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onedrive-global.kpmg.com/personal/sjung15_kr_kpmg_com/Documents/바탕 화면/Project Essentia/3. 재무/"/>
    </mc:Choice>
  </mc:AlternateContent>
  <xr:revisionPtr revIDLastSave="5" documentId="11_AC13EF255636D44D0A7EAA45B75F263530DBACB8" xr6:coauthVersionLast="47" xr6:coauthVersionMax="47" xr10:uidLastSave="{F3ABD5A6-770C-41B8-A380-50C1F6646D68}"/>
  <bookViews>
    <workbookView xWindow="-120" yWindow="-120" windowWidth="28110" windowHeight="16440" tabRatio="613" firstSheet="19" activeTab="19" xr2:uid="{00000000-000D-0000-FFFF-FFFF00000000}"/>
  </bookViews>
  <sheets>
    <sheet name="보통예금YG" sheetId="2" r:id="rId1"/>
    <sheet name="Mapping" sheetId="1" r:id="rId2"/>
    <sheet name="단기금융상품YG" sheetId="5" r:id="rId3"/>
    <sheet name="장단기대여금YG" sheetId="6" r:id="rId4"/>
    <sheet name="임차보증금NO" sheetId="7" r:id="rId5"/>
    <sheet name="미수금YG" sheetId="8" r:id="rId6"/>
    <sheet name="미수수익YG" sheetId="9" r:id="rId7"/>
    <sheet name="매출채권NO" sheetId="10" r:id="rId8"/>
    <sheet name="재고자산DO" sheetId="14" r:id="rId9"/>
    <sheet name="선급법인세YG" sheetId="18" r:id="rId10"/>
    <sheet name="선급금YG" sheetId="19" r:id="rId11"/>
    <sheet name="선급비용NO" sheetId="20" r:id="rId12"/>
    <sheet name="FVPLNO" sheetId="22" r:id="rId13"/>
    <sheet name="파생상품YG" sheetId="23" r:id="rId14"/>
    <sheet name="외상매입금DO" sheetId="27" r:id="rId15"/>
    <sheet name="유동성차입금YG" sheetId="28" r:id="rId16"/>
    <sheet name="장기차입금YG" sheetId="37" r:id="rId17"/>
    <sheet name="리스부채(유동비유동)NO" sheetId="29" r:id="rId18"/>
    <sheet name="유동리스부채 계정원장" sheetId="46" r:id="rId19"/>
    <sheet name="미지급금(일반)DO" sheetId="31" r:id="rId20"/>
    <sheet name="미지급금(자산)DO" sheetId="30" r:id="rId21"/>
    <sheet name="미지급금(기타)DO" sheetId="32" r:id="rId22"/>
    <sheet name="미지급비용YG" sheetId="33" r:id="rId23"/>
    <sheet name="선수수익NO" sheetId="34" r:id="rId24"/>
    <sheet name="미지급법인세DO" sheetId="35" r:id="rId25"/>
    <sheet name="예수금DO" sheetId="36" r:id="rId26"/>
    <sheet name="Sheet17" sheetId="17" r:id="rId27"/>
    <sheet name="장기미지급금DO" sheetId="38" r:id="rId28"/>
    <sheet name="퇴직급여부채DO" sheetId="45" r:id="rId29"/>
    <sheet name="이연법인세NO" sheetId="39" r:id="rId30"/>
  </sheets>
  <externalReferences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Fill" localSheetId="12" hidden="1">[1]건설가계정!#REF!</definedName>
    <definedName name="_Fill" localSheetId="2" hidden="1">[1]건설가계정!#REF!</definedName>
    <definedName name="_Fill" localSheetId="17" hidden="1">[1]건설가계정!#REF!</definedName>
    <definedName name="_Fill" localSheetId="7" hidden="1">[1]건설가계정!#REF!</definedName>
    <definedName name="_Fill" localSheetId="6" hidden="1">[1]건설가계정!#REF!</definedName>
    <definedName name="_Fill" localSheetId="21" hidden="1">[1]건설가계정!#REF!</definedName>
    <definedName name="_Fill" localSheetId="19" hidden="1">[1]건설가계정!#REF!</definedName>
    <definedName name="_Fill" localSheetId="20" hidden="1">[1]건설가계정!#REF!</definedName>
    <definedName name="_Fill" localSheetId="24" hidden="1">[1]건설가계정!#REF!</definedName>
    <definedName name="_Fill" localSheetId="22" hidden="1">[1]건설가계정!#REF!</definedName>
    <definedName name="_Fill" localSheetId="10" hidden="1">[1]건설가계정!#REF!</definedName>
    <definedName name="_Fill" localSheetId="9" hidden="1">[1]건설가계정!#REF!</definedName>
    <definedName name="_Fill" localSheetId="11" hidden="1">[1]건설가계정!#REF!</definedName>
    <definedName name="_Fill" localSheetId="23" hidden="1">[1]건설가계정!#REF!</definedName>
    <definedName name="_Fill" localSheetId="25" hidden="1">[1]건설가계정!#REF!</definedName>
    <definedName name="_Fill" localSheetId="14" hidden="1">[1]건설가계정!#REF!</definedName>
    <definedName name="_Fill" localSheetId="15" hidden="1">[1]건설가계정!#REF!</definedName>
    <definedName name="_Fill" localSheetId="29" hidden="1">[1]건설가계정!#REF!</definedName>
    <definedName name="_Fill" localSheetId="4" hidden="1">[1]건설가계정!#REF!</definedName>
    <definedName name="_Fill" localSheetId="27" hidden="1">[1]건설가계정!#REF!</definedName>
    <definedName name="_Fill" localSheetId="16" hidden="1">[1]건설가계정!#REF!</definedName>
    <definedName name="_Fill" localSheetId="3" hidden="1">[1]건설가계정!#REF!</definedName>
    <definedName name="_Fill" localSheetId="8" hidden="1">[1]건설가계정!#REF!</definedName>
    <definedName name="_Fill" localSheetId="28" hidden="1">[1]건설가계정!#REF!</definedName>
    <definedName name="_Fill" localSheetId="13" hidden="1">[1]건설가계정!#REF!</definedName>
    <definedName name="_Fill" hidden="1">[1]건설가계정!#REF!</definedName>
    <definedName name="_xlnm._FilterDatabase" localSheetId="1" hidden="1">Mapping!$B$6:$R$418</definedName>
    <definedName name="_xlnm._FilterDatabase" localSheetId="18" hidden="1">'유동리스부채 계정원장'!$A$1:$AB$107</definedName>
    <definedName name="_Key1" localSheetId="12" hidden="1">#REF!</definedName>
    <definedName name="_Key1" localSheetId="2" hidden="1">#REF!</definedName>
    <definedName name="_Key1" localSheetId="17" hidden="1">#REF!</definedName>
    <definedName name="_Key1" localSheetId="7" hidden="1">#REF!</definedName>
    <definedName name="_Key1" localSheetId="6" hidden="1">#REF!</definedName>
    <definedName name="_Key1" localSheetId="21" hidden="1">#REF!</definedName>
    <definedName name="_Key1" localSheetId="19" hidden="1">#REF!</definedName>
    <definedName name="_Key1" localSheetId="20" hidden="1">#REF!</definedName>
    <definedName name="_Key1" localSheetId="24" hidden="1">#REF!</definedName>
    <definedName name="_Key1" localSheetId="22" hidden="1">#REF!</definedName>
    <definedName name="_Key1" localSheetId="10" hidden="1">#REF!</definedName>
    <definedName name="_Key1" localSheetId="9" hidden="1">#REF!</definedName>
    <definedName name="_Key1" localSheetId="11" hidden="1">#REF!</definedName>
    <definedName name="_Key1" localSheetId="23" hidden="1">#REF!</definedName>
    <definedName name="_Key1" localSheetId="25" hidden="1">#REF!</definedName>
    <definedName name="_Key1" localSheetId="14" hidden="1">#REF!</definedName>
    <definedName name="_Key1" localSheetId="15" hidden="1">#REF!</definedName>
    <definedName name="_Key1" localSheetId="29" hidden="1">#REF!</definedName>
    <definedName name="_Key1" localSheetId="4" hidden="1">#REF!</definedName>
    <definedName name="_Key1" localSheetId="27" hidden="1">#REF!</definedName>
    <definedName name="_Key1" localSheetId="16" hidden="1">#REF!</definedName>
    <definedName name="_Key1" localSheetId="3" hidden="1">#REF!</definedName>
    <definedName name="_Key1" localSheetId="8" hidden="1">#REF!</definedName>
    <definedName name="_Key1" localSheetId="28" hidden="1">#REF!</definedName>
    <definedName name="_Key1" localSheetId="13" hidden="1">#REF!</definedName>
    <definedName name="_Key1" hidden="1">#REF!</definedName>
    <definedName name="_Key2" localSheetId="12" hidden="1">#REF!</definedName>
    <definedName name="_Key2" localSheetId="2" hidden="1">#REF!</definedName>
    <definedName name="_Key2" localSheetId="17" hidden="1">#REF!</definedName>
    <definedName name="_Key2" localSheetId="7" hidden="1">#REF!</definedName>
    <definedName name="_Key2" localSheetId="6" hidden="1">#REF!</definedName>
    <definedName name="_Key2" localSheetId="21" hidden="1">#REF!</definedName>
    <definedName name="_Key2" localSheetId="19" hidden="1">#REF!</definedName>
    <definedName name="_Key2" localSheetId="20" hidden="1">#REF!</definedName>
    <definedName name="_Key2" localSheetId="24" hidden="1">#REF!</definedName>
    <definedName name="_Key2" localSheetId="22" hidden="1">#REF!</definedName>
    <definedName name="_Key2" localSheetId="10" hidden="1">#REF!</definedName>
    <definedName name="_Key2" localSheetId="9" hidden="1">#REF!</definedName>
    <definedName name="_Key2" localSheetId="11" hidden="1">#REF!</definedName>
    <definedName name="_Key2" localSheetId="23" hidden="1">#REF!</definedName>
    <definedName name="_Key2" localSheetId="25" hidden="1">#REF!</definedName>
    <definedName name="_Key2" localSheetId="14" hidden="1">#REF!</definedName>
    <definedName name="_Key2" localSheetId="15" hidden="1">#REF!</definedName>
    <definedName name="_Key2" localSheetId="29" hidden="1">#REF!</definedName>
    <definedName name="_Key2" localSheetId="4" hidden="1">#REF!</definedName>
    <definedName name="_Key2" localSheetId="27" hidden="1">#REF!</definedName>
    <definedName name="_Key2" localSheetId="16" hidden="1">#REF!</definedName>
    <definedName name="_Key2" localSheetId="3" hidden="1">#REF!</definedName>
    <definedName name="_Key2" localSheetId="8" hidden="1">#REF!</definedName>
    <definedName name="_Key2" localSheetId="28" hidden="1">#REF!</definedName>
    <definedName name="_Key2" localSheetId="13" hidden="1">#REF!</definedName>
    <definedName name="_Key2" hidden="1">#REF!</definedName>
    <definedName name="_Order1" hidden="1">255</definedName>
    <definedName name="_Order2" hidden="1">255</definedName>
    <definedName name="_Sort" localSheetId="12" hidden="1">#REF!</definedName>
    <definedName name="_Sort" localSheetId="2" hidden="1">#REF!</definedName>
    <definedName name="_Sort" localSheetId="17" hidden="1">#REF!</definedName>
    <definedName name="_Sort" localSheetId="7" hidden="1">#REF!</definedName>
    <definedName name="_Sort" localSheetId="6" hidden="1">#REF!</definedName>
    <definedName name="_Sort" localSheetId="21" hidden="1">#REF!</definedName>
    <definedName name="_Sort" localSheetId="19" hidden="1">#REF!</definedName>
    <definedName name="_Sort" localSheetId="20" hidden="1">#REF!</definedName>
    <definedName name="_Sort" localSheetId="24" hidden="1">#REF!</definedName>
    <definedName name="_Sort" localSheetId="22" hidden="1">#REF!</definedName>
    <definedName name="_Sort" localSheetId="10" hidden="1">#REF!</definedName>
    <definedName name="_Sort" localSheetId="9" hidden="1">#REF!</definedName>
    <definedName name="_Sort" localSheetId="11" hidden="1">#REF!</definedName>
    <definedName name="_Sort" localSheetId="23" hidden="1">#REF!</definedName>
    <definedName name="_Sort" localSheetId="25" hidden="1">#REF!</definedName>
    <definedName name="_Sort" localSheetId="14" hidden="1">#REF!</definedName>
    <definedName name="_Sort" localSheetId="15" hidden="1">#REF!</definedName>
    <definedName name="_Sort" localSheetId="29" hidden="1">#REF!</definedName>
    <definedName name="_Sort" localSheetId="4" hidden="1">#REF!</definedName>
    <definedName name="_Sort" localSheetId="27" hidden="1">#REF!</definedName>
    <definedName name="_Sort" localSheetId="16" hidden="1">#REF!</definedName>
    <definedName name="_Sort" localSheetId="3" hidden="1">#REF!</definedName>
    <definedName name="_Sort" localSheetId="8" hidden="1">#REF!</definedName>
    <definedName name="_Sort" localSheetId="28" hidden="1">#REF!</definedName>
    <definedName name="_Sort" localSheetId="13" hidden="1">#REF!</definedName>
    <definedName name="_Sort" hidden="1">#REF!</definedName>
    <definedName name="_Table1_In1" localSheetId="12" hidden="1">[2]Sheet1!#REF!</definedName>
    <definedName name="_Table1_In1" localSheetId="2" hidden="1">[2]Sheet1!#REF!</definedName>
    <definedName name="_Table1_In1" localSheetId="17" hidden="1">[2]Sheet1!#REF!</definedName>
    <definedName name="_Table1_In1" localSheetId="7" hidden="1">[2]Sheet1!#REF!</definedName>
    <definedName name="_Table1_In1" localSheetId="6" hidden="1">[2]Sheet1!#REF!</definedName>
    <definedName name="_Table1_In1" localSheetId="21" hidden="1">[2]Sheet1!#REF!</definedName>
    <definedName name="_Table1_In1" localSheetId="19" hidden="1">[2]Sheet1!#REF!</definedName>
    <definedName name="_Table1_In1" localSheetId="20" hidden="1">[2]Sheet1!#REF!</definedName>
    <definedName name="_Table1_In1" localSheetId="24" hidden="1">[2]Sheet1!#REF!</definedName>
    <definedName name="_Table1_In1" localSheetId="22" hidden="1">[2]Sheet1!#REF!</definedName>
    <definedName name="_Table1_In1" localSheetId="10" hidden="1">[2]Sheet1!#REF!</definedName>
    <definedName name="_Table1_In1" localSheetId="9" hidden="1">[2]Sheet1!#REF!</definedName>
    <definedName name="_Table1_In1" localSheetId="11" hidden="1">[2]Sheet1!#REF!</definedName>
    <definedName name="_Table1_In1" localSheetId="23" hidden="1">[2]Sheet1!#REF!</definedName>
    <definedName name="_Table1_In1" localSheetId="25" hidden="1">[2]Sheet1!#REF!</definedName>
    <definedName name="_Table1_In1" localSheetId="14" hidden="1">[2]Sheet1!#REF!</definedName>
    <definedName name="_Table1_In1" localSheetId="15" hidden="1">[2]Sheet1!#REF!</definedName>
    <definedName name="_Table1_In1" localSheetId="29" hidden="1">[2]Sheet1!#REF!</definedName>
    <definedName name="_Table1_In1" localSheetId="4" hidden="1">[2]Sheet1!#REF!</definedName>
    <definedName name="_Table1_In1" localSheetId="27" hidden="1">[2]Sheet1!#REF!</definedName>
    <definedName name="_Table1_In1" localSheetId="16" hidden="1">[2]Sheet1!#REF!</definedName>
    <definedName name="_Table1_In1" localSheetId="3" hidden="1">[2]Sheet1!#REF!</definedName>
    <definedName name="_Table1_In1" localSheetId="8" hidden="1">[2]Sheet1!#REF!</definedName>
    <definedName name="_Table1_In1" localSheetId="28" hidden="1">[2]Sheet1!#REF!</definedName>
    <definedName name="_Table1_In1" localSheetId="13" hidden="1">[2]Sheet1!#REF!</definedName>
    <definedName name="_Table1_In1" hidden="1">[2]Sheet1!#REF!</definedName>
    <definedName name="_Table1_In2" localSheetId="12" hidden="1">[2]Sheet1!#REF!</definedName>
    <definedName name="_Table1_In2" localSheetId="2" hidden="1">[2]Sheet1!#REF!</definedName>
    <definedName name="_Table1_In2" localSheetId="17" hidden="1">[2]Sheet1!#REF!</definedName>
    <definedName name="_Table1_In2" localSheetId="7" hidden="1">[2]Sheet1!#REF!</definedName>
    <definedName name="_Table1_In2" localSheetId="6" hidden="1">[2]Sheet1!#REF!</definedName>
    <definedName name="_Table1_In2" localSheetId="21" hidden="1">[2]Sheet1!#REF!</definedName>
    <definedName name="_Table1_In2" localSheetId="19" hidden="1">[2]Sheet1!#REF!</definedName>
    <definedName name="_Table1_In2" localSheetId="20" hidden="1">[2]Sheet1!#REF!</definedName>
    <definedName name="_Table1_In2" localSheetId="24" hidden="1">[2]Sheet1!#REF!</definedName>
    <definedName name="_Table1_In2" localSheetId="22" hidden="1">[2]Sheet1!#REF!</definedName>
    <definedName name="_Table1_In2" localSheetId="10" hidden="1">[2]Sheet1!#REF!</definedName>
    <definedName name="_Table1_In2" localSheetId="9" hidden="1">[2]Sheet1!#REF!</definedName>
    <definedName name="_Table1_In2" localSheetId="11" hidden="1">[2]Sheet1!#REF!</definedName>
    <definedName name="_Table1_In2" localSheetId="23" hidden="1">[2]Sheet1!#REF!</definedName>
    <definedName name="_Table1_In2" localSheetId="25" hidden="1">[2]Sheet1!#REF!</definedName>
    <definedName name="_Table1_In2" localSheetId="14" hidden="1">[2]Sheet1!#REF!</definedName>
    <definedName name="_Table1_In2" localSheetId="15" hidden="1">[2]Sheet1!#REF!</definedName>
    <definedName name="_Table1_In2" localSheetId="29" hidden="1">[2]Sheet1!#REF!</definedName>
    <definedName name="_Table1_In2" localSheetId="4" hidden="1">[2]Sheet1!#REF!</definedName>
    <definedName name="_Table1_In2" localSheetId="27" hidden="1">[2]Sheet1!#REF!</definedName>
    <definedName name="_Table1_In2" localSheetId="16" hidden="1">[2]Sheet1!#REF!</definedName>
    <definedName name="_Table1_In2" localSheetId="3" hidden="1">[2]Sheet1!#REF!</definedName>
    <definedName name="_Table1_In2" localSheetId="8" hidden="1">[2]Sheet1!#REF!</definedName>
    <definedName name="_Table1_In2" localSheetId="28" hidden="1">[2]Sheet1!#REF!</definedName>
    <definedName name="_Table1_In2" localSheetId="13" hidden="1">[2]Sheet1!#REF!</definedName>
    <definedName name="_Table1_In2" hidden="1">[2]Sheet1!#REF!</definedName>
    <definedName name="_Table1_Out" localSheetId="12" hidden="1">[2]Sheet1!#REF!</definedName>
    <definedName name="_Table1_Out" localSheetId="2" hidden="1">[2]Sheet1!#REF!</definedName>
    <definedName name="_Table1_Out" localSheetId="17" hidden="1">[2]Sheet1!#REF!</definedName>
    <definedName name="_Table1_Out" localSheetId="7" hidden="1">[2]Sheet1!#REF!</definedName>
    <definedName name="_Table1_Out" localSheetId="6" hidden="1">[2]Sheet1!#REF!</definedName>
    <definedName name="_Table1_Out" localSheetId="21" hidden="1">[2]Sheet1!#REF!</definedName>
    <definedName name="_Table1_Out" localSheetId="19" hidden="1">[2]Sheet1!#REF!</definedName>
    <definedName name="_Table1_Out" localSheetId="20" hidden="1">[2]Sheet1!#REF!</definedName>
    <definedName name="_Table1_Out" localSheetId="24" hidden="1">[2]Sheet1!#REF!</definedName>
    <definedName name="_Table1_Out" localSheetId="22" hidden="1">[2]Sheet1!#REF!</definedName>
    <definedName name="_Table1_Out" localSheetId="10" hidden="1">[2]Sheet1!#REF!</definedName>
    <definedName name="_Table1_Out" localSheetId="9" hidden="1">[2]Sheet1!#REF!</definedName>
    <definedName name="_Table1_Out" localSheetId="11" hidden="1">[2]Sheet1!#REF!</definedName>
    <definedName name="_Table1_Out" localSheetId="23" hidden="1">[2]Sheet1!#REF!</definedName>
    <definedName name="_Table1_Out" localSheetId="25" hidden="1">[2]Sheet1!#REF!</definedName>
    <definedName name="_Table1_Out" localSheetId="14" hidden="1">[2]Sheet1!#REF!</definedName>
    <definedName name="_Table1_Out" localSheetId="15" hidden="1">[2]Sheet1!#REF!</definedName>
    <definedName name="_Table1_Out" localSheetId="29" hidden="1">[2]Sheet1!#REF!</definedName>
    <definedName name="_Table1_Out" localSheetId="4" hidden="1">[2]Sheet1!#REF!</definedName>
    <definedName name="_Table1_Out" localSheetId="27" hidden="1">[2]Sheet1!#REF!</definedName>
    <definedName name="_Table1_Out" localSheetId="16" hidden="1">[2]Sheet1!#REF!</definedName>
    <definedName name="_Table1_Out" localSheetId="3" hidden="1">[2]Sheet1!#REF!</definedName>
    <definedName name="_Table1_Out" localSheetId="8" hidden="1">[2]Sheet1!#REF!</definedName>
    <definedName name="_Table1_Out" localSheetId="28" hidden="1">[2]Sheet1!#REF!</definedName>
    <definedName name="_Table1_Out" localSheetId="13" hidden="1">[2]Sheet1!#REF!</definedName>
    <definedName name="_Table1_Out" hidden="1">[2]Sheet1!#REF!</definedName>
    <definedName name="A" localSheetId="12" hidden="1">[2]Sheet1!#REF!</definedName>
    <definedName name="A" localSheetId="2" hidden="1">[2]Sheet1!#REF!</definedName>
    <definedName name="A" localSheetId="17" hidden="1">[2]Sheet1!#REF!</definedName>
    <definedName name="A" localSheetId="7" hidden="1">[2]Sheet1!#REF!</definedName>
    <definedName name="A" localSheetId="6" hidden="1">[2]Sheet1!#REF!</definedName>
    <definedName name="A" localSheetId="21" hidden="1">[2]Sheet1!#REF!</definedName>
    <definedName name="A" localSheetId="19" hidden="1">[2]Sheet1!#REF!</definedName>
    <definedName name="A" localSheetId="20" hidden="1">[2]Sheet1!#REF!</definedName>
    <definedName name="A" localSheetId="24" hidden="1">[2]Sheet1!#REF!</definedName>
    <definedName name="A" localSheetId="22" hidden="1">[2]Sheet1!#REF!</definedName>
    <definedName name="A" localSheetId="10" hidden="1">[2]Sheet1!#REF!</definedName>
    <definedName name="A" localSheetId="9" hidden="1">[2]Sheet1!#REF!</definedName>
    <definedName name="A" localSheetId="11" hidden="1">[2]Sheet1!#REF!</definedName>
    <definedName name="A" localSheetId="23" hidden="1">[2]Sheet1!#REF!</definedName>
    <definedName name="A" localSheetId="25" hidden="1">[2]Sheet1!#REF!</definedName>
    <definedName name="A" localSheetId="14" hidden="1">[2]Sheet1!#REF!</definedName>
    <definedName name="A" localSheetId="15" hidden="1">[2]Sheet1!#REF!</definedName>
    <definedName name="A" localSheetId="29" hidden="1">[2]Sheet1!#REF!</definedName>
    <definedName name="A" localSheetId="4" hidden="1">[2]Sheet1!#REF!</definedName>
    <definedName name="A" localSheetId="27" hidden="1">[2]Sheet1!#REF!</definedName>
    <definedName name="A" localSheetId="16" hidden="1">[2]Sheet1!#REF!</definedName>
    <definedName name="A" localSheetId="3" hidden="1">[2]Sheet1!#REF!</definedName>
    <definedName name="A" localSheetId="8" hidden="1">[2]Sheet1!#REF!</definedName>
    <definedName name="A" localSheetId="28" hidden="1">[2]Sheet1!#REF!</definedName>
    <definedName name="A" localSheetId="13" hidden="1">[2]Sheet1!#REF!</definedName>
    <definedName name="A" hidden="1">[2]Sheet1!#REF!</definedName>
    <definedName name="AA" localSheetId="12" hidden="1">[2]Sheet1!#REF!</definedName>
    <definedName name="AA" localSheetId="2" hidden="1">[2]Sheet1!#REF!</definedName>
    <definedName name="AA" localSheetId="17" hidden="1">[2]Sheet1!#REF!</definedName>
    <definedName name="AA" localSheetId="7" hidden="1">[2]Sheet1!#REF!</definedName>
    <definedName name="AA" localSheetId="6" hidden="1">[2]Sheet1!#REF!</definedName>
    <definedName name="AA" localSheetId="21" hidden="1">[2]Sheet1!#REF!</definedName>
    <definedName name="AA" localSheetId="19" hidden="1">[2]Sheet1!#REF!</definedName>
    <definedName name="AA" localSheetId="20" hidden="1">[2]Sheet1!#REF!</definedName>
    <definedName name="AA" localSheetId="24" hidden="1">[2]Sheet1!#REF!</definedName>
    <definedName name="AA" localSheetId="22" hidden="1">[2]Sheet1!#REF!</definedName>
    <definedName name="AA" localSheetId="10" hidden="1">[2]Sheet1!#REF!</definedName>
    <definedName name="AA" localSheetId="9" hidden="1">[2]Sheet1!#REF!</definedName>
    <definedName name="AA" localSheetId="11" hidden="1">[2]Sheet1!#REF!</definedName>
    <definedName name="AA" localSheetId="23" hidden="1">[2]Sheet1!#REF!</definedName>
    <definedName name="AA" localSheetId="25" hidden="1">[2]Sheet1!#REF!</definedName>
    <definedName name="AA" localSheetId="14" hidden="1">[2]Sheet1!#REF!</definedName>
    <definedName name="AA" localSheetId="15" hidden="1">[2]Sheet1!#REF!</definedName>
    <definedName name="AA" localSheetId="29" hidden="1">[2]Sheet1!#REF!</definedName>
    <definedName name="AA" localSheetId="4" hidden="1">[2]Sheet1!#REF!</definedName>
    <definedName name="AA" localSheetId="27" hidden="1">[2]Sheet1!#REF!</definedName>
    <definedName name="AA" localSheetId="16" hidden="1">[2]Sheet1!#REF!</definedName>
    <definedName name="AA" localSheetId="3" hidden="1">[2]Sheet1!#REF!</definedName>
    <definedName name="AA" localSheetId="8" hidden="1">[2]Sheet1!#REF!</definedName>
    <definedName name="AA" localSheetId="28" hidden="1">[2]Sheet1!#REF!</definedName>
    <definedName name="AA" localSheetId="13" hidden="1">[2]Sheet1!#REF!</definedName>
    <definedName name="AA" hidden="1">[2]Sheet1!#REF!</definedName>
    <definedName name="AAA" localSheetId="12" hidden="1">[2]Sheet1!#REF!</definedName>
    <definedName name="AAA" localSheetId="2" hidden="1">[2]Sheet1!#REF!</definedName>
    <definedName name="AAA" localSheetId="17" hidden="1">[2]Sheet1!#REF!</definedName>
    <definedName name="AAA" localSheetId="7" hidden="1">[2]Sheet1!#REF!</definedName>
    <definedName name="AAA" localSheetId="6" hidden="1">[2]Sheet1!#REF!</definedName>
    <definedName name="AAA" localSheetId="21" hidden="1">[2]Sheet1!#REF!</definedName>
    <definedName name="AAA" localSheetId="19" hidden="1">[2]Sheet1!#REF!</definedName>
    <definedName name="AAA" localSheetId="20" hidden="1">[2]Sheet1!#REF!</definedName>
    <definedName name="AAA" localSheetId="24" hidden="1">[2]Sheet1!#REF!</definedName>
    <definedName name="AAA" localSheetId="22" hidden="1">[2]Sheet1!#REF!</definedName>
    <definedName name="AAA" localSheetId="10" hidden="1">[2]Sheet1!#REF!</definedName>
    <definedName name="AAA" localSheetId="9" hidden="1">[2]Sheet1!#REF!</definedName>
    <definedName name="AAA" localSheetId="11" hidden="1">[2]Sheet1!#REF!</definedName>
    <definedName name="AAA" localSheetId="23" hidden="1">[2]Sheet1!#REF!</definedName>
    <definedName name="AAA" localSheetId="25" hidden="1">[2]Sheet1!#REF!</definedName>
    <definedName name="AAA" localSheetId="14" hidden="1">[2]Sheet1!#REF!</definedName>
    <definedName name="AAA" localSheetId="15" hidden="1">[2]Sheet1!#REF!</definedName>
    <definedName name="AAA" localSheetId="29" hidden="1">[2]Sheet1!#REF!</definedName>
    <definedName name="AAA" localSheetId="4" hidden="1">[2]Sheet1!#REF!</definedName>
    <definedName name="AAA" localSheetId="27" hidden="1">[2]Sheet1!#REF!</definedName>
    <definedName name="AAA" localSheetId="16" hidden="1">[2]Sheet1!#REF!</definedName>
    <definedName name="AAA" localSheetId="3" hidden="1">[2]Sheet1!#REF!</definedName>
    <definedName name="AAA" localSheetId="8" hidden="1">[2]Sheet1!#REF!</definedName>
    <definedName name="AAA" localSheetId="28" hidden="1">[2]Sheet1!#REF!</definedName>
    <definedName name="AAA" localSheetId="13" hidden="1">[2]Sheet1!#REF!</definedName>
    <definedName name="AAA" hidden="1">[2]Sheet1!#REF!</definedName>
    <definedName name="AAAA" localSheetId="12" hidden="1">[2]Sheet1!#REF!</definedName>
    <definedName name="AAAA" localSheetId="2" hidden="1">[2]Sheet1!#REF!</definedName>
    <definedName name="AAAA" localSheetId="17" hidden="1">[2]Sheet1!#REF!</definedName>
    <definedName name="AAAA" localSheetId="7" hidden="1">[2]Sheet1!#REF!</definedName>
    <definedName name="AAAA" localSheetId="6" hidden="1">[2]Sheet1!#REF!</definedName>
    <definedName name="AAAA" localSheetId="21" hidden="1">[2]Sheet1!#REF!</definedName>
    <definedName name="AAAA" localSheetId="19" hidden="1">[2]Sheet1!#REF!</definedName>
    <definedName name="AAAA" localSheetId="20" hidden="1">[2]Sheet1!#REF!</definedName>
    <definedName name="AAAA" localSheetId="24" hidden="1">[2]Sheet1!#REF!</definedName>
    <definedName name="AAAA" localSheetId="22" hidden="1">[2]Sheet1!#REF!</definedName>
    <definedName name="AAAA" localSheetId="10" hidden="1">[2]Sheet1!#REF!</definedName>
    <definedName name="AAAA" localSheetId="9" hidden="1">[2]Sheet1!#REF!</definedName>
    <definedName name="AAAA" localSheetId="11" hidden="1">[2]Sheet1!#REF!</definedName>
    <definedName name="AAAA" localSheetId="23" hidden="1">[2]Sheet1!#REF!</definedName>
    <definedName name="AAAA" localSheetId="25" hidden="1">[2]Sheet1!#REF!</definedName>
    <definedName name="AAAA" localSheetId="14" hidden="1">[2]Sheet1!#REF!</definedName>
    <definedName name="AAAA" localSheetId="15" hidden="1">[2]Sheet1!#REF!</definedName>
    <definedName name="AAAA" localSheetId="29" hidden="1">[2]Sheet1!#REF!</definedName>
    <definedName name="AAAA" localSheetId="4" hidden="1">[2]Sheet1!#REF!</definedName>
    <definedName name="AAAA" localSheetId="27" hidden="1">[2]Sheet1!#REF!</definedName>
    <definedName name="AAAA" localSheetId="16" hidden="1">[2]Sheet1!#REF!</definedName>
    <definedName name="AAAA" localSheetId="3" hidden="1">[2]Sheet1!#REF!</definedName>
    <definedName name="AAAA" localSheetId="8" hidden="1">[2]Sheet1!#REF!</definedName>
    <definedName name="AAAA" localSheetId="28" hidden="1">[2]Sheet1!#REF!</definedName>
    <definedName name="AAAA" localSheetId="13" hidden="1">[2]Sheet1!#REF!</definedName>
    <definedName name="AAAA" hidden="1">[2]Sheet1!#REF!</definedName>
    <definedName name="AS2DocOpenMode" hidden="1">"AS2DocumentEdit"</definedName>
    <definedName name="cc" localSheetId="12" hidden="1">[2]Sheet1!#REF!</definedName>
    <definedName name="cc" localSheetId="2" hidden="1">[2]Sheet1!#REF!</definedName>
    <definedName name="cc" localSheetId="17" hidden="1">[2]Sheet1!#REF!</definedName>
    <definedName name="cc" localSheetId="7" hidden="1">[2]Sheet1!#REF!</definedName>
    <definedName name="cc" localSheetId="6" hidden="1">[2]Sheet1!#REF!</definedName>
    <definedName name="cc" localSheetId="21" hidden="1">[2]Sheet1!#REF!</definedName>
    <definedName name="cc" localSheetId="19" hidden="1">[2]Sheet1!#REF!</definedName>
    <definedName name="cc" localSheetId="20" hidden="1">[2]Sheet1!#REF!</definedName>
    <definedName name="cc" localSheetId="24" hidden="1">[2]Sheet1!#REF!</definedName>
    <definedName name="cc" localSheetId="22" hidden="1">[2]Sheet1!#REF!</definedName>
    <definedName name="cc" localSheetId="10" hidden="1">[2]Sheet1!#REF!</definedName>
    <definedName name="cc" localSheetId="9" hidden="1">[2]Sheet1!#REF!</definedName>
    <definedName name="cc" localSheetId="11" hidden="1">[2]Sheet1!#REF!</definedName>
    <definedName name="cc" localSheetId="23" hidden="1">[2]Sheet1!#REF!</definedName>
    <definedName name="cc" localSheetId="25" hidden="1">[2]Sheet1!#REF!</definedName>
    <definedName name="cc" localSheetId="14" hidden="1">[2]Sheet1!#REF!</definedName>
    <definedName name="cc" localSheetId="15" hidden="1">[2]Sheet1!#REF!</definedName>
    <definedName name="cc" localSheetId="29" hidden="1">[2]Sheet1!#REF!</definedName>
    <definedName name="cc" localSheetId="4" hidden="1">[2]Sheet1!#REF!</definedName>
    <definedName name="cc" localSheetId="27" hidden="1">[2]Sheet1!#REF!</definedName>
    <definedName name="cc" localSheetId="16" hidden="1">[2]Sheet1!#REF!</definedName>
    <definedName name="cc" localSheetId="3" hidden="1">[2]Sheet1!#REF!</definedName>
    <definedName name="cc" localSheetId="8" hidden="1">[2]Sheet1!#REF!</definedName>
    <definedName name="cc" localSheetId="28" hidden="1">[2]Sheet1!#REF!</definedName>
    <definedName name="cc" localSheetId="13" hidden="1">[2]Sheet1!#REF!</definedName>
    <definedName name="cc" hidden="1">[2]Sheet1!#REF!</definedName>
    <definedName name="DD" localSheetId="12" hidden="1">[3]A4공장!#REF!</definedName>
    <definedName name="DD" localSheetId="2" hidden="1">[3]A4공장!#REF!</definedName>
    <definedName name="DD" localSheetId="17" hidden="1">[3]A4공장!#REF!</definedName>
    <definedName name="DD" localSheetId="7" hidden="1">[3]A4공장!#REF!</definedName>
    <definedName name="DD" localSheetId="6" hidden="1">[3]A4공장!#REF!</definedName>
    <definedName name="DD" localSheetId="21" hidden="1">[3]A4공장!#REF!</definedName>
    <definedName name="DD" localSheetId="19" hidden="1">[3]A4공장!#REF!</definedName>
    <definedName name="DD" localSheetId="20" hidden="1">[3]A4공장!#REF!</definedName>
    <definedName name="DD" localSheetId="24" hidden="1">[3]A4공장!#REF!</definedName>
    <definedName name="DD" localSheetId="22" hidden="1">[3]A4공장!#REF!</definedName>
    <definedName name="DD" localSheetId="10" hidden="1">[3]A4공장!#REF!</definedName>
    <definedName name="DD" localSheetId="9" hidden="1">[3]A4공장!#REF!</definedName>
    <definedName name="DD" localSheetId="11" hidden="1">[3]A4공장!#REF!</definedName>
    <definedName name="DD" localSheetId="23" hidden="1">[3]A4공장!#REF!</definedName>
    <definedName name="DD" localSheetId="25" hidden="1">[3]A4공장!#REF!</definedName>
    <definedName name="DD" localSheetId="14" hidden="1">[3]A4공장!#REF!</definedName>
    <definedName name="DD" localSheetId="15" hidden="1">[3]A4공장!#REF!</definedName>
    <definedName name="DD" localSheetId="29" hidden="1">[3]A4공장!#REF!</definedName>
    <definedName name="DD" localSheetId="4" hidden="1">[3]A4공장!#REF!</definedName>
    <definedName name="DD" localSheetId="27" hidden="1">[3]A4공장!#REF!</definedName>
    <definedName name="DD" localSheetId="16" hidden="1">[3]A4공장!#REF!</definedName>
    <definedName name="DD" localSheetId="3" hidden="1">[3]A4공장!#REF!</definedName>
    <definedName name="DD" localSheetId="8" hidden="1">[3]A4공장!#REF!</definedName>
    <definedName name="DD" localSheetId="28" hidden="1">[3]A4공장!#REF!</definedName>
    <definedName name="DD" localSheetId="13" hidden="1">[3]A4공장!#REF!</definedName>
    <definedName name="DD" hidden="1">[3]A4공장!#REF!</definedName>
    <definedName name="dus" localSheetId="12" hidden="1">[4]선급금!#REF!</definedName>
    <definedName name="dus" localSheetId="2" hidden="1">[4]선급금!#REF!</definedName>
    <definedName name="dus" localSheetId="17" hidden="1">[4]선급금!#REF!</definedName>
    <definedName name="dus" localSheetId="7" hidden="1">[4]선급금!#REF!</definedName>
    <definedName name="dus" localSheetId="6" hidden="1">[4]선급금!#REF!</definedName>
    <definedName name="dus" localSheetId="21" hidden="1">[4]선급금!#REF!</definedName>
    <definedName name="dus" localSheetId="19" hidden="1">[4]선급금!#REF!</definedName>
    <definedName name="dus" localSheetId="20" hidden="1">[4]선급금!#REF!</definedName>
    <definedName name="dus" localSheetId="24" hidden="1">[4]선급금!#REF!</definedName>
    <definedName name="dus" localSheetId="22" hidden="1">[4]선급금!#REF!</definedName>
    <definedName name="dus" localSheetId="10" hidden="1">[4]선급금!#REF!</definedName>
    <definedName name="dus" localSheetId="9" hidden="1">[4]선급금!#REF!</definedName>
    <definedName name="dus" localSheetId="11" hidden="1">[4]선급금!#REF!</definedName>
    <definedName name="dus" localSheetId="23" hidden="1">[4]선급금!#REF!</definedName>
    <definedName name="dus" localSheetId="25" hidden="1">[4]선급금!#REF!</definedName>
    <definedName name="dus" localSheetId="14" hidden="1">[4]선급금!#REF!</definedName>
    <definedName name="dus" localSheetId="15" hidden="1">[4]선급금!#REF!</definedName>
    <definedName name="dus" localSheetId="29" hidden="1">[4]선급금!#REF!</definedName>
    <definedName name="dus" localSheetId="4" hidden="1">[4]선급금!#REF!</definedName>
    <definedName name="dus" localSheetId="27" hidden="1">[4]선급금!#REF!</definedName>
    <definedName name="dus" localSheetId="16" hidden="1">[4]선급금!#REF!</definedName>
    <definedName name="dus" localSheetId="3" hidden="1">[4]선급금!#REF!</definedName>
    <definedName name="dus" localSheetId="8" hidden="1">[4]선급금!#REF!</definedName>
    <definedName name="dus" localSheetId="28" hidden="1">[4]선급금!#REF!</definedName>
    <definedName name="dus" localSheetId="13" hidden="1">[4]선급금!#REF!</definedName>
    <definedName name="dus" hidden="1">[4]선급금!#REF!</definedName>
    <definedName name="EV__LASTREFTIME__" hidden="1">"2010-04-16 오후 2:46:50"</definedName>
    <definedName name="FF" localSheetId="12" hidden="1">#REF!</definedName>
    <definedName name="FF" localSheetId="2" hidden="1">#REF!</definedName>
    <definedName name="FF" localSheetId="17" hidden="1">#REF!</definedName>
    <definedName name="FF" localSheetId="7" hidden="1">#REF!</definedName>
    <definedName name="FF" localSheetId="6" hidden="1">#REF!</definedName>
    <definedName name="FF" localSheetId="21" hidden="1">#REF!</definedName>
    <definedName name="FF" localSheetId="19" hidden="1">#REF!</definedName>
    <definedName name="FF" localSheetId="20" hidden="1">#REF!</definedName>
    <definedName name="FF" localSheetId="24" hidden="1">#REF!</definedName>
    <definedName name="FF" localSheetId="22" hidden="1">#REF!</definedName>
    <definedName name="FF" localSheetId="10" hidden="1">#REF!</definedName>
    <definedName name="FF" localSheetId="9" hidden="1">#REF!</definedName>
    <definedName name="FF" localSheetId="11" hidden="1">#REF!</definedName>
    <definedName name="FF" localSheetId="23" hidden="1">#REF!</definedName>
    <definedName name="FF" localSheetId="25" hidden="1">#REF!</definedName>
    <definedName name="FF" localSheetId="14" hidden="1">#REF!</definedName>
    <definedName name="FF" localSheetId="15" hidden="1">#REF!</definedName>
    <definedName name="FF" localSheetId="29" hidden="1">#REF!</definedName>
    <definedName name="FF" localSheetId="4" hidden="1">#REF!</definedName>
    <definedName name="FF" localSheetId="27" hidden="1">#REF!</definedName>
    <definedName name="FF" localSheetId="16" hidden="1">#REF!</definedName>
    <definedName name="FF" localSheetId="3" hidden="1">#REF!</definedName>
    <definedName name="FF" localSheetId="8" hidden="1">#REF!</definedName>
    <definedName name="FF" localSheetId="28" hidden="1">#REF!</definedName>
    <definedName name="FF" localSheetId="13" hidden="1">#REF!</definedName>
    <definedName name="FF" hidden="1">#REF!</definedName>
    <definedName name="hgt" localSheetId="12" hidden="1">#REF!</definedName>
    <definedName name="hgt" localSheetId="2" hidden="1">#REF!</definedName>
    <definedName name="hgt" localSheetId="17" hidden="1">#REF!</definedName>
    <definedName name="hgt" localSheetId="7" hidden="1">#REF!</definedName>
    <definedName name="hgt" localSheetId="6" hidden="1">#REF!</definedName>
    <definedName name="hgt" localSheetId="21" hidden="1">#REF!</definedName>
    <definedName name="hgt" localSheetId="19" hidden="1">#REF!</definedName>
    <definedName name="hgt" localSheetId="20" hidden="1">#REF!</definedName>
    <definedName name="hgt" localSheetId="24" hidden="1">#REF!</definedName>
    <definedName name="hgt" localSheetId="22" hidden="1">#REF!</definedName>
    <definedName name="hgt" localSheetId="10" hidden="1">#REF!</definedName>
    <definedName name="hgt" localSheetId="9" hidden="1">#REF!</definedName>
    <definedName name="hgt" localSheetId="11" hidden="1">#REF!</definedName>
    <definedName name="hgt" localSheetId="23" hidden="1">#REF!</definedName>
    <definedName name="hgt" localSheetId="25" hidden="1">#REF!</definedName>
    <definedName name="hgt" localSheetId="14" hidden="1">#REF!</definedName>
    <definedName name="hgt" localSheetId="15" hidden="1">#REF!</definedName>
    <definedName name="hgt" localSheetId="29" hidden="1">#REF!</definedName>
    <definedName name="hgt" localSheetId="4" hidden="1">#REF!</definedName>
    <definedName name="hgt" localSheetId="27" hidden="1">#REF!</definedName>
    <definedName name="hgt" localSheetId="16" hidden="1">#REF!</definedName>
    <definedName name="hgt" localSheetId="3" hidden="1">#REF!</definedName>
    <definedName name="hgt" localSheetId="8" hidden="1">#REF!</definedName>
    <definedName name="hgt" localSheetId="28" hidden="1">#REF!</definedName>
    <definedName name="hgt" localSheetId="13" hidden="1">#REF!</definedName>
    <definedName name="hgt" hidden="1">#REF!</definedName>
    <definedName name="KKK" localSheetId="12" hidden="1">#REF!</definedName>
    <definedName name="KKK" localSheetId="2" hidden="1">#REF!</definedName>
    <definedName name="KKK" localSheetId="17" hidden="1">#REF!</definedName>
    <definedName name="KKK" localSheetId="7" hidden="1">#REF!</definedName>
    <definedName name="KKK" localSheetId="6" hidden="1">#REF!</definedName>
    <definedName name="KKK" localSheetId="21" hidden="1">#REF!</definedName>
    <definedName name="KKK" localSheetId="19" hidden="1">#REF!</definedName>
    <definedName name="KKK" localSheetId="20" hidden="1">#REF!</definedName>
    <definedName name="KKK" localSheetId="24" hidden="1">#REF!</definedName>
    <definedName name="KKK" localSheetId="22" hidden="1">#REF!</definedName>
    <definedName name="KKK" localSheetId="10" hidden="1">#REF!</definedName>
    <definedName name="KKK" localSheetId="9" hidden="1">#REF!</definedName>
    <definedName name="KKK" localSheetId="11" hidden="1">#REF!</definedName>
    <definedName name="KKK" localSheetId="23" hidden="1">#REF!</definedName>
    <definedName name="KKK" localSheetId="25" hidden="1">#REF!</definedName>
    <definedName name="KKK" localSheetId="14" hidden="1">#REF!</definedName>
    <definedName name="KKK" localSheetId="15" hidden="1">#REF!</definedName>
    <definedName name="KKK" localSheetId="29" hidden="1">#REF!</definedName>
    <definedName name="KKK" localSheetId="4" hidden="1">#REF!</definedName>
    <definedName name="KKK" localSheetId="27" hidden="1">#REF!</definedName>
    <definedName name="KKK" localSheetId="16" hidden="1">#REF!</definedName>
    <definedName name="KKK" localSheetId="3" hidden="1">#REF!</definedName>
    <definedName name="KKK" localSheetId="8" hidden="1">#REF!</definedName>
    <definedName name="KKK" localSheetId="28" hidden="1">#REF!</definedName>
    <definedName name="KKK" localSheetId="13" hidden="1">#REF!</definedName>
    <definedName name="KKK" hidden="1">#REF!</definedName>
    <definedName name="rrrrrr" localSheetId="12" hidden="1">[3]A4공장!#REF!</definedName>
    <definedName name="rrrrrr" localSheetId="2" hidden="1">[3]A4공장!#REF!</definedName>
    <definedName name="rrrrrr" localSheetId="17" hidden="1">[3]A4공장!#REF!</definedName>
    <definedName name="rrrrrr" localSheetId="7" hidden="1">[3]A4공장!#REF!</definedName>
    <definedName name="rrrrrr" localSheetId="6" hidden="1">[3]A4공장!#REF!</definedName>
    <definedName name="rrrrrr" localSheetId="21" hidden="1">[3]A4공장!#REF!</definedName>
    <definedName name="rrrrrr" localSheetId="19" hidden="1">[3]A4공장!#REF!</definedName>
    <definedName name="rrrrrr" localSheetId="20" hidden="1">[3]A4공장!#REF!</definedName>
    <definedName name="rrrrrr" localSheetId="24" hidden="1">[3]A4공장!#REF!</definedName>
    <definedName name="rrrrrr" localSheetId="22" hidden="1">[3]A4공장!#REF!</definedName>
    <definedName name="rrrrrr" localSheetId="10" hidden="1">[3]A4공장!#REF!</definedName>
    <definedName name="rrrrrr" localSheetId="9" hidden="1">[3]A4공장!#REF!</definedName>
    <definedName name="rrrrrr" localSheetId="11" hidden="1">[3]A4공장!#REF!</definedName>
    <definedName name="rrrrrr" localSheetId="23" hidden="1">[3]A4공장!#REF!</definedName>
    <definedName name="rrrrrr" localSheetId="25" hidden="1">[3]A4공장!#REF!</definedName>
    <definedName name="rrrrrr" localSheetId="14" hidden="1">[3]A4공장!#REF!</definedName>
    <definedName name="rrrrrr" localSheetId="15" hidden="1">[3]A4공장!#REF!</definedName>
    <definedName name="rrrrrr" localSheetId="29" hidden="1">[3]A4공장!#REF!</definedName>
    <definedName name="rrrrrr" localSheetId="4" hidden="1">[3]A4공장!#REF!</definedName>
    <definedName name="rrrrrr" localSheetId="27" hidden="1">[3]A4공장!#REF!</definedName>
    <definedName name="rrrrrr" localSheetId="16" hidden="1">[3]A4공장!#REF!</definedName>
    <definedName name="rrrrrr" localSheetId="3" hidden="1">[3]A4공장!#REF!</definedName>
    <definedName name="rrrrrr" localSheetId="8" hidden="1">[3]A4공장!#REF!</definedName>
    <definedName name="rrrrrr" localSheetId="28" hidden="1">[3]A4공장!#REF!</definedName>
    <definedName name="rrrrrr" localSheetId="13" hidden="1">[3]A4공장!#REF!</definedName>
    <definedName name="rrrrrr" hidden="1">[3]A4공장!#REF!</definedName>
    <definedName name="TA" localSheetId="12" hidden="1">#REF!</definedName>
    <definedName name="TA" localSheetId="2" hidden="1">#REF!</definedName>
    <definedName name="TA" localSheetId="17" hidden="1">#REF!</definedName>
    <definedName name="TA" localSheetId="7" hidden="1">#REF!</definedName>
    <definedName name="TA" localSheetId="6" hidden="1">#REF!</definedName>
    <definedName name="TA" localSheetId="21" hidden="1">#REF!</definedName>
    <definedName name="TA" localSheetId="19" hidden="1">#REF!</definedName>
    <definedName name="TA" localSheetId="20" hidden="1">#REF!</definedName>
    <definedName name="TA" localSheetId="24" hidden="1">#REF!</definedName>
    <definedName name="TA" localSheetId="22" hidden="1">#REF!</definedName>
    <definedName name="TA" localSheetId="10" hidden="1">#REF!</definedName>
    <definedName name="TA" localSheetId="9" hidden="1">#REF!</definedName>
    <definedName name="TA" localSheetId="11" hidden="1">#REF!</definedName>
    <definedName name="TA" localSheetId="23" hidden="1">#REF!</definedName>
    <definedName name="TA" localSheetId="25" hidden="1">#REF!</definedName>
    <definedName name="TA" localSheetId="14" hidden="1">#REF!</definedName>
    <definedName name="TA" localSheetId="15" hidden="1">#REF!</definedName>
    <definedName name="TA" localSheetId="29" hidden="1">#REF!</definedName>
    <definedName name="TA" localSheetId="4" hidden="1">#REF!</definedName>
    <definedName name="TA" localSheetId="27" hidden="1">#REF!</definedName>
    <definedName name="TA" localSheetId="16" hidden="1">#REF!</definedName>
    <definedName name="TA" localSheetId="3" hidden="1">#REF!</definedName>
    <definedName name="TA" localSheetId="8" hidden="1">#REF!</definedName>
    <definedName name="TA" localSheetId="28" hidden="1">#REF!</definedName>
    <definedName name="TA" localSheetId="13" hidden="1">#REF!</definedName>
    <definedName name="TA" hidden="1">#REF!</definedName>
    <definedName name="TAB" localSheetId="12" hidden="1">#REF!</definedName>
    <definedName name="TAB" localSheetId="2" hidden="1">#REF!</definedName>
    <definedName name="TAB" localSheetId="17" hidden="1">#REF!</definedName>
    <definedName name="TAB" localSheetId="7" hidden="1">#REF!</definedName>
    <definedName name="TAB" localSheetId="6" hidden="1">#REF!</definedName>
    <definedName name="TAB" localSheetId="21" hidden="1">#REF!</definedName>
    <definedName name="TAB" localSheetId="19" hidden="1">#REF!</definedName>
    <definedName name="TAB" localSheetId="20" hidden="1">#REF!</definedName>
    <definedName name="TAB" localSheetId="24" hidden="1">#REF!</definedName>
    <definedName name="TAB" localSheetId="22" hidden="1">#REF!</definedName>
    <definedName name="TAB" localSheetId="10" hidden="1">#REF!</definedName>
    <definedName name="TAB" localSheetId="9" hidden="1">#REF!</definedName>
    <definedName name="TAB" localSheetId="11" hidden="1">#REF!</definedName>
    <definedName name="TAB" localSheetId="23" hidden="1">#REF!</definedName>
    <definedName name="TAB" localSheetId="25" hidden="1">#REF!</definedName>
    <definedName name="TAB" localSheetId="14" hidden="1">#REF!</definedName>
    <definedName name="TAB" localSheetId="15" hidden="1">#REF!</definedName>
    <definedName name="TAB" localSheetId="29" hidden="1">#REF!</definedName>
    <definedName name="TAB" localSheetId="4" hidden="1">#REF!</definedName>
    <definedName name="TAB" localSheetId="27" hidden="1">#REF!</definedName>
    <definedName name="TAB" localSheetId="16" hidden="1">#REF!</definedName>
    <definedName name="TAB" localSheetId="3" hidden="1">#REF!</definedName>
    <definedName name="TAB" localSheetId="8" hidden="1">#REF!</definedName>
    <definedName name="TAB" localSheetId="28" hidden="1">#REF!</definedName>
    <definedName name="TAB" localSheetId="13" hidden="1">#REF!</definedName>
    <definedName name="TAB" hidden="1">#REF!</definedName>
    <definedName name="TABLE" localSheetId="12" hidden="1">#REF!</definedName>
    <definedName name="TABLE" localSheetId="2" hidden="1">#REF!</definedName>
    <definedName name="TABLE" localSheetId="17" hidden="1">#REF!</definedName>
    <definedName name="TABLE" localSheetId="7" hidden="1">#REF!</definedName>
    <definedName name="TABLE" localSheetId="6" hidden="1">#REF!</definedName>
    <definedName name="TABLE" localSheetId="21" hidden="1">#REF!</definedName>
    <definedName name="TABLE" localSheetId="19" hidden="1">#REF!</definedName>
    <definedName name="TABLE" localSheetId="20" hidden="1">#REF!</definedName>
    <definedName name="TABLE" localSheetId="24" hidden="1">#REF!</definedName>
    <definedName name="TABLE" localSheetId="22" hidden="1">#REF!</definedName>
    <definedName name="TABLE" localSheetId="10" hidden="1">#REF!</definedName>
    <definedName name="TABLE" localSheetId="9" hidden="1">#REF!</definedName>
    <definedName name="TABLE" localSheetId="11" hidden="1">#REF!</definedName>
    <definedName name="TABLE" localSheetId="23" hidden="1">#REF!</definedName>
    <definedName name="TABLE" localSheetId="25" hidden="1">#REF!</definedName>
    <definedName name="TABLE" localSheetId="14" hidden="1">#REF!</definedName>
    <definedName name="TABLE" localSheetId="15" hidden="1">#REF!</definedName>
    <definedName name="TABLE" localSheetId="29" hidden="1">#REF!</definedName>
    <definedName name="TABLE" localSheetId="4" hidden="1">#REF!</definedName>
    <definedName name="TABLE" localSheetId="27" hidden="1">#REF!</definedName>
    <definedName name="TABLE" localSheetId="16" hidden="1">#REF!</definedName>
    <definedName name="TABLE" localSheetId="3" hidden="1">#REF!</definedName>
    <definedName name="TABLE" localSheetId="8" hidden="1">#REF!</definedName>
    <definedName name="TABLE" localSheetId="28" hidden="1">#REF!</definedName>
    <definedName name="TABLE" localSheetId="13" hidden="1">#REF!</definedName>
    <definedName name="TABLE" hidden="1">#REF!</definedName>
    <definedName name="table11" localSheetId="12" hidden="1">#REF!</definedName>
    <definedName name="table11" localSheetId="2" hidden="1">#REF!</definedName>
    <definedName name="table11" localSheetId="17" hidden="1">#REF!</definedName>
    <definedName name="table11" localSheetId="7" hidden="1">#REF!</definedName>
    <definedName name="table11" localSheetId="6" hidden="1">#REF!</definedName>
    <definedName name="table11" localSheetId="21" hidden="1">#REF!</definedName>
    <definedName name="table11" localSheetId="19" hidden="1">#REF!</definedName>
    <definedName name="table11" localSheetId="20" hidden="1">#REF!</definedName>
    <definedName name="table11" localSheetId="24" hidden="1">#REF!</definedName>
    <definedName name="table11" localSheetId="22" hidden="1">#REF!</definedName>
    <definedName name="table11" localSheetId="10" hidden="1">#REF!</definedName>
    <definedName name="table11" localSheetId="9" hidden="1">#REF!</definedName>
    <definedName name="table11" localSheetId="11" hidden="1">#REF!</definedName>
    <definedName name="table11" localSheetId="23" hidden="1">#REF!</definedName>
    <definedName name="table11" localSheetId="25" hidden="1">#REF!</definedName>
    <definedName name="table11" localSheetId="14" hidden="1">#REF!</definedName>
    <definedName name="table11" localSheetId="15" hidden="1">#REF!</definedName>
    <definedName name="table11" localSheetId="29" hidden="1">#REF!</definedName>
    <definedName name="table11" localSheetId="4" hidden="1">#REF!</definedName>
    <definedName name="table11" localSheetId="27" hidden="1">#REF!</definedName>
    <definedName name="table11" localSheetId="16" hidden="1">#REF!</definedName>
    <definedName name="table11" localSheetId="3" hidden="1">#REF!</definedName>
    <definedName name="table11" localSheetId="8" hidden="1">#REF!</definedName>
    <definedName name="table11" localSheetId="28" hidden="1">#REF!</definedName>
    <definedName name="table11" localSheetId="13" hidden="1">#REF!</definedName>
    <definedName name="table11" hidden="1">#REF!</definedName>
    <definedName name="table23" localSheetId="12" hidden="1">#REF!</definedName>
    <definedName name="table23" localSheetId="2" hidden="1">#REF!</definedName>
    <definedName name="table23" localSheetId="17" hidden="1">#REF!</definedName>
    <definedName name="table23" localSheetId="7" hidden="1">#REF!</definedName>
    <definedName name="table23" localSheetId="6" hidden="1">#REF!</definedName>
    <definedName name="table23" localSheetId="21" hidden="1">#REF!</definedName>
    <definedName name="table23" localSheetId="19" hidden="1">#REF!</definedName>
    <definedName name="table23" localSheetId="20" hidden="1">#REF!</definedName>
    <definedName name="table23" localSheetId="24" hidden="1">#REF!</definedName>
    <definedName name="table23" localSheetId="22" hidden="1">#REF!</definedName>
    <definedName name="table23" localSheetId="10" hidden="1">#REF!</definedName>
    <definedName name="table23" localSheetId="9" hidden="1">#REF!</definedName>
    <definedName name="table23" localSheetId="11" hidden="1">#REF!</definedName>
    <definedName name="table23" localSheetId="23" hidden="1">#REF!</definedName>
    <definedName name="table23" localSheetId="25" hidden="1">#REF!</definedName>
    <definedName name="table23" localSheetId="14" hidden="1">#REF!</definedName>
    <definedName name="table23" localSheetId="15" hidden="1">#REF!</definedName>
    <definedName name="table23" localSheetId="29" hidden="1">#REF!</definedName>
    <definedName name="table23" localSheetId="4" hidden="1">#REF!</definedName>
    <definedName name="table23" localSheetId="27" hidden="1">#REF!</definedName>
    <definedName name="table23" localSheetId="16" hidden="1">#REF!</definedName>
    <definedName name="table23" localSheetId="3" hidden="1">#REF!</definedName>
    <definedName name="table23" localSheetId="8" hidden="1">#REF!</definedName>
    <definedName name="table23" localSheetId="28" hidden="1">#REF!</definedName>
    <definedName name="table23" localSheetId="13" hidden="1">#REF!</definedName>
    <definedName name="table23" hidden="1">#REF!</definedName>
    <definedName name="table23_" localSheetId="12" hidden="1">#REF!</definedName>
    <definedName name="table23_" localSheetId="2" hidden="1">#REF!</definedName>
    <definedName name="table23_" localSheetId="17" hidden="1">#REF!</definedName>
    <definedName name="table23_" localSheetId="7" hidden="1">#REF!</definedName>
    <definedName name="table23_" localSheetId="6" hidden="1">#REF!</definedName>
    <definedName name="table23_" localSheetId="21" hidden="1">#REF!</definedName>
    <definedName name="table23_" localSheetId="19" hidden="1">#REF!</definedName>
    <definedName name="table23_" localSheetId="20" hidden="1">#REF!</definedName>
    <definedName name="table23_" localSheetId="24" hidden="1">#REF!</definedName>
    <definedName name="table23_" localSheetId="22" hidden="1">#REF!</definedName>
    <definedName name="table23_" localSheetId="10" hidden="1">#REF!</definedName>
    <definedName name="table23_" localSheetId="9" hidden="1">#REF!</definedName>
    <definedName name="table23_" localSheetId="11" hidden="1">#REF!</definedName>
    <definedName name="table23_" localSheetId="23" hidden="1">#REF!</definedName>
    <definedName name="table23_" localSheetId="25" hidden="1">#REF!</definedName>
    <definedName name="table23_" localSheetId="14" hidden="1">#REF!</definedName>
    <definedName name="table23_" localSheetId="15" hidden="1">#REF!</definedName>
    <definedName name="table23_" localSheetId="29" hidden="1">#REF!</definedName>
    <definedName name="table23_" localSheetId="4" hidden="1">#REF!</definedName>
    <definedName name="table23_" localSheetId="27" hidden="1">#REF!</definedName>
    <definedName name="table23_" localSheetId="16" hidden="1">#REF!</definedName>
    <definedName name="table23_" localSheetId="3" hidden="1">#REF!</definedName>
    <definedName name="table23_" localSheetId="8" hidden="1">#REF!</definedName>
    <definedName name="table23_" localSheetId="28" hidden="1">#REF!</definedName>
    <definedName name="table23_" localSheetId="13" hidden="1">#REF!</definedName>
    <definedName name="table23_" hidden="1">#REF!</definedName>
    <definedName name="table24" localSheetId="12" hidden="1">#REF!</definedName>
    <definedName name="table24" localSheetId="2" hidden="1">#REF!</definedName>
    <definedName name="table24" localSheetId="17" hidden="1">#REF!</definedName>
    <definedName name="table24" localSheetId="7" hidden="1">#REF!</definedName>
    <definedName name="table24" localSheetId="6" hidden="1">#REF!</definedName>
    <definedName name="table24" localSheetId="21" hidden="1">#REF!</definedName>
    <definedName name="table24" localSheetId="19" hidden="1">#REF!</definedName>
    <definedName name="table24" localSheetId="20" hidden="1">#REF!</definedName>
    <definedName name="table24" localSheetId="24" hidden="1">#REF!</definedName>
    <definedName name="table24" localSheetId="22" hidden="1">#REF!</definedName>
    <definedName name="table24" localSheetId="10" hidden="1">#REF!</definedName>
    <definedName name="table24" localSheetId="9" hidden="1">#REF!</definedName>
    <definedName name="table24" localSheetId="11" hidden="1">#REF!</definedName>
    <definedName name="table24" localSheetId="23" hidden="1">#REF!</definedName>
    <definedName name="table24" localSheetId="25" hidden="1">#REF!</definedName>
    <definedName name="table24" localSheetId="14" hidden="1">#REF!</definedName>
    <definedName name="table24" localSheetId="15" hidden="1">#REF!</definedName>
    <definedName name="table24" localSheetId="29" hidden="1">#REF!</definedName>
    <definedName name="table24" localSheetId="4" hidden="1">#REF!</definedName>
    <definedName name="table24" localSheetId="27" hidden="1">#REF!</definedName>
    <definedName name="table24" localSheetId="16" hidden="1">#REF!</definedName>
    <definedName name="table24" localSheetId="3" hidden="1">#REF!</definedName>
    <definedName name="table24" localSheetId="8" hidden="1">#REF!</definedName>
    <definedName name="table24" localSheetId="28" hidden="1">#REF!</definedName>
    <definedName name="table24" localSheetId="13" hidden="1">#REF!</definedName>
    <definedName name="table24" hidden="1">#REF!</definedName>
    <definedName name="TextRefCopyRangeCount" hidden="1">1</definedName>
    <definedName name="vv" localSheetId="12" hidden="1">#REF!</definedName>
    <definedName name="vv" localSheetId="2" hidden="1">#REF!</definedName>
    <definedName name="vv" localSheetId="17" hidden="1">#REF!</definedName>
    <definedName name="vv" localSheetId="7" hidden="1">#REF!</definedName>
    <definedName name="vv" localSheetId="6" hidden="1">#REF!</definedName>
    <definedName name="vv" localSheetId="21" hidden="1">#REF!</definedName>
    <definedName name="vv" localSheetId="19" hidden="1">#REF!</definedName>
    <definedName name="vv" localSheetId="20" hidden="1">#REF!</definedName>
    <definedName name="vv" localSheetId="24" hidden="1">#REF!</definedName>
    <definedName name="vv" localSheetId="22" hidden="1">#REF!</definedName>
    <definedName name="vv" localSheetId="10" hidden="1">#REF!</definedName>
    <definedName name="vv" localSheetId="9" hidden="1">#REF!</definedName>
    <definedName name="vv" localSheetId="11" hidden="1">#REF!</definedName>
    <definedName name="vv" localSheetId="23" hidden="1">#REF!</definedName>
    <definedName name="vv" localSheetId="25" hidden="1">#REF!</definedName>
    <definedName name="vv" localSheetId="14" hidden="1">#REF!</definedName>
    <definedName name="vv" localSheetId="15" hidden="1">#REF!</definedName>
    <definedName name="vv" localSheetId="29" hidden="1">#REF!</definedName>
    <definedName name="vv" localSheetId="4" hidden="1">#REF!</definedName>
    <definedName name="vv" localSheetId="27" hidden="1">#REF!</definedName>
    <definedName name="vv" localSheetId="16" hidden="1">#REF!</definedName>
    <definedName name="vv" localSheetId="3" hidden="1">#REF!</definedName>
    <definedName name="vv" localSheetId="8" hidden="1">#REF!</definedName>
    <definedName name="vv" localSheetId="28" hidden="1">#REF!</definedName>
    <definedName name="vv" localSheetId="13" hidden="1">#REF!</definedName>
    <definedName name="vv" hidden="1">#REF!</definedName>
    <definedName name="XRefActiveRow" localSheetId="12" hidden="1">#REF!</definedName>
    <definedName name="XRefActiveRow" localSheetId="2" hidden="1">#REF!</definedName>
    <definedName name="XRefActiveRow" localSheetId="17" hidden="1">#REF!</definedName>
    <definedName name="XRefActiveRow" localSheetId="7" hidden="1">#REF!</definedName>
    <definedName name="XRefActiveRow" localSheetId="6" hidden="1">#REF!</definedName>
    <definedName name="XRefActiveRow" localSheetId="21" hidden="1">#REF!</definedName>
    <definedName name="XRefActiveRow" localSheetId="19" hidden="1">#REF!</definedName>
    <definedName name="XRefActiveRow" localSheetId="20" hidden="1">#REF!</definedName>
    <definedName name="XRefActiveRow" localSheetId="24" hidden="1">#REF!</definedName>
    <definedName name="XRefActiveRow" localSheetId="22" hidden="1">#REF!</definedName>
    <definedName name="XRefActiveRow" localSheetId="10" hidden="1">#REF!</definedName>
    <definedName name="XRefActiveRow" localSheetId="9" hidden="1">#REF!</definedName>
    <definedName name="XRefActiveRow" localSheetId="11" hidden="1">#REF!</definedName>
    <definedName name="XRefActiveRow" localSheetId="23" hidden="1">#REF!</definedName>
    <definedName name="XRefActiveRow" localSheetId="25" hidden="1">#REF!</definedName>
    <definedName name="XRefActiveRow" localSheetId="14" hidden="1">#REF!</definedName>
    <definedName name="XRefActiveRow" localSheetId="15" hidden="1">#REF!</definedName>
    <definedName name="XRefActiveRow" localSheetId="29" hidden="1">#REF!</definedName>
    <definedName name="XRefActiveRow" localSheetId="4" hidden="1">#REF!</definedName>
    <definedName name="XRefActiveRow" localSheetId="27" hidden="1">#REF!</definedName>
    <definedName name="XRefActiveRow" localSheetId="16" hidden="1">#REF!</definedName>
    <definedName name="XRefActiveRow" localSheetId="3" hidden="1">#REF!</definedName>
    <definedName name="XRefActiveRow" localSheetId="8" hidden="1">#REF!</definedName>
    <definedName name="XRefActiveRow" localSheetId="28" hidden="1">#REF!</definedName>
    <definedName name="XRefActiveRow" localSheetId="13" hidden="1">#REF!</definedName>
    <definedName name="XRefActiveRow" hidden="1">#REF!</definedName>
    <definedName name="XRefColumnsCount" hidden="1">2</definedName>
    <definedName name="XRefCopy10Row" localSheetId="12" hidden="1">#REF!</definedName>
    <definedName name="XRefCopy10Row" localSheetId="2" hidden="1">#REF!</definedName>
    <definedName name="XRefCopy10Row" localSheetId="17" hidden="1">#REF!</definedName>
    <definedName name="XRefCopy10Row" localSheetId="7" hidden="1">#REF!</definedName>
    <definedName name="XRefCopy10Row" localSheetId="6" hidden="1">#REF!</definedName>
    <definedName name="XRefCopy10Row" localSheetId="21" hidden="1">#REF!</definedName>
    <definedName name="XRefCopy10Row" localSheetId="19" hidden="1">#REF!</definedName>
    <definedName name="XRefCopy10Row" localSheetId="20" hidden="1">#REF!</definedName>
    <definedName name="XRefCopy10Row" localSheetId="24" hidden="1">#REF!</definedName>
    <definedName name="XRefCopy10Row" localSheetId="22" hidden="1">#REF!</definedName>
    <definedName name="XRefCopy10Row" localSheetId="10" hidden="1">#REF!</definedName>
    <definedName name="XRefCopy10Row" localSheetId="9" hidden="1">#REF!</definedName>
    <definedName name="XRefCopy10Row" localSheetId="11" hidden="1">#REF!</definedName>
    <definedName name="XRefCopy10Row" localSheetId="23" hidden="1">#REF!</definedName>
    <definedName name="XRefCopy10Row" localSheetId="25" hidden="1">#REF!</definedName>
    <definedName name="XRefCopy10Row" localSheetId="14" hidden="1">#REF!</definedName>
    <definedName name="XRefCopy10Row" localSheetId="15" hidden="1">#REF!</definedName>
    <definedName name="XRefCopy10Row" localSheetId="29" hidden="1">#REF!</definedName>
    <definedName name="XRefCopy10Row" localSheetId="4" hidden="1">#REF!</definedName>
    <definedName name="XRefCopy10Row" localSheetId="27" hidden="1">#REF!</definedName>
    <definedName name="XRefCopy10Row" localSheetId="16" hidden="1">#REF!</definedName>
    <definedName name="XRefCopy10Row" localSheetId="3" hidden="1">#REF!</definedName>
    <definedName name="XRefCopy10Row" localSheetId="8" hidden="1">#REF!</definedName>
    <definedName name="XRefCopy10Row" localSheetId="28" hidden="1">#REF!</definedName>
    <definedName name="XRefCopy10Row" localSheetId="13" hidden="1">#REF!</definedName>
    <definedName name="XRefCopy10Row" hidden="1">#REF!</definedName>
    <definedName name="XRefCopy11Row" localSheetId="12" hidden="1">#REF!</definedName>
    <definedName name="XRefCopy11Row" localSheetId="2" hidden="1">#REF!</definedName>
    <definedName name="XRefCopy11Row" localSheetId="17" hidden="1">#REF!</definedName>
    <definedName name="XRefCopy11Row" localSheetId="7" hidden="1">#REF!</definedName>
    <definedName name="XRefCopy11Row" localSheetId="6" hidden="1">#REF!</definedName>
    <definedName name="XRefCopy11Row" localSheetId="21" hidden="1">#REF!</definedName>
    <definedName name="XRefCopy11Row" localSheetId="19" hidden="1">#REF!</definedName>
    <definedName name="XRefCopy11Row" localSheetId="20" hidden="1">#REF!</definedName>
    <definedName name="XRefCopy11Row" localSheetId="24" hidden="1">#REF!</definedName>
    <definedName name="XRefCopy11Row" localSheetId="22" hidden="1">#REF!</definedName>
    <definedName name="XRefCopy11Row" localSheetId="10" hidden="1">#REF!</definedName>
    <definedName name="XRefCopy11Row" localSheetId="9" hidden="1">#REF!</definedName>
    <definedName name="XRefCopy11Row" localSheetId="11" hidden="1">#REF!</definedName>
    <definedName name="XRefCopy11Row" localSheetId="23" hidden="1">#REF!</definedName>
    <definedName name="XRefCopy11Row" localSheetId="25" hidden="1">#REF!</definedName>
    <definedName name="XRefCopy11Row" localSheetId="14" hidden="1">#REF!</definedName>
    <definedName name="XRefCopy11Row" localSheetId="15" hidden="1">#REF!</definedName>
    <definedName name="XRefCopy11Row" localSheetId="29" hidden="1">#REF!</definedName>
    <definedName name="XRefCopy11Row" localSheetId="4" hidden="1">#REF!</definedName>
    <definedName name="XRefCopy11Row" localSheetId="27" hidden="1">#REF!</definedName>
    <definedName name="XRefCopy11Row" localSheetId="16" hidden="1">#REF!</definedName>
    <definedName name="XRefCopy11Row" localSheetId="3" hidden="1">#REF!</definedName>
    <definedName name="XRefCopy11Row" localSheetId="8" hidden="1">#REF!</definedName>
    <definedName name="XRefCopy11Row" localSheetId="28" hidden="1">#REF!</definedName>
    <definedName name="XRefCopy11Row" localSheetId="13" hidden="1">#REF!</definedName>
    <definedName name="XRefCopy11Row" hidden="1">#REF!</definedName>
    <definedName name="XRefCopy12Row" localSheetId="12" hidden="1">#REF!</definedName>
    <definedName name="XRefCopy12Row" localSheetId="2" hidden="1">#REF!</definedName>
    <definedName name="XRefCopy12Row" localSheetId="17" hidden="1">#REF!</definedName>
    <definedName name="XRefCopy12Row" localSheetId="7" hidden="1">#REF!</definedName>
    <definedName name="XRefCopy12Row" localSheetId="6" hidden="1">#REF!</definedName>
    <definedName name="XRefCopy12Row" localSheetId="21" hidden="1">#REF!</definedName>
    <definedName name="XRefCopy12Row" localSheetId="19" hidden="1">#REF!</definedName>
    <definedName name="XRefCopy12Row" localSheetId="20" hidden="1">#REF!</definedName>
    <definedName name="XRefCopy12Row" localSheetId="24" hidden="1">#REF!</definedName>
    <definedName name="XRefCopy12Row" localSheetId="22" hidden="1">#REF!</definedName>
    <definedName name="XRefCopy12Row" localSheetId="10" hidden="1">#REF!</definedName>
    <definedName name="XRefCopy12Row" localSheetId="9" hidden="1">#REF!</definedName>
    <definedName name="XRefCopy12Row" localSheetId="11" hidden="1">#REF!</definedName>
    <definedName name="XRefCopy12Row" localSheetId="23" hidden="1">#REF!</definedName>
    <definedName name="XRefCopy12Row" localSheetId="25" hidden="1">#REF!</definedName>
    <definedName name="XRefCopy12Row" localSheetId="14" hidden="1">#REF!</definedName>
    <definedName name="XRefCopy12Row" localSheetId="15" hidden="1">#REF!</definedName>
    <definedName name="XRefCopy12Row" localSheetId="29" hidden="1">#REF!</definedName>
    <definedName name="XRefCopy12Row" localSheetId="4" hidden="1">#REF!</definedName>
    <definedName name="XRefCopy12Row" localSheetId="27" hidden="1">#REF!</definedName>
    <definedName name="XRefCopy12Row" localSheetId="16" hidden="1">#REF!</definedName>
    <definedName name="XRefCopy12Row" localSheetId="3" hidden="1">#REF!</definedName>
    <definedName name="XRefCopy12Row" localSheetId="8" hidden="1">#REF!</definedName>
    <definedName name="XRefCopy12Row" localSheetId="28" hidden="1">#REF!</definedName>
    <definedName name="XRefCopy12Row" localSheetId="13" hidden="1">#REF!</definedName>
    <definedName name="XRefCopy12Row" hidden="1">#REF!</definedName>
    <definedName name="XRefCopy13Row" localSheetId="12" hidden="1">#REF!</definedName>
    <definedName name="XRefCopy13Row" localSheetId="2" hidden="1">#REF!</definedName>
    <definedName name="XRefCopy13Row" localSheetId="17" hidden="1">#REF!</definedName>
    <definedName name="XRefCopy13Row" localSheetId="7" hidden="1">#REF!</definedName>
    <definedName name="XRefCopy13Row" localSheetId="6" hidden="1">#REF!</definedName>
    <definedName name="XRefCopy13Row" localSheetId="21" hidden="1">#REF!</definedName>
    <definedName name="XRefCopy13Row" localSheetId="19" hidden="1">#REF!</definedName>
    <definedName name="XRefCopy13Row" localSheetId="20" hidden="1">#REF!</definedName>
    <definedName name="XRefCopy13Row" localSheetId="24" hidden="1">#REF!</definedName>
    <definedName name="XRefCopy13Row" localSheetId="22" hidden="1">#REF!</definedName>
    <definedName name="XRefCopy13Row" localSheetId="10" hidden="1">#REF!</definedName>
    <definedName name="XRefCopy13Row" localSheetId="9" hidden="1">#REF!</definedName>
    <definedName name="XRefCopy13Row" localSheetId="11" hidden="1">#REF!</definedName>
    <definedName name="XRefCopy13Row" localSheetId="23" hidden="1">#REF!</definedName>
    <definedName name="XRefCopy13Row" localSheetId="25" hidden="1">#REF!</definedName>
    <definedName name="XRefCopy13Row" localSheetId="14" hidden="1">#REF!</definedName>
    <definedName name="XRefCopy13Row" localSheetId="15" hidden="1">#REF!</definedName>
    <definedName name="XRefCopy13Row" localSheetId="29" hidden="1">#REF!</definedName>
    <definedName name="XRefCopy13Row" localSheetId="4" hidden="1">#REF!</definedName>
    <definedName name="XRefCopy13Row" localSheetId="27" hidden="1">#REF!</definedName>
    <definedName name="XRefCopy13Row" localSheetId="16" hidden="1">#REF!</definedName>
    <definedName name="XRefCopy13Row" localSheetId="3" hidden="1">#REF!</definedName>
    <definedName name="XRefCopy13Row" localSheetId="8" hidden="1">#REF!</definedName>
    <definedName name="XRefCopy13Row" localSheetId="28" hidden="1">#REF!</definedName>
    <definedName name="XRefCopy13Row" localSheetId="13" hidden="1">#REF!</definedName>
    <definedName name="XRefCopy13Row" hidden="1">#REF!</definedName>
    <definedName name="XRefCopy14Row" localSheetId="12" hidden="1">#REF!</definedName>
    <definedName name="XRefCopy14Row" localSheetId="2" hidden="1">#REF!</definedName>
    <definedName name="XRefCopy14Row" localSheetId="17" hidden="1">#REF!</definedName>
    <definedName name="XRefCopy14Row" localSheetId="7" hidden="1">#REF!</definedName>
    <definedName name="XRefCopy14Row" localSheetId="6" hidden="1">#REF!</definedName>
    <definedName name="XRefCopy14Row" localSheetId="21" hidden="1">#REF!</definedName>
    <definedName name="XRefCopy14Row" localSheetId="19" hidden="1">#REF!</definedName>
    <definedName name="XRefCopy14Row" localSheetId="20" hidden="1">#REF!</definedName>
    <definedName name="XRefCopy14Row" localSheetId="24" hidden="1">#REF!</definedName>
    <definedName name="XRefCopy14Row" localSheetId="22" hidden="1">#REF!</definedName>
    <definedName name="XRefCopy14Row" localSheetId="10" hidden="1">#REF!</definedName>
    <definedName name="XRefCopy14Row" localSheetId="9" hidden="1">#REF!</definedName>
    <definedName name="XRefCopy14Row" localSheetId="11" hidden="1">#REF!</definedName>
    <definedName name="XRefCopy14Row" localSheetId="23" hidden="1">#REF!</definedName>
    <definedName name="XRefCopy14Row" localSheetId="25" hidden="1">#REF!</definedName>
    <definedName name="XRefCopy14Row" localSheetId="14" hidden="1">#REF!</definedName>
    <definedName name="XRefCopy14Row" localSheetId="15" hidden="1">#REF!</definedName>
    <definedName name="XRefCopy14Row" localSheetId="29" hidden="1">#REF!</definedName>
    <definedName name="XRefCopy14Row" localSheetId="4" hidden="1">#REF!</definedName>
    <definedName name="XRefCopy14Row" localSheetId="27" hidden="1">#REF!</definedName>
    <definedName name="XRefCopy14Row" localSheetId="16" hidden="1">#REF!</definedName>
    <definedName name="XRefCopy14Row" localSheetId="3" hidden="1">#REF!</definedName>
    <definedName name="XRefCopy14Row" localSheetId="8" hidden="1">#REF!</definedName>
    <definedName name="XRefCopy14Row" localSheetId="28" hidden="1">#REF!</definedName>
    <definedName name="XRefCopy14Row" localSheetId="13" hidden="1">#REF!</definedName>
    <definedName name="XRefCopy14Row" hidden="1">#REF!</definedName>
    <definedName name="XRefCopy15Row" localSheetId="12" hidden="1">#REF!</definedName>
    <definedName name="XRefCopy15Row" localSheetId="2" hidden="1">#REF!</definedName>
    <definedName name="XRefCopy15Row" localSheetId="17" hidden="1">#REF!</definedName>
    <definedName name="XRefCopy15Row" localSheetId="7" hidden="1">#REF!</definedName>
    <definedName name="XRefCopy15Row" localSheetId="6" hidden="1">#REF!</definedName>
    <definedName name="XRefCopy15Row" localSheetId="21" hidden="1">#REF!</definedName>
    <definedName name="XRefCopy15Row" localSheetId="19" hidden="1">#REF!</definedName>
    <definedName name="XRefCopy15Row" localSheetId="20" hidden="1">#REF!</definedName>
    <definedName name="XRefCopy15Row" localSheetId="24" hidden="1">#REF!</definedName>
    <definedName name="XRefCopy15Row" localSheetId="22" hidden="1">#REF!</definedName>
    <definedName name="XRefCopy15Row" localSheetId="10" hidden="1">#REF!</definedName>
    <definedName name="XRefCopy15Row" localSheetId="9" hidden="1">#REF!</definedName>
    <definedName name="XRefCopy15Row" localSheetId="11" hidden="1">#REF!</definedName>
    <definedName name="XRefCopy15Row" localSheetId="23" hidden="1">#REF!</definedName>
    <definedName name="XRefCopy15Row" localSheetId="25" hidden="1">#REF!</definedName>
    <definedName name="XRefCopy15Row" localSheetId="14" hidden="1">#REF!</definedName>
    <definedName name="XRefCopy15Row" localSheetId="15" hidden="1">#REF!</definedName>
    <definedName name="XRefCopy15Row" localSheetId="29" hidden="1">#REF!</definedName>
    <definedName name="XRefCopy15Row" localSheetId="4" hidden="1">#REF!</definedName>
    <definedName name="XRefCopy15Row" localSheetId="27" hidden="1">#REF!</definedName>
    <definedName name="XRefCopy15Row" localSheetId="16" hidden="1">#REF!</definedName>
    <definedName name="XRefCopy15Row" localSheetId="3" hidden="1">#REF!</definedName>
    <definedName name="XRefCopy15Row" localSheetId="8" hidden="1">#REF!</definedName>
    <definedName name="XRefCopy15Row" localSheetId="28" hidden="1">#REF!</definedName>
    <definedName name="XRefCopy15Row" localSheetId="13" hidden="1">#REF!</definedName>
    <definedName name="XRefCopy15Row" hidden="1">#REF!</definedName>
    <definedName name="XRefCopy16Row" localSheetId="12" hidden="1">#REF!</definedName>
    <definedName name="XRefCopy16Row" localSheetId="2" hidden="1">#REF!</definedName>
    <definedName name="XRefCopy16Row" localSheetId="17" hidden="1">#REF!</definedName>
    <definedName name="XRefCopy16Row" localSheetId="7" hidden="1">#REF!</definedName>
    <definedName name="XRefCopy16Row" localSheetId="6" hidden="1">#REF!</definedName>
    <definedName name="XRefCopy16Row" localSheetId="21" hidden="1">#REF!</definedName>
    <definedName name="XRefCopy16Row" localSheetId="19" hidden="1">#REF!</definedName>
    <definedName name="XRefCopy16Row" localSheetId="20" hidden="1">#REF!</definedName>
    <definedName name="XRefCopy16Row" localSheetId="24" hidden="1">#REF!</definedName>
    <definedName name="XRefCopy16Row" localSheetId="22" hidden="1">#REF!</definedName>
    <definedName name="XRefCopy16Row" localSheetId="10" hidden="1">#REF!</definedName>
    <definedName name="XRefCopy16Row" localSheetId="9" hidden="1">#REF!</definedName>
    <definedName name="XRefCopy16Row" localSheetId="11" hidden="1">#REF!</definedName>
    <definedName name="XRefCopy16Row" localSheetId="23" hidden="1">#REF!</definedName>
    <definedName name="XRefCopy16Row" localSheetId="25" hidden="1">#REF!</definedName>
    <definedName name="XRefCopy16Row" localSheetId="14" hidden="1">#REF!</definedName>
    <definedName name="XRefCopy16Row" localSheetId="15" hidden="1">#REF!</definedName>
    <definedName name="XRefCopy16Row" localSheetId="29" hidden="1">#REF!</definedName>
    <definedName name="XRefCopy16Row" localSheetId="4" hidden="1">#REF!</definedName>
    <definedName name="XRefCopy16Row" localSheetId="27" hidden="1">#REF!</definedName>
    <definedName name="XRefCopy16Row" localSheetId="16" hidden="1">#REF!</definedName>
    <definedName name="XRefCopy16Row" localSheetId="3" hidden="1">#REF!</definedName>
    <definedName name="XRefCopy16Row" localSheetId="8" hidden="1">#REF!</definedName>
    <definedName name="XRefCopy16Row" localSheetId="28" hidden="1">#REF!</definedName>
    <definedName name="XRefCopy16Row" localSheetId="13" hidden="1">#REF!</definedName>
    <definedName name="XRefCopy16Row" hidden="1">#REF!</definedName>
    <definedName name="XRefCopy17Row" localSheetId="12" hidden="1">#REF!</definedName>
    <definedName name="XRefCopy17Row" localSheetId="2" hidden="1">#REF!</definedName>
    <definedName name="XRefCopy17Row" localSheetId="17" hidden="1">#REF!</definedName>
    <definedName name="XRefCopy17Row" localSheetId="7" hidden="1">#REF!</definedName>
    <definedName name="XRefCopy17Row" localSheetId="6" hidden="1">#REF!</definedName>
    <definedName name="XRefCopy17Row" localSheetId="21" hidden="1">#REF!</definedName>
    <definedName name="XRefCopy17Row" localSheetId="19" hidden="1">#REF!</definedName>
    <definedName name="XRefCopy17Row" localSheetId="20" hidden="1">#REF!</definedName>
    <definedName name="XRefCopy17Row" localSheetId="24" hidden="1">#REF!</definedName>
    <definedName name="XRefCopy17Row" localSheetId="22" hidden="1">#REF!</definedName>
    <definedName name="XRefCopy17Row" localSheetId="10" hidden="1">#REF!</definedName>
    <definedName name="XRefCopy17Row" localSheetId="9" hidden="1">#REF!</definedName>
    <definedName name="XRefCopy17Row" localSheetId="11" hidden="1">#REF!</definedName>
    <definedName name="XRefCopy17Row" localSheetId="23" hidden="1">#REF!</definedName>
    <definedName name="XRefCopy17Row" localSheetId="25" hidden="1">#REF!</definedName>
    <definedName name="XRefCopy17Row" localSheetId="14" hidden="1">#REF!</definedName>
    <definedName name="XRefCopy17Row" localSheetId="15" hidden="1">#REF!</definedName>
    <definedName name="XRefCopy17Row" localSheetId="29" hidden="1">#REF!</definedName>
    <definedName name="XRefCopy17Row" localSheetId="4" hidden="1">#REF!</definedName>
    <definedName name="XRefCopy17Row" localSheetId="27" hidden="1">#REF!</definedName>
    <definedName name="XRefCopy17Row" localSheetId="16" hidden="1">#REF!</definedName>
    <definedName name="XRefCopy17Row" localSheetId="3" hidden="1">#REF!</definedName>
    <definedName name="XRefCopy17Row" localSheetId="8" hidden="1">#REF!</definedName>
    <definedName name="XRefCopy17Row" localSheetId="28" hidden="1">#REF!</definedName>
    <definedName name="XRefCopy17Row" localSheetId="13" hidden="1">#REF!</definedName>
    <definedName name="XRefCopy17Row" hidden="1">#REF!</definedName>
    <definedName name="XRefCopy18Row" localSheetId="12" hidden="1">#REF!</definedName>
    <definedName name="XRefCopy18Row" localSheetId="2" hidden="1">#REF!</definedName>
    <definedName name="XRefCopy18Row" localSheetId="17" hidden="1">#REF!</definedName>
    <definedName name="XRefCopy18Row" localSheetId="7" hidden="1">#REF!</definedName>
    <definedName name="XRefCopy18Row" localSheetId="6" hidden="1">#REF!</definedName>
    <definedName name="XRefCopy18Row" localSheetId="21" hidden="1">#REF!</definedName>
    <definedName name="XRefCopy18Row" localSheetId="19" hidden="1">#REF!</definedName>
    <definedName name="XRefCopy18Row" localSheetId="20" hidden="1">#REF!</definedName>
    <definedName name="XRefCopy18Row" localSheetId="24" hidden="1">#REF!</definedName>
    <definedName name="XRefCopy18Row" localSheetId="22" hidden="1">#REF!</definedName>
    <definedName name="XRefCopy18Row" localSheetId="10" hidden="1">#REF!</definedName>
    <definedName name="XRefCopy18Row" localSheetId="9" hidden="1">#REF!</definedName>
    <definedName name="XRefCopy18Row" localSheetId="11" hidden="1">#REF!</definedName>
    <definedName name="XRefCopy18Row" localSheetId="23" hidden="1">#REF!</definedName>
    <definedName name="XRefCopy18Row" localSheetId="25" hidden="1">#REF!</definedName>
    <definedName name="XRefCopy18Row" localSheetId="14" hidden="1">#REF!</definedName>
    <definedName name="XRefCopy18Row" localSheetId="15" hidden="1">#REF!</definedName>
    <definedName name="XRefCopy18Row" localSheetId="29" hidden="1">#REF!</definedName>
    <definedName name="XRefCopy18Row" localSheetId="4" hidden="1">#REF!</definedName>
    <definedName name="XRefCopy18Row" localSheetId="27" hidden="1">#REF!</definedName>
    <definedName name="XRefCopy18Row" localSheetId="16" hidden="1">#REF!</definedName>
    <definedName name="XRefCopy18Row" localSheetId="3" hidden="1">#REF!</definedName>
    <definedName name="XRefCopy18Row" localSheetId="8" hidden="1">#REF!</definedName>
    <definedName name="XRefCopy18Row" localSheetId="28" hidden="1">#REF!</definedName>
    <definedName name="XRefCopy18Row" localSheetId="13" hidden="1">#REF!</definedName>
    <definedName name="XRefCopy18Row" hidden="1">#REF!</definedName>
    <definedName name="XRefCopy19Row" localSheetId="12" hidden="1">#REF!</definedName>
    <definedName name="XRefCopy19Row" localSheetId="2" hidden="1">#REF!</definedName>
    <definedName name="XRefCopy19Row" localSheetId="17" hidden="1">#REF!</definedName>
    <definedName name="XRefCopy19Row" localSheetId="7" hidden="1">#REF!</definedName>
    <definedName name="XRefCopy19Row" localSheetId="6" hidden="1">#REF!</definedName>
    <definedName name="XRefCopy19Row" localSheetId="21" hidden="1">#REF!</definedName>
    <definedName name="XRefCopy19Row" localSheetId="19" hidden="1">#REF!</definedName>
    <definedName name="XRefCopy19Row" localSheetId="20" hidden="1">#REF!</definedName>
    <definedName name="XRefCopy19Row" localSheetId="24" hidden="1">#REF!</definedName>
    <definedName name="XRefCopy19Row" localSheetId="22" hidden="1">#REF!</definedName>
    <definedName name="XRefCopy19Row" localSheetId="10" hidden="1">#REF!</definedName>
    <definedName name="XRefCopy19Row" localSheetId="9" hidden="1">#REF!</definedName>
    <definedName name="XRefCopy19Row" localSheetId="11" hidden="1">#REF!</definedName>
    <definedName name="XRefCopy19Row" localSheetId="23" hidden="1">#REF!</definedName>
    <definedName name="XRefCopy19Row" localSheetId="25" hidden="1">#REF!</definedName>
    <definedName name="XRefCopy19Row" localSheetId="14" hidden="1">#REF!</definedName>
    <definedName name="XRefCopy19Row" localSheetId="15" hidden="1">#REF!</definedName>
    <definedName name="XRefCopy19Row" localSheetId="29" hidden="1">#REF!</definedName>
    <definedName name="XRefCopy19Row" localSheetId="4" hidden="1">#REF!</definedName>
    <definedName name="XRefCopy19Row" localSheetId="27" hidden="1">#REF!</definedName>
    <definedName name="XRefCopy19Row" localSheetId="16" hidden="1">#REF!</definedName>
    <definedName name="XRefCopy19Row" localSheetId="3" hidden="1">#REF!</definedName>
    <definedName name="XRefCopy19Row" localSheetId="8" hidden="1">#REF!</definedName>
    <definedName name="XRefCopy19Row" localSheetId="28" hidden="1">#REF!</definedName>
    <definedName name="XRefCopy19Row" localSheetId="13" hidden="1">#REF!</definedName>
    <definedName name="XRefCopy19Row" hidden="1">#REF!</definedName>
    <definedName name="XRefCopy1Row" localSheetId="12" hidden="1">#REF!</definedName>
    <definedName name="XRefCopy1Row" localSheetId="2" hidden="1">#REF!</definedName>
    <definedName name="XRefCopy1Row" localSheetId="17" hidden="1">#REF!</definedName>
    <definedName name="XRefCopy1Row" localSheetId="7" hidden="1">#REF!</definedName>
    <definedName name="XRefCopy1Row" localSheetId="6" hidden="1">#REF!</definedName>
    <definedName name="XRefCopy1Row" localSheetId="21" hidden="1">#REF!</definedName>
    <definedName name="XRefCopy1Row" localSheetId="19" hidden="1">#REF!</definedName>
    <definedName name="XRefCopy1Row" localSheetId="20" hidden="1">#REF!</definedName>
    <definedName name="XRefCopy1Row" localSheetId="24" hidden="1">#REF!</definedName>
    <definedName name="XRefCopy1Row" localSheetId="22" hidden="1">#REF!</definedName>
    <definedName name="XRefCopy1Row" localSheetId="10" hidden="1">#REF!</definedName>
    <definedName name="XRefCopy1Row" localSheetId="9" hidden="1">#REF!</definedName>
    <definedName name="XRefCopy1Row" localSheetId="11" hidden="1">#REF!</definedName>
    <definedName name="XRefCopy1Row" localSheetId="23" hidden="1">#REF!</definedName>
    <definedName name="XRefCopy1Row" localSheetId="25" hidden="1">#REF!</definedName>
    <definedName name="XRefCopy1Row" localSheetId="14" hidden="1">#REF!</definedName>
    <definedName name="XRefCopy1Row" localSheetId="15" hidden="1">#REF!</definedName>
    <definedName name="XRefCopy1Row" localSheetId="29" hidden="1">#REF!</definedName>
    <definedName name="XRefCopy1Row" localSheetId="4" hidden="1">#REF!</definedName>
    <definedName name="XRefCopy1Row" localSheetId="27" hidden="1">#REF!</definedName>
    <definedName name="XRefCopy1Row" localSheetId="16" hidden="1">#REF!</definedName>
    <definedName name="XRefCopy1Row" localSheetId="3" hidden="1">#REF!</definedName>
    <definedName name="XRefCopy1Row" localSheetId="8" hidden="1">#REF!</definedName>
    <definedName name="XRefCopy1Row" localSheetId="28" hidden="1">#REF!</definedName>
    <definedName name="XRefCopy1Row" localSheetId="13" hidden="1">#REF!</definedName>
    <definedName name="XRefCopy1Row" hidden="1">#REF!</definedName>
    <definedName name="XRefCopy20Row" localSheetId="12" hidden="1">#REF!</definedName>
    <definedName name="XRefCopy20Row" localSheetId="2" hidden="1">#REF!</definedName>
    <definedName name="XRefCopy20Row" localSheetId="17" hidden="1">#REF!</definedName>
    <definedName name="XRefCopy20Row" localSheetId="7" hidden="1">#REF!</definedName>
    <definedName name="XRefCopy20Row" localSheetId="6" hidden="1">#REF!</definedName>
    <definedName name="XRefCopy20Row" localSheetId="21" hidden="1">#REF!</definedName>
    <definedName name="XRefCopy20Row" localSheetId="19" hidden="1">#REF!</definedName>
    <definedName name="XRefCopy20Row" localSheetId="20" hidden="1">#REF!</definedName>
    <definedName name="XRefCopy20Row" localSheetId="24" hidden="1">#REF!</definedName>
    <definedName name="XRefCopy20Row" localSheetId="22" hidden="1">#REF!</definedName>
    <definedName name="XRefCopy20Row" localSheetId="10" hidden="1">#REF!</definedName>
    <definedName name="XRefCopy20Row" localSheetId="9" hidden="1">#REF!</definedName>
    <definedName name="XRefCopy20Row" localSheetId="11" hidden="1">#REF!</definedName>
    <definedName name="XRefCopy20Row" localSheetId="23" hidden="1">#REF!</definedName>
    <definedName name="XRefCopy20Row" localSheetId="25" hidden="1">#REF!</definedName>
    <definedName name="XRefCopy20Row" localSheetId="14" hidden="1">#REF!</definedName>
    <definedName name="XRefCopy20Row" localSheetId="15" hidden="1">#REF!</definedName>
    <definedName name="XRefCopy20Row" localSheetId="29" hidden="1">#REF!</definedName>
    <definedName name="XRefCopy20Row" localSheetId="4" hidden="1">#REF!</definedName>
    <definedName name="XRefCopy20Row" localSheetId="27" hidden="1">#REF!</definedName>
    <definedName name="XRefCopy20Row" localSheetId="16" hidden="1">#REF!</definedName>
    <definedName name="XRefCopy20Row" localSheetId="3" hidden="1">#REF!</definedName>
    <definedName name="XRefCopy20Row" localSheetId="8" hidden="1">#REF!</definedName>
    <definedName name="XRefCopy20Row" localSheetId="28" hidden="1">#REF!</definedName>
    <definedName name="XRefCopy20Row" localSheetId="13" hidden="1">#REF!</definedName>
    <definedName name="XRefCopy20Row" hidden="1">#REF!</definedName>
    <definedName name="XRefCopy21Row" localSheetId="12" hidden="1">#REF!</definedName>
    <definedName name="XRefCopy21Row" localSheetId="2" hidden="1">#REF!</definedName>
    <definedName name="XRefCopy21Row" localSheetId="17" hidden="1">#REF!</definedName>
    <definedName name="XRefCopy21Row" localSheetId="7" hidden="1">#REF!</definedName>
    <definedName name="XRefCopy21Row" localSheetId="6" hidden="1">#REF!</definedName>
    <definedName name="XRefCopy21Row" localSheetId="21" hidden="1">#REF!</definedName>
    <definedName name="XRefCopy21Row" localSheetId="19" hidden="1">#REF!</definedName>
    <definedName name="XRefCopy21Row" localSheetId="20" hidden="1">#REF!</definedName>
    <definedName name="XRefCopy21Row" localSheetId="24" hidden="1">#REF!</definedName>
    <definedName name="XRefCopy21Row" localSheetId="22" hidden="1">#REF!</definedName>
    <definedName name="XRefCopy21Row" localSheetId="10" hidden="1">#REF!</definedName>
    <definedName name="XRefCopy21Row" localSheetId="9" hidden="1">#REF!</definedName>
    <definedName name="XRefCopy21Row" localSheetId="11" hidden="1">#REF!</definedName>
    <definedName name="XRefCopy21Row" localSheetId="23" hidden="1">#REF!</definedName>
    <definedName name="XRefCopy21Row" localSheetId="25" hidden="1">#REF!</definedName>
    <definedName name="XRefCopy21Row" localSheetId="14" hidden="1">#REF!</definedName>
    <definedName name="XRefCopy21Row" localSheetId="15" hidden="1">#REF!</definedName>
    <definedName name="XRefCopy21Row" localSheetId="29" hidden="1">#REF!</definedName>
    <definedName name="XRefCopy21Row" localSheetId="4" hidden="1">#REF!</definedName>
    <definedName name="XRefCopy21Row" localSheetId="27" hidden="1">#REF!</definedName>
    <definedName name="XRefCopy21Row" localSheetId="16" hidden="1">#REF!</definedName>
    <definedName name="XRefCopy21Row" localSheetId="3" hidden="1">#REF!</definedName>
    <definedName name="XRefCopy21Row" localSheetId="8" hidden="1">#REF!</definedName>
    <definedName name="XRefCopy21Row" localSheetId="28" hidden="1">#REF!</definedName>
    <definedName name="XRefCopy21Row" localSheetId="13" hidden="1">#REF!</definedName>
    <definedName name="XRefCopy21Row" hidden="1">#REF!</definedName>
    <definedName name="XRefCopy22Row" localSheetId="12" hidden="1">#REF!</definedName>
    <definedName name="XRefCopy22Row" localSheetId="2" hidden="1">#REF!</definedName>
    <definedName name="XRefCopy22Row" localSheetId="17" hidden="1">#REF!</definedName>
    <definedName name="XRefCopy22Row" localSheetId="7" hidden="1">#REF!</definedName>
    <definedName name="XRefCopy22Row" localSheetId="6" hidden="1">#REF!</definedName>
    <definedName name="XRefCopy22Row" localSheetId="21" hidden="1">#REF!</definedName>
    <definedName name="XRefCopy22Row" localSheetId="19" hidden="1">#REF!</definedName>
    <definedName name="XRefCopy22Row" localSheetId="20" hidden="1">#REF!</definedName>
    <definedName name="XRefCopy22Row" localSheetId="24" hidden="1">#REF!</definedName>
    <definedName name="XRefCopy22Row" localSheetId="22" hidden="1">#REF!</definedName>
    <definedName name="XRefCopy22Row" localSheetId="10" hidden="1">#REF!</definedName>
    <definedName name="XRefCopy22Row" localSheetId="9" hidden="1">#REF!</definedName>
    <definedName name="XRefCopy22Row" localSheetId="11" hidden="1">#REF!</definedName>
    <definedName name="XRefCopy22Row" localSheetId="23" hidden="1">#REF!</definedName>
    <definedName name="XRefCopy22Row" localSheetId="25" hidden="1">#REF!</definedName>
    <definedName name="XRefCopy22Row" localSheetId="14" hidden="1">#REF!</definedName>
    <definedName name="XRefCopy22Row" localSheetId="15" hidden="1">#REF!</definedName>
    <definedName name="XRefCopy22Row" localSheetId="29" hidden="1">#REF!</definedName>
    <definedName name="XRefCopy22Row" localSheetId="4" hidden="1">#REF!</definedName>
    <definedName name="XRefCopy22Row" localSheetId="27" hidden="1">#REF!</definedName>
    <definedName name="XRefCopy22Row" localSheetId="16" hidden="1">#REF!</definedName>
    <definedName name="XRefCopy22Row" localSheetId="3" hidden="1">#REF!</definedName>
    <definedName name="XRefCopy22Row" localSheetId="8" hidden="1">#REF!</definedName>
    <definedName name="XRefCopy22Row" localSheetId="28" hidden="1">#REF!</definedName>
    <definedName name="XRefCopy22Row" localSheetId="13" hidden="1">#REF!</definedName>
    <definedName name="XRefCopy22Row" hidden="1">#REF!</definedName>
    <definedName name="XRefCopy23Row" localSheetId="12" hidden="1">#REF!</definedName>
    <definedName name="XRefCopy23Row" localSheetId="2" hidden="1">#REF!</definedName>
    <definedName name="XRefCopy23Row" localSheetId="17" hidden="1">#REF!</definedName>
    <definedName name="XRefCopy23Row" localSheetId="7" hidden="1">#REF!</definedName>
    <definedName name="XRefCopy23Row" localSheetId="6" hidden="1">#REF!</definedName>
    <definedName name="XRefCopy23Row" localSheetId="21" hidden="1">#REF!</definedName>
    <definedName name="XRefCopy23Row" localSheetId="19" hidden="1">#REF!</definedName>
    <definedName name="XRefCopy23Row" localSheetId="20" hidden="1">#REF!</definedName>
    <definedName name="XRefCopy23Row" localSheetId="24" hidden="1">#REF!</definedName>
    <definedName name="XRefCopy23Row" localSheetId="22" hidden="1">#REF!</definedName>
    <definedName name="XRefCopy23Row" localSheetId="10" hidden="1">#REF!</definedName>
    <definedName name="XRefCopy23Row" localSheetId="9" hidden="1">#REF!</definedName>
    <definedName name="XRefCopy23Row" localSheetId="11" hidden="1">#REF!</definedName>
    <definedName name="XRefCopy23Row" localSheetId="23" hidden="1">#REF!</definedName>
    <definedName name="XRefCopy23Row" localSheetId="25" hidden="1">#REF!</definedName>
    <definedName name="XRefCopy23Row" localSheetId="14" hidden="1">#REF!</definedName>
    <definedName name="XRefCopy23Row" localSheetId="15" hidden="1">#REF!</definedName>
    <definedName name="XRefCopy23Row" localSheetId="29" hidden="1">#REF!</definedName>
    <definedName name="XRefCopy23Row" localSheetId="4" hidden="1">#REF!</definedName>
    <definedName name="XRefCopy23Row" localSheetId="27" hidden="1">#REF!</definedName>
    <definedName name="XRefCopy23Row" localSheetId="16" hidden="1">#REF!</definedName>
    <definedName name="XRefCopy23Row" localSheetId="3" hidden="1">#REF!</definedName>
    <definedName name="XRefCopy23Row" localSheetId="8" hidden="1">#REF!</definedName>
    <definedName name="XRefCopy23Row" localSheetId="28" hidden="1">#REF!</definedName>
    <definedName name="XRefCopy23Row" localSheetId="13" hidden="1">#REF!</definedName>
    <definedName name="XRefCopy23Row" hidden="1">#REF!</definedName>
    <definedName name="XRefCopy24Row" localSheetId="12" hidden="1">#REF!</definedName>
    <definedName name="XRefCopy24Row" localSheetId="2" hidden="1">#REF!</definedName>
    <definedName name="XRefCopy24Row" localSheetId="17" hidden="1">#REF!</definedName>
    <definedName name="XRefCopy24Row" localSheetId="7" hidden="1">#REF!</definedName>
    <definedName name="XRefCopy24Row" localSheetId="6" hidden="1">#REF!</definedName>
    <definedName name="XRefCopy24Row" localSheetId="21" hidden="1">#REF!</definedName>
    <definedName name="XRefCopy24Row" localSheetId="19" hidden="1">#REF!</definedName>
    <definedName name="XRefCopy24Row" localSheetId="20" hidden="1">#REF!</definedName>
    <definedName name="XRefCopy24Row" localSheetId="24" hidden="1">#REF!</definedName>
    <definedName name="XRefCopy24Row" localSheetId="22" hidden="1">#REF!</definedName>
    <definedName name="XRefCopy24Row" localSheetId="10" hidden="1">#REF!</definedName>
    <definedName name="XRefCopy24Row" localSheetId="9" hidden="1">#REF!</definedName>
    <definedName name="XRefCopy24Row" localSheetId="11" hidden="1">#REF!</definedName>
    <definedName name="XRefCopy24Row" localSheetId="23" hidden="1">#REF!</definedName>
    <definedName name="XRefCopy24Row" localSheetId="25" hidden="1">#REF!</definedName>
    <definedName name="XRefCopy24Row" localSheetId="14" hidden="1">#REF!</definedName>
    <definedName name="XRefCopy24Row" localSheetId="15" hidden="1">#REF!</definedName>
    <definedName name="XRefCopy24Row" localSheetId="29" hidden="1">#REF!</definedName>
    <definedName name="XRefCopy24Row" localSheetId="4" hidden="1">#REF!</definedName>
    <definedName name="XRefCopy24Row" localSheetId="27" hidden="1">#REF!</definedName>
    <definedName name="XRefCopy24Row" localSheetId="16" hidden="1">#REF!</definedName>
    <definedName name="XRefCopy24Row" localSheetId="3" hidden="1">#REF!</definedName>
    <definedName name="XRefCopy24Row" localSheetId="8" hidden="1">#REF!</definedName>
    <definedName name="XRefCopy24Row" localSheetId="28" hidden="1">#REF!</definedName>
    <definedName name="XRefCopy24Row" localSheetId="13" hidden="1">#REF!</definedName>
    <definedName name="XRefCopy24Row" hidden="1">#REF!</definedName>
    <definedName name="XRefCopy25Row" localSheetId="12" hidden="1">#REF!</definedName>
    <definedName name="XRefCopy25Row" localSheetId="2" hidden="1">#REF!</definedName>
    <definedName name="XRefCopy25Row" localSheetId="17" hidden="1">#REF!</definedName>
    <definedName name="XRefCopy25Row" localSheetId="7" hidden="1">#REF!</definedName>
    <definedName name="XRefCopy25Row" localSheetId="6" hidden="1">#REF!</definedName>
    <definedName name="XRefCopy25Row" localSheetId="21" hidden="1">#REF!</definedName>
    <definedName name="XRefCopy25Row" localSheetId="19" hidden="1">#REF!</definedName>
    <definedName name="XRefCopy25Row" localSheetId="20" hidden="1">#REF!</definedName>
    <definedName name="XRefCopy25Row" localSheetId="24" hidden="1">#REF!</definedName>
    <definedName name="XRefCopy25Row" localSheetId="22" hidden="1">#REF!</definedName>
    <definedName name="XRefCopy25Row" localSheetId="10" hidden="1">#REF!</definedName>
    <definedName name="XRefCopy25Row" localSheetId="9" hidden="1">#REF!</definedName>
    <definedName name="XRefCopy25Row" localSheetId="11" hidden="1">#REF!</definedName>
    <definedName name="XRefCopy25Row" localSheetId="23" hidden="1">#REF!</definedName>
    <definedName name="XRefCopy25Row" localSheetId="25" hidden="1">#REF!</definedName>
    <definedName name="XRefCopy25Row" localSheetId="14" hidden="1">#REF!</definedName>
    <definedName name="XRefCopy25Row" localSheetId="15" hidden="1">#REF!</definedName>
    <definedName name="XRefCopy25Row" localSheetId="29" hidden="1">#REF!</definedName>
    <definedName name="XRefCopy25Row" localSheetId="4" hidden="1">#REF!</definedName>
    <definedName name="XRefCopy25Row" localSheetId="27" hidden="1">#REF!</definedName>
    <definedName name="XRefCopy25Row" localSheetId="16" hidden="1">#REF!</definedName>
    <definedName name="XRefCopy25Row" localSheetId="3" hidden="1">#REF!</definedName>
    <definedName name="XRefCopy25Row" localSheetId="8" hidden="1">#REF!</definedName>
    <definedName name="XRefCopy25Row" localSheetId="28" hidden="1">#REF!</definedName>
    <definedName name="XRefCopy25Row" localSheetId="13" hidden="1">#REF!</definedName>
    <definedName name="XRefCopy25Row" hidden="1">#REF!</definedName>
    <definedName name="XRefCopy26Row" localSheetId="12" hidden="1">#REF!</definedName>
    <definedName name="XRefCopy26Row" localSheetId="2" hidden="1">#REF!</definedName>
    <definedName name="XRefCopy26Row" localSheetId="17" hidden="1">#REF!</definedName>
    <definedName name="XRefCopy26Row" localSheetId="7" hidden="1">#REF!</definedName>
    <definedName name="XRefCopy26Row" localSheetId="6" hidden="1">#REF!</definedName>
    <definedName name="XRefCopy26Row" localSheetId="21" hidden="1">#REF!</definedName>
    <definedName name="XRefCopy26Row" localSheetId="19" hidden="1">#REF!</definedName>
    <definedName name="XRefCopy26Row" localSheetId="20" hidden="1">#REF!</definedName>
    <definedName name="XRefCopy26Row" localSheetId="24" hidden="1">#REF!</definedName>
    <definedName name="XRefCopy26Row" localSheetId="22" hidden="1">#REF!</definedName>
    <definedName name="XRefCopy26Row" localSheetId="10" hidden="1">#REF!</definedName>
    <definedName name="XRefCopy26Row" localSheetId="9" hidden="1">#REF!</definedName>
    <definedName name="XRefCopy26Row" localSheetId="11" hidden="1">#REF!</definedName>
    <definedName name="XRefCopy26Row" localSheetId="23" hidden="1">#REF!</definedName>
    <definedName name="XRefCopy26Row" localSheetId="25" hidden="1">#REF!</definedName>
    <definedName name="XRefCopy26Row" localSheetId="14" hidden="1">#REF!</definedName>
    <definedName name="XRefCopy26Row" localSheetId="15" hidden="1">#REF!</definedName>
    <definedName name="XRefCopy26Row" localSheetId="29" hidden="1">#REF!</definedName>
    <definedName name="XRefCopy26Row" localSheetId="4" hidden="1">#REF!</definedName>
    <definedName name="XRefCopy26Row" localSheetId="27" hidden="1">#REF!</definedName>
    <definedName name="XRefCopy26Row" localSheetId="16" hidden="1">#REF!</definedName>
    <definedName name="XRefCopy26Row" localSheetId="3" hidden="1">#REF!</definedName>
    <definedName name="XRefCopy26Row" localSheetId="8" hidden="1">#REF!</definedName>
    <definedName name="XRefCopy26Row" localSheetId="28" hidden="1">#REF!</definedName>
    <definedName name="XRefCopy26Row" localSheetId="13" hidden="1">#REF!</definedName>
    <definedName name="XRefCopy26Row" hidden="1">#REF!</definedName>
    <definedName name="XRefCopy27Row" localSheetId="12" hidden="1">#REF!</definedName>
    <definedName name="XRefCopy27Row" localSheetId="2" hidden="1">#REF!</definedName>
    <definedName name="XRefCopy27Row" localSheetId="17" hidden="1">#REF!</definedName>
    <definedName name="XRefCopy27Row" localSheetId="7" hidden="1">#REF!</definedName>
    <definedName name="XRefCopy27Row" localSheetId="6" hidden="1">#REF!</definedName>
    <definedName name="XRefCopy27Row" localSheetId="21" hidden="1">#REF!</definedName>
    <definedName name="XRefCopy27Row" localSheetId="19" hidden="1">#REF!</definedName>
    <definedName name="XRefCopy27Row" localSheetId="20" hidden="1">#REF!</definedName>
    <definedName name="XRefCopy27Row" localSheetId="24" hidden="1">#REF!</definedName>
    <definedName name="XRefCopy27Row" localSheetId="22" hidden="1">#REF!</definedName>
    <definedName name="XRefCopy27Row" localSheetId="10" hidden="1">#REF!</definedName>
    <definedName name="XRefCopy27Row" localSheetId="9" hidden="1">#REF!</definedName>
    <definedName name="XRefCopy27Row" localSheetId="11" hidden="1">#REF!</definedName>
    <definedName name="XRefCopy27Row" localSheetId="23" hidden="1">#REF!</definedName>
    <definedName name="XRefCopy27Row" localSheetId="25" hidden="1">#REF!</definedName>
    <definedName name="XRefCopy27Row" localSheetId="14" hidden="1">#REF!</definedName>
    <definedName name="XRefCopy27Row" localSheetId="15" hidden="1">#REF!</definedName>
    <definedName name="XRefCopy27Row" localSheetId="29" hidden="1">#REF!</definedName>
    <definedName name="XRefCopy27Row" localSheetId="4" hidden="1">#REF!</definedName>
    <definedName name="XRefCopy27Row" localSheetId="27" hidden="1">#REF!</definedName>
    <definedName name="XRefCopy27Row" localSheetId="16" hidden="1">#REF!</definedName>
    <definedName name="XRefCopy27Row" localSheetId="3" hidden="1">#REF!</definedName>
    <definedName name="XRefCopy27Row" localSheetId="8" hidden="1">#REF!</definedName>
    <definedName name="XRefCopy27Row" localSheetId="28" hidden="1">#REF!</definedName>
    <definedName name="XRefCopy27Row" localSheetId="13" hidden="1">#REF!</definedName>
    <definedName name="XRefCopy27Row" hidden="1">#REF!</definedName>
    <definedName name="XRefCopy28Row" localSheetId="12" hidden="1">#REF!</definedName>
    <definedName name="XRefCopy28Row" localSheetId="2" hidden="1">#REF!</definedName>
    <definedName name="XRefCopy28Row" localSheetId="17" hidden="1">#REF!</definedName>
    <definedName name="XRefCopy28Row" localSheetId="7" hidden="1">#REF!</definedName>
    <definedName name="XRefCopy28Row" localSheetId="6" hidden="1">#REF!</definedName>
    <definedName name="XRefCopy28Row" localSheetId="21" hidden="1">#REF!</definedName>
    <definedName name="XRefCopy28Row" localSheetId="19" hidden="1">#REF!</definedName>
    <definedName name="XRefCopy28Row" localSheetId="20" hidden="1">#REF!</definedName>
    <definedName name="XRefCopy28Row" localSheetId="24" hidden="1">#REF!</definedName>
    <definedName name="XRefCopy28Row" localSheetId="22" hidden="1">#REF!</definedName>
    <definedName name="XRefCopy28Row" localSheetId="10" hidden="1">#REF!</definedName>
    <definedName name="XRefCopy28Row" localSheetId="9" hidden="1">#REF!</definedName>
    <definedName name="XRefCopy28Row" localSheetId="11" hidden="1">#REF!</definedName>
    <definedName name="XRefCopy28Row" localSheetId="23" hidden="1">#REF!</definedName>
    <definedName name="XRefCopy28Row" localSheetId="25" hidden="1">#REF!</definedName>
    <definedName name="XRefCopy28Row" localSheetId="14" hidden="1">#REF!</definedName>
    <definedName name="XRefCopy28Row" localSheetId="15" hidden="1">#REF!</definedName>
    <definedName name="XRefCopy28Row" localSheetId="29" hidden="1">#REF!</definedName>
    <definedName name="XRefCopy28Row" localSheetId="4" hidden="1">#REF!</definedName>
    <definedName name="XRefCopy28Row" localSheetId="27" hidden="1">#REF!</definedName>
    <definedName name="XRefCopy28Row" localSheetId="16" hidden="1">#REF!</definedName>
    <definedName name="XRefCopy28Row" localSheetId="3" hidden="1">#REF!</definedName>
    <definedName name="XRefCopy28Row" localSheetId="8" hidden="1">#REF!</definedName>
    <definedName name="XRefCopy28Row" localSheetId="28" hidden="1">#REF!</definedName>
    <definedName name="XRefCopy28Row" localSheetId="13" hidden="1">#REF!</definedName>
    <definedName name="XRefCopy28Row" hidden="1">#REF!</definedName>
    <definedName name="XRefCopy29Row" localSheetId="12" hidden="1">#REF!</definedName>
    <definedName name="XRefCopy29Row" localSheetId="2" hidden="1">#REF!</definedName>
    <definedName name="XRefCopy29Row" localSheetId="17" hidden="1">#REF!</definedName>
    <definedName name="XRefCopy29Row" localSheetId="7" hidden="1">#REF!</definedName>
    <definedName name="XRefCopy29Row" localSheetId="6" hidden="1">#REF!</definedName>
    <definedName name="XRefCopy29Row" localSheetId="21" hidden="1">#REF!</definedName>
    <definedName name="XRefCopy29Row" localSheetId="19" hidden="1">#REF!</definedName>
    <definedName name="XRefCopy29Row" localSheetId="20" hidden="1">#REF!</definedName>
    <definedName name="XRefCopy29Row" localSheetId="24" hidden="1">#REF!</definedName>
    <definedName name="XRefCopy29Row" localSheetId="22" hidden="1">#REF!</definedName>
    <definedName name="XRefCopy29Row" localSheetId="10" hidden="1">#REF!</definedName>
    <definedName name="XRefCopy29Row" localSheetId="9" hidden="1">#REF!</definedName>
    <definedName name="XRefCopy29Row" localSheetId="11" hidden="1">#REF!</definedName>
    <definedName name="XRefCopy29Row" localSheetId="23" hidden="1">#REF!</definedName>
    <definedName name="XRefCopy29Row" localSheetId="25" hidden="1">#REF!</definedName>
    <definedName name="XRefCopy29Row" localSheetId="14" hidden="1">#REF!</definedName>
    <definedName name="XRefCopy29Row" localSheetId="15" hidden="1">#REF!</definedName>
    <definedName name="XRefCopy29Row" localSheetId="29" hidden="1">#REF!</definedName>
    <definedName name="XRefCopy29Row" localSheetId="4" hidden="1">#REF!</definedName>
    <definedName name="XRefCopy29Row" localSheetId="27" hidden="1">#REF!</definedName>
    <definedName name="XRefCopy29Row" localSheetId="16" hidden="1">#REF!</definedName>
    <definedName name="XRefCopy29Row" localSheetId="3" hidden="1">#REF!</definedName>
    <definedName name="XRefCopy29Row" localSheetId="8" hidden="1">#REF!</definedName>
    <definedName name="XRefCopy29Row" localSheetId="28" hidden="1">#REF!</definedName>
    <definedName name="XRefCopy29Row" localSheetId="13" hidden="1">#REF!</definedName>
    <definedName name="XRefCopy29Row" hidden="1">#REF!</definedName>
    <definedName name="XRefCopy2Row" localSheetId="12" hidden="1">#REF!</definedName>
    <definedName name="XRefCopy2Row" localSheetId="2" hidden="1">#REF!</definedName>
    <definedName name="XRefCopy2Row" localSheetId="17" hidden="1">#REF!</definedName>
    <definedName name="XRefCopy2Row" localSheetId="7" hidden="1">#REF!</definedName>
    <definedName name="XRefCopy2Row" localSheetId="6" hidden="1">#REF!</definedName>
    <definedName name="XRefCopy2Row" localSheetId="21" hidden="1">#REF!</definedName>
    <definedName name="XRefCopy2Row" localSheetId="19" hidden="1">#REF!</definedName>
    <definedName name="XRefCopy2Row" localSheetId="20" hidden="1">#REF!</definedName>
    <definedName name="XRefCopy2Row" localSheetId="24" hidden="1">#REF!</definedName>
    <definedName name="XRefCopy2Row" localSheetId="22" hidden="1">#REF!</definedName>
    <definedName name="XRefCopy2Row" localSheetId="10" hidden="1">#REF!</definedName>
    <definedName name="XRefCopy2Row" localSheetId="9" hidden="1">#REF!</definedName>
    <definedName name="XRefCopy2Row" localSheetId="11" hidden="1">#REF!</definedName>
    <definedName name="XRefCopy2Row" localSheetId="23" hidden="1">#REF!</definedName>
    <definedName name="XRefCopy2Row" localSheetId="25" hidden="1">#REF!</definedName>
    <definedName name="XRefCopy2Row" localSheetId="14" hidden="1">#REF!</definedName>
    <definedName name="XRefCopy2Row" localSheetId="15" hidden="1">#REF!</definedName>
    <definedName name="XRefCopy2Row" localSheetId="29" hidden="1">#REF!</definedName>
    <definedName name="XRefCopy2Row" localSheetId="4" hidden="1">#REF!</definedName>
    <definedName name="XRefCopy2Row" localSheetId="27" hidden="1">#REF!</definedName>
    <definedName name="XRefCopy2Row" localSheetId="16" hidden="1">#REF!</definedName>
    <definedName name="XRefCopy2Row" localSheetId="3" hidden="1">#REF!</definedName>
    <definedName name="XRefCopy2Row" localSheetId="8" hidden="1">#REF!</definedName>
    <definedName name="XRefCopy2Row" localSheetId="28" hidden="1">#REF!</definedName>
    <definedName name="XRefCopy2Row" localSheetId="13" hidden="1">#REF!</definedName>
    <definedName name="XRefCopy2Row" hidden="1">#REF!</definedName>
    <definedName name="XRefCopy30Row" localSheetId="12" hidden="1">#REF!</definedName>
    <definedName name="XRefCopy30Row" localSheetId="2" hidden="1">#REF!</definedName>
    <definedName name="XRefCopy30Row" localSheetId="17" hidden="1">#REF!</definedName>
    <definedName name="XRefCopy30Row" localSheetId="7" hidden="1">#REF!</definedName>
    <definedName name="XRefCopy30Row" localSheetId="6" hidden="1">#REF!</definedName>
    <definedName name="XRefCopy30Row" localSheetId="21" hidden="1">#REF!</definedName>
    <definedName name="XRefCopy30Row" localSheetId="19" hidden="1">#REF!</definedName>
    <definedName name="XRefCopy30Row" localSheetId="20" hidden="1">#REF!</definedName>
    <definedName name="XRefCopy30Row" localSheetId="24" hidden="1">#REF!</definedName>
    <definedName name="XRefCopy30Row" localSheetId="22" hidden="1">#REF!</definedName>
    <definedName name="XRefCopy30Row" localSheetId="10" hidden="1">#REF!</definedName>
    <definedName name="XRefCopy30Row" localSheetId="9" hidden="1">#REF!</definedName>
    <definedName name="XRefCopy30Row" localSheetId="11" hidden="1">#REF!</definedName>
    <definedName name="XRefCopy30Row" localSheetId="23" hidden="1">#REF!</definedName>
    <definedName name="XRefCopy30Row" localSheetId="25" hidden="1">#REF!</definedName>
    <definedName name="XRefCopy30Row" localSheetId="14" hidden="1">#REF!</definedName>
    <definedName name="XRefCopy30Row" localSheetId="15" hidden="1">#REF!</definedName>
    <definedName name="XRefCopy30Row" localSheetId="29" hidden="1">#REF!</definedName>
    <definedName name="XRefCopy30Row" localSheetId="4" hidden="1">#REF!</definedName>
    <definedName name="XRefCopy30Row" localSheetId="27" hidden="1">#REF!</definedName>
    <definedName name="XRefCopy30Row" localSheetId="16" hidden="1">#REF!</definedName>
    <definedName name="XRefCopy30Row" localSheetId="3" hidden="1">#REF!</definedName>
    <definedName name="XRefCopy30Row" localSheetId="8" hidden="1">#REF!</definedName>
    <definedName name="XRefCopy30Row" localSheetId="28" hidden="1">#REF!</definedName>
    <definedName name="XRefCopy30Row" localSheetId="13" hidden="1">#REF!</definedName>
    <definedName name="XRefCopy30Row" hidden="1">#REF!</definedName>
    <definedName name="XRefCopy31Row" localSheetId="12" hidden="1">#REF!</definedName>
    <definedName name="XRefCopy31Row" localSheetId="2" hidden="1">#REF!</definedName>
    <definedName name="XRefCopy31Row" localSheetId="17" hidden="1">#REF!</definedName>
    <definedName name="XRefCopy31Row" localSheetId="7" hidden="1">#REF!</definedName>
    <definedName name="XRefCopy31Row" localSheetId="6" hidden="1">#REF!</definedName>
    <definedName name="XRefCopy31Row" localSheetId="21" hidden="1">#REF!</definedName>
    <definedName name="XRefCopy31Row" localSheetId="19" hidden="1">#REF!</definedName>
    <definedName name="XRefCopy31Row" localSheetId="20" hidden="1">#REF!</definedName>
    <definedName name="XRefCopy31Row" localSheetId="24" hidden="1">#REF!</definedName>
    <definedName name="XRefCopy31Row" localSheetId="22" hidden="1">#REF!</definedName>
    <definedName name="XRefCopy31Row" localSheetId="10" hidden="1">#REF!</definedName>
    <definedName name="XRefCopy31Row" localSheetId="9" hidden="1">#REF!</definedName>
    <definedName name="XRefCopy31Row" localSheetId="11" hidden="1">#REF!</definedName>
    <definedName name="XRefCopy31Row" localSheetId="23" hidden="1">#REF!</definedName>
    <definedName name="XRefCopy31Row" localSheetId="25" hidden="1">#REF!</definedName>
    <definedName name="XRefCopy31Row" localSheetId="14" hidden="1">#REF!</definedName>
    <definedName name="XRefCopy31Row" localSheetId="15" hidden="1">#REF!</definedName>
    <definedName name="XRefCopy31Row" localSheetId="29" hidden="1">#REF!</definedName>
    <definedName name="XRefCopy31Row" localSheetId="4" hidden="1">#REF!</definedName>
    <definedName name="XRefCopy31Row" localSheetId="27" hidden="1">#REF!</definedName>
    <definedName name="XRefCopy31Row" localSheetId="16" hidden="1">#REF!</definedName>
    <definedName name="XRefCopy31Row" localSheetId="3" hidden="1">#REF!</definedName>
    <definedName name="XRefCopy31Row" localSheetId="8" hidden="1">#REF!</definedName>
    <definedName name="XRefCopy31Row" localSheetId="28" hidden="1">#REF!</definedName>
    <definedName name="XRefCopy31Row" localSheetId="13" hidden="1">#REF!</definedName>
    <definedName name="XRefCopy31Row" hidden="1">#REF!</definedName>
    <definedName name="XRefCopy32Row" localSheetId="12" hidden="1">#REF!</definedName>
    <definedName name="XRefCopy32Row" localSheetId="2" hidden="1">#REF!</definedName>
    <definedName name="XRefCopy32Row" localSheetId="17" hidden="1">#REF!</definedName>
    <definedName name="XRefCopy32Row" localSheetId="7" hidden="1">#REF!</definedName>
    <definedName name="XRefCopy32Row" localSheetId="6" hidden="1">#REF!</definedName>
    <definedName name="XRefCopy32Row" localSheetId="21" hidden="1">#REF!</definedName>
    <definedName name="XRefCopy32Row" localSheetId="19" hidden="1">#REF!</definedName>
    <definedName name="XRefCopy32Row" localSheetId="20" hidden="1">#REF!</definedName>
    <definedName name="XRefCopy32Row" localSheetId="24" hidden="1">#REF!</definedName>
    <definedName name="XRefCopy32Row" localSheetId="22" hidden="1">#REF!</definedName>
    <definedName name="XRefCopy32Row" localSheetId="10" hidden="1">#REF!</definedName>
    <definedName name="XRefCopy32Row" localSheetId="9" hidden="1">#REF!</definedName>
    <definedName name="XRefCopy32Row" localSheetId="11" hidden="1">#REF!</definedName>
    <definedName name="XRefCopy32Row" localSheetId="23" hidden="1">#REF!</definedName>
    <definedName name="XRefCopy32Row" localSheetId="25" hidden="1">#REF!</definedName>
    <definedName name="XRefCopy32Row" localSheetId="14" hidden="1">#REF!</definedName>
    <definedName name="XRefCopy32Row" localSheetId="15" hidden="1">#REF!</definedName>
    <definedName name="XRefCopy32Row" localSheetId="29" hidden="1">#REF!</definedName>
    <definedName name="XRefCopy32Row" localSheetId="4" hidden="1">#REF!</definedName>
    <definedName name="XRefCopy32Row" localSheetId="27" hidden="1">#REF!</definedName>
    <definedName name="XRefCopy32Row" localSheetId="16" hidden="1">#REF!</definedName>
    <definedName name="XRefCopy32Row" localSheetId="3" hidden="1">#REF!</definedName>
    <definedName name="XRefCopy32Row" localSheetId="8" hidden="1">#REF!</definedName>
    <definedName name="XRefCopy32Row" localSheetId="28" hidden="1">#REF!</definedName>
    <definedName name="XRefCopy32Row" localSheetId="13" hidden="1">#REF!</definedName>
    <definedName name="XRefCopy32Row" hidden="1">#REF!</definedName>
    <definedName name="XRefCopy33Row" localSheetId="12" hidden="1">#REF!</definedName>
    <definedName name="XRefCopy33Row" localSheetId="2" hidden="1">#REF!</definedName>
    <definedName name="XRefCopy33Row" localSheetId="17" hidden="1">#REF!</definedName>
    <definedName name="XRefCopy33Row" localSheetId="7" hidden="1">#REF!</definedName>
    <definedName name="XRefCopy33Row" localSheetId="6" hidden="1">#REF!</definedName>
    <definedName name="XRefCopy33Row" localSheetId="21" hidden="1">#REF!</definedName>
    <definedName name="XRefCopy33Row" localSheetId="19" hidden="1">#REF!</definedName>
    <definedName name="XRefCopy33Row" localSheetId="20" hidden="1">#REF!</definedName>
    <definedName name="XRefCopy33Row" localSheetId="24" hidden="1">#REF!</definedName>
    <definedName name="XRefCopy33Row" localSheetId="22" hidden="1">#REF!</definedName>
    <definedName name="XRefCopy33Row" localSheetId="10" hidden="1">#REF!</definedName>
    <definedName name="XRefCopy33Row" localSheetId="9" hidden="1">#REF!</definedName>
    <definedName name="XRefCopy33Row" localSheetId="11" hidden="1">#REF!</definedName>
    <definedName name="XRefCopy33Row" localSheetId="23" hidden="1">#REF!</definedName>
    <definedName name="XRefCopy33Row" localSheetId="25" hidden="1">#REF!</definedName>
    <definedName name="XRefCopy33Row" localSheetId="14" hidden="1">#REF!</definedName>
    <definedName name="XRefCopy33Row" localSheetId="15" hidden="1">#REF!</definedName>
    <definedName name="XRefCopy33Row" localSheetId="29" hidden="1">#REF!</definedName>
    <definedName name="XRefCopy33Row" localSheetId="4" hidden="1">#REF!</definedName>
    <definedName name="XRefCopy33Row" localSheetId="27" hidden="1">#REF!</definedName>
    <definedName name="XRefCopy33Row" localSheetId="16" hidden="1">#REF!</definedName>
    <definedName name="XRefCopy33Row" localSheetId="3" hidden="1">#REF!</definedName>
    <definedName name="XRefCopy33Row" localSheetId="8" hidden="1">#REF!</definedName>
    <definedName name="XRefCopy33Row" localSheetId="28" hidden="1">#REF!</definedName>
    <definedName name="XRefCopy33Row" localSheetId="13" hidden="1">#REF!</definedName>
    <definedName name="XRefCopy33Row" hidden="1">#REF!</definedName>
    <definedName name="XRefCopy34Row" localSheetId="12" hidden="1">#REF!</definedName>
    <definedName name="XRefCopy34Row" localSheetId="2" hidden="1">#REF!</definedName>
    <definedName name="XRefCopy34Row" localSheetId="17" hidden="1">#REF!</definedName>
    <definedName name="XRefCopy34Row" localSheetId="7" hidden="1">#REF!</definedName>
    <definedName name="XRefCopy34Row" localSheetId="6" hidden="1">#REF!</definedName>
    <definedName name="XRefCopy34Row" localSheetId="21" hidden="1">#REF!</definedName>
    <definedName name="XRefCopy34Row" localSheetId="19" hidden="1">#REF!</definedName>
    <definedName name="XRefCopy34Row" localSheetId="20" hidden="1">#REF!</definedName>
    <definedName name="XRefCopy34Row" localSheetId="24" hidden="1">#REF!</definedName>
    <definedName name="XRefCopy34Row" localSheetId="22" hidden="1">#REF!</definedName>
    <definedName name="XRefCopy34Row" localSheetId="10" hidden="1">#REF!</definedName>
    <definedName name="XRefCopy34Row" localSheetId="9" hidden="1">#REF!</definedName>
    <definedName name="XRefCopy34Row" localSheetId="11" hidden="1">#REF!</definedName>
    <definedName name="XRefCopy34Row" localSheetId="23" hidden="1">#REF!</definedName>
    <definedName name="XRefCopy34Row" localSheetId="25" hidden="1">#REF!</definedName>
    <definedName name="XRefCopy34Row" localSheetId="14" hidden="1">#REF!</definedName>
    <definedName name="XRefCopy34Row" localSheetId="15" hidden="1">#REF!</definedName>
    <definedName name="XRefCopy34Row" localSheetId="29" hidden="1">#REF!</definedName>
    <definedName name="XRefCopy34Row" localSheetId="4" hidden="1">#REF!</definedName>
    <definedName name="XRefCopy34Row" localSheetId="27" hidden="1">#REF!</definedName>
    <definedName name="XRefCopy34Row" localSheetId="16" hidden="1">#REF!</definedName>
    <definedName name="XRefCopy34Row" localSheetId="3" hidden="1">#REF!</definedName>
    <definedName name="XRefCopy34Row" localSheetId="8" hidden="1">#REF!</definedName>
    <definedName name="XRefCopy34Row" localSheetId="28" hidden="1">#REF!</definedName>
    <definedName name="XRefCopy34Row" localSheetId="13" hidden="1">#REF!</definedName>
    <definedName name="XRefCopy34Row" hidden="1">#REF!</definedName>
    <definedName name="XRefCopy35Row" localSheetId="12" hidden="1">#REF!</definedName>
    <definedName name="XRefCopy35Row" localSheetId="2" hidden="1">#REF!</definedName>
    <definedName name="XRefCopy35Row" localSheetId="17" hidden="1">#REF!</definedName>
    <definedName name="XRefCopy35Row" localSheetId="7" hidden="1">#REF!</definedName>
    <definedName name="XRefCopy35Row" localSheetId="6" hidden="1">#REF!</definedName>
    <definedName name="XRefCopy35Row" localSheetId="21" hidden="1">#REF!</definedName>
    <definedName name="XRefCopy35Row" localSheetId="19" hidden="1">#REF!</definedName>
    <definedName name="XRefCopy35Row" localSheetId="20" hidden="1">#REF!</definedName>
    <definedName name="XRefCopy35Row" localSheetId="24" hidden="1">#REF!</definedName>
    <definedName name="XRefCopy35Row" localSheetId="22" hidden="1">#REF!</definedName>
    <definedName name="XRefCopy35Row" localSheetId="10" hidden="1">#REF!</definedName>
    <definedName name="XRefCopy35Row" localSheetId="9" hidden="1">#REF!</definedName>
    <definedName name="XRefCopy35Row" localSheetId="11" hidden="1">#REF!</definedName>
    <definedName name="XRefCopy35Row" localSheetId="23" hidden="1">#REF!</definedName>
    <definedName name="XRefCopy35Row" localSheetId="25" hidden="1">#REF!</definedName>
    <definedName name="XRefCopy35Row" localSheetId="14" hidden="1">#REF!</definedName>
    <definedName name="XRefCopy35Row" localSheetId="15" hidden="1">#REF!</definedName>
    <definedName name="XRefCopy35Row" localSheetId="29" hidden="1">#REF!</definedName>
    <definedName name="XRefCopy35Row" localSheetId="4" hidden="1">#REF!</definedName>
    <definedName name="XRefCopy35Row" localSheetId="27" hidden="1">#REF!</definedName>
    <definedName name="XRefCopy35Row" localSheetId="16" hidden="1">#REF!</definedName>
    <definedName name="XRefCopy35Row" localSheetId="3" hidden="1">#REF!</definedName>
    <definedName name="XRefCopy35Row" localSheetId="8" hidden="1">#REF!</definedName>
    <definedName name="XRefCopy35Row" localSheetId="28" hidden="1">#REF!</definedName>
    <definedName name="XRefCopy35Row" localSheetId="13" hidden="1">#REF!</definedName>
    <definedName name="XRefCopy35Row" hidden="1">#REF!</definedName>
    <definedName name="XRefCopy3Row" localSheetId="12" hidden="1">#REF!</definedName>
    <definedName name="XRefCopy3Row" localSheetId="2" hidden="1">#REF!</definedName>
    <definedName name="XRefCopy3Row" localSheetId="17" hidden="1">#REF!</definedName>
    <definedName name="XRefCopy3Row" localSheetId="7" hidden="1">#REF!</definedName>
    <definedName name="XRefCopy3Row" localSheetId="6" hidden="1">#REF!</definedName>
    <definedName name="XRefCopy3Row" localSheetId="21" hidden="1">#REF!</definedName>
    <definedName name="XRefCopy3Row" localSheetId="19" hidden="1">#REF!</definedName>
    <definedName name="XRefCopy3Row" localSheetId="20" hidden="1">#REF!</definedName>
    <definedName name="XRefCopy3Row" localSheetId="24" hidden="1">#REF!</definedName>
    <definedName name="XRefCopy3Row" localSheetId="22" hidden="1">#REF!</definedName>
    <definedName name="XRefCopy3Row" localSheetId="10" hidden="1">#REF!</definedName>
    <definedName name="XRefCopy3Row" localSheetId="9" hidden="1">#REF!</definedName>
    <definedName name="XRefCopy3Row" localSheetId="11" hidden="1">#REF!</definedName>
    <definedName name="XRefCopy3Row" localSheetId="23" hidden="1">#REF!</definedName>
    <definedName name="XRefCopy3Row" localSheetId="25" hidden="1">#REF!</definedName>
    <definedName name="XRefCopy3Row" localSheetId="14" hidden="1">#REF!</definedName>
    <definedName name="XRefCopy3Row" localSheetId="15" hidden="1">#REF!</definedName>
    <definedName name="XRefCopy3Row" localSheetId="29" hidden="1">#REF!</definedName>
    <definedName name="XRefCopy3Row" localSheetId="4" hidden="1">#REF!</definedName>
    <definedName name="XRefCopy3Row" localSheetId="27" hidden="1">#REF!</definedName>
    <definedName name="XRefCopy3Row" localSheetId="16" hidden="1">#REF!</definedName>
    <definedName name="XRefCopy3Row" localSheetId="3" hidden="1">#REF!</definedName>
    <definedName name="XRefCopy3Row" localSheetId="8" hidden="1">#REF!</definedName>
    <definedName name="XRefCopy3Row" localSheetId="28" hidden="1">#REF!</definedName>
    <definedName name="XRefCopy3Row" localSheetId="13" hidden="1">#REF!</definedName>
    <definedName name="XRefCopy3Row" hidden="1">#REF!</definedName>
    <definedName name="XRefCopy4Row" localSheetId="12" hidden="1">#REF!</definedName>
    <definedName name="XRefCopy4Row" localSheetId="2" hidden="1">#REF!</definedName>
    <definedName name="XRefCopy4Row" localSheetId="17" hidden="1">#REF!</definedName>
    <definedName name="XRefCopy4Row" localSheetId="7" hidden="1">#REF!</definedName>
    <definedName name="XRefCopy4Row" localSheetId="6" hidden="1">#REF!</definedName>
    <definedName name="XRefCopy4Row" localSheetId="21" hidden="1">#REF!</definedName>
    <definedName name="XRefCopy4Row" localSheetId="19" hidden="1">#REF!</definedName>
    <definedName name="XRefCopy4Row" localSheetId="20" hidden="1">#REF!</definedName>
    <definedName name="XRefCopy4Row" localSheetId="24" hidden="1">#REF!</definedName>
    <definedName name="XRefCopy4Row" localSheetId="22" hidden="1">#REF!</definedName>
    <definedName name="XRefCopy4Row" localSheetId="10" hidden="1">#REF!</definedName>
    <definedName name="XRefCopy4Row" localSheetId="9" hidden="1">#REF!</definedName>
    <definedName name="XRefCopy4Row" localSheetId="11" hidden="1">#REF!</definedName>
    <definedName name="XRefCopy4Row" localSheetId="23" hidden="1">#REF!</definedName>
    <definedName name="XRefCopy4Row" localSheetId="25" hidden="1">#REF!</definedName>
    <definedName name="XRefCopy4Row" localSheetId="14" hidden="1">#REF!</definedName>
    <definedName name="XRefCopy4Row" localSheetId="15" hidden="1">#REF!</definedName>
    <definedName name="XRefCopy4Row" localSheetId="29" hidden="1">#REF!</definedName>
    <definedName name="XRefCopy4Row" localSheetId="4" hidden="1">#REF!</definedName>
    <definedName name="XRefCopy4Row" localSheetId="27" hidden="1">#REF!</definedName>
    <definedName name="XRefCopy4Row" localSheetId="16" hidden="1">#REF!</definedName>
    <definedName name="XRefCopy4Row" localSheetId="3" hidden="1">#REF!</definedName>
    <definedName name="XRefCopy4Row" localSheetId="8" hidden="1">#REF!</definedName>
    <definedName name="XRefCopy4Row" localSheetId="28" hidden="1">#REF!</definedName>
    <definedName name="XRefCopy4Row" localSheetId="13" hidden="1">#REF!</definedName>
    <definedName name="XRefCopy4Row" hidden="1">#REF!</definedName>
    <definedName name="XRefCopy5Row" localSheetId="12" hidden="1">#REF!</definedName>
    <definedName name="XRefCopy5Row" localSheetId="2" hidden="1">#REF!</definedName>
    <definedName name="XRefCopy5Row" localSheetId="17" hidden="1">#REF!</definedName>
    <definedName name="XRefCopy5Row" localSheetId="7" hidden="1">#REF!</definedName>
    <definedName name="XRefCopy5Row" localSheetId="6" hidden="1">#REF!</definedName>
    <definedName name="XRefCopy5Row" localSheetId="21" hidden="1">#REF!</definedName>
    <definedName name="XRefCopy5Row" localSheetId="19" hidden="1">#REF!</definedName>
    <definedName name="XRefCopy5Row" localSheetId="20" hidden="1">#REF!</definedName>
    <definedName name="XRefCopy5Row" localSheetId="24" hidden="1">#REF!</definedName>
    <definedName name="XRefCopy5Row" localSheetId="22" hidden="1">#REF!</definedName>
    <definedName name="XRefCopy5Row" localSheetId="10" hidden="1">#REF!</definedName>
    <definedName name="XRefCopy5Row" localSheetId="9" hidden="1">#REF!</definedName>
    <definedName name="XRefCopy5Row" localSheetId="11" hidden="1">#REF!</definedName>
    <definedName name="XRefCopy5Row" localSheetId="23" hidden="1">#REF!</definedName>
    <definedName name="XRefCopy5Row" localSheetId="25" hidden="1">#REF!</definedName>
    <definedName name="XRefCopy5Row" localSheetId="14" hidden="1">#REF!</definedName>
    <definedName name="XRefCopy5Row" localSheetId="15" hidden="1">#REF!</definedName>
    <definedName name="XRefCopy5Row" localSheetId="29" hidden="1">#REF!</definedName>
    <definedName name="XRefCopy5Row" localSheetId="4" hidden="1">#REF!</definedName>
    <definedName name="XRefCopy5Row" localSheetId="27" hidden="1">#REF!</definedName>
    <definedName name="XRefCopy5Row" localSheetId="16" hidden="1">#REF!</definedName>
    <definedName name="XRefCopy5Row" localSheetId="3" hidden="1">#REF!</definedName>
    <definedName name="XRefCopy5Row" localSheetId="8" hidden="1">#REF!</definedName>
    <definedName name="XRefCopy5Row" localSheetId="28" hidden="1">#REF!</definedName>
    <definedName name="XRefCopy5Row" localSheetId="13" hidden="1">#REF!</definedName>
    <definedName name="XRefCopy5Row" hidden="1">#REF!</definedName>
    <definedName name="XRefCopy6Row" localSheetId="12" hidden="1">#REF!</definedName>
    <definedName name="XRefCopy6Row" localSheetId="2" hidden="1">#REF!</definedName>
    <definedName name="XRefCopy6Row" localSheetId="17" hidden="1">#REF!</definedName>
    <definedName name="XRefCopy6Row" localSheetId="7" hidden="1">#REF!</definedName>
    <definedName name="XRefCopy6Row" localSheetId="6" hidden="1">#REF!</definedName>
    <definedName name="XRefCopy6Row" localSheetId="21" hidden="1">#REF!</definedName>
    <definedName name="XRefCopy6Row" localSheetId="19" hidden="1">#REF!</definedName>
    <definedName name="XRefCopy6Row" localSheetId="20" hidden="1">#REF!</definedName>
    <definedName name="XRefCopy6Row" localSheetId="24" hidden="1">#REF!</definedName>
    <definedName name="XRefCopy6Row" localSheetId="22" hidden="1">#REF!</definedName>
    <definedName name="XRefCopy6Row" localSheetId="10" hidden="1">#REF!</definedName>
    <definedName name="XRefCopy6Row" localSheetId="9" hidden="1">#REF!</definedName>
    <definedName name="XRefCopy6Row" localSheetId="11" hidden="1">#REF!</definedName>
    <definedName name="XRefCopy6Row" localSheetId="23" hidden="1">#REF!</definedName>
    <definedName name="XRefCopy6Row" localSheetId="25" hidden="1">#REF!</definedName>
    <definedName name="XRefCopy6Row" localSheetId="14" hidden="1">#REF!</definedName>
    <definedName name="XRefCopy6Row" localSheetId="15" hidden="1">#REF!</definedName>
    <definedName name="XRefCopy6Row" localSheetId="29" hidden="1">#REF!</definedName>
    <definedName name="XRefCopy6Row" localSheetId="4" hidden="1">#REF!</definedName>
    <definedName name="XRefCopy6Row" localSheetId="27" hidden="1">#REF!</definedName>
    <definedName name="XRefCopy6Row" localSheetId="16" hidden="1">#REF!</definedName>
    <definedName name="XRefCopy6Row" localSheetId="3" hidden="1">#REF!</definedName>
    <definedName name="XRefCopy6Row" localSheetId="8" hidden="1">#REF!</definedName>
    <definedName name="XRefCopy6Row" localSheetId="28" hidden="1">#REF!</definedName>
    <definedName name="XRefCopy6Row" localSheetId="13" hidden="1">#REF!</definedName>
    <definedName name="XRefCopy6Row" hidden="1">#REF!</definedName>
    <definedName name="XRefCopy7Row" localSheetId="12" hidden="1">#REF!</definedName>
    <definedName name="XRefCopy7Row" localSheetId="2" hidden="1">#REF!</definedName>
    <definedName name="XRefCopy7Row" localSheetId="17" hidden="1">#REF!</definedName>
    <definedName name="XRefCopy7Row" localSheetId="7" hidden="1">#REF!</definedName>
    <definedName name="XRefCopy7Row" localSheetId="6" hidden="1">#REF!</definedName>
    <definedName name="XRefCopy7Row" localSheetId="21" hidden="1">#REF!</definedName>
    <definedName name="XRefCopy7Row" localSheetId="19" hidden="1">#REF!</definedName>
    <definedName name="XRefCopy7Row" localSheetId="20" hidden="1">#REF!</definedName>
    <definedName name="XRefCopy7Row" localSheetId="24" hidden="1">#REF!</definedName>
    <definedName name="XRefCopy7Row" localSheetId="22" hidden="1">#REF!</definedName>
    <definedName name="XRefCopy7Row" localSheetId="10" hidden="1">#REF!</definedName>
    <definedName name="XRefCopy7Row" localSheetId="9" hidden="1">#REF!</definedName>
    <definedName name="XRefCopy7Row" localSheetId="11" hidden="1">#REF!</definedName>
    <definedName name="XRefCopy7Row" localSheetId="23" hidden="1">#REF!</definedName>
    <definedName name="XRefCopy7Row" localSheetId="25" hidden="1">#REF!</definedName>
    <definedName name="XRefCopy7Row" localSheetId="14" hidden="1">#REF!</definedName>
    <definedName name="XRefCopy7Row" localSheetId="15" hidden="1">#REF!</definedName>
    <definedName name="XRefCopy7Row" localSheetId="29" hidden="1">#REF!</definedName>
    <definedName name="XRefCopy7Row" localSheetId="4" hidden="1">#REF!</definedName>
    <definedName name="XRefCopy7Row" localSheetId="27" hidden="1">#REF!</definedName>
    <definedName name="XRefCopy7Row" localSheetId="16" hidden="1">#REF!</definedName>
    <definedName name="XRefCopy7Row" localSheetId="3" hidden="1">#REF!</definedName>
    <definedName name="XRefCopy7Row" localSheetId="8" hidden="1">#REF!</definedName>
    <definedName name="XRefCopy7Row" localSheetId="28" hidden="1">#REF!</definedName>
    <definedName name="XRefCopy7Row" localSheetId="13" hidden="1">#REF!</definedName>
    <definedName name="XRefCopy7Row" hidden="1">#REF!</definedName>
    <definedName name="XRefCopy8Row" localSheetId="12" hidden="1">#REF!</definedName>
    <definedName name="XRefCopy8Row" localSheetId="2" hidden="1">#REF!</definedName>
    <definedName name="XRefCopy8Row" localSheetId="17" hidden="1">#REF!</definedName>
    <definedName name="XRefCopy8Row" localSheetId="7" hidden="1">#REF!</definedName>
    <definedName name="XRefCopy8Row" localSheetId="6" hidden="1">#REF!</definedName>
    <definedName name="XRefCopy8Row" localSheetId="21" hidden="1">#REF!</definedName>
    <definedName name="XRefCopy8Row" localSheetId="19" hidden="1">#REF!</definedName>
    <definedName name="XRefCopy8Row" localSheetId="20" hidden="1">#REF!</definedName>
    <definedName name="XRefCopy8Row" localSheetId="24" hidden="1">#REF!</definedName>
    <definedName name="XRefCopy8Row" localSheetId="22" hidden="1">#REF!</definedName>
    <definedName name="XRefCopy8Row" localSheetId="10" hidden="1">#REF!</definedName>
    <definedName name="XRefCopy8Row" localSheetId="9" hidden="1">#REF!</definedName>
    <definedName name="XRefCopy8Row" localSheetId="11" hidden="1">#REF!</definedName>
    <definedName name="XRefCopy8Row" localSheetId="23" hidden="1">#REF!</definedName>
    <definedName name="XRefCopy8Row" localSheetId="25" hidden="1">#REF!</definedName>
    <definedName name="XRefCopy8Row" localSheetId="14" hidden="1">#REF!</definedName>
    <definedName name="XRefCopy8Row" localSheetId="15" hidden="1">#REF!</definedName>
    <definedName name="XRefCopy8Row" localSheetId="29" hidden="1">#REF!</definedName>
    <definedName name="XRefCopy8Row" localSheetId="4" hidden="1">#REF!</definedName>
    <definedName name="XRefCopy8Row" localSheetId="27" hidden="1">#REF!</definedName>
    <definedName name="XRefCopy8Row" localSheetId="16" hidden="1">#REF!</definedName>
    <definedName name="XRefCopy8Row" localSheetId="3" hidden="1">#REF!</definedName>
    <definedName name="XRefCopy8Row" localSheetId="8" hidden="1">#REF!</definedName>
    <definedName name="XRefCopy8Row" localSheetId="28" hidden="1">#REF!</definedName>
    <definedName name="XRefCopy8Row" localSheetId="13" hidden="1">#REF!</definedName>
    <definedName name="XRefCopy8Row" hidden="1">#REF!</definedName>
    <definedName name="XRefCopy9Row" localSheetId="12" hidden="1">#REF!</definedName>
    <definedName name="XRefCopy9Row" localSheetId="2" hidden="1">#REF!</definedName>
    <definedName name="XRefCopy9Row" localSheetId="17" hidden="1">#REF!</definedName>
    <definedName name="XRefCopy9Row" localSheetId="7" hidden="1">#REF!</definedName>
    <definedName name="XRefCopy9Row" localSheetId="6" hidden="1">#REF!</definedName>
    <definedName name="XRefCopy9Row" localSheetId="21" hidden="1">#REF!</definedName>
    <definedName name="XRefCopy9Row" localSheetId="19" hidden="1">#REF!</definedName>
    <definedName name="XRefCopy9Row" localSheetId="20" hidden="1">#REF!</definedName>
    <definedName name="XRefCopy9Row" localSheetId="24" hidden="1">#REF!</definedName>
    <definedName name="XRefCopy9Row" localSheetId="22" hidden="1">#REF!</definedName>
    <definedName name="XRefCopy9Row" localSheetId="10" hidden="1">#REF!</definedName>
    <definedName name="XRefCopy9Row" localSheetId="9" hidden="1">#REF!</definedName>
    <definedName name="XRefCopy9Row" localSheetId="11" hidden="1">#REF!</definedName>
    <definedName name="XRefCopy9Row" localSheetId="23" hidden="1">#REF!</definedName>
    <definedName name="XRefCopy9Row" localSheetId="25" hidden="1">#REF!</definedName>
    <definedName name="XRefCopy9Row" localSheetId="14" hidden="1">#REF!</definedName>
    <definedName name="XRefCopy9Row" localSheetId="15" hidden="1">#REF!</definedName>
    <definedName name="XRefCopy9Row" localSheetId="29" hidden="1">#REF!</definedName>
    <definedName name="XRefCopy9Row" localSheetId="4" hidden="1">#REF!</definedName>
    <definedName name="XRefCopy9Row" localSheetId="27" hidden="1">#REF!</definedName>
    <definedName name="XRefCopy9Row" localSheetId="16" hidden="1">#REF!</definedName>
    <definedName name="XRefCopy9Row" localSheetId="3" hidden="1">#REF!</definedName>
    <definedName name="XRefCopy9Row" localSheetId="8" hidden="1">#REF!</definedName>
    <definedName name="XRefCopy9Row" localSheetId="28" hidden="1">#REF!</definedName>
    <definedName name="XRefCopy9Row" localSheetId="13" hidden="1">#REF!</definedName>
    <definedName name="XRefCopy9Row" hidden="1">#REF!</definedName>
    <definedName name="XRefCopyRangeCount" hidden="1">35</definedName>
    <definedName name="XRefPaste10Row" localSheetId="12" hidden="1">#REF!</definedName>
    <definedName name="XRefPaste10Row" localSheetId="2" hidden="1">#REF!</definedName>
    <definedName name="XRefPaste10Row" localSheetId="17" hidden="1">#REF!</definedName>
    <definedName name="XRefPaste10Row" localSheetId="7" hidden="1">#REF!</definedName>
    <definedName name="XRefPaste10Row" localSheetId="6" hidden="1">#REF!</definedName>
    <definedName name="XRefPaste10Row" localSheetId="21" hidden="1">#REF!</definedName>
    <definedName name="XRefPaste10Row" localSheetId="19" hidden="1">#REF!</definedName>
    <definedName name="XRefPaste10Row" localSheetId="20" hidden="1">#REF!</definedName>
    <definedName name="XRefPaste10Row" localSheetId="24" hidden="1">#REF!</definedName>
    <definedName name="XRefPaste10Row" localSheetId="22" hidden="1">#REF!</definedName>
    <definedName name="XRefPaste10Row" localSheetId="10" hidden="1">#REF!</definedName>
    <definedName name="XRefPaste10Row" localSheetId="9" hidden="1">#REF!</definedName>
    <definedName name="XRefPaste10Row" localSheetId="11" hidden="1">#REF!</definedName>
    <definedName name="XRefPaste10Row" localSheetId="23" hidden="1">#REF!</definedName>
    <definedName name="XRefPaste10Row" localSheetId="25" hidden="1">#REF!</definedName>
    <definedName name="XRefPaste10Row" localSheetId="14" hidden="1">#REF!</definedName>
    <definedName name="XRefPaste10Row" localSheetId="15" hidden="1">#REF!</definedName>
    <definedName name="XRefPaste10Row" localSheetId="29" hidden="1">#REF!</definedName>
    <definedName name="XRefPaste10Row" localSheetId="4" hidden="1">#REF!</definedName>
    <definedName name="XRefPaste10Row" localSheetId="27" hidden="1">#REF!</definedName>
    <definedName name="XRefPaste10Row" localSheetId="16" hidden="1">#REF!</definedName>
    <definedName name="XRefPaste10Row" localSheetId="3" hidden="1">#REF!</definedName>
    <definedName name="XRefPaste10Row" localSheetId="8" hidden="1">#REF!</definedName>
    <definedName name="XRefPaste10Row" localSheetId="28" hidden="1">#REF!</definedName>
    <definedName name="XRefPaste10Row" localSheetId="13" hidden="1">#REF!</definedName>
    <definedName name="XRefPaste10Row" hidden="1">#REF!</definedName>
    <definedName name="XRefPaste11Row" localSheetId="12" hidden="1">#REF!</definedName>
    <definedName name="XRefPaste11Row" localSheetId="2" hidden="1">#REF!</definedName>
    <definedName name="XRefPaste11Row" localSheetId="17" hidden="1">#REF!</definedName>
    <definedName name="XRefPaste11Row" localSheetId="7" hidden="1">#REF!</definedName>
    <definedName name="XRefPaste11Row" localSheetId="6" hidden="1">#REF!</definedName>
    <definedName name="XRefPaste11Row" localSheetId="21" hidden="1">#REF!</definedName>
    <definedName name="XRefPaste11Row" localSheetId="19" hidden="1">#REF!</definedName>
    <definedName name="XRefPaste11Row" localSheetId="20" hidden="1">#REF!</definedName>
    <definedName name="XRefPaste11Row" localSheetId="24" hidden="1">#REF!</definedName>
    <definedName name="XRefPaste11Row" localSheetId="22" hidden="1">#REF!</definedName>
    <definedName name="XRefPaste11Row" localSheetId="10" hidden="1">#REF!</definedName>
    <definedName name="XRefPaste11Row" localSheetId="9" hidden="1">#REF!</definedName>
    <definedName name="XRefPaste11Row" localSheetId="11" hidden="1">#REF!</definedName>
    <definedName name="XRefPaste11Row" localSheetId="23" hidden="1">#REF!</definedName>
    <definedName name="XRefPaste11Row" localSheetId="25" hidden="1">#REF!</definedName>
    <definedName name="XRefPaste11Row" localSheetId="14" hidden="1">#REF!</definedName>
    <definedName name="XRefPaste11Row" localSheetId="15" hidden="1">#REF!</definedName>
    <definedName name="XRefPaste11Row" localSheetId="29" hidden="1">#REF!</definedName>
    <definedName name="XRefPaste11Row" localSheetId="4" hidden="1">#REF!</definedName>
    <definedName name="XRefPaste11Row" localSheetId="27" hidden="1">#REF!</definedName>
    <definedName name="XRefPaste11Row" localSheetId="16" hidden="1">#REF!</definedName>
    <definedName name="XRefPaste11Row" localSheetId="3" hidden="1">#REF!</definedName>
    <definedName name="XRefPaste11Row" localSheetId="8" hidden="1">#REF!</definedName>
    <definedName name="XRefPaste11Row" localSheetId="28" hidden="1">#REF!</definedName>
    <definedName name="XRefPaste11Row" localSheetId="13" hidden="1">#REF!</definedName>
    <definedName name="XRefPaste11Row" hidden="1">#REF!</definedName>
    <definedName name="XRefPaste12Row" localSheetId="12" hidden="1">#REF!</definedName>
    <definedName name="XRefPaste12Row" localSheetId="2" hidden="1">#REF!</definedName>
    <definedName name="XRefPaste12Row" localSheetId="17" hidden="1">#REF!</definedName>
    <definedName name="XRefPaste12Row" localSheetId="7" hidden="1">#REF!</definedName>
    <definedName name="XRefPaste12Row" localSheetId="6" hidden="1">#REF!</definedName>
    <definedName name="XRefPaste12Row" localSheetId="21" hidden="1">#REF!</definedName>
    <definedName name="XRefPaste12Row" localSheetId="19" hidden="1">#REF!</definedName>
    <definedName name="XRefPaste12Row" localSheetId="20" hidden="1">#REF!</definedName>
    <definedName name="XRefPaste12Row" localSheetId="24" hidden="1">#REF!</definedName>
    <definedName name="XRefPaste12Row" localSheetId="22" hidden="1">#REF!</definedName>
    <definedName name="XRefPaste12Row" localSheetId="10" hidden="1">#REF!</definedName>
    <definedName name="XRefPaste12Row" localSheetId="9" hidden="1">#REF!</definedName>
    <definedName name="XRefPaste12Row" localSheetId="11" hidden="1">#REF!</definedName>
    <definedName name="XRefPaste12Row" localSheetId="23" hidden="1">#REF!</definedName>
    <definedName name="XRefPaste12Row" localSheetId="25" hidden="1">#REF!</definedName>
    <definedName name="XRefPaste12Row" localSheetId="14" hidden="1">#REF!</definedName>
    <definedName name="XRefPaste12Row" localSheetId="15" hidden="1">#REF!</definedName>
    <definedName name="XRefPaste12Row" localSheetId="29" hidden="1">#REF!</definedName>
    <definedName name="XRefPaste12Row" localSheetId="4" hidden="1">#REF!</definedName>
    <definedName name="XRefPaste12Row" localSheetId="27" hidden="1">#REF!</definedName>
    <definedName name="XRefPaste12Row" localSheetId="16" hidden="1">#REF!</definedName>
    <definedName name="XRefPaste12Row" localSheetId="3" hidden="1">#REF!</definedName>
    <definedName name="XRefPaste12Row" localSheetId="8" hidden="1">#REF!</definedName>
    <definedName name="XRefPaste12Row" localSheetId="28" hidden="1">#REF!</definedName>
    <definedName name="XRefPaste12Row" localSheetId="13" hidden="1">#REF!</definedName>
    <definedName name="XRefPaste12Row" hidden="1">#REF!</definedName>
    <definedName name="XRefPaste13Row" localSheetId="12" hidden="1">#REF!</definedName>
    <definedName name="XRefPaste13Row" localSheetId="2" hidden="1">#REF!</definedName>
    <definedName name="XRefPaste13Row" localSheetId="17" hidden="1">#REF!</definedName>
    <definedName name="XRefPaste13Row" localSheetId="7" hidden="1">#REF!</definedName>
    <definedName name="XRefPaste13Row" localSheetId="6" hidden="1">#REF!</definedName>
    <definedName name="XRefPaste13Row" localSheetId="21" hidden="1">#REF!</definedName>
    <definedName name="XRefPaste13Row" localSheetId="19" hidden="1">#REF!</definedName>
    <definedName name="XRefPaste13Row" localSheetId="20" hidden="1">#REF!</definedName>
    <definedName name="XRefPaste13Row" localSheetId="24" hidden="1">#REF!</definedName>
    <definedName name="XRefPaste13Row" localSheetId="22" hidden="1">#REF!</definedName>
    <definedName name="XRefPaste13Row" localSheetId="10" hidden="1">#REF!</definedName>
    <definedName name="XRefPaste13Row" localSheetId="9" hidden="1">#REF!</definedName>
    <definedName name="XRefPaste13Row" localSheetId="11" hidden="1">#REF!</definedName>
    <definedName name="XRefPaste13Row" localSheetId="23" hidden="1">#REF!</definedName>
    <definedName name="XRefPaste13Row" localSheetId="25" hidden="1">#REF!</definedName>
    <definedName name="XRefPaste13Row" localSheetId="14" hidden="1">#REF!</definedName>
    <definedName name="XRefPaste13Row" localSheetId="15" hidden="1">#REF!</definedName>
    <definedName name="XRefPaste13Row" localSheetId="29" hidden="1">#REF!</definedName>
    <definedName name="XRefPaste13Row" localSheetId="4" hidden="1">#REF!</definedName>
    <definedName name="XRefPaste13Row" localSheetId="27" hidden="1">#REF!</definedName>
    <definedName name="XRefPaste13Row" localSheetId="16" hidden="1">#REF!</definedName>
    <definedName name="XRefPaste13Row" localSheetId="3" hidden="1">#REF!</definedName>
    <definedName name="XRefPaste13Row" localSheetId="8" hidden="1">#REF!</definedName>
    <definedName name="XRefPaste13Row" localSheetId="28" hidden="1">#REF!</definedName>
    <definedName name="XRefPaste13Row" localSheetId="13" hidden="1">#REF!</definedName>
    <definedName name="XRefPaste13Row" hidden="1">#REF!</definedName>
    <definedName name="XRefPaste14Row" localSheetId="12" hidden="1">#REF!</definedName>
    <definedName name="XRefPaste14Row" localSheetId="2" hidden="1">#REF!</definedName>
    <definedName name="XRefPaste14Row" localSheetId="17" hidden="1">#REF!</definedName>
    <definedName name="XRefPaste14Row" localSheetId="7" hidden="1">#REF!</definedName>
    <definedName name="XRefPaste14Row" localSheetId="6" hidden="1">#REF!</definedName>
    <definedName name="XRefPaste14Row" localSheetId="21" hidden="1">#REF!</definedName>
    <definedName name="XRefPaste14Row" localSheetId="19" hidden="1">#REF!</definedName>
    <definedName name="XRefPaste14Row" localSheetId="20" hidden="1">#REF!</definedName>
    <definedName name="XRefPaste14Row" localSheetId="24" hidden="1">#REF!</definedName>
    <definedName name="XRefPaste14Row" localSheetId="22" hidden="1">#REF!</definedName>
    <definedName name="XRefPaste14Row" localSheetId="10" hidden="1">#REF!</definedName>
    <definedName name="XRefPaste14Row" localSheetId="9" hidden="1">#REF!</definedName>
    <definedName name="XRefPaste14Row" localSheetId="11" hidden="1">#REF!</definedName>
    <definedName name="XRefPaste14Row" localSheetId="23" hidden="1">#REF!</definedName>
    <definedName name="XRefPaste14Row" localSheetId="25" hidden="1">#REF!</definedName>
    <definedName name="XRefPaste14Row" localSheetId="14" hidden="1">#REF!</definedName>
    <definedName name="XRefPaste14Row" localSheetId="15" hidden="1">#REF!</definedName>
    <definedName name="XRefPaste14Row" localSheetId="29" hidden="1">#REF!</definedName>
    <definedName name="XRefPaste14Row" localSheetId="4" hidden="1">#REF!</definedName>
    <definedName name="XRefPaste14Row" localSheetId="27" hidden="1">#REF!</definedName>
    <definedName name="XRefPaste14Row" localSheetId="16" hidden="1">#REF!</definedName>
    <definedName name="XRefPaste14Row" localSheetId="3" hidden="1">#REF!</definedName>
    <definedName name="XRefPaste14Row" localSheetId="8" hidden="1">#REF!</definedName>
    <definedName name="XRefPaste14Row" localSheetId="28" hidden="1">#REF!</definedName>
    <definedName name="XRefPaste14Row" localSheetId="13" hidden="1">#REF!</definedName>
    <definedName name="XRefPaste14Row" hidden="1">#REF!</definedName>
    <definedName name="XRefPaste15Row" localSheetId="12" hidden="1">#REF!</definedName>
    <definedName name="XRefPaste15Row" localSheetId="2" hidden="1">#REF!</definedName>
    <definedName name="XRefPaste15Row" localSheetId="17" hidden="1">#REF!</definedName>
    <definedName name="XRefPaste15Row" localSheetId="7" hidden="1">#REF!</definedName>
    <definedName name="XRefPaste15Row" localSheetId="6" hidden="1">#REF!</definedName>
    <definedName name="XRefPaste15Row" localSheetId="21" hidden="1">#REF!</definedName>
    <definedName name="XRefPaste15Row" localSheetId="19" hidden="1">#REF!</definedName>
    <definedName name="XRefPaste15Row" localSheetId="20" hidden="1">#REF!</definedName>
    <definedName name="XRefPaste15Row" localSheetId="24" hidden="1">#REF!</definedName>
    <definedName name="XRefPaste15Row" localSheetId="22" hidden="1">#REF!</definedName>
    <definedName name="XRefPaste15Row" localSheetId="10" hidden="1">#REF!</definedName>
    <definedName name="XRefPaste15Row" localSheetId="9" hidden="1">#REF!</definedName>
    <definedName name="XRefPaste15Row" localSheetId="11" hidden="1">#REF!</definedName>
    <definedName name="XRefPaste15Row" localSheetId="23" hidden="1">#REF!</definedName>
    <definedName name="XRefPaste15Row" localSheetId="25" hidden="1">#REF!</definedName>
    <definedName name="XRefPaste15Row" localSheetId="14" hidden="1">#REF!</definedName>
    <definedName name="XRefPaste15Row" localSheetId="15" hidden="1">#REF!</definedName>
    <definedName name="XRefPaste15Row" localSheetId="29" hidden="1">#REF!</definedName>
    <definedName name="XRefPaste15Row" localSheetId="4" hidden="1">#REF!</definedName>
    <definedName name="XRefPaste15Row" localSheetId="27" hidden="1">#REF!</definedName>
    <definedName name="XRefPaste15Row" localSheetId="16" hidden="1">#REF!</definedName>
    <definedName name="XRefPaste15Row" localSheetId="3" hidden="1">#REF!</definedName>
    <definedName name="XRefPaste15Row" localSheetId="8" hidden="1">#REF!</definedName>
    <definedName name="XRefPaste15Row" localSheetId="28" hidden="1">#REF!</definedName>
    <definedName name="XRefPaste15Row" localSheetId="13" hidden="1">#REF!</definedName>
    <definedName name="XRefPaste15Row" hidden="1">#REF!</definedName>
    <definedName name="XRefPaste16Row" localSheetId="12" hidden="1">#REF!</definedName>
    <definedName name="XRefPaste16Row" localSheetId="2" hidden="1">#REF!</definedName>
    <definedName name="XRefPaste16Row" localSheetId="17" hidden="1">#REF!</definedName>
    <definedName name="XRefPaste16Row" localSheetId="7" hidden="1">#REF!</definedName>
    <definedName name="XRefPaste16Row" localSheetId="6" hidden="1">#REF!</definedName>
    <definedName name="XRefPaste16Row" localSheetId="21" hidden="1">#REF!</definedName>
    <definedName name="XRefPaste16Row" localSheetId="19" hidden="1">#REF!</definedName>
    <definedName name="XRefPaste16Row" localSheetId="20" hidden="1">#REF!</definedName>
    <definedName name="XRefPaste16Row" localSheetId="24" hidden="1">#REF!</definedName>
    <definedName name="XRefPaste16Row" localSheetId="22" hidden="1">#REF!</definedName>
    <definedName name="XRefPaste16Row" localSheetId="10" hidden="1">#REF!</definedName>
    <definedName name="XRefPaste16Row" localSheetId="9" hidden="1">#REF!</definedName>
    <definedName name="XRefPaste16Row" localSheetId="11" hidden="1">#REF!</definedName>
    <definedName name="XRefPaste16Row" localSheetId="23" hidden="1">#REF!</definedName>
    <definedName name="XRefPaste16Row" localSheetId="25" hidden="1">#REF!</definedName>
    <definedName name="XRefPaste16Row" localSheetId="14" hidden="1">#REF!</definedName>
    <definedName name="XRefPaste16Row" localSheetId="15" hidden="1">#REF!</definedName>
    <definedName name="XRefPaste16Row" localSheetId="29" hidden="1">#REF!</definedName>
    <definedName name="XRefPaste16Row" localSheetId="4" hidden="1">#REF!</definedName>
    <definedName name="XRefPaste16Row" localSheetId="27" hidden="1">#REF!</definedName>
    <definedName name="XRefPaste16Row" localSheetId="16" hidden="1">#REF!</definedName>
    <definedName name="XRefPaste16Row" localSheetId="3" hidden="1">#REF!</definedName>
    <definedName name="XRefPaste16Row" localSheetId="8" hidden="1">#REF!</definedName>
    <definedName name="XRefPaste16Row" localSheetId="28" hidden="1">#REF!</definedName>
    <definedName name="XRefPaste16Row" localSheetId="13" hidden="1">#REF!</definedName>
    <definedName name="XRefPaste16Row" hidden="1">#REF!</definedName>
    <definedName name="XRefPaste17Row" localSheetId="12" hidden="1">#REF!</definedName>
    <definedName name="XRefPaste17Row" localSheetId="2" hidden="1">#REF!</definedName>
    <definedName name="XRefPaste17Row" localSheetId="17" hidden="1">#REF!</definedName>
    <definedName name="XRefPaste17Row" localSheetId="7" hidden="1">#REF!</definedName>
    <definedName name="XRefPaste17Row" localSheetId="6" hidden="1">#REF!</definedName>
    <definedName name="XRefPaste17Row" localSheetId="21" hidden="1">#REF!</definedName>
    <definedName name="XRefPaste17Row" localSheetId="19" hidden="1">#REF!</definedName>
    <definedName name="XRefPaste17Row" localSheetId="20" hidden="1">#REF!</definedName>
    <definedName name="XRefPaste17Row" localSheetId="24" hidden="1">#REF!</definedName>
    <definedName name="XRefPaste17Row" localSheetId="22" hidden="1">#REF!</definedName>
    <definedName name="XRefPaste17Row" localSheetId="10" hidden="1">#REF!</definedName>
    <definedName name="XRefPaste17Row" localSheetId="9" hidden="1">#REF!</definedName>
    <definedName name="XRefPaste17Row" localSheetId="11" hidden="1">#REF!</definedName>
    <definedName name="XRefPaste17Row" localSheetId="23" hidden="1">#REF!</definedName>
    <definedName name="XRefPaste17Row" localSheetId="25" hidden="1">#REF!</definedName>
    <definedName name="XRefPaste17Row" localSheetId="14" hidden="1">#REF!</definedName>
    <definedName name="XRefPaste17Row" localSheetId="15" hidden="1">#REF!</definedName>
    <definedName name="XRefPaste17Row" localSheetId="29" hidden="1">#REF!</definedName>
    <definedName name="XRefPaste17Row" localSheetId="4" hidden="1">#REF!</definedName>
    <definedName name="XRefPaste17Row" localSheetId="27" hidden="1">#REF!</definedName>
    <definedName name="XRefPaste17Row" localSheetId="16" hidden="1">#REF!</definedName>
    <definedName name="XRefPaste17Row" localSheetId="3" hidden="1">#REF!</definedName>
    <definedName name="XRefPaste17Row" localSheetId="8" hidden="1">#REF!</definedName>
    <definedName name="XRefPaste17Row" localSheetId="28" hidden="1">#REF!</definedName>
    <definedName name="XRefPaste17Row" localSheetId="13" hidden="1">#REF!</definedName>
    <definedName name="XRefPaste17Row" hidden="1">#REF!</definedName>
    <definedName name="XRefPaste18Row" localSheetId="12" hidden="1">#REF!</definedName>
    <definedName name="XRefPaste18Row" localSheetId="2" hidden="1">#REF!</definedName>
    <definedName name="XRefPaste18Row" localSheetId="17" hidden="1">#REF!</definedName>
    <definedName name="XRefPaste18Row" localSheetId="7" hidden="1">#REF!</definedName>
    <definedName name="XRefPaste18Row" localSheetId="6" hidden="1">#REF!</definedName>
    <definedName name="XRefPaste18Row" localSheetId="21" hidden="1">#REF!</definedName>
    <definedName name="XRefPaste18Row" localSheetId="19" hidden="1">#REF!</definedName>
    <definedName name="XRefPaste18Row" localSheetId="20" hidden="1">#REF!</definedName>
    <definedName name="XRefPaste18Row" localSheetId="24" hidden="1">#REF!</definedName>
    <definedName name="XRefPaste18Row" localSheetId="22" hidden="1">#REF!</definedName>
    <definedName name="XRefPaste18Row" localSheetId="10" hidden="1">#REF!</definedName>
    <definedName name="XRefPaste18Row" localSheetId="9" hidden="1">#REF!</definedName>
    <definedName name="XRefPaste18Row" localSheetId="11" hidden="1">#REF!</definedName>
    <definedName name="XRefPaste18Row" localSheetId="23" hidden="1">#REF!</definedName>
    <definedName name="XRefPaste18Row" localSheetId="25" hidden="1">#REF!</definedName>
    <definedName name="XRefPaste18Row" localSheetId="14" hidden="1">#REF!</definedName>
    <definedName name="XRefPaste18Row" localSheetId="15" hidden="1">#REF!</definedName>
    <definedName name="XRefPaste18Row" localSheetId="29" hidden="1">#REF!</definedName>
    <definedName name="XRefPaste18Row" localSheetId="4" hidden="1">#REF!</definedName>
    <definedName name="XRefPaste18Row" localSheetId="27" hidden="1">#REF!</definedName>
    <definedName name="XRefPaste18Row" localSheetId="16" hidden="1">#REF!</definedName>
    <definedName name="XRefPaste18Row" localSheetId="3" hidden="1">#REF!</definedName>
    <definedName name="XRefPaste18Row" localSheetId="8" hidden="1">#REF!</definedName>
    <definedName name="XRefPaste18Row" localSheetId="28" hidden="1">#REF!</definedName>
    <definedName name="XRefPaste18Row" localSheetId="13" hidden="1">#REF!</definedName>
    <definedName name="XRefPaste18Row" hidden="1">#REF!</definedName>
    <definedName name="XRefPaste19Row" localSheetId="12" hidden="1">#REF!</definedName>
    <definedName name="XRefPaste19Row" localSheetId="2" hidden="1">#REF!</definedName>
    <definedName name="XRefPaste19Row" localSheetId="17" hidden="1">#REF!</definedName>
    <definedName name="XRefPaste19Row" localSheetId="7" hidden="1">#REF!</definedName>
    <definedName name="XRefPaste19Row" localSheetId="6" hidden="1">#REF!</definedName>
    <definedName name="XRefPaste19Row" localSheetId="21" hidden="1">#REF!</definedName>
    <definedName name="XRefPaste19Row" localSheetId="19" hidden="1">#REF!</definedName>
    <definedName name="XRefPaste19Row" localSheetId="20" hidden="1">#REF!</definedName>
    <definedName name="XRefPaste19Row" localSheetId="24" hidden="1">#REF!</definedName>
    <definedName name="XRefPaste19Row" localSheetId="22" hidden="1">#REF!</definedName>
    <definedName name="XRefPaste19Row" localSheetId="10" hidden="1">#REF!</definedName>
    <definedName name="XRefPaste19Row" localSheetId="9" hidden="1">#REF!</definedName>
    <definedName name="XRefPaste19Row" localSheetId="11" hidden="1">#REF!</definedName>
    <definedName name="XRefPaste19Row" localSheetId="23" hidden="1">#REF!</definedName>
    <definedName name="XRefPaste19Row" localSheetId="25" hidden="1">#REF!</definedName>
    <definedName name="XRefPaste19Row" localSheetId="14" hidden="1">#REF!</definedName>
    <definedName name="XRefPaste19Row" localSheetId="15" hidden="1">#REF!</definedName>
    <definedName name="XRefPaste19Row" localSheetId="29" hidden="1">#REF!</definedName>
    <definedName name="XRefPaste19Row" localSheetId="4" hidden="1">#REF!</definedName>
    <definedName name="XRefPaste19Row" localSheetId="27" hidden="1">#REF!</definedName>
    <definedName name="XRefPaste19Row" localSheetId="16" hidden="1">#REF!</definedName>
    <definedName name="XRefPaste19Row" localSheetId="3" hidden="1">#REF!</definedName>
    <definedName name="XRefPaste19Row" localSheetId="8" hidden="1">#REF!</definedName>
    <definedName name="XRefPaste19Row" localSheetId="28" hidden="1">#REF!</definedName>
    <definedName name="XRefPaste19Row" localSheetId="13" hidden="1">#REF!</definedName>
    <definedName name="XRefPaste19Row" hidden="1">#REF!</definedName>
    <definedName name="XRefPaste1Row" localSheetId="12" hidden="1">#REF!</definedName>
    <definedName name="XRefPaste1Row" localSheetId="2" hidden="1">#REF!</definedName>
    <definedName name="XRefPaste1Row" localSheetId="17" hidden="1">#REF!</definedName>
    <definedName name="XRefPaste1Row" localSheetId="7" hidden="1">#REF!</definedName>
    <definedName name="XRefPaste1Row" localSheetId="6" hidden="1">#REF!</definedName>
    <definedName name="XRefPaste1Row" localSheetId="21" hidden="1">#REF!</definedName>
    <definedName name="XRefPaste1Row" localSheetId="19" hidden="1">#REF!</definedName>
    <definedName name="XRefPaste1Row" localSheetId="20" hidden="1">#REF!</definedName>
    <definedName name="XRefPaste1Row" localSheetId="24" hidden="1">#REF!</definedName>
    <definedName name="XRefPaste1Row" localSheetId="22" hidden="1">#REF!</definedName>
    <definedName name="XRefPaste1Row" localSheetId="10" hidden="1">#REF!</definedName>
    <definedName name="XRefPaste1Row" localSheetId="9" hidden="1">#REF!</definedName>
    <definedName name="XRefPaste1Row" localSheetId="11" hidden="1">#REF!</definedName>
    <definedName name="XRefPaste1Row" localSheetId="23" hidden="1">#REF!</definedName>
    <definedName name="XRefPaste1Row" localSheetId="25" hidden="1">#REF!</definedName>
    <definedName name="XRefPaste1Row" localSheetId="14" hidden="1">#REF!</definedName>
    <definedName name="XRefPaste1Row" localSheetId="15" hidden="1">#REF!</definedName>
    <definedName name="XRefPaste1Row" localSheetId="29" hidden="1">#REF!</definedName>
    <definedName name="XRefPaste1Row" localSheetId="4" hidden="1">#REF!</definedName>
    <definedName name="XRefPaste1Row" localSheetId="27" hidden="1">#REF!</definedName>
    <definedName name="XRefPaste1Row" localSheetId="16" hidden="1">#REF!</definedName>
    <definedName name="XRefPaste1Row" localSheetId="3" hidden="1">#REF!</definedName>
    <definedName name="XRefPaste1Row" localSheetId="8" hidden="1">#REF!</definedName>
    <definedName name="XRefPaste1Row" localSheetId="28" hidden="1">#REF!</definedName>
    <definedName name="XRefPaste1Row" localSheetId="13" hidden="1">#REF!</definedName>
    <definedName name="XRefPaste1Row" hidden="1">#REF!</definedName>
    <definedName name="XRefPaste20Row" localSheetId="12" hidden="1">#REF!</definedName>
    <definedName name="XRefPaste20Row" localSheetId="2" hidden="1">#REF!</definedName>
    <definedName name="XRefPaste20Row" localSheetId="17" hidden="1">#REF!</definedName>
    <definedName name="XRefPaste20Row" localSheetId="7" hidden="1">#REF!</definedName>
    <definedName name="XRefPaste20Row" localSheetId="6" hidden="1">#REF!</definedName>
    <definedName name="XRefPaste20Row" localSheetId="21" hidden="1">#REF!</definedName>
    <definedName name="XRefPaste20Row" localSheetId="19" hidden="1">#REF!</definedName>
    <definedName name="XRefPaste20Row" localSheetId="20" hidden="1">#REF!</definedName>
    <definedName name="XRefPaste20Row" localSheetId="24" hidden="1">#REF!</definedName>
    <definedName name="XRefPaste20Row" localSheetId="22" hidden="1">#REF!</definedName>
    <definedName name="XRefPaste20Row" localSheetId="10" hidden="1">#REF!</definedName>
    <definedName name="XRefPaste20Row" localSheetId="9" hidden="1">#REF!</definedName>
    <definedName name="XRefPaste20Row" localSheetId="11" hidden="1">#REF!</definedName>
    <definedName name="XRefPaste20Row" localSheetId="23" hidden="1">#REF!</definedName>
    <definedName name="XRefPaste20Row" localSheetId="25" hidden="1">#REF!</definedName>
    <definedName name="XRefPaste20Row" localSheetId="14" hidden="1">#REF!</definedName>
    <definedName name="XRefPaste20Row" localSheetId="15" hidden="1">#REF!</definedName>
    <definedName name="XRefPaste20Row" localSheetId="29" hidden="1">#REF!</definedName>
    <definedName name="XRefPaste20Row" localSheetId="4" hidden="1">#REF!</definedName>
    <definedName name="XRefPaste20Row" localSheetId="27" hidden="1">#REF!</definedName>
    <definedName name="XRefPaste20Row" localSheetId="16" hidden="1">#REF!</definedName>
    <definedName name="XRefPaste20Row" localSheetId="3" hidden="1">#REF!</definedName>
    <definedName name="XRefPaste20Row" localSheetId="8" hidden="1">#REF!</definedName>
    <definedName name="XRefPaste20Row" localSheetId="28" hidden="1">#REF!</definedName>
    <definedName name="XRefPaste20Row" localSheetId="13" hidden="1">#REF!</definedName>
    <definedName name="XRefPaste20Row" hidden="1">#REF!</definedName>
    <definedName name="XRefPaste21Row" localSheetId="12" hidden="1">#REF!</definedName>
    <definedName name="XRefPaste21Row" localSheetId="2" hidden="1">#REF!</definedName>
    <definedName name="XRefPaste21Row" localSheetId="17" hidden="1">#REF!</definedName>
    <definedName name="XRefPaste21Row" localSheetId="7" hidden="1">#REF!</definedName>
    <definedName name="XRefPaste21Row" localSheetId="6" hidden="1">#REF!</definedName>
    <definedName name="XRefPaste21Row" localSheetId="21" hidden="1">#REF!</definedName>
    <definedName name="XRefPaste21Row" localSheetId="19" hidden="1">#REF!</definedName>
    <definedName name="XRefPaste21Row" localSheetId="20" hidden="1">#REF!</definedName>
    <definedName name="XRefPaste21Row" localSheetId="24" hidden="1">#REF!</definedName>
    <definedName name="XRefPaste21Row" localSheetId="22" hidden="1">#REF!</definedName>
    <definedName name="XRefPaste21Row" localSheetId="10" hidden="1">#REF!</definedName>
    <definedName name="XRefPaste21Row" localSheetId="9" hidden="1">#REF!</definedName>
    <definedName name="XRefPaste21Row" localSheetId="11" hidden="1">#REF!</definedName>
    <definedName name="XRefPaste21Row" localSheetId="23" hidden="1">#REF!</definedName>
    <definedName name="XRefPaste21Row" localSheetId="25" hidden="1">#REF!</definedName>
    <definedName name="XRefPaste21Row" localSheetId="14" hidden="1">#REF!</definedName>
    <definedName name="XRefPaste21Row" localSheetId="15" hidden="1">#REF!</definedName>
    <definedName name="XRefPaste21Row" localSheetId="29" hidden="1">#REF!</definedName>
    <definedName name="XRefPaste21Row" localSheetId="4" hidden="1">#REF!</definedName>
    <definedName name="XRefPaste21Row" localSheetId="27" hidden="1">#REF!</definedName>
    <definedName name="XRefPaste21Row" localSheetId="16" hidden="1">#REF!</definedName>
    <definedName name="XRefPaste21Row" localSheetId="3" hidden="1">#REF!</definedName>
    <definedName name="XRefPaste21Row" localSheetId="8" hidden="1">#REF!</definedName>
    <definedName name="XRefPaste21Row" localSheetId="28" hidden="1">#REF!</definedName>
    <definedName name="XRefPaste21Row" localSheetId="13" hidden="1">#REF!</definedName>
    <definedName name="XRefPaste21Row" hidden="1">#REF!</definedName>
    <definedName name="XRefPaste22Row" localSheetId="12" hidden="1">#REF!</definedName>
    <definedName name="XRefPaste22Row" localSheetId="2" hidden="1">#REF!</definedName>
    <definedName name="XRefPaste22Row" localSheetId="17" hidden="1">#REF!</definedName>
    <definedName name="XRefPaste22Row" localSheetId="7" hidden="1">#REF!</definedName>
    <definedName name="XRefPaste22Row" localSheetId="6" hidden="1">#REF!</definedName>
    <definedName name="XRefPaste22Row" localSheetId="21" hidden="1">#REF!</definedName>
    <definedName name="XRefPaste22Row" localSheetId="19" hidden="1">#REF!</definedName>
    <definedName name="XRefPaste22Row" localSheetId="20" hidden="1">#REF!</definedName>
    <definedName name="XRefPaste22Row" localSheetId="24" hidden="1">#REF!</definedName>
    <definedName name="XRefPaste22Row" localSheetId="22" hidden="1">#REF!</definedName>
    <definedName name="XRefPaste22Row" localSheetId="10" hidden="1">#REF!</definedName>
    <definedName name="XRefPaste22Row" localSheetId="9" hidden="1">#REF!</definedName>
    <definedName name="XRefPaste22Row" localSheetId="11" hidden="1">#REF!</definedName>
    <definedName name="XRefPaste22Row" localSheetId="23" hidden="1">#REF!</definedName>
    <definedName name="XRefPaste22Row" localSheetId="25" hidden="1">#REF!</definedName>
    <definedName name="XRefPaste22Row" localSheetId="14" hidden="1">#REF!</definedName>
    <definedName name="XRefPaste22Row" localSheetId="15" hidden="1">#REF!</definedName>
    <definedName name="XRefPaste22Row" localSheetId="29" hidden="1">#REF!</definedName>
    <definedName name="XRefPaste22Row" localSheetId="4" hidden="1">#REF!</definedName>
    <definedName name="XRefPaste22Row" localSheetId="27" hidden="1">#REF!</definedName>
    <definedName name="XRefPaste22Row" localSheetId="16" hidden="1">#REF!</definedName>
    <definedName name="XRefPaste22Row" localSheetId="3" hidden="1">#REF!</definedName>
    <definedName name="XRefPaste22Row" localSheetId="8" hidden="1">#REF!</definedName>
    <definedName name="XRefPaste22Row" localSheetId="28" hidden="1">#REF!</definedName>
    <definedName name="XRefPaste22Row" localSheetId="13" hidden="1">#REF!</definedName>
    <definedName name="XRefPaste22Row" hidden="1">#REF!</definedName>
    <definedName name="XRefPaste23Row" localSheetId="12" hidden="1">#REF!</definedName>
    <definedName name="XRefPaste23Row" localSheetId="2" hidden="1">#REF!</definedName>
    <definedName name="XRefPaste23Row" localSheetId="17" hidden="1">#REF!</definedName>
    <definedName name="XRefPaste23Row" localSheetId="7" hidden="1">#REF!</definedName>
    <definedName name="XRefPaste23Row" localSheetId="6" hidden="1">#REF!</definedName>
    <definedName name="XRefPaste23Row" localSheetId="21" hidden="1">#REF!</definedName>
    <definedName name="XRefPaste23Row" localSheetId="19" hidden="1">#REF!</definedName>
    <definedName name="XRefPaste23Row" localSheetId="20" hidden="1">#REF!</definedName>
    <definedName name="XRefPaste23Row" localSheetId="24" hidden="1">#REF!</definedName>
    <definedName name="XRefPaste23Row" localSheetId="22" hidden="1">#REF!</definedName>
    <definedName name="XRefPaste23Row" localSheetId="10" hidden="1">#REF!</definedName>
    <definedName name="XRefPaste23Row" localSheetId="9" hidden="1">#REF!</definedName>
    <definedName name="XRefPaste23Row" localSheetId="11" hidden="1">#REF!</definedName>
    <definedName name="XRefPaste23Row" localSheetId="23" hidden="1">#REF!</definedName>
    <definedName name="XRefPaste23Row" localSheetId="25" hidden="1">#REF!</definedName>
    <definedName name="XRefPaste23Row" localSheetId="14" hidden="1">#REF!</definedName>
    <definedName name="XRefPaste23Row" localSheetId="15" hidden="1">#REF!</definedName>
    <definedName name="XRefPaste23Row" localSheetId="29" hidden="1">#REF!</definedName>
    <definedName name="XRefPaste23Row" localSheetId="4" hidden="1">#REF!</definedName>
    <definedName name="XRefPaste23Row" localSheetId="27" hidden="1">#REF!</definedName>
    <definedName name="XRefPaste23Row" localSheetId="16" hidden="1">#REF!</definedName>
    <definedName name="XRefPaste23Row" localSheetId="3" hidden="1">#REF!</definedName>
    <definedName name="XRefPaste23Row" localSheetId="8" hidden="1">#REF!</definedName>
    <definedName name="XRefPaste23Row" localSheetId="28" hidden="1">#REF!</definedName>
    <definedName name="XRefPaste23Row" localSheetId="13" hidden="1">#REF!</definedName>
    <definedName name="XRefPaste23Row" hidden="1">#REF!</definedName>
    <definedName name="XRefPaste24Row" localSheetId="12" hidden="1">#REF!</definedName>
    <definedName name="XRefPaste24Row" localSheetId="2" hidden="1">#REF!</definedName>
    <definedName name="XRefPaste24Row" localSheetId="17" hidden="1">#REF!</definedName>
    <definedName name="XRefPaste24Row" localSheetId="7" hidden="1">#REF!</definedName>
    <definedName name="XRefPaste24Row" localSheetId="6" hidden="1">#REF!</definedName>
    <definedName name="XRefPaste24Row" localSheetId="21" hidden="1">#REF!</definedName>
    <definedName name="XRefPaste24Row" localSheetId="19" hidden="1">#REF!</definedName>
    <definedName name="XRefPaste24Row" localSheetId="20" hidden="1">#REF!</definedName>
    <definedName name="XRefPaste24Row" localSheetId="24" hidden="1">#REF!</definedName>
    <definedName name="XRefPaste24Row" localSheetId="22" hidden="1">#REF!</definedName>
    <definedName name="XRefPaste24Row" localSheetId="10" hidden="1">#REF!</definedName>
    <definedName name="XRefPaste24Row" localSheetId="9" hidden="1">#REF!</definedName>
    <definedName name="XRefPaste24Row" localSheetId="11" hidden="1">#REF!</definedName>
    <definedName name="XRefPaste24Row" localSheetId="23" hidden="1">#REF!</definedName>
    <definedName name="XRefPaste24Row" localSheetId="25" hidden="1">#REF!</definedName>
    <definedName name="XRefPaste24Row" localSheetId="14" hidden="1">#REF!</definedName>
    <definedName name="XRefPaste24Row" localSheetId="15" hidden="1">#REF!</definedName>
    <definedName name="XRefPaste24Row" localSheetId="29" hidden="1">#REF!</definedName>
    <definedName name="XRefPaste24Row" localSheetId="4" hidden="1">#REF!</definedName>
    <definedName name="XRefPaste24Row" localSheetId="27" hidden="1">#REF!</definedName>
    <definedName name="XRefPaste24Row" localSheetId="16" hidden="1">#REF!</definedName>
    <definedName name="XRefPaste24Row" localSheetId="3" hidden="1">#REF!</definedName>
    <definedName name="XRefPaste24Row" localSheetId="8" hidden="1">#REF!</definedName>
    <definedName name="XRefPaste24Row" localSheetId="28" hidden="1">#REF!</definedName>
    <definedName name="XRefPaste24Row" localSheetId="13" hidden="1">#REF!</definedName>
    <definedName name="XRefPaste24Row" hidden="1">#REF!</definedName>
    <definedName name="XRefPaste25Row" localSheetId="12" hidden="1">#REF!</definedName>
    <definedName name="XRefPaste25Row" localSheetId="2" hidden="1">#REF!</definedName>
    <definedName name="XRefPaste25Row" localSheetId="17" hidden="1">#REF!</definedName>
    <definedName name="XRefPaste25Row" localSheetId="7" hidden="1">#REF!</definedName>
    <definedName name="XRefPaste25Row" localSheetId="6" hidden="1">#REF!</definedName>
    <definedName name="XRefPaste25Row" localSheetId="21" hidden="1">#REF!</definedName>
    <definedName name="XRefPaste25Row" localSheetId="19" hidden="1">#REF!</definedName>
    <definedName name="XRefPaste25Row" localSheetId="20" hidden="1">#REF!</definedName>
    <definedName name="XRefPaste25Row" localSheetId="24" hidden="1">#REF!</definedName>
    <definedName name="XRefPaste25Row" localSheetId="22" hidden="1">#REF!</definedName>
    <definedName name="XRefPaste25Row" localSheetId="10" hidden="1">#REF!</definedName>
    <definedName name="XRefPaste25Row" localSheetId="9" hidden="1">#REF!</definedName>
    <definedName name="XRefPaste25Row" localSheetId="11" hidden="1">#REF!</definedName>
    <definedName name="XRefPaste25Row" localSheetId="23" hidden="1">#REF!</definedName>
    <definedName name="XRefPaste25Row" localSheetId="25" hidden="1">#REF!</definedName>
    <definedName name="XRefPaste25Row" localSheetId="14" hidden="1">#REF!</definedName>
    <definedName name="XRefPaste25Row" localSheetId="15" hidden="1">#REF!</definedName>
    <definedName name="XRefPaste25Row" localSheetId="29" hidden="1">#REF!</definedName>
    <definedName name="XRefPaste25Row" localSheetId="4" hidden="1">#REF!</definedName>
    <definedName name="XRefPaste25Row" localSheetId="27" hidden="1">#REF!</definedName>
    <definedName name="XRefPaste25Row" localSheetId="16" hidden="1">#REF!</definedName>
    <definedName name="XRefPaste25Row" localSheetId="3" hidden="1">#REF!</definedName>
    <definedName name="XRefPaste25Row" localSheetId="8" hidden="1">#REF!</definedName>
    <definedName name="XRefPaste25Row" localSheetId="28" hidden="1">#REF!</definedName>
    <definedName name="XRefPaste25Row" localSheetId="13" hidden="1">#REF!</definedName>
    <definedName name="XRefPaste25Row" hidden="1">#REF!</definedName>
    <definedName name="XRefPaste26Row" localSheetId="12" hidden="1">#REF!</definedName>
    <definedName name="XRefPaste26Row" localSheetId="2" hidden="1">#REF!</definedName>
    <definedName name="XRefPaste26Row" localSheetId="17" hidden="1">#REF!</definedName>
    <definedName name="XRefPaste26Row" localSheetId="7" hidden="1">#REF!</definedName>
    <definedName name="XRefPaste26Row" localSheetId="6" hidden="1">#REF!</definedName>
    <definedName name="XRefPaste26Row" localSheetId="21" hidden="1">#REF!</definedName>
    <definedName name="XRefPaste26Row" localSheetId="19" hidden="1">#REF!</definedName>
    <definedName name="XRefPaste26Row" localSheetId="20" hidden="1">#REF!</definedName>
    <definedName name="XRefPaste26Row" localSheetId="24" hidden="1">#REF!</definedName>
    <definedName name="XRefPaste26Row" localSheetId="22" hidden="1">#REF!</definedName>
    <definedName name="XRefPaste26Row" localSheetId="10" hidden="1">#REF!</definedName>
    <definedName name="XRefPaste26Row" localSheetId="9" hidden="1">#REF!</definedName>
    <definedName name="XRefPaste26Row" localSheetId="11" hidden="1">#REF!</definedName>
    <definedName name="XRefPaste26Row" localSheetId="23" hidden="1">#REF!</definedName>
    <definedName name="XRefPaste26Row" localSheetId="25" hidden="1">#REF!</definedName>
    <definedName name="XRefPaste26Row" localSheetId="14" hidden="1">#REF!</definedName>
    <definedName name="XRefPaste26Row" localSheetId="15" hidden="1">#REF!</definedName>
    <definedName name="XRefPaste26Row" localSheetId="29" hidden="1">#REF!</definedName>
    <definedName name="XRefPaste26Row" localSheetId="4" hidden="1">#REF!</definedName>
    <definedName name="XRefPaste26Row" localSheetId="27" hidden="1">#REF!</definedName>
    <definedName name="XRefPaste26Row" localSheetId="16" hidden="1">#REF!</definedName>
    <definedName name="XRefPaste26Row" localSheetId="3" hidden="1">#REF!</definedName>
    <definedName name="XRefPaste26Row" localSheetId="8" hidden="1">#REF!</definedName>
    <definedName name="XRefPaste26Row" localSheetId="28" hidden="1">#REF!</definedName>
    <definedName name="XRefPaste26Row" localSheetId="13" hidden="1">#REF!</definedName>
    <definedName name="XRefPaste26Row" hidden="1">#REF!</definedName>
    <definedName name="XRefPaste27Row" localSheetId="12" hidden="1">#REF!</definedName>
    <definedName name="XRefPaste27Row" localSheetId="2" hidden="1">#REF!</definedName>
    <definedName name="XRefPaste27Row" localSheetId="17" hidden="1">#REF!</definedName>
    <definedName name="XRefPaste27Row" localSheetId="7" hidden="1">#REF!</definedName>
    <definedName name="XRefPaste27Row" localSheetId="6" hidden="1">#REF!</definedName>
    <definedName name="XRefPaste27Row" localSheetId="21" hidden="1">#REF!</definedName>
    <definedName name="XRefPaste27Row" localSheetId="19" hidden="1">#REF!</definedName>
    <definedName name="XRefPaste27Row" localSheetId="20" hidden="1">#REF!</definedName>
    <definedName name="XRefPaste27Row" localSheetId="24" hidden="1">#REF!</definedName>
    <definedName name="XRefPaste27Row" localSheetId="22" hidden="1">#REF!</definedName>
    <definedName name="XRefPaste27Row" localSheetId="10" hidden="1">#REF!</definedName>
    <definedName name="XRefPaste27Row" localSheetId="9" hidden="1">#REF!</definedName>
    <definedName name="XRefPaste27Row" localSheetId="11" hidden="1">#REF!</definedName>
    <definedName name="XRefPaste27Row" localSheetId="23" hidden="1">#REF!</definedName>
    <definedName name="XRefPaste27Row" localSheetId="25" hidden="1">#REF!</definedName>
    <definedName name="XRefPaste27Row" localSheetId="14" hidden="1">#REF!</definedName>
    <definedName name="XRefPaste27Row" localSheetId="15" hidden="1">#REF!</definedName>
    <definedName name="XRefPaste27Row" localSheetId="29" hidden="1">#REF!</definedName>
    <definedName name="XRefPaste27Row" localSheetId="4" hidden="1">#REF!</definedName>
    <definedName name="XRefPaste27Row" localSheetId="27" hidden="1">#REF!</definedName>
    <definedName name="XRefPaste27Row" localSheetId="16" hidden="1">#REF!</definedName>
    <definedName name="XRefPaste27Row" localSheetId="3" hidden="1">#REF!</definedName>
    <definedName name="XRefPaste27Row" localSheetId="8" hidden="1">#REF!</definedName>
    <definedName name="XRefPaste27Row" localSheetId="28" hidden="1">#REF!</definedName>
    <definedName name="XRefPaste27Row" localSheetId="13" hidden="1">#REF!</definedName>
    <definedName name="XRefPaste27Row" hidden="1">#REF!</definedName>
    <definedName name="XRefPaste28Row" localSheetId="12" hidden="1">#REF!</definedName>
    <definedName name="XRefPaste28Row" localSheetId="2" hidden="1">#REF!</definedName>
    <definedName name="XRefPaste28Row" localSheetId="17" hidden="1">#REF!</definedName>
    <definedName name="XRefPaste28Row" localSheetId="7" hidden="1">#REF!</definedName>
    <definedName name="XRefPaste28Row" localSheetId="6" hidden="1">#REF!</definedName>
    <definedName name="XRefPaste28Row" localSheetId="21" hidden="1">#REF!</definedName>
    <definedName name="XRefPaste28Row" localSheetId="19" hidden="1">#REF!</definedName>
    <definedName name="XRefPaste28Row" localSheetId="20" hidden="1">#REF!</definedName>
    <definedName name="XRefPaste28Row" localSheetId="24" hidden="1">#REF!</definedName>
    <definedName name="XRefPaste28Row" localSheetId="22" hidden="1">#REF!</definedName>
    <definedName name="XRefPaste28Row" localSheetId="10" hidden="1">#REF!</definedName>
    <definedName name="XRefPaste28Row" localSheetId="9" hidden="1">#REF!</definedName>
    <definedName name="XRefPaste28Row" localSheetId="11" hidden="1">#REF!</definedName>
    <definedName name="XRefPaste28Row" localSheetId="23" hidden="1">#REF!</definedName>
    <definedName name="XRefPaste28Row" localSheetId="25" hidden="1">#REF!</definedName>
    <definedName name="XRefPaste28Row" localSheetId="14" hidden="1">#REF!</definedName>
    <definedName name="XRefPaste28Row" localSheetId="15" hidden="1">#REF!</definedName>
    <definedName name="XRefPaste28Row" localSheetId="29" hidden="1">#REF!</definedName>
    <definedName name="XRefPaste28Row" localSheetId="4" hidden="1">#REF!</definedName>
    <definedName name="XRefPaste28Row" localSheetId="27" hidden="1">#REF!</definedName>
    <definedName name="XRefPaste28Row" localSheetId="16" hidden="1">#REF!</definedName>
    <definedName name="XRefPaste28Row" localSheetId="3" hidden="1">#REF!</definedName>
    <definedName name="XRefPaste28Row" localSheetId="8" hidden="1">#REF!</definedName>
    <definedName name="XRefPaste28Row" localSheetId="28" hidden="1">#REF!</definedName>
    <definedName name="XRefPaste28Row" localSheetId="13" hidden="1">#REF!</definedName>
    <definedName name="XRefPaste28Row" hidden="1">#REF!</definedName>
    <definedName name="XRefPaste29Row" localSheetId="12" hidden="1">#REF!</definedName>
    <definedName name="XRefPaste29Row" localSheetId="2" hidden="1">#REF!</definedName>
    <definedName name="XRefPaste29Row" localSheetId="17" hidden="1">#REF!</definedName>
    <definedName name="XRefPaste29Row" localSheetId="7" hidden="1">#REF!</definedName>
    <definedName name="XRefPaste29Row" localSheetId="6" hidden="1">#REF!</definedName>
    <definedName name="XRefPaste29Row" localSheetId="21" hidden="1">#REF!</definedName>
    <definedName name="XRefPaste29Row" localSheetId="19" hidden="1">#REF!</definedName>
    <definedName name="XRefPaste29Row" localSheetId="20" hidden="1">#REF!</definedName>
    <definedName name="XRefPaste29Row" localSheetId="24" hidden="1">#REF!</definedName>
    <definedName name="XRefPaste29Row" localSheetId="22" hidden="1">#REF!</definedName>
    <definedName name="XRefPaste29Row" localSheetId="10" hidden="1">#REF!</definedName>
    <definedName name="XRefPaste29Row" localSheetId="9" hidden="1">#REF!</definedName>
    <definedName name="XRefPaste29Row" localSheetId="11" hidden="1">#REF!</definedName>
    <definedName name="XRefPaste29Row" localSheetId="23" hidden="1">#REF!</definedName>
    <definedName name="XRefPaste29Row" localSheetId="25" hidden="1">#REF!</definedName>
    <definedName name="XRefPaste29Row" localSheetId="14" hidden="1">#REF!</definedName>
    <definedName name="XRefPaste29Row" localSheetId="15" hidden="1">#REF!</definedName>
    <definedName name="XRefPaste29Row" localSheetId="29" hidden="1">#REF!</definedName>
    <definedName name="XRefPaste29Row" localSheetId="4" hidden="1">#REF!</definedName>
    <definedName name="XRefPaste29Row" localSheetId="27" hidden="1">#REF!</definedName>
    <definedName name="XRefPaste29Row" localSheetId="16" hidden="1">#REF!</definedName>
    <definedName name="XRefPaste29Row" localSheetId="3" hidden="1">#REF!</definedName>
    <definedName name="XRefPaste29Row" localSheetId="8" hidden="1">#REF!</definedName>
    <definedName name="XRefPaste29Row" localSheetId="28" hidden="1">#REF!</definedName>
    <definedName name="XRefPaste29Row" localSheetId="13" hidden="1">#REF!</definedName>
    <definedName name="XRefPaste29Row" hidden="1">#REF!</definedName>
    <definedName name="XRefPaste2Row" localSheetId="12" hidden="1">#REF!</definedName>
    <definedName name="XRefPaste2Row" localSheetId="2" hidden="1">#REF!</definedName>
    <definedName name="XRefPaste2Row" localSheetId="17" hidden="1">#REF!</definedName>
    <definedName name="XRefPaste2Row" localSheetId="7" hidden="1">#REF!</definedName>
    <definedName name="XRefPaste2Row" localSheetId="6" hidden="1">#REF!</definedName>
    <definedName name="XRefPaste2Row" localSheetId="21" hidden="1">#REF!</definedName>
    <definedName name="XRefPaste2Row" localSheetId="19" hidden="1">#REF!</definedName>
    <definedName name="XRefPaste2Row" localSheetId="20" hidden="1">#REF!</definedName>
    <definedName name="XRefPaste2Row" localSheetId="24" hidden="1">#REF!</definedName>
    <definedName name="XRefPaste2Row" localSheetId="22" hidden="1">#REF!</definedName>
    <definedName name="XRefPaste2Row" localSheetId="10" hidden="1">#REF!</definedName>
    <definedName name="XRefPaste2Row" localSheetId="9" hidden="1">#REF!</definedName>
    <definedName name="XRefPaste2Row" localSheetId="11" hidden="1">#REF!</definedName>
    <definedName name="XRefPaste2Row" localSheetId="23" hidden="1">#REF!</definedName>
    <definedName name="XRefPaste2Row" localSheetId="25" hidden="1">#REF!</definedName>
    <definedName name="XRefPaste2Row" localSheetId="14" hidden="1">#REF!</definedName>
    <definedName name="XRefPaste2Row" localSheetId="15" hidden="1">#REF!</definedName>
    <definedName name="XRefPaste2Row" localSheetId="29" hidden="1">#REF!</definedName>
    <definedName name="XRefPaste2Row" localSheetId="4" hidden="1">#REF!</definedName>
    <definedName name="XRefPaste2Row" localSheetId="27" hidden="1">#REF!</definedName>
    <definedName name="XRefPaste2Row" localSheetId="16" hidden="1">#REF!</definedName>
    <definedName name="XRefPaste2Row" localSheetId="3" hidden="1">#REF!</definedName>
    <definedName name="XRefPaste2Row" localSheetId="8" hidden="1">#REF!</definedName>
    <definedName name="XRefPaste2Row" localSheetId="28" hidden="1">#REF!</definedName>
    <definedName name="XRefPaste2Row" localSheetId="13" hidden="1">#REF!</definedName>
    <definedName name="XRefPaste2Row" hidden="1">#REF!</definedName>
    <definedName name="XRefPaste30Row" localSheetId="12" hidden="1">#REF!</definedName>
    <definedName name="XRefPaste30Row" localSheetId="2" hidden="1">#REF!</definedName>
    <definedName name="XRefPaste30Row" localSheetId="17" hidden="1">#REF!</definedName>
    <definedName name="XRefPaste30Row" localSheetId="7" hidden="1">#REF!</definedName>
    <definedName name="XRefPaste30Row" localSheetId="6" hidden="1">#REF!</definedName>
    <definedName name="XRefPaste30Row" localSheetId="21" hidden="1">#REF!</definedName>
    <definedName name="XRefPaste30Row" localSheetId="19" hidden="1">#REF!</definedName>
    <definedName name="XRefPaste30Row" localSheetId="20" hidden="1">#REF!</definedName>
    <definedName name="XRefPaste30Row" localSheetId="24" hidden="1">#REF!</definedName>
    <definedName name="XRefPaste30Row" localSheetId="22" hidden="1">#REF!</definedName>
    <definedName name="XRefPaste30Row" localSheetId="10" hidden="1">#REF!</definedName>
    <definedName name="XRefPaste30Row" localSheetId="9" hidden="1">#REF!</definedName>
    <definedName name="XRefPaste30Row" localSheetId="11" hidden="1">#REF!</definedName>
    <definedName name="XRefPaste30Row" localSheetId="23" hidden="1">#REF!</definedName>
    <definedName name="XRefPaste30Row" localSheetId="25" hidden="1">#REF!</definedName>
    <definedName name="XRefPaste30Row" localSheetId="14" hidden="1">#REF!</definedName>
    <definedName name="XRefPaste30Row" localSheetId="15" hidden="1">#REF!</definedName>
    <definedName name="XRefPaste30Row" localSheetId="29" hidden="1">#REF!</definedName>
    <definedName name="XRefPaste30Row" localSheetId="4" hidden="1">#REF!</definedName>
    <definedName name="XRefPaste30Row" localSheetId="27" hidden="1">#REF!</definedName>
    <definedName name="XRefPaste30Row" localSheetId="16" hidden="1">#REF!</definedName>
    <definedName name="XRefPaste30Row" localSheetId="3" hidden="1">#REF!</definedName>
    <definedName name="XRefPaste30Row" localSheetId="8" hidden="1">#REF!</definedName>
    <definedName name="XRefPaste30Row" localSheetId="28" hidden="1">#REF!</definedName>
    <definedName name="XRefPaste30Row" localSheetId="13" hidden="1">#REF!</definedName>
    <definedName name="XRefPaste30Row" hidden="1">#REF!</definedName>
    <definedName name="XRefPaste31Row" localSheetId="12" hidden="1">#REF!</definedName>
    <definedName name="XRefPaste31Row" localSheetId="2" hidden="1">#REF!</definedName>
    <definedName name="XRefPaste31Row" localSheetId="17" hidden="1">#REF!</definedName>
    <definedName name="XRefPaste31Row" localSheetId="7" hidden="1">#REF!</definedName>
    <definedName name="XRefPaste31Row" localSheetId="6" hidden="1">#REF!</definedName>
    <definedName name="XRefPaste31Row" localSheetId="21" hidden="1">#REF!</definedName>
    <definedName name="XRefPaste31Row" localSheetId="19" hidden="1">#REF!</definedName>
    <definedName name="XRefPaste31Row" localSheetId="20" hidden="1">#REF!</definedName>
    <definedName name="XRefPaste31Row" localSheetId="24" hidden="1">#REF!</definedName>
    <definedName name="XRefPaste31Row" localSheetId="22" hidden="1">#REF!</definedName>
    <definedName name="XRefPaste31Row" localSheetId="10" hidden="1">#REF!</definedName>
    <definedName name="XRefPaste31Row" localSheetId="9" hidden="1">#REF!</definedName>
    <definedName name="XRefPaste31Row" localSheetId="11" hidden="1">#REF!</definedName>
    <definedName name="XRefPaste31Row" localSheetId="23" hidden="1">#REF!</definedName>
    <definedName name="XRefPaste31Row" localSheetId="25" hidden="1">#REF!</definedName>
    <definedName name="XRefPaste31Row" localSheetId="14" hidden="1">#REF!</definedName>
    <definedName name="XRefPaste31Row" localSheetId="15" hidden="1">#REF!</definedName>
    <definedName name="XRefPaste31Row" localSheetId="29" hidden="1">#REF!</definedName>
    <definedName name="XRefPaste31Row" localSheetId="4" hidden="1">#REF!</definedName>
    <definedName name="XRefPaste31Row" localSheetId="27" hidden="1">#REF!</definedName>
    <definedName name="XRefPaste31Row" localSheetId="16" hidden="1">#REF!</definedName>
    <definedName name="XRefPaste31Row" localSheetId="3" hidden="1">#REF!</definedName>
    <definedName name="XRefPaste31Row" localSheetId="8" hidden="1">#REF!</definedName>
    <definedName name="XRefPaste31Row" localSheetId="28" hidden="1">#REF!</definedName>
    <definedName name="XRefPaste31Row" localSheetId="13" hidden="1">#REF!</definedName>
    <definedName name="XRefPaste31Row" hidden="1">#REF!</definedName>
    <definedName name="XRefPaste32Row" localSheetId="12" hidden="1">#REF!</definedName>
    <definedName name="XRefPaste32Row" localSheetId="2" hidden="1">#REF!</definedName>
    <definedName name="XRefPaste32Row" localSheetId="17" hidden="1">#REF!</definedName>
    <definedName name="XRefPaste32Row" localSheetId="7" hidden="1">#REF!</definedName>
    <definedName name="XRefPaste32Row" localSheetId="6" hidden="1">#REF!</definedName>
    <definedName name="XRefPaste32Row" localSheetId="21" hidden="1">#REF!</definedName>
    <definedName name="XRefPaste32Row" localSheetId="19" hidden="1">#REF!</definedName>
    <definedName name="XRefPaste32Row" localSheetId="20" hidden="1">#REF!</definedName>
    <definedName name="XRefPaste32Row" localSheetId="24" hidden="1">#REF!</definedName>
    <definedName name="XRefPaste32Row" localSheetId="22" hidden="1">#REF!</definedName>
    <definedName name="XRefPaste32Row" localSheetId="10" hidden="1">#REF!</definedName>
    <definedName name="XRefPaste32Row" localSheetId="9" hidden="1">#REF!</definedName>
    <definedName name="XRefPaste32Row" localSheetId="11" hidden="1">#REF!</definedName>
    <definedName name="XRefPaste32Row" localSheetId="23" hidden="1">#REF!</definedName>
    <definedName name="XRefPaste32Row" localSheetId="25" hidden="1">#REF!</definedName>
    <definedName name="XRefPaste32Row" localSheetId="14" hidden="1">#REF!</definedName>
    <definedName name="XRefPaste32Row" localSheetId="15" hidden="1">#REF!</definedName>
    <definedName name="XRefPaste32Row" localSheetId="29" hidden="1">#REF!</definedName>
    <definedName name="XRefPaste32Row" localSheetId="4" hidden="1">#REF!</definedName>
    <definedName name="XRefPaste32Row" localSheetId="27" hidden="1">#REF!</definedName>
    <definedName name="XRefPaste32Row" localSheetId="16" hidden="1">#REF!</definedName>
    <definedName name="XRefPaste32Row" localSheetId="3" hidden="1">#REF!</definedName>
    <definedName name="XRefPaste32Row" localSheetId="8" hidden="1">#REF!</definedName>
    <definedName name="XRefPaste32Row" localSheetId="28" hidden="1">#REF!</definedName>
    <definedName name="XRefPaste32Row" localSheetId="13" hidden="1">#REF!</definedName>
    <definedName name="XRefPaste32Row" hidden="1">#REF!</definedName>
    <definedName name="XRefPaste33Row" localSheetId="12" hidden="1">#REF!</definedName>
    <definedName name="XRefPaste33Row" localSheetId="2" hidden="1">#REF!</definedName>
    <definedName name="XRefPaste33Row" localSheetId="17" hidden="1">#REF!</definedName>
    <definedName name="XRefPaste33Row" localSheetId="7" hidden="1">#REF!</definedName>
    <definedName name="XRefPaste33Row" localSheetId="6" hidden="1">#REF!</definedName>
    <definedName name="XRefPaste33Row" localSheetId="21" hidden="1">#REF!</definedName>
    <definedName name="XRefPaste33Row" localSheetId="19" hidden="1">#REF!</definedName>
    <definedName name="XRefPaste33Row" localSheetId="20" hidden="1">#REF!</definedName>
    <definedName name="XRefPaste33Row" localSheetId="24" hidden="1">#REF!</definedName>
    <definedName name="XRefPaste33Row" localSheetId="22" hidden="1">#REF!</definedName>
    <definedName name="XRefPaste33Row" localSheetId="10" hidden="1">#REF!</definedName>
    <definedName name="XRefPaste33Row" localSheetId="9" hidden="1">#REF!</definedName>
    <definedName name="XRefPaste33Row" localSheetId="11" hidden="1">#REF!</definedName>
    <definedName name="XRefPaste33Row" localSheetId="23" hidden="1">#REF!</definedName>
    <definedName name="XRefPaste33Row" localSheetId="25" hidden="1">#REF!</definedName>
    <definedName name="XRefPaste33Row" localSheetId="14" hidden="1">#REF!</definedName>
    <definedName name="XRefPaste33Row" localSheetId="15" hidden="1">#REF!</definedName>
    <definedName name="XRefPaste33Row" localSheetId="29" hidden="1">#REF!</definedName>
    <definedName name="XRefPaste33Row" localSheetId="4" hidden="1">#REF!</definedName>
    <definedName name="XRefPaste33Row" localSheetId="27" hidden="1">#REF!</definedName>
    <definedName name="XRefPaste33Row" localSheetId="16" hidden="1">#REF!</definedName>
    <definedName name="XRefPaste33Row" localSheetId="3" hidden="1">#REF!</definedName>
    <definedName name="XRefPaste33Row" localSheetId="8" hidden="1">#REF!</definedName>
    <definedName name="XRefPaste33Row" localSheetId="28" hidden="1">#REF!</definedName>
    <definedName name="XRefPaste33Row" localSheetId="13" hidden="1">#REF!</definedName>
    <definedName name="XRefPaste33Row" hidden="1">#REF!</definedName>
    <definedName name="XRefPaste34Row" localSheetId="12" hidden="1">#REF!</definedName>
    <definedName name="XRefPaste34Row" localSheetId="2" hidden="1">#REF!</definedName>
    <definedName name="XRefPaste34Row" localSheetId="17" hidden="1">#REF!</definedName>
    <definedName name="XRefPaste34Row" localSheetId="7" hidden="1">#REF!</definedName>
    <definedName name="XRefPaste34Row" localSheetId="6" hidden="1">#REF!</definedName>
    <definedName name="XRefPaste34Row" localSheetId="21" hidden="1">#REF!</definedName>
    <definedName name="XRefPaste34Row" localSheetId="19" hidden="1">#REF!</definedName>
    <definedName name="XRefPaste34Row" localSheetId="20" hidden="1">#REF!</definedName>
    <definedName name="XRefPaste34Row" localSheetId="24" hidden="1">#REF!</definedName>
    <definedName name="XRefPaste34Row" localSheetId="22" hidden="1">#REF!</definedName>
    <definedName name="XRefPaste34Row" localSheetId="10" hidden="1">#REF!</definedName>
    <definedName name="XRefPaste34Row" localSheetId="9" hidden="1">#REF!</definedName>
    <definedName name="XRefPaste34Row" localSheetId="11" hidden="1">#REF!</definedName>
    <definedName name="XRefPaste34Row" localSheetId="23" hidden="1">#REF!</definedName>
    <definedName name="XRefPaste34Row" localSheetId="25" hidden="1">#REF!</definedName>
    <definedName name="XRefPaste34Row" localSheetId="14" hidden="1">#REF!</definedName>
    <definedName name="XRefPaste34Row" localSheetId="15" hidden="1">#REF!</definedName>
    <definedName name="XRefPaste34Row" localSheetId="29" hidden="1">#REF!</definedName>
    <definedName name="XRefPaste34Row" localSheetId="4" hidden="1">#REF!</definedName>
    <definedName name="XRefPaste34Row" localSheetId="27" hidden="1">#REF!</definedName>
    <definedName name="XRefPaste34Row" localSheetId="16" hidden="1">#REF!</definedName>
    <definedName name="XRefPaste34Row" localSheetId="3" hidden="1">#REF!</definedName>
    <definedName name="XRefPaste34Row" localSheetId="8" hidden="1">#REF!</definedName>
    <definedName name="XRefPaste34Row" localSheetId="28" hidden="1">#REF!</definedName>
    <definedName name="XRefPaste34Row" localSheetId="13" hidden="1">#REF!</definedName>
    <definedName name="XRefPaste34Row" hidden="1">#REF!</definedName>
    <definedName name="XRefPaste35Row" localSheetId="12" hidden="1">#REF!</definedName>
    <definedName name="XRefPaste35Row" localSheetId="2" hidden="1">#REF!</definedName>
    <definedName name="XRefPaste35Row" localSheetId="17" hidden="1">#REF!</definedName>
    <definedName name="XRefPaste35Row" localSheetId="7" hidden="1">#REF!</definedName>
    <definedName name="XRefPaste35Row" localSheetId="6" hidden="1">#REF!</definedName>
    <definedName name="XRefPaste35Row" localSheetId="21" hidden="1">#REF!</definedName>
    <definedName name="XRefPaste35Row" localSheetId="19" hidden="1">#REF!</definedName>
    <definedName name="XRefPaste35Row" localSheetId="20" hidden="1">#REF!</definedName>
    <definedName name="XRefPaste35Row" localSheetId="24" hidden="1">#REF!</definedName>
    <definedName name="XRefPaste35Row" localSheetId="22" hidden="1">#REF!</definedName>
    <definedName name="XRefPaste35Row" localSheetId="10" hidden="1">#REF!</definedName>
    <definedName name="XRefPaste35Row" localSheetId="9" hidden="1">#REF!</definedName>
    <definedName name="XRefPaste35Row" localSheetId="11" hidden="1">#REF!</definedName>
    <definedName name="XRefPaste35Row" localSheetId="23" hidden="1">#REF!</definedName>
    <definedName name="XRefPaste35Row" localSheetId="25" hidden="1">#REF!</definedName>
    <definedName name="XRefPaste35Row" localSheetId="14" hidden="1">#REF!</definedName>
    <definedName name="XRefPaste35Row" localSheetId="15" hidden="1">#REF!</definedName>
    <definedName name="XRefPaste35Row" localSheetId="29" hidden="1">#REF!</definedName>
    <definedName name="XRefPaste35Row" localSheetId="4" hidden="1">#REF!</definedName>
    <definedName name="XRefPaste35Row" localSheetId="27" hidden="1">#REF!</definedName>
    <definedName name="XRefPaste35Row" localSheetId="16" hidden="1">#REF!</definedName>
    <definedName name="XRefPaste35Row" localSheetId="3" hidden="1">#REF!</definedName>
    <definedName name="XRefPaste35Row" localSheetId="8" hidden="1">#REF!</definedName>
    <definedName name="XRefPaste35Row" localSheetId="28" hidden="1">#REF!</definedName>
    <definedName name="XRefPaste35Row" localSheetId="13" hidden="1">#REF!</definedName>
    <definedName name="XRefPaste35Row" hidden="1">#REF!</definedName>
    <definedName name="XRefPaste36Row" localSheetId="12" hidden="1">#REF!</definedName>
    <definedName name="XRefPaste36Row" localSheetId="2" hidden="1">#REF!</definedName>
    <definedName name="XRefPaste36Row" localSheetId="17" hidden="1">#REF!</definedName>
    <definedName name="XRefPaste36Row" localSheetId="7" hidden="1">#REF!</definedName>
    <definedName name="XRefPaste36Row" localSheetId="6" hidden="1">#REF!</definedName>
    <definedName name="XRefPaste36Row" localSheetId="21" hidden="1">#REF!</definedName>
    <definedName name="XRefPaste36Row" localSheetId="19" hidden="1">#REF!</definedName>
    <definedName name="XRefPaste36Row" localSheetId="20" hidden="1">#REF!</definedName>
    <definedName name="XRefPaste36Row" localSheetId="24" hidden="1">#REF!</definedName>
    <definedName name="XRefPaste36Row" localSheetId="22" hidden="1">#REF!</definedName>
    <definedName name="XRefPaste36Row" localSheetId="10" hidden="1">#REF!</definedName>
    <definedName name="XRefPaste36Row" localSheetId="9" hidden="1">#REF!</definedName>
    <definedName name="XRefPaste36Row" localSheetId="11" hidden="1">#REF!</definedName>
    <definedName name="XRefPaste36Row" localSheetId="23" hidden="1">#REF!</definedName>
    <definedName name="XRefPaste36Row" localSheetId="25" hidden="1">#REF!</definedName>
    <definedName name="XRefPaste36Row" localSheetId="14" hidden="1">#REF!</definedName>
    <definedName name="XRefPaste36Row" localSheetId="15" hidden="1">#REF!</definedName>
    <definedName name="XRefPaste36Row" localSheetId="29" hidden="1">#REF!</definedName>
    <definedName name="XRefPaste36Row" localSheetId="4" hidden="1">#REF!</definedName>
    <definedName name="XRefPaste36Row" localSheetId="27" hidden="1">#REF!</definedName>
    <definedName name="XRefPaste36Row" localSheetId="16" hidden="1">#REF!</definedName>
    <definedName name="XRefPaste36Row" localSheetId="3" hidden="1">#REF!</definedName>
    <definedName name="XRefPaste36Row" localSheetId="8" hidden="1">#REF!</definedName>
    <definedName name="XRefPaste36Row" localSheetId="28" hidden="1">#REF!</definedName>
    <definedName name="XRefPaste36Row" localSheetId="13" hidden="1">#REF!</definedName>
    <definedName name="XRefPaste36Row" hidden="1">#REF!</definedName>
    <definedName name="XRefPaste37Row" localSheetId="12" hidden="1">#REF!</definedName>
    <definedName name="XRefPaste37Row" localSheetId="2" hidden="1">#REF!</definedName>
    <definedName name="XRefPaste37Row" localSheetId="17" hidden="1">#REF!</definedName>
    <definedName name="XRefPaste37Row" localSheetId="7" hidden="1">#REF!</definedName>
    <definedName name="XRefPaste37Row" localSheetId="6" hidden="1">#REF!</definedName>
    <definedName name="XRefPaste37Row" localSheetId="21" hidden="1">#REF!</definedName>
    <definedName name="XRefPaste37Row" localSheetId="19" hidden="1">#REF!</definedName>
    <definedName name="XRefPaste37Row" localSheetId="20" hidden="1">#REF!</definedName>
    <definedName name="XRefPaste37Row" localSheetId="24" hidden="1">#REF!</definedName>
    <definedName name="XRefPaste37Row" localSheetId="22" hidden="1">#REF!</definedName>
    <definedName name="XRefPaste37Row" localSheetId="10" hidden="1">#REF!</definedName>
    <definedName name="XRefPaste37Row" localSheetId="9" hidden="1">#REF!</definedName>
    <definedName name="XRefPaste37Row" localSheetId="11" hidden="1">#REF!</definedName>
    <definedName name="XRefPaste37Row" localSheetId="23" hidden="1">#REF!</definedName>
    <definedName name="XRefPaste37Row" localSheetId="25" hidden="1">#REF!</definedName>
    <definedName name="XRefPaste37Row" localSheetId="14" hidden="1">#REF!</definedName>
    <definedName name="XRefPaste37Row" localSheetId="15" hidden="1">#REF!</definedName>
    <definedName name="XRefPaste37Row" localSheetId="29" hidden="1">#REF!</definedName>
    <definedName name="XRefPaste37Row" localSheetId="4" hidden="1">#REF!</definedName>
    <definedName name="XRefPaste37Row" localSheetId="27" hidden="1">#REF!</definedName>
    <definedName name="XRefPaste37Row" localSheetId="16" hidden="1">#REF!</definedName>
    <definedName name="XRefPaste37Row" localSheetId="3" hidden="1">#REF!</definedName>
    <definedName name="XRefPaste37Row" localSheetId="8" hidden="1">#REF!</definedName>
    <definedName name="XRefPaste37Row" localSheetId="28" hidden="1">#REF!</definedName>
    <definedName name="XRefPaste37Row" localSheetId="13" hidden="1">#REF!</definedName>
    <definedName name="XRefPaste37Row" hidden="1">#REF!</definedName>
    <definedName name="XRefPaste38Row" localSheetId="12" hidden="1">#REF!</definedName>
    <definedName name="XRefPaste38Row" localSheetId="2" hidden="1">#REF!</definedName>
    <definedName name="XRefPaste38Row" localSheetId="17" hidden="1">#REF!</definedName>
    <definedName name="XRefPaste38Row" localSheetId="7" hidden="1">#REF!</definedName>
    <definedName name="XRefPaste38Row" localSheetId="6" hidden="1">#REF!</definedName>
    <definedName name="XRefPaste38Row" localSheetId="21" hidden="1">#REF!</definedName>
    <definedName name="XRefPaste38Row" localSheetId="19" hidden="1">#REF!</definedName>
    <definedName name="XRefPaste38Row" localSheetId="20" hidden="1">#REF!</definedName>
    <definedName name="XRefPaste38Row" localSheetId="24" hidden="1">#REF!</definedName>
    <definedName name="XRefPaste38Row" localSheetId="22" hidden="1">#REF!</definedName>
    <definedName name="XRefPaste38Row" localSheetId="10" hidden="1">#REF!</definedName>
    <definedName name="XRefPaste38Row" localSheetId="9" hidden="1">#REF!</definedName>
    <definedName name="XRefPaste38Row" localSheetId="11" hidden="1">#REF!</definedName>
    <definedName name="XRefPaste38Row" localSheetId="23" hidden="1">#REF!</definedName>
    <definedName name="XRefPaste38Row" localSheetId="25" hidden="1">#REF!</definedName>
    <definedName name="XRefPaste38Row" localSheetId="14" hidden="1">#REF!</definedName>
    <definedName name="XRefPaste38Row" localSheetId="15" hidden="1">#REF!</definedName>
    <definedName name="XRefPaste38Row" localSheetId="29" hidden="1">#REF!</definedName>
    <definedName name="XRefPaste38Row" localSheetId="4" hidden="1">#REF!</definedName>
    <definedName name="XRefPaste38Row" localSheetId="27" hidden="1">#REF!</definedName>
    <definedName name="XRefPaste38Row" localSheetId="16" hidden="1">#REF!</definedName>
    <definedName name="XRefPaste38Row" localSheetId="3" hidden="1">#REF!</definedName>
    <definedName name="XRefPaste38Row" localSheetId="8" hidden="1">#REF!</definedName>
    <definedName name="XRefPaste38Row" localSheetId="28" hidden="1">#REF!</definedName>
    <definedName name="XRefPaste38Row" localSheetId="13" hidden="1">#REF!</definedName>
    <definedName name="XRefPaste38Row" hidden="1">#REF!</definedName>
    <definedName name="XRefPaste39Row" localSheetId="12" hidden="1">#REF!</definedName>
    <definedName name="XRefPaste39Row" localSheetId="2" hidden="1">#REF!</definedName>
    <definedName name="XRefPaste39Row" localSheetId="17" hidden="1">#REF!</definedName>
    <definedName name="XRefPaste39Row" localSheetId="7" hidden="1">#REF!</definedName>
    <definedName name="XRefPaste39Row" localSheetId="6" hidden="1">#REF!</definedName>
    <definedName name="XRefPaste39Row" localSheetId="21" hidden="1">#REF!</definedName>
    <definedName name="XRefPaste39Row" localSheetId="19" hidden="1">#REF!</definedName>
    <definedName name="XRefPaste39Row" localSheetId="20" hidden="1">#REF!</definedName>
    <definedName name="XRefPaste39Row" localSheetId="24" hidden="1">#REF!</definedName>
    <definedName name="XRefPaste39Row" localSheetId="22" hidden="1">#REF!</definedName>
    <definedName name="XRefPaste39Row" localSheetId="10" hidden="1">#REF!</definedName>
    <definedName name="XRefPaste39Row" localSheetId="9" hidden="1">#REF!</definedName>
    <definedName name="XRefPaste39Row" localSheetId="11" hidden="1">#REF!</definedName>
    <definedName name="XRefPaste39Row" localSheetId="23" hidden="1">#REF!</definedName>
    <definedName name="XRefPaste39Row" localSheetId="25" hidden="1">#REF!</definedName>
    <definedName name="XRefPaste39Row" localSheetId="14" hidden="1">#REF!</definedName>
    <definedName name="XRefPaste39Row" localSheetId="15" hidden="1">#REF!</definedName>
    <definedName name="XRefPaste39Row" localSheetId="29" hidden="1">#REF!</definedName>
    <definedName name="XRefPaste39Row" localSheetId="4" hidden="1">#REF!</definedName>
    <definedName name="XRefPaste39Row" localSheetId="27" hidden="1">#REF!</definedName>
    <definedName name="XRefPaste39Row" localSheetId="16" hidden="1">#REF!</definedName>
    <definedName name="XRefPaste39Row" localSheetId="3" hidden="1">#REF!</definedName>
    <definedName name="XRefPaste39Row" localSheetId="8" hidden="1">#REF!</definedName>
    <definedName name="XRefPaste39Row" localSheetId="28" hidden="1">#REF!</definedName>
    <definedName name="XRefPaste39Row" localSheetId="13" hidden="1">#REF!</definedName>
    <definedName name="XRefPaste39Row" hidden="1">#REF!</definedName>
    <definedName name="XRefPaste3Row" localSheetId="12" hidden="1">#REF!</definedName>
    <definedName name="XRefPaste3Row" localSheetId="2" hidden="1">#REF!</definedName>
    <definedName name="XRefPaste3Row" localSheetId="17" hidden="1">#REF!</definedName>
    <definedName name="XRefPaste3Row" localSheetId="7" hidden="1">#REF!</definedName>
    <definedName name="XRefPaste3Row" localSheetId="6" hidden="1">#REF!</definedName>
    <definedName name="XRefPaste3Row" localSheetId="21" hidden="1">#REF!</definedName>
    <definedName name="XRefPaste3Row" localSheetId="19" hidden="1">#REF!</definedName>
    <definedName name="XRefPaste3Row" localSheetId="20" hidden="1">#REF!</definedName>
    <definedName name="XRefPaste3Row" localSheetId="24" hidden="1">#REF!</definedName>
    <definedName name="XRefPaste3Row" localSheetId="22" hidden="1">#REF!</definedName>
    <definedName name="XRefPaste3Row" localSheetId="10" hidden="1">#REF!</definedName>
    <definedName name="XRefPaste3Row" localSheetId="9" hidden="1">#REF!</definedName>
    <definedName name="XRefPaste3Row" localSheetId="11" hidden="1">#REF!</definedName>
    <definedName name="XRefPaste3Row" localSheetId="23" hidden="1">#REF!</definedName>
    <definedName name="XRefPaste3Row" localSheetId="25" hidden="1">#REF!</definedName>
    <definedName name="XRefPaste3Row" localSheetId="14" hidden="1">#REF!</definedName>
    <definedName name="XRefPaste3Row" localSheetId="15" hidden="1">#REF!</definedName>
    <definedName name="XRefPaste3Row" localSheetId="29" hidden="1">#REF!</definedName>
    <definedName name="XRefPaste3Row" localSheetId="4" hidden="1">#REF!</definedName>
    <definedName name="XRefPaste3Row" localSheetId="27" hidden="1">#REF!</definedName>
    <definedName name="XRefPaste3Row" localSheetId="16" hidden="1">#REF!</definedName>
    <definedName name="XRefPaste3Row" localSheetId="3" hidden="1">#REF!</definedName>
    <definedName name="XRefPaste3Row" localSheetId="8" hidden="1">#REF!</definedName>
    <definedName name="XRefPaste3Row" localSheetId="28" hidden="1">#REF!</definedName>
    <definedName name="XRefPaste3Row" localSheetId="13" hidden="1">#REF!</definedName>
    <definedName name="XRefPaste3Row" hidden="1">#REF!</definedName>
    <definedName name="XRefPaste40Row" localSheetId="12" hidden="1">#REF!</definedName>
    <definedName name="XRefPaste40Row" localSheetId="2" hidden="1">#REF!</definedName>
    <definedName name="XRefPaste40Row" localSheetId="17" hidden="1">#REF!</definedName>
    <definedName name="XRefPaste40Row" localSheetId="7" hidden="1">#REF!</definedName>
    <definedName name="XRefPaste40Row" localSheetId="6" hidden="1">#REF!</definedName>
    <definedName name="XRefPaste40Row" localSheetId="21" hidden="1">#REF!</definedName>
    <definedName name="XRefPaste40Row" localSheetId="19" hidden="1">#REF!</definedName>
    <definedName name="XRefPaste40Row" localSheetId="20" hidden="1">#REF!</definedName>
    <definedName name="XRefPaste40Row" localSheetId="24" hidden="1">#REF!</definedName>
    <definedName name="XRefPaste40Row" localSheetId="22" hidden="1">#REF!</definedName>
    <definedName name="XRefPaste40Row" localSheetId="10" hidden="1">#REF!</definedName>
    <definedName name="XRefPaste40Row" localSheetId="9" hidden="1">#REF!</definedName>
    <definedName name="XRefPaste40Row" localSheetId="11" hidden="1">#REF!</definedName>
    <definedName name="XRefPaste40Row" localSheetId="23" hidden="1">#REF!</definedName>
    <definedName name="XRefPaste40Row" localSheetId="25" hidden="1">#REF!</definedName>
    <definedName name="XRefPaste40Row" localSheetId="14" hidden="1">#REF!</definedName>
    <definedName name="XRefPaste40Row" localSheetId="15" hidden="1">#REF!</definedName>
    <definedName name="XRefPaste40Row" localSheetId="29" hidden="1">#REF!</definedName>
    <definedName name="XRefPaste40Row" localSheetId="4" hidden="1">#REF!</definedName>
    <definedName name="XRefPaste40Row" localSheetId="27" hidden="1">#REF!</definedName>
    <definedName name="XRefPaste40Row" localSheetId="16" hidden="1">#REF!</definedName>
    <definedName name="XRefPaste40Row" localSheetId="3" hidden="1">#REF!</definedName>
    <definedName name="XRefPaste40Row" localSheetId="8" hidden="1">#REF!</definedName>
    <definedName name="XRefPaste40Row" localSheetId="28" hidden="1">#REF!</definedName>
    <definedName name="XRefPaste40Row" localSheetId="13" hidden="1">#REF!</definedName>
    <definedName name="XRefPaste40Row" hidden="1">#REF!</definedName>
    <definedName name="XRefPaste41Row" localSheetId="12" hidden="1">#REF!</definedName>
    <definedName name="XRefPaste41Row" localSheetId="2" hidden="1">#REF!</definedName>
    <definedName name="XRefPaste41Row" localSheetId="17" hidden="1">#REF!</definedName>
    <definedName name="XRefPaste41Row" localSheetId="7" hidden="1">#REF!</definedName>
    <definedName name="XRefPaste41Row" localSheetId="6" hidden="1">#REF!</definedName>
    <definedName name="XRefPaste41Row" localSheetId="21" hidden="1">#REF!</definedName>
    <definedName name="XRefPaste41Row" localSheetId="19" hidden="1">#REF!</definedName>
    <definedName name="XRefPaste41Row" localSheetId="20" hidden="1">#REF!</definedName>
    <definedName name="XRefPaste41Row" localSheetId="24" hidden="1">#REF!</definedName>
    <definedName name="XRefPaste41Row" localSheetId="22" hidden="1">#REF!</definedName>
    <definedName name="XRefPaste41Row" localSheetId="10" hidden="1">#REF!</definedName>
    <definedName name="XRefPaste41Row" localSheetId="9" hidden="1">#REF!</definedName>
    <definedName name="XRefPaste41Row" localSheetId="11" hidden="1">#REF!</definedName>
    <definedName name="XRefPaste41Row" localSheetId="23" hidden="1">#REF!</definedName>
    <definedName name="XRefPaste41Row" localSheetId="25" hidden="1">#REF!</definedName>
    <definedName name="XRefPaste41Row" localSheetId="14" hidden="1">#REF!</definedName>
    <definedName name="XRefPaste41Row" localSheetId="15" hidden="1">#REF!</definedName>
    <definedName name="XRefPaste41Row" localSheetId="29" hidden="1">#REF!</definedName>
    <definedName name="XRefPaste41Row" localSheetId="4" hidden="1">#REF!</definedName>
    <definedName name="XRefPaste41Row" localSheetId="27" hidden="1">#REF!</definedName>
    <definedName name="XRefPaste41Row" localSheetId="16" hidden="1">#REF!</definedName>
    <definedName name="XRefPaste41Row" localSheetId="3" hidden="1">#REF!</definedName>
    <definedName name="XRefPaste41Row" localSheetId="8" hidden="1">#REF!</definedName>
    <definedName name="XRefPaste41Row" localSheetId="28" hidden="1">#REF!</definedName>
    <definedName name="XRefPaste41Row" localSheetId="13" hidden="1">#REF!</definedName>
    <definedName name="XRefPaste41Row" hidden="1">#REF!</definedName>
    <definedName name="XRefPaste42Row" localSheetId="12" hidden="1">#REF!</definedName>
    <definedName name="XRefPaste42Row" localSheetId="2" hidden="1">#REF!</definedName>
    <definedName name="XRefPaste42Row" localSheetId="17" hidden="1">#REF!</definedName>
    <definedName name="XRefPaste42Row" localSheetId="7" hidden="1">#REF!</definedName>
    <definedName name="XRefPaste42Row" localSheetId="6" hidden="1">#REF!</definedName>
    <definedName name="XRefPaste42Row" localSheetId="21" hidden="1">#REF!</definedName>
    <definedName name="XRefPaste42Row" localSheetId="19" hidden="1">#REF!</definedName>
    <definedName name="XRefPaste42Row" localSheetId="20" hidden="1">#REF!</definedName>
    <definedName name="XRefPaste42Row" localSheetId="24" hidden="1">#REF!</definedName>
    <definedName name="XRefPaste42Row" localSheetId="22" hidden="1">#REF!</definedName>
    <definedName name="XRefPaste42Row" localSheetId="10" hidden="1">#REF!</definedName>
    <definedName name="XRefPaste42Row" localSheetId="9" hidden="1">#REF!</definedName>
    <definedName name="XRefPaste42Row" localSheetId="11" hidden="1">#REF!</definedName>
    <definedName name="XRefPaste42Row" localSheetId="23" hidden="1">#REF!</definedName>
    <definedName name="XRefPaste42Row" localSheetId="25" hidden="1">#REF!</definedName>
    <definedName name="XRefPaste42Row" localSheetId="14" hidden="1">#REF!</definedName>
    <definedName name="XRefPaste42Row" localSheetId="15" hidden="1">#REF!</definedName>
    <definedName name="XRefPaste42Row" localSheetId="29" hidden="1">#REF!</definedName>
    <definedName name="XRefPaste42Row" localSheetId="4" hidden="1">#REF!</definedName>
    <definedName name="XRefPaste42Row" localSheetId="27" hidden="1">#REF!</definedName>
    <definedName name="XRefPaste42Row" localSheetId="16" hidden="1">#REF!</definedName>
    <definedName name="XRefPaste42Row" localSheetId="3" hidden="1">#REF!</definedName>
    <definedName name="XRefPaste42Row" localSheetId="8" hidden="1">#REF!</definedName>
    <definedName name="XRefPaste42Row" localSheetId="28" hidden="1">#REF!</definedName>
    <definedName name="XRefPaste42Row" localSheetId="13" hidden="1">#REF!</definedName>
    <definedName name="XRefPaste42Row" hidden="1">#REF!</definedName>
    <definedName name="XRefPaste43" localSheetId="12" hidden="1">[5]f3!#REF!</definedName>
    <definedName name="XRefPaste43" localSheetId="2" hidden="1">[5]f3!#REF!</definedName>
    <definedName name="XRefPaste43" localSheetId="17" hidden="1">[5]f3!#REF!</definedName>
    <definedName name="XRefPaste43" localSheetId="7" hidden="1">[5]f3!#REF!</definedName>
    <definedName name="XRefPaste43" localSheetId="6" hidden="1">[5]f3!#REF!</definedName>
    <definedName name="XRefPaste43" localSheetId="21" hidden="1">[5]f3!#REF!</definedName>
    <definedName name="XRefPaste43" localSheetId="19" hidden="1">[5]f3!#REF!</definedName>
    <definedName name="XRefPaste43" localSheetId="20" hidden="1">[5]f3!#REF!</definedName>
    <definedName name="XRefPaste43" localSheetId="24" hidden="1">[5]f3!#REF!</definedName>
    <definedName name="XRefPaste43" localSheetId="22" hidden="1">[5]f3!#REF!</definedName>
    <definedName name="XRefPaste43" localSheetId="10" hidden="1">[5]f3!#REF!</definedName>
    <definedName name="XRefPaste43" localSheetId="9" hidden="1">[5]f3!#REF!</definedName>
    <definedName name="XRefPaste43" localSheetId="11" hidden="1">[5]f3!#REF!</definedName>
    <definedName name="XRefPaste43" localSheetId="23" hidden="1">[5]f3!#REF!</definedName>
    <definedName name="XRefPaste43" localSheetId="25" hidden="1">[5]f3!#REF!</definedName>
    <definedName name="XRefPaste43" localSheetId="14" hidden="1">[5]f3!#REF!</definedName>
    <definedName name="XRefPaste43" localSheetId="15" hidden="1">[5]f3!#REF!</definedName>
    <definedName name="XRefPaste43" localSheetId="29" hidden="1">[5]f3!#REF!</definedName>
    <definedName name="XRefPaste43" localSheetId="4" hidden="1">[5]f3!#REF!</definedName>
    <definedName name="XRefPaste43" localSheetId="27" hidden="1">[5]f3!#REF!</definedName>
    <definedName name="XRefPaste43" localSheetId="16" hidden="1">[5]f3!#REF!</definedName>
    <definedName name="XRefPaste43" localSheetId="3" hidden="1">[5]f3!#REF!</definedName>
    <definedName name="XRefPaste43" localSheetId="8" hidden="1">[5]f3!#REF!</definedName>
    <definedName name="XRefPaste43" localSheetId="28" hidden="1">[5]f3!#REF!</definedName>
    <definedName name="XRefPaste43" localSheetId="13" hidden="1">[5]f3!#REF!</definedName>
    <definedName name="XRefPaste43" hidden="1">[5]f3!#REF!</definedName>
    <definedName name="XRefPaste43Row" localSheetId="12" hidden="1">#REF!</definedName>
    <definedName name="XRefPaste43Row" localSheetId="2" hidden="1">#REF!</definedName>
    <definedName name="XRefPaste43Row" localSheetId="17" hidden="1">#REF!</definedName>
    <definedName name="XRefPaste43Row" localSheetId="7" hidden="1">#REF!</definedName>
    <definedName name="XRefPaste43Row" localSheetId="6" hidden="1">#REF!</definedName>
    <definedName name="XRefPaste43Row" localSheetId="21" hidden="1">#REF!</definedName>
    <definedName name="XRefPaste43Row" localSheetId="19" hidden="1">#REF!</definedName>
    <definedName name="XRefPaste43Row" localSheetId="20" hidden="1">#REF!</definedName>
    <definedName name="XRefPaste43Row" localSheetId="24" hidden="1">#REF!</definedName>
    <definedName name="XRefPaste43Row" localSheetId="22" hidden="1">#REF!</definedName>
    <definedName name="XRefPaste43Row" localSheetId="10" hidden="1">#REF!</definedName>
    <definedName name="XRefPaste43Row" localSheetId="9" hidden="1">#REF!</definedName>
    <definedName name="XRefPaste43Row" localSheetId="11" hidden="1">#REF!</definedName>
    <definedName name="XRefPaste43Row" localSheetId="23" hidden="1">#REF!</definedName>
    <definedName name="XRefPaste43Row" localSheetId="25" hidden="1">#REF!</definedName>
    <definedName name="XRefPaste43Row" localSheetId="14" hidden="1">#REF!</definedName>
    <definedName name="XRefPaste43Row" localSheetId="15" hidden="1">#REF!</definedName>
    <definedName name="XRefPaste43Row" localSheetId="29" hidden="1">#REF!</definedName>
    <definedName name="XRefPaste43Row" localSheetId="4" hidden="1">#REF!</definedName>
    <definedName name="XRefPaste43Row" localSheetId="27" hidden="1">#REF!</definedName>
    <definedName name="XRefPaste43Row" localSheetId="16" hidden="1">#REF!</definedName>
    <definedName name="XRefPaste43Row" localSheetId="3" hidden="1">#REF!</definedName>
    <definedName name="XRefPaste43Row" localSheetId="8" hidden="1">#REF!</definedName>
    <definedName name="XRefPaste43Row" localSheetId="28" hidden="1">#REF!</definedName>
    <definedName name="XRefPaste43Row" localSheetId="13" hidden="1">#REF!</definedName>
    <definedName name="XRefPaste43Row" hidden="1">#REF!</definedName>
    <definedName name="XRefPaste44Row" localSheetId="12" hidden="1">#REF!</definedName>
    <definedName name="XRefPaste44Row" localSheetId="2" hidden="1">#REF!</definedName>
    <definedName name="XRefPaste44Row" localSheetId="17" hidden="1">#REF!</definedName>
    <definedName name="XRefPaste44Row" localSheetId="7" hidden="1">#REF!</definedName>
    <definedName name="XRefPaste44Row" localSheetId="6" hidden="1">#REF!</definedName>
    <definedName name="XRefPaste44Row" localSheetId="21" hidden="1">#REF!</definedName>
    <definedName name="XRefPaste44Row" localSheetId="19" hidden="1">#REF!</definedName>
    <definedName name="XRefPaste44Row" localSheetId="20" hidden="1">#REF!</definedName>
    <definedName name="XRefPaste44Row" localSheetId="24" hidden="1">#REF!</definedName>
    <definedName name="XRefPaste44Row" localSheetId="22" hidden="1">#REF!</definedName>
    <definedName name="XRefPaste44Row" localSheetId="10" hidden="1">#REF!</definedName>
    <definedName name="XRefPaste44Row" localSheetId="9" hidden="1">#REF!</definedName>
    <definedName name="XRefPaste44Row" localSheetId="11" hidden="1">#REF!</definedName>
    <definedName name="XRefPaste44Row" localSheetId="23" hidden="1">#REF!</definedName>
    <definedName name="XRefPaste44Row" localSheetId="25" hidden="1">#REF!</definedName>
    <definedName name="XRefPaste44Row" localSheetId="14" hidden="1">#REF!</definedName>
    <definedName name="XRefPaste44Row" localSheetId="15" hidden="1">#REF!</definedName>
    <definedName name="XRefPaste44Row" localSheetId="29" hidden="1">#REF!</definedName>
    <definedName name="XRefPaste44Row" localSheetId="4" hidden="1">#REF!</definedName>
    <definedName name="XRefPaste44Row" localSheetId="27" hidden="1">#REF!</definedName>
    <definedName name="XRefPaste44Row" localSheetId="16" hidden="1">#REF!</definedName>
    <definedName name="XRefPaste44Row" localSheetId="3" hidden="1">#REF!</definedName>
    <definedName name="XRefPaste44Row" localSheetId="8" hidden="1">#REF!</definedName>
    <definedName name="XRefPaste44Row" localSheetId="28" hidden="1">#REF!</definedName>
    <definedName name="XRefPaste44Row" localSheetId="13" hidden="1">#REF!</definedName>
    <definedName name="XRefPaste44Row" hidden="1">#REF!</definedName>
    <definedName name="XRefPaste45Row" localSheetId="12" hidden="1">#REF!</definedName>
    <definedName name="XRefPaste45Row" localSheetId="2" hidden="1">#REF!</definedName>
    <definedName name="XRefPaste45Row" localSheetId="17" hidden="1">#REF!</definedName>
    <definedName name="XRefPaste45Row" localSheetId="7" hidden="1">#REF!</definedName>
    <definedName name="XRefPaste45Row" localSheetId="6" hidden="1">#REF!</definedName>
    <definedName name="XRefPaste45Row" localSheetId="21" hidden="1">#REF!</definedName>
    <definedName name="XRefPaste45Row" localSheetId="19" hidden="1">#REF!</definedName>
    <definedName name="XRefPaste45Row" localSheetId="20" hidden="1">#REF!</definedName>
    <definedName name="XRefPaste45Row" localSheetId="24" hidden="1">#REF!</definedName>
    <definedName name="XRefPaste45Row" localSheetId="22" hidden="1">#REF!</definedName>
    <definedName name="XRefPaste45Row" localSheetId="10" hidden="1">#REF!</definedName>
    <definedName name="XRefPaste45Row" localSheetId="9" hidden="1">#REF!</definedName>
    <definedName name="XRefPaste45Row" localSheetId="11" hidden="1">#REF!</definedName>
    <definedName name="XRefPaste45Row" localSheetId="23" hidden="1">#REF!</definedName>
    <definedName name="XRefPaste45Row" localSheetId="25" hidden="1">#REF!</definedName>
    <definedName name="XRefPaste45Row" localSheetId="14" hidden="1">#REF!</definedName>
    <definedName name="XRefPaste45Row" localSheetId="15" hidden="1">#REF!</definedName>
    <definedName name="XRefPaste45Row" localSheetId="29" hidden="1">#REF!</definedName>
    <definedName name="XRefPaste45Row" localSheetId="4" hidden="1">#REF!</definedName>
    <definedName name="XRefPaste45Row" localSheetId="27" hidden="1">#REF!</definedName>
    <definedName name="XRefPaste45Row" localSheetId="16" hidden="1">#REF!</definedName>
    <definedName name="XRefPaste45Row" localSheetId="3" hidden="1">#REF!</definedName>
    <definedName name="XRefPaste45Row" localSheetId="8" hidden="1">#REF!</definedName>
    <definedName name="XRefPaste45Row" localSheetId="28" hidden="1">#REF!</definedName>
    <definedName name="XRefPaste45Row" localSheetId="13" hidden="1">#REF!</definedName>
    <definedName name="XRefPaste45Row" hidden="1">#REF!</definedName>
    <definedName name="XRefPaste46Row" localSheetId="12" hidden="1">#REF!</definedName>
    <definedName name="XRefPaste46Row" localSheetId="2" hidden="1">#REF!</definedName>
    <definedName name="XRefPaste46Row" localSheetId="17" hidden="1">#REF!</definedName>
    <definedName name="XRefPaste46Row" localSheetId="7" hidden="1">#REF!</definedName>
    <definedName name="XRefPaste46Row" localSheetId="6" hidden="1">#REF!</definedName>
    <definedName name="XRefPaste46Row" localSheetId="21" hidden="1">#REF!</definedName>
    <definedName name="XRefPaste46Row" localSheetId="19" hidden="1">#REF!</definedName>
    <definedName name="XRefPaste46Row" localSheetId="20" hidden="1">#REF!</definedName>
    <definedName name="XRefPaste46Row" localSheetId="24" hidden="1">#REF!</definedName>
    <definedName name="XRefPaste46Row" localSheetId="22" hidden="1">#REF!</definedName>
    <definedName name="XRefPaste46Row" localSheetId="10" hidden="1">#REF!</definedName>
    <definedName name="XRefPaste46Row" localSheetId="9" hidden="1">#REF!</definedName>
    <definedName name="XRefPaste46Row" localSheetId="11" hidden="1">#REF!</definedName>
    <definedName name="XRefPaste46Row" localSheetId="23" hidden="1">#REF!</definedName>
    <definedName name="XRefPaste46Row" localSheetId="25" hidden="1">#REF!</definedName>
    <definedName name="XRefPaste46Row" localSheetId="14" hidden="1">#REF!</definedName>
    <definedName name="XRefPaste46Row" localSheetId="15" hidden="1">#REF!</definedName>
    <definedName name="XRefPaste46Row" localSheetId="29" hidden="1">#REF!</definedName>
    <definedName name="XRefPaste46Row" localSheetId="4" hidden="1">#REF!</definedName>
    <definedName name="XRefPaste46Row" localSheetId="27" hidden="1">#REF!</definedName>
    <definedName name="XRefPaste46Row" localSheetId="16" hidden="1">#REF!</definedName>
    <definedName name="XRefPaste46Row" localSheetId="3" hidden="1">#REF!</definedName>
    <definedName name="XRefPaste46Row" localSheetId="8" hidden="1">#REF!</definedName>
    <definedName name="XRefPaste46Row" localSheetId="28" hidden="1">#REF!</definedName>
    <definedName name="XRefPaste46Row" localSheetId="13" hidden="1">#REF!</definedName>
    <definedName name="XRefPaste46Row" hidden="1">#REF!</definedName>
    <definedName name="XRefPaste47Row" localSheetId="12" hidden="1">#REF!</definedName>
    <definedName name="XRefPaste47Row" localSheetId="2" hidden="1">#REF!</definedName>
    <definedName name="XRefPaste47Row" localSheetId="17" hidden="1">#REF!</definedName>
    <definedName name="XRefPaste47Row" localSheetId="7" hidden="1">#REF!</definedName>
    <definedName name="XRefPaste47Row" localSheetId="6" hidden="1">#REF!</definedName>
    <definedName name="XRefPaste47Row" localSheetId="21" hidden="1">#REF!</definedName>
    <definedName name="XRefPaste47Row" localSheetId="19" hidden="1">#REF!</definedName>
    <definedName name="XRefPaste47Row" localSheetId="20" hidden="1">#REF!</definedName>
    <definedName name="XRefPaste47Row" localSheetId="24" hidden="1">#REF!</definedName>
    <definedName name="XRefPaste47Row" localSheetId="22" hidden="1">#REF!</definedName>
    <definedName name="XRefPaste47Row" localSheetId="10" hidden="1">#REF!</definedName>
    <definedName name="XRefPaste47Row" localSheetId="9" hidden="1">#REF!</definedName>
    <definedName name="XRefPaste47Row" localSheetId="11" hidden="1">#REF!</definedName>
    <definedName name="XRefPaste47Row" localSheetId="23" hidden="1">#REF!</definedName>
    <definedName name="XRefPaste47Row" localSheetId="25" hidden="1">#REF!</definedName>
    <definedName name="XRefPaste47Row" localSheetId="14" hidden="1">#REF!</definedName>
    <definedName name="XRefPaste47Row" localSheetId="15" hidden="1">#REF!</definedName>
    <definedName name="XRefPaste47Row" localSheetId="29" hidden="1">#REF!</definedName>
    <definedName name="XRefPaste47Row" localSheetId="4" hidden="1">#REF!</definedName>
    <definedName name="XRefPaste47Row" localSheetId="27" hidden="1">#REF!</definedName>
    <definedName name="XRefPaste47Row" localSheetId="16" hidden="1">#REF!</definedName>
    <definedName name="XRefPaste47Row" localSheetId="3" hidden="1">#REF!</definedName>
    <definedName name="XRefPaste47Row" localSheetId="8" hidden="1">#REF!</definedName>
    <definedName name="XRefPaste47Row" localSheetId="28" hidden="1">#REF!</definedName>
    <definedName name="XRefPaste47Row" localSheetId="13" hidden="1">#REF!</definedName>
    <definedName name="XRefPaste47Row" hidden="1">#REF!</definedName>
    <definedName name="XRefPaste48Row" localSheetId="12" hidden="1">#REF!</definedName>
    <definedName name="XRefPaste48Row" localSheetId="2" hidden="1">#REF!</definedName>
    <definedName name="XRefPaste48Row" localSheetId="17" hidden="1">#REF!</definedName>
    <definedName name="XRefPaste48Row" localSheetId="7" hidden="1">#REF!</definedName>
    <definedName name="XRefPaste48Row" localSheetId="6" hidden="1">#REF!</definedName>
    <definedName name="XRefPaste48Row" localSheetId="21" hidden="1">#REF!</definedName>
    <definedName name="XRefPaste48Row" localSheetId="19" hidden="1">#REF!</definedName>
    <definedName name="XRefPaste48Row" localSheetId="20" hidden="1">#REF!</definedName>
    <definedName name="XRefPaste48Row" localSheetId="24" hidden="1">#REF!</definedName>
    <definedName name="XRefPaste48Row" localSheetId="22" hidden="1">#REF!</definedName>
    <definedName name="XRefPaste48Row" localSheetId="10" hidden="1">#REF!</definedName>
    <definedName name="XRefPaste48Row" localSheetId="9" hidden="1">#REF!</definedName>
    <definedName name="XRefPaste48Row" localSheetId="11" hidden="1">#REF!</definedName>
    <definedName name="XRefPaste48Row" localSheetId="23" hidden="1">#REF!</definedName>
    <definedName name="XRefPaste48Row" localSheetId="25" hidden="1">#REF!</definedName>
    <definedName name="XRefPaste48Row" localSheetId="14" hidden="1">#REF!</definedName>
    <definedName name="XRefPaste48Row" localSheetId="15" hidden="1">#REF!</definedName>
    <definedName name="XRefPaste48Row" localSheetId="29" hidden="1">#REF!</definedName>
    <definedName name="XRefPaste48Row" localSheetId="4" hidden="1">#REF!</definedName>
    <definedName name="XRefPaste48Row" localSheetId="27" hidden="1">#REF!</definedName>
    <definedName name="XRefPaste48Row" localSheetId="16" hidden="1">#REF!</definedName>
    <definedName name="XRefPaste48Row" localSheetId="3" hidden="1">#REF!</definedName>
    <definedName name="XRefPaste48Row" localSheetId="8" hidden="1">#REF!</definedName>
    <definedName name="XRefPaste48Row" localSheetId="28" hidden="1">#REF!</definedName>
    <definedName name="XRefPaste48Row" localSheetId="13" hidden="1">#REF!</definedName>
    <definedName name="XRefPaste48Row" hidden="1">#REF!</definedName>
    <definedName name="XRefPaste49Row" localSheetId="12" hidden="1">#REF!</definedName>
    <definedName name="XRefPaste49Row" localSheetId="2" hidden="1">#REF!</definedName>
    <definedName name="XRefPaste49Row" localSheetId="17" hidden="1">#REF!</definedName>
    <definedName name="XRefPaste49Row" localSheetId="7" hidden="1">#REF!</definedName>
    <definedName name="XRefPaste49Row" localSheetId="6" hidden="1">#REF!</definedName>
    <definedName name="XRefPaste49Row" localSheetId="21" hidden="1">#REF!</definedName>
    <definedName name="XRefPaste49Row" localSheetId="19" hidden="1">#REF!</definedName>
    <definedName name="XRefPaste49Row" localSheetId="20" hidden="1">#REF!</definedName>
    <definedName name="XRefPaste49Row" localSheetId="24" hidden="1">#REF!</definedName>
    <definedName name="XRefPaste49Row" localSheetId="22" hidden="1">#REF!</definedName>
    <definedName name="XRefPaste49Row" localSheetId="10" hidden="1">#REF!</definedName>
    <definedName name="XRefPaste49Row" localSheetId="9" hidden="1">#REF!</definedName>
    <definedName name="XRefPaste49Row" localSheetId="11" hidden="1">#REF!</definedName>
    <definedName name="XRefPaste49Row" localSheetId="23" hidden="1">#REF!</definedName>
    <definedName name="XRefPaste49Row" localSheetId="25" hidden="1">#REF!</definedName>
    <definedName name="XRefPaste49Row" localSheetId="14" hidden="1">#REF!</definedName>
    <definedName name="XRefPaste49Row" localSheetId="15" hidden="1">#REF!</definedName>
    <definedName name="XRefPaste49Row" localSheetId="29" hidden="1">#REF!</definedName>
    <definedName name="XRefPaste49Row" localSheetId="4" hidden="1">#REF!</definedName>
    <definedName name="XRefPaste49Row" localSheetId="27" hidden="1">#REF!</definedName>
    <definedName name="XRefPaste49Row" localSheetId="16" hidden="1">#REF!</definedName>
    <definedName name="XRefPaste49Row" localSheetId="3" hidden="1">#REF!</definedName>
    <definedName name="XRefPaste49Row" localSheetId="8" hidden="1">#REF!</definedName>
    <definedName name="XRefPaste49Row" localSheetId="28" hidden="1">#REF!</definedName>
    <definedName name="XRefPaste49Row" localSheetId="13" hidden="1">#REF!</definedName>
    <definedName name="XRefPaste49Row" hidden="1">#REF!</definedName>
    <definedName name="XRefPaste4Row" localSheetId="12" hidden="1">#REF!</definedName>
    <definedName name="XRefPaste4Row" localSheetId="2" hidden="1">#REF!</definedName>
    <definedName name="XRefPaste4Row" localSheetId="17" hidden="1">#REF!</definedName>
    <definedName name="XRefPaste4Row" localSheetId="7" hidden="1">#REF!</definedName>
    <definedName name="XRefPaste4Row" localSheetId="6" hidden="1">#REF!</definedName>
    <definedName name="XRefPaste4Row" localSheetId="21" hidden="1">#REF!</definedName>
    <definedName name="XRefPaste4Row" localSheetId="19" hidden="1">#REF!</definedName>
    <definedName name="XRefPaste4Row" localSheetId="20" hidden="1">#REF!</definedName>
    <definedName name="XRefPaste4Row" localSheetId="24" hidden="1">#REF!</definedName>
    <definedName name="XRefPaste4Row" localSheetId="22" hidden="1">#REF!</definedName>
    <definedName name="XRefPaste4Row" localSheetId="10" hidden="1">#REF!</definedName>
    <definedName name="XRefPaste4Row" localSheetId="9" hidden="1">#REF!</definedName>
    <definedName name="XRefPaste4Row" localSheetId="11" hidden="1">#REF!</definedName>
    <definedName name="XRefPaste4Row" localSheetId="23" hidden="1">#REF!</definedName>
    <definedName name="XRefPaste4Row" localSheetId="25" hidden="1">#REF!</definedName>
    <definedName name="XRefPaste4Row" localSheetId="14" hidden="1">#REF!</definedName>
    <definedName name="XRefPaste4Row" localSheetId="15" hidden="1">#REF!</definedName>
    <definedName name="XRefPaste4Row" localSheetId="29" hidden="1">#REF!</definedName>
    <definedName name="XRefPaste4Row" localSheetId="4" hidden="1">#REF!</definedName>
    <definedName name="XRefPaste4Row" localSheetId="27" hidden="1">#REF!</definedName>
    <definedName name="XRefPaste4Row" localSheetId="16" hidden="1">#REF!</definedName>
    <definedName name="XRefPaste4Row" localSheetId="3" hidden="1">#REF!</definedName>
    <definedName name="XRefPaste4Row" localSheetId="8" hidden="1">#REF!</definedName>
    <definedName name="XRefPaste4Row" localSheetId="28" hidden="1">#REF!</definedName>
    <definedName name="XRefPaste4Row" localSheetId="13" hidden="1">#REF!</definedName>
    <definedName name="XRefPaste4Row" hidden="1">#REF!</definedName>
    <definedName name="XRefPaste50Row" localSheetId="12" hidden="1">#REF!</definedName>
    <definedName name="XRefPaste50Row" localSheetId="2" hidden="1">#REF!</definedName>
    <definedName name="XRefPaste50Row" localSheetId="17" hidden="1">#REF!</definedName>
    <definedName name="XRefPaste50Row" localSheetId="7" hidden="1">#REF!</definedName>
    <definedName name="XRefPaste50Row" localSheetId="6" hidden="1">#REF!</definedName>
    <definedName name="XRefPaste50Row" localSheetId="21" hidden="1">#REF!</definedName>
    <definedName name="XRefPaste50Row" localSheetId="19" hidden="1">#REF!</definedName>
    <definedName name="XRefPaste50Row" localSheetId="20" hidden="1">#REF!</definedName>
    <definedName name="XRefPaste50Row" localSheetId="24" hidden="1">#REF!</definedName>
    <definedName name="XRefPaste50Row" localSheetId="22" hidden="1">#REF!</definedName>
    <definedName name="XRefPaste50Row" localSheetId="10" hidden="1">#REF!</definedName>
    <definedName name="XRefPaste50Row" localSheetId="9" hidden="1">#REF!</definedName>
    <definedName name="XRefPaste50Row" localSheetId="11" hidden="1">#REF!</definedName>
    <definedName name="XRefPaste50Row" localSheetId="23" hidden="1">#REF!</definedName>
    <definedName name="XRefPaste50Row" localSheetId="25" hidden="1">#REF!</definedName>
    <definedName name="XRefPaste50Row" localSheetId="14" hidden="1">#REF!</definedName>
    <definedName name="XRefPaste50Row" localSheetId="15" hidden="1">#REF!</definedName>
    <definedName name="XRefPaste50Row" localSheetId="29" hidden="1">#REF!</definedName>
    <definedName name="XRefPaste50Row" localSheetId="4" hidden="1">#REF!</definedName>
    <definedName name="XRefPaste50Row" localSheetId="27" hidden="1">#REF!</definedName>
    <definedName name="XRefPaste50Row" localSheetId="16" hidden="1">#REF!</definedName>
    <definedName name="XRefPaste50Row" localSheetId="3" hidden="1">#REF!</definedName>
    <definedName name="XRefPaste50Row" localSheetId="8" hidden="1">#REF!</definedName>
    <definedName name="XRefPaste50Row" localSheetId="28" hidden="1">#REF!</definedName>
    <definedName name="XRefPaste50Row" localSheetId="13" hidden="1">#REF!</definedName>
    <definedName name="XRefPaste50Row" hidden="1">#REF!</definedName>
    <definedName name="XRefPaste5Row" localSheetId="12" hidden="1">#REF!</definedName>
    <definedName name="XRefPaste5Row" localSheetId="2" hidden="1">#REF!</definedName>
    <definedName name="XRefPaste5Row" localSheetId="17" hidden="1">#REF!</definedName>
    <definedName name="XRefPaste5Row" localSheetId="7" hidden="1">#REF!</definedName>
    <definedName name="XRefPaste5Row" localSheetId="6" hidden="1">#REF!</definedName>
    <definedName name="XRefPaste5Row" localSheetId="21" hidden="1">#REF!</definedName>
    <definedName name="XRefPaste5Row" localSheetId="19" hidden="1">#REF!</definedName>
    <definedName name="XRefPaste5Row" localSheetId="20" hidden="1">#REF!</definedName>
    <definedName name="XRefPaste5Row" localSheetId="24" hidden="1">#REF!</definedName>
    <definedName name="XRefPaste5Row" localSheetId="22" hidden="1">#REF!</definedName>
    <definedName name="XRefPaste5Row" localSheetId="10" hidden="1">#REF!</definedName>
    <definedName name="XRefPaste5Row" localSheetId="9" hidden="1">#REF!</definedName>
    <definedName name="XRefPaste5Row" localSheetId="11" hidden="1">#REF!</definedName>
    <definedName name="XRefPaste5Row" localSheetId="23" hidden="1">#REF!</definedName>
    <definedName name="XRefPaste5Row" localSheetId="25" hidden="1">#REF!</definedName>
    <definedName name="XRefPaste5Row" localSheetId="14" hidden="1">#REF!</definedName>
    <definedName name="XRefPaste5Row" localSheetId="15" hidden="1">#REF!</definedName>
    <definedName name="XRefPaste5Row" localSheetId="29" hidden="1">#REF!</definedName>
    <definedName name="XRefPaste5Row" localSheetId="4" hidden="1">#REF!</definedName>
    <definedName name="XRefPaste5Row" localSheetId="27" hidden="1">#REF!</definedName>
    <definedName name="XRefPaste5Row" localSheetId="16" hidden="1">#REF!</definedName>
    <definedName name="XRefPaste5Row" localSheetId="3" hidden="1">#REF!</definedName>
    <definedName name="XRefPaste5Row" localSheetId="8" hidden="1">#REF!</definedName>
    <definedName name="XRefPaste5Row" localSheetId="28" hidden="1">#REF!</definedName>
    <definedName name="XRefPaste5Row" localSheetId="13" hidden="1">#REF!</definedName>
    <definedName name="XRefPaste5Row" hidden="1">#REF!</definedName>
    <definedName name="XRefPaste6Row" localSheetId="12" hidden="1">#REF!</definedName>
    <definedName name="XRefPaste6Row" localSheetId="2" hidden="1">#REF!</definedName>
    <definedName name="XRefPaste6Row" localSheetId="17" hidden="1">#REF!</definedName>
    <definedName name="XRefPaste6Row" localSheetId="7" hidden="1">#REF!</definedName>
    <definedName name="XRefPaste6Row" localSheetId="6" hidden="1">#REF!</definedName>
    <definedName name="XRefPaste6Row" localSheetId="21" hidden="1">#REF!</definedName>
    <definedName name="XRefPaste6Row" localSheetId="19" hidden="1">#REF!</definedName>
    <definedName name="XRefPaste6Row" localSheetId="20" hidden="1">#REF!</definedName>
    <definedName name="XRefPaste6Row" localSheetId="24" hidden="1">#REF!</definedName>
    <definedName name="XRefPaste6Row" localSheetId="22" hidden="1">#REF!</definedName>
    <definedName name="XRefPaste6Row" localSheetId="10" hidden="1">#REF!</definedName>
    <definedName name="XRefPaste6Row" localSheetId="9" hidden="1">#REF!</definedName>
    <definedName name="XRefPaste6Row" localSheetId="11" hidden="1">#REF!</definedName>
    <definedName name="XRefPaste6Row" localSheetId="23" hidden="1">#REF!</definedName>
    <definedName name="XRefPaste6Row" localSheetId="25" hidden="1">#REF!</definedName>
    <definedName name="XRefPaste6Row" localSheetId="14" hidden="1">#REF!</definedName>
    <definedName name="XRefPaste6Row" localSheetId="15" hidden="1">#REF!</definedName>
    <definedName name="XRefPaste6Row" localSheetId="29" hidden="1">#REF!</definedName>
    <definedName name="XRefPaste6Row" localSheetId="4" hidden="1">#REF!</definedName>
    <definedName name="XRefPaste6Row" localSheetId="27" hidden="1">#REF!</definedName>
    <definedName name="XRefPaste6Row" localSheetId="16" hidden="1">#REF!</definedName>
    <definedName name="XRefPaste6Row" localSheetId="3" hidden="1">#REF!</definedName>
    <definedName name="XRefPaste6Row" localSheetId="8" hidden="1">#REF!</definedName>
    <definedName name="XRefPaste6Row" localSheetId="28" hidden="1">#REF!</definedName>
    <definedName name="XRefPaste6Row" localSheetId="13" hidden="1">#REF!</definedName>
    <definedName name="XRefPaste6Row" hidden="1">#REF!</definedName>
    <definedName name="XRefPaste7Row" localSheetId="12" hidden="1">#REF!</definedName>
    <definedName name="XRefPaste7Row" localSheetId="2" hidden="1">#REF!</definedName>
    <definedName name="XRefPaste7Row" localSheetId="17" hidden="1">#REF!</definedName>
    <definedName name="XRefPaste7Row" localSheetId="7" hidden="1">#REF!</definedName>
    <definedName name="XRefPaste7Row" localSheetId="6" hidden="1">#REF!</definedName>
    <definedName name="XRefPaste7Row" localSheetId="21" hidden="1">#REF!</definedName>
    <definedName name="XRefPaste7Row" localSheetId="19" hidden="1">#REF!</definedName>
    <definedName name="XRefPaste7Row" localSheetId="20" hidden="1">#REF!</definedName>
    <definedName name="XRefPaste7Row" localSheetId="24" hidden="1">#REF!</definedName>
    <definedName name="XRefPaste7Row" localSheetId="22" hidden="1">#REF!</definedName>
    <definedName name="XRefPaste7Row" localSheetId="10" hidden="1">#REF!</definedName>
    <definedName name="XRefPaste7Row" localSheetId="9" hidden="1">#REF!</definedName>
    <definedName name="XRefPaste7Row" localSheetId="11" hidden="1">#REF!</definedName>
    <definedName name="XRefPaste7Row" localSheetId="23" hidden="1">#REF!</definedName>
    <definedName name="XRefPaste7Row" localSheetId="25" hidden="1">#REF!</definedName>
    <definedName name="XRefPaste7Row" localSheetId="14" hidden="1">#REF!</definedName>
    <definedName name="XRefPaste7Row" localSheetId="15" hidden="1">#REF!</definedName>
    <definedName name="XRefPaste7Row" localSheetId="29" hidden="1">#REF!</definedName>
    <definedName name="XRefPaste7Row" localSheetId="4" hidden="1">#REF!</definedName>
    <definedName name="XRefPaste7Row" localSheetId="27" hidden="1">#REF!</definedName>
    <definedName name="XRefPaste7Row" localSheetId="16" hidden="1">#REF!</definedName>
    <definedName name="XRefPaste7Row" localSheetId="3" hidden="1">#REF!</definedName>
    <definedName name="XRefPaste7Row" localSheetId="8" hidden="1">#REF!</definedName>
    <definedName name="XRefPaste7Row" localSheetId="28" hidden="1">#REF!</definedName>
    <definedName name="XRefPaste7Row" localSheetId="13" hidden="1">#REF!</definedName>
    <definedName name="XRefPaste7Row" hidden="1">#REF!</definedName>
    <definedName name="XRefPaste8Row" localSheetId="12" hidden="1">#REF!</definedName>
    <definedName name="XRefPaste8Row" localSheetId="2" hidden="1">#REF!</definedName>
    <definedName name="XRefPaste8Row" localSheetId="17" hidden="1">#REF!</definedName>
    <definedName name="XRefPaste8Row" localSheetId="7" hidden="1">#REF!</definedName>
    <definedName name="XRefPaste8Row" localSheetId="6" hidden="1">#REF!</definedName>
    <definedName name="XRefPaste8Row" localSheetId="21" hidden="1">#REF!</definedName>
    <definedName name="XRefPaste8Row" localSheetId="19" hidden="1">#REF!</definedName>
    <definedName name="XRefPaste8Row" localSheetId="20" hidden="1">#REF!</definedName>
    <definedName name="XRefPaste8Row" localSheetId="24" hidden="1">#REF!</definedName>
    <definedName name="XRefPaste8Row" localSheetId="22" hidden="1">#REF!</definedName>
    <definedName name="XRefPaste8Row" localSheetId="10" hidden="1">#REF!</definedName>
    <definedName name="XRefPaste8Row" localSheetId="9" hidden="1">#REF!</definedName>
    <definedName name="XRefPaste8Row" localSheetId="11" hidden="1">#REF!</definedName>
    <definedName name="XRefPaste8Row" localSheetId="23" hidden="1">#REF!</definedName>
    <definedName name="XRefPaste8Row" localSheetId="25" hidden="1">#REF!</definedName>
    <definedName name="XRefPaste8Row" localSheetId="14" hidden="1">#REF!</definedName>
    <definedName name="XRefPaste8Row" localSheetId="15" hidden="1">#REF!</definedName>
    <definedName name="XRefPaste8Row" localSheetId="29" hidden="1">#REF!</definedName>
    <definedName name="XRefPaste8Row" localSheetId="4" hidden="1">#REF!</definedName>
    <definedName name="XRefPaste8Row" localSheetId="27" hidden="1">#REF!</definedName>
    <definedName name="XRefPaste8Row" localSheetId="16" hidden="1">#REF!</definedName>
    <definedName name="XRefPaste8Row" localSheetId="3" hidden="1">#REF!</definedName>
    <definedName name="XRefPaste8Row" localSheetId="8" hidden="1">#REF!</definedName>
    <definedName name="XRefPaste8Row" localSheetId="28" hidden="1">#REF!</definedName>
    <definedName name="XRefPaste8Row" localSheetId="13" hidden="1">#REF!</definedName>
    <definedName name="XRefPaste8Row" hidden="1">#REF!</definedName>
    <definedName name="XRefPaste9Row" localSheetId="12" hidden="1">#REF!</definedName>
    <definedName name="XRefPaste9Row" localSheetId="2" hidden="1">#REF!</definedName>
    <definedName name="XRefPaste9Row" localSheetId="17" hidden="1">#REF!</definedName>
    <definedName name="XRefPaste9Row" localSheetId="7" hidden="1">#REF!</definedName>
    <definedName name="XRefPaste9Row" localSheetId="6" hidden="1">#REF!</definedName>
    <definedName name="XRefPaste9Row" localSheetId="21" hidden="1">#REF!</definedName>
    <definedName name="XRefPaste9Row" localSheetId="19" hidden="1">#REF!</definedName>
    <definedName name="XRefPaste9Row" localSheetId="20" hidden="1">#REF!</definedName>
    <definedName name="XRefPaste9Row" localSheetId="24" hidden="1">#REF!</definedName>
    <definedName name="XRefPaste9Row" localSheetId="22" hidden="1">#REF!</definedName>
    <definedName name="XRefPaste9Row" localSheetId="10" hidden="1">#REF!</definedName>
    <definedName name="XRefPaste9Row" localSheetId="9" hidden="1">#REF!</definedName>
    <definedName name="XRefPaste9Row" localSheetId="11" hidden="1">#REF!</definedName>
    <definedName name="XRefPaste9Row" localSheetId="23" hidden="1">#REF!</definedName>
    <definedName name="XRefPaste9Row" localSheetId="25" hidden="1">#REF!</definedName>
    <definedName name="XRefPaste9Row" localSheetId="14" hidden="1">#REF!</definedName>
    <definedName name="XRefPaste9Row" localSheetId="15" hidden="1">#REF!</definedName>
    <definedName name="XRefPaste9Row" localSheetId="29" hidden="1">#REF!</definedName>
    <definedName name="XRefPaste9Row" localSheetId="4" hidden="1">#REF!</definedName>
    <definedName name="XRefPaste9Row" localSheetId="27" hidden="1">#REF!</definedName>
    <definedName name="XRefPaste9Row" localSheetId="16" hidden="1">#REF!</definedName>
    <definedName name="XRefPaste9Row" localSheetId="3" hidden="1">#REF!</definedName>
    <definedName name="XRefPaste9Row" localSheetId="8" hidden="1">#REF!</definedName>
    <definedName name="XRefPaste9Row" localSheetId="28" hidden="1">#REF!</definedName>
    <definedName name="XRefPaste9Row" localSheetId="13" hidden="1">#REF!</definedName>
    <definedName name="XRefPaste9Row" hidden="1">#REF!</definedName>
    <definedName name="XRefPasteRangeCount" hidden="1">50</definedName>
    <definedName name="xx" localSheetId="12" hidden="1">#REF!</definedName>
    <definedName name="xx" localSheetId="2" hidden="1">#REF!</definedName>
    <definedName name="xx" localSheetId="17" hidden="1">#REF!</definedName>
    <definedName name="xx" localSheetId="7" hidden="1">#REF!</definedName>
    <definedName name="xx" localSheetId="6" hidden="1">#REF!</definedName>
    <definedName name="xx" localSheetId="21" hidden="1">#REF!</definedName>
    <definedName name="xx" localSheetId="19" hidden="1">#REF!</definedName>
    <definedName name="xx" localSheetId="20" hidden="1">#REF!</definedName>
    <definedName name="xx" localSheetId="24" hidden="1">#REF!</definedName>
    <definedName name="xx" localSheetId="22" hidden="1">#REF!</definedName>
    <definedName name="xx" localSheetId="10" hidden="1">#REF!</definedName>
    <definedName name="xx" localSheetId="9" hidden="1">#REF!</definedName>
    <definedName name="xx" localSheetId="11" hidden="1">#REF!</definedName>
    <definedName name="xx" localSheetId="23" hidden="1">#REF!</definedName>
    <definedName name="xx" localSheetId="25" hidden="1">#REF!</definedName>
    <definedName name="xx" localSheetId="14" hidden="1">#REF!</definedName>
    <definedName name="xx" localSheetId="15" hidden="1">#REF!</definedName>
    <definedName name="xx" localSheetId="29" hidden="1">#REF!</definedName>
    <definedName name="xx" localSheetId="4" hidden="1">#REF!</definedName>
    <definedName name="xx" localSheetId="27" hidden="1">#REF!</definedName>
    <definedName name="xx" localSheetId="16" hidden="1">#REF!</definedName>
    <definedName name="xx" localSheetId="3" hidden="1">#REF!</definedName>
    <definedName name="xx" localSheetId="8" hidden="1">#REF!</definedName>
    <definedName name="xx" localSheetId="28" hidden="1">#REF!</definedName>
    <definedName name="xx" localSheetId="13" hidden="1">#REF!</definedName>
    <definedName name="xx" hidden="1">#REF!</definedName>
    <definedName name="ㄱㄱㄷ" localSheetId="12" hidden="1">[6]건설가계정!#REF!</definedName>
    <definedName name="ㄱㄱㄷ" localSheetId="2" hidden="1">[6]건설가계정!#REF!</definedName>
    <definedName name="ㄱㄱㄷ" localSheetId="17" hidden="1">[6]건설가계정!#REF!</definedName>
    <definedName name="ㄱㄱㄷ" localSheetId="7" hidden="1">[6]건설가계정!#REF!</definedName>
    <definedName name="ㄱㄱㄷ" localSheetId="6" hidden="1">[6]건설가계정!#REF!</definedName>
    <definedName name="ㄱㄱㄷ" localSheetId="21" hidden="1">[6]건설가계정!#REF!</definedName>
    <definedName name="ㄱㄱㄷ" localSheetId="19" hidden="1">[6]건설가계정!#REF!</definedName>
    <definedName name="ㄱㄱㄷ" localSheetId="20" hidden="1">[6]건설가계정!#REF!</definedName>
    <definedName name="ㄱㄱㄷ" localSheetId="24" hidden="1">[6]건설가계정!#REF!</definedName>
    <definedName name="ㄱㄱㄷ" localSheetId="22" hidden="1">[6]건설가계정!#REF!</definedName>
    <definedName name="ㄱㄱㄷ" localSheetId="10" hidden="1">[6]건설가계정!#REF!</definedName>
    <definedName name="ㄱㄱㄷ" localSheetId="9" hidden="1">[6]건설가계정!#REF!</definedName>
    <definedName name="ㄱㄱㄷ" localSheetId="11" hidden="1">[6]건설가계정!#REF!</definedName>
    <definedName name="ㄱㄱㄷ" localSheetId="23" hidden="1">[6]건설가계정!#REF!</definedName>
    <definedName name="ㄱㄱㄷ" localSheetId="25" hidden="1">[6]건설가계정!#REF!</definedName>
    <definedName name="ㄱㄱㄷ" localSheetId="14" hidden="1">[6]건설가계정!#REF!</definedName>
    <definedName name="ㄱㄱㄷ" localSheetId="15" hidden="1">[6]건설가계정!#REF!</definedName>
    <definedName name="ㄱㄱㄷ" localSheetId="29" hidden="1">[6]건설가계정!#REF!</definedName>
    <definedName name="ㄱㄱㄷ" localSheetId="4" hidden="1">[6]건설가계정!#REF!</definedName>
    <definedName name="ㄱㄱㄷ" localSheetId="27" hidden="1">[6]건설가계정!#REF!</definedName>
    <definedName name="ㄱㄱㄷ" localSheetId="16" hidden="1">[6]건설가계정!#REF!</definedName>
    <definedName name="ㄱㄱㄷ" localSheetId="3" hidden="1">[6]건설가계정!#REF!</definedName>
    <definedName name="ㄱㄱㄷ" localSheetId="8" hidden="1">[6]건설가계정!#REF!</definedName>
    <definedName name="ㄱㄱㄷ" localSheetId="28" hidden="1">[6]건설가계정!#REF!</definedName>
    <definedName name="ㄱㄱㄷ" localSheetId="13" hidden="1">[6]건설가계정!#REF!</definedName>
    <definedName name="ㄱㄱㄷ" hidden="1">[6]건설가계정!#REF!</definedName>
    <definedName name="감" localSheetId="12" hidden="1">[4]선급금!#REF!</definedName>
    <definedName name="감" localSheetId="2" hidden="1">[4]선급금!#REF!</definedName>
    <definedName name="감" localSheetId="17" hidden="1">[4]선급금!#REF!</definedName>
    <definedName name="감" localSheetId="7" hidden="1">[4]선급금!#REF!</definedName>
    <definedName name="감" localSheetId="6" hidden="1">[4]선급금!#REF!</definedName>
    <definedName name="감" localSheetId="21" hidden="1">[4]선급금!#REF!</definedName>
    <definedName name="감" localSheetId="19" hidden="1">[4]선급금!#REF!</definedName>
    <definedName name="감" localSheetId="20" hidden="1">[4]선급금!#REF!</definedName>
    <definedName name="감" localSheetId="24" hidden="1">[4]선급금!#REF!</definedName>
    <definedName name="감" localSheetId="22" hidden="1">[4]선급금!#REF!</definedName>
    <definedName name="감" localSheetId="10" hidden="1">[4]선급금!#REF!</definedName>
    <definedName name="감" localSheetId="9" hidden="1">[4]선급금!#REF!</definedName>
    <definedName name="감" localSheetId="11" hidden="1">[4]선급금!#REF!</definedName>
    <definedName name="감" localSheetId="23" hidden="1">[4]선급금!#REF!</definedName>
    <definedName name="감" localSheetId="25" hidden="1">[4]선급금!#REF!</definedName>
    <definedName name="감" localSheetId="14" hidden="1">[4]선급금!#REF!</definedName>
    <definedName name="감" localSheetId="15" hidden="1">[4]선급금!#REF!</definedName>
    <definedName name="감" localSheetId="29" hidden="1">[4]선급금!#REF!</definedName>
    <definedName name="감" localSheetId="4" hidden="1">[4]선급금!#REF!</definedName>
    <definedName name="감" localSheetId="27" hidden="1">[4]선급금!#REF!</definedName>
    <definedName name="감" localSheetId="16" hidden="1">[4]선급금!#REF!</definedName>
    <definedName name="감" localSheetId="3" hidden="1">[4]선급금!#REF!</definedName>
    <definedName name="감" localSheetId="8" hidden="1">[4]선급금!#REF!</definedName>
    <definedName name="감" localSheetId="28" hidden="1">[4]선급금!#REF!</definedName>
    <definedName name="감" localSheetId="13" hidden="1">[4]선급금!#REF!</definedName>
    <definedName name="감" hidden="1">[4]선급금!#REF!</definedName>
    <definedName name="건설중" localSheetId="12" hidden="1">#REF!</definedName>
    <definedName name="건설중" localSheetId="2" hidden="1">#REF!</definedName>
    <definedName name="건설중" localSheetId="17" hidden="1">#REF!</definedName>
    <definedName name="건설중" localSheetId="7" hidden="1">#REF!</definedName>
    <definedName name="건설중" localSheetId="6" hidden="1">#REF!</definedName>
    <definedName name="건설중" localSheetId="21" hidden="1">#REF!</definedName>
    <definedName name="건설중" localSheetId="19" hidden="1">#REF!</definedName>
    <definedName name="건설중" localSheetId="20" hidden="1">#REF!</definedName>
    <definedName name="건설중" localSheetId="24" hidden="1">#REF!</definedName>
    <definedName name="건설중" localSheetId="22" hidden="1">#REF!</definedName>
    <definedName name="건설중" localSheetId="10" hidden="1">#REF!</definedName>
    <definedName name="건설중" localSheetId="9" hidden="1">#REF!</definedName>
    <definedName name="건설중" localSheetId="11" hidden="1">#REF!</definedName>
    <definedName name="건설중" localSheetId="23" hidden="1">#REF!</definedName>
    <definedName name="건설중" localSheetId="25" hidden="1">#REF!</definedName>
    <definedName name="건설중" localSheetId="14" hidden="1">#REF!</definedName>
    <definedName name="건설중" localSheetId="15" hidden="1">#REF!</definedName>
    <definedName name="건설중" localSheetId="29" hidden="1">#REF!</definedName>
    <definedName name="건설중" localSheetId="4" hidden="1">#REF!</definedName>
    <definedName name="건설중" localSheetId="27" hidden="1">#REF!</definedName>
    <definedName name="건설중" localSheetId="16" hidden="1">#REF!</definedName>
    <definedName name="건설중" localSheetId="3" hidden="1">#REF!</definedName>
    <definedName name="건설중" localSheetId="8" hidden="1">#REF!</definedName>
    <definedName name="건설중" localSheetId="28" hidden="1">#REF!</definedName>
    <definedName name="건설중" localSheetId="13" hidden="1">#REF!</definedName>
    <definedName name="건설중" hidden="1">#REF!</definedName>
    <definedName name="고정보증" localSheetId="12" hidden="1">#REF!</definedName>
    <definedName name="고정보증" localSheetId="2" hidden="1">#REF!</definedName>
    <definedName name="고정보증" localSheetId="17" hidden="1">#REF!</definedName>
    <definedName name="고정보증" localSheetId="7" hidden="1">#REF!</definedName>
    <definedName name="고정보증" localSheetId="6" hidden="1">#REF!</definedName>
    <definedName name="고정보증" localSheetId="21" hidden="1">#REF!</definedName>
    <definedName name="고정보증" localSheetId="19" hidden="1">#REF!</definedName>
    <definedName name="고정보증" localSheetId="20" hidden="1">#REF!</definedName>
    <definedName name="고정보증" localSheetId="24" hidden="1">#REF!</definedName>
    <definedName name="고정보증" localSheetId="22" hidden="1">#REF!</definedName>
    <definedName name="고정보증" localSheetId="10" hidden="1">#REF!</definedName>
    <definedName name="고정보증" localSheetId="9" hidden="1">#REF!</definedName>
    <definedName name="고정보증" localSheetId="11" hidden="1">#REF!</definedName>
    <definedName name="고정보증" localSheetId="23" hidden="1">#REF!</definedName>
    <definedName name="고정보증" localSheetId="25" hidden="1">#REF!</definedName>
    <definedName name="고정보증" localSheetId="14" hidden="1">#REF!</definedName>
    <definedName name="고정보증" localSheetId="15" hidden="1">#REF!</definedName>
    <definedName name="고정보증" localSheetId="29" hidden="1">#REF!</definedName>
    <definedName name="고정보증" localSheetId="4" hidden="1">#REF!</definedName>
    <definedName name="고정보증" localSheetId="27" hidden="1">#REF!</definedName>
    <definedName name="고정보증" localSheetId="16" hidden="1">#REF!</definedName>
    <definedName name="고정보증" localSheetId="3" hidden="1">#REF!</definedName>
    <definedName name="고정보증" localSheetId="8" hidden="1">#REF!</definedName>
    <definedName name="고정보증" localSheetId="28" hidden="1">#REF!</definedName>
    <definedName name="고정보증" localSheetId="13" hidden="1">#REF!</definedName>
    <definedName name="고정보증" hidden="1">#REF!</definedName>
    <definedName name="고정보증금" localSheetId="12" hidden="1">#REF!</definedName>
    <definedName name="고정보증금" localSheetId="2" hidden="1">#REF!</definedName>
    <definedName name="고정보증금" localSheetId="17" hidden="1">#REF!</definedName>
    <definedName name="고정보증금" localSheetId="7" hidden="1">#REF!</definedName>
    <definedName name="고정보증금" localSheetId="6" hidden="1">#REF!</definedName>
    <definedName name="고정보증금" localSheetId="21" hidden="1">#REF!</definedName>
    <definedName name="고정보증금" localSheetId="19" hidden="1">#REF!</definedName>
    <definedName name="고정보증금" localSheetId="20" hidden="1">#REF!</definedName>
    <definedName name="고정보증금" localSheetId="24" hidden="1">#REF!</definedName>
    <definedName name="고정보증금" localSheetId="22" hidden="1">#REF!</definedName>
    <definedName name="고정보증금" localSheetId="10" hidden="1">#REF!</definedName>
    <definedName name="고정보증금" localSheetId="9" hidden="1">#REF!</definedName>
    <definedName name="고정보증금" localSheetId="11" hidden="1">#REF!</definedName>
    <definedName name="고정보증금" localSheetId="23" hidden="1">#REF!</definedName>
    <definedName name="고정보증금" localSheetId="25" hidden="1">#REF!</definedName>
    <definedName name="고정보증금" localSheetId="14" hidden="1">#REF!</definedName>
    <definedName name="고정보증금" localSheetId="15" hidden="1">#REF!</definedName>
    <definedName name="고정보증금" localSheetId="29" hidden="1">#REF!</definedName>
    <definedName name="고정보증금" localSheetId="4" hidden="1">#REF!</definedName>
    <definedName name="고정보증금" localSheetId="27" hidden="1">#REF!</definedName>
    <definedName name="고정보증금" localSheetId="16" hidden="1">#REF!</definedName>
    <definedName name="고정보증금" localSheetId="3" hidden="1">#REF!</definedName>
    <definedName name="고정보증금" localSheetId="8" hidden="1">#REF!</definedName>
    <definedName name="고정보증금" localSheetId="28" hidden="1">#REF!</definedName>
    <definedName name="고정보증금" localSheetId="13" hidden="1">#REF!</definedName>
    <definedName name="고정보증금" hidden="1">#REF!</definedName>
    <definedName name="고정성보증" localSheetId="12" hidden="1">#REF!</definedName>
    <definedName name="고정성보증" localSheetId="2" hidden="1">#REF!</definedName>
    <definedName name="고정성보증" localSheetId="17" hidden="1">#REF!</definedName>
    <definedName name="고정성보증" localSheetId="7" hidden="1">#REF!</definedName>
    <definedName name="고정성보증" localSheetId="6" hidden="1">#REF!</definedName>
    <definedName name="고정성보증" localSheetId="21" hidden="1">#REF!</definedName>
    <definedName name="고정성보증" localSheetId="19" hidden="1">#REF!</definedName>
    <definedName name="고정성보증" localSheetId="20" hidden="1">#REF!</definedName>
    <definedName name="고정성보증" localSheetId="24" hidden="1">#REF!</definedName>
    <definedName name="고정성보증" localSheetId="22" hidden="1">#REF!</definedName>
    <definedName name="고정성보증" localSheetId="10" hidden="1">#REF!</definedName>
    <definedName name="고정성보증" localSheetId="9" hidden="1">#REF!</definedName>
    <definedName name="고정성보증" localSheetId="11" hidden="1">#REF!</definedName>
    <definedName name="고정성보증" localSheetId="23" hidden="1">#REF!</definedName>
    <definedName name="고정성보증" localSheetId="25" hidden="1">#REF!</definedName>
    <definedName name="고정성보증" localSheetId="14" hidden="1">#REF!</definedName>
    <definedName name="고정성보증" localSheetId="15" hidden="1">#REF!</definedName>
    <definedName name="고정성보증" localSheetId="29" hidden="1">#REF!</definedName>
    <definedName name="고정성보증" localSheetId="4" hidden="1">#REF!</definedName>
    <definedName name="고정성보증" localSheetId="27" hidden="1">#REF!</definedName>
    <definedName name="고정성보증" localSheetId="16" hidden="1">#REF!</definedName>
    <definedName name="고정성보증" localSheetId="3" hidden="1">#REF!</definedName>
    <definedName name="고정성보증" localSheetId="8" hidden="1">#REF!</definedName>
    <definedName name="고정성보증" localSheetId="28" hidden="1">#REF!</definedName>
    <definedName name="고정성보증" localSheetId="13" hidden="1">#REF!</definedName>
    <definedName name="고정성보증" hidden="1">#REF!</definedName>
    <definedName name="김" localSheetId="12" hidden="1">#REF!</definedName>
    <definedName name="김" localSheetId="2" hidden="1">#REF!</definedName>
    <definedName name="김" localSheetId="17" hidden="1">#REF!</definedName>
    <definedName name="김" localSheetId="7" hidden="1">#REF!</definedName>
    <definedName name="김" localSheetId="6" hidden="1">#REF!</definedName>
    <definedName name="김" localSheetId="21" hidden="1">#REF!</definedName>
    <definedName name="김" localSheetId="19" hidden="1">#REF!</definedName>
    <definedName name="김" localSheetId="20" hidden="1">#REF!</definedName>
    <definedName name="김" localSheetId="24" hidden="1">#REF!</definedName>
    <definedName name="김" localSheetId="22" hidden="1">#REF!</definedName>
    <definedName name="김" localSheetId="10" hidden="1">#REF!</definedName>
    <definedName name="김" localSheetId="9" hidden="1">#REF!</definedName>
    <definedName name="김" localSheetId="11" hidden="1">#REF!</definedName>
    <definedName name="김" localSheetId="23" hidden="1">#REF!</definedName>
    <definedName name="김" localSheetId="25" hidden="1">#REF!</definedName>
    <definedName name="김" localSheetId="14" hidden="1">#REF!</definedName>
    <definedName name="김" localSheetId="15" hidden="1">#REF!</definedName>
    <definedName name="김" localSheetId="29" hidden="1">#REF!</definedName>
    <definedName name="김" localSheetId="4" hidden="1">#REF!</definedName>
    <definedName name="김" localSheetId="27" hidden="1">#REF!</definedName>
    <definedName name="김" localSheetId="16" hidden="1">#REF!</definedName>
    <definedName name="김" localSheetId="3" hidden="1">#REF!</definedName>
    <definedName name="김" localSheetId="8" hidden="1">#REF!</definedName>
    <definedName name="김" localSheetId="28" hidden="1">#REF!</definedName>
    <definedName name="김" localSheetId="13" hidden="1">#REF!</definedName>
    <definedName name="김" hidden="1">#REF!</definedName>
    <definedName name="ㄴㄷ" hidden="1">#REF!</definedName>
    <definedName name="단기보증금" localSheetId="12" hidden="1">[3]A4공장!#REF!</definedName>
    <definedName name="단기보증금" localSheetId="2" hidden="1">[3]A4공장!#REF!</definedName>
    <definedName name="단기보증금" localSheetId="17" hidden="1">[3]A4공장!#REF!</definedName>
    <definedName name="단기보증금" localSheetId="7" hidden="1">[3]A4공장!#REF!</definedName>
    <definedName name="단기보증금" localSheetId="6" hidden="1">[3]A4공장!#REF!</definedName>
    <definedName name="단기보증금" localSheetId="21" hidden="1">[3]A4공장!#REF!</definedName>
    <definedName name="단기보증금" localSheetId="19" hidden="1">[3]A4공장!#REF!</definedName>
    <definedName name="단기보증금" localSheetId="20" hidden="1">[3]A4공장!#REF!</definedName>
    <definedName name="단기보증금" localSheetId="24" hidden="1">[3]A4공장!#REF!</definedName>
    <definedName name="단기보증금" localSheetId="22" hidden="1">[3]A4공장!#REF!</definedName>
    <definedName name="단기보증금" localSheetId="10" hidden="1">[3]A4공장!#REF!</definedName>
    <definedName name="단기보증금" localSheetId="9" hidden="1">[3]A4공장!#REF!</definedName>
    <definedName name="단기보증금" localSheetId="11" hidden="1">[3]A4공장!#REF!</definedName>
    <definedName name="단기보증금" localSheetId="23" hidden="1">[3]A4공장!#REF!</definedName>
    <definedName name="단기보증금" localSheetId="25" hidden="1">[3]A4공장!#REF!</definedName>
    <definedName name="단기보증금" localSheetId="14" hidden="1">[3]A4공장!#REF!</definedName>
    <definedName name="단기보증금" localSheetId="15" hidden="1">[3]A4공장!#REF!</definedName>
    <definedName name="단기보증금" localSheetId="29" hidden="1">[3]A4공장!#REF!</definedName>
    <definedName name="단기보증금" localSheetId="4" hidden="1">[3]A4공장!#REF!</definedName>
    <definedName name="단기보증금" localSheetId="27" hidden="1">[3]A4공장!#REF!</definedName>
    <definedName name="단기보증금" localSheetId="16" hidden="1">[3]A4공장!#REF!</definedName>
    <definedName name="단기보증금" localSheetId="3" hidden="1">[3]A4공장!#REF!</definedName>
    <definedName name="단기보증금" localSheetId="8" hidden="1">[3]A4공장!#REF!</definedName>
    <definedName name="단기보증금" localSheetId="28" hidden="1">[3]A4공장!#REF!</definedName>
    <definedName name="단기보증금" localSheetId="13" hidden="1">[3]A4공장!#REF!</definedName>
    <definedName name="단기보증금" hidden="1">[3]A4공장!#REF!</definedName>
    <definedName name="선급1" localSheetId="12" hidden="1">#REF!</definedName>
    <definedName name="선급1" localSheetId="2" hidden="1">#REF!</definedName>
    <definedName name="선급1" localSheetId="17" hidden="1">#REF!</definedName>
    <definedName name="선급1" localSheetId="7" hidden="1">#REF!</definedName>
    <definedName name="선급1" localSheetId="6" hidden="1">#REF!</definedName>
    <definedName name="선급1" localSheetId="21" hidden="1">#REF!</definedName>
    <definedName name="선급1" localSheetId="19" hidden="1">#REF!</definedName>
    <definedName name="선급1" localSheetId="20" hidden="1">#REF!</definedName>
    <definedName name="선급1" localSheetId="24" hidden="1">#REF!</definedName>
    <definedName name="선급1" localSheetId="22" hidden="1">#REF!</definedName>
    <definedName name="선급1" localSheetId="10" hidden="1">#REF!</definedName>
    <definedName name="선급1" localSheetId="9" hidden="1">#REF!</definedName>
    <definedName name="선급1" localSheetId="11" hidden="1">#REF!</definedName>
    <definedName name="선급1" localSheetId="23" hidden="1">#REF!</definedName>
    <definedName name="선급1" localSheetId="25" hidden="1">#REF!</definedName>
    <definedName name="선급1" localSheetId="14" hidden="1">#REF!</definedName>
    <definedName name="선급1" localSheetId="15" hidden="1">#REF!</definedName>
    <definedName name="선급1" localSheetId="29" hidden="1">#REF!</definedName>
    <definedName name="선급1" localSheetId="4" hidden="1">#REF!</definedName>
    <definedName name="선급1" localSheetId="27" hidden="1">#REF!</definedName>
    <definedName name="선급1" localSheetId="16" hidden="1">#REF!</definedName>
    <definedName name="선급1" localSheetId="3" hidden="1">#REF!</definedName>
    <definedName name="선급1" localSheetId="8" hidden="1">#REF!</definedName>
    <definedName name="선급1" localSheetId="28" hidden="1">#REF!</definedName>
    <definedName name="선급1" localSheetId="13" hidden="1">#REF!</definedName>
    <definedName name="선급1" hidden="1">#REF!</definedName>
    <definedName name="선급금" localSheetId="12" hidden="1">#REF!</definedName>
    <definedName name="선급금" localSheetId="2" hidden="1">#REF!</definedName>
    <definedName name="선급금" localSheetId="17" hidden="1">#REF!</definedName>
    <definedName name="선급금" localSheetId="7" hidden="1">#REF!</definedName>
    <definedName name="선급금" localSheetId="6" hidden="1">#REF!</definedName>
    <definedName name="선급금" localSheetId="21" hidden="1">#REF!</definedName>
    <definedName name="선급금" localSheetId="19" hidden="1">#REF!</definedName>
    <definedName name="선급금" localSheetId="20" hidden="1">#REF!</definedName>
    <definedName name="선급금" localSheetId="24" hidden="1">#REF!</definedName>
    <definedName name="선급금" localSheetId="22" hidden="1">#REF!</definedName>
    <definedName name="선급금" localSheetId="10" hidden="1">#REF!</definedName>
    <definedName name="선급금" localSheetId="9" hidden="1">#REF!</definedName>
    <definedName name="선급금" localSheetId="11" hidden="1">#REF!</definedName>
    <definedName name="선급금" localSheetId="23" hidden="1">#REF!</definedName>
    <definedName name="선급금" localSheetId="25" hidden="1">#REF!</definedName>
    <definedName name="선급금" localSheetId="14" hidden="1">#REF!</definedName>
    <definedName name="선급금" localSheetId="15" hidden="1">#REF!</definedName>
    <definedName name="선급금" localSheetId="29" hidden="1">#REF!</definedName>
    <definedName name="선급금" localSheetId="4" hidden="1">#REF!</definedName>
    <definedName name="선급금" localSheetId="27" hidden="1">#REF!</definedName>
    <definedName name="선급금" localSheetId="16" hidden="1">#REF!</definedName>
    <definedName name="선급금" localSheetId="3" hidden="1">#REF!</definedName>
    <definedName name="선급금" localSheetId="8" hidden="1">#REF!</definedName>
    <definedName name="선급금" localSheetId="28" hidden="1">#REF!</definedName>
    <definedName name="선급금" localSheetId="13" hidden="1">#REF!</definedName>
    <definedName name="선급금" hidden="1">#REF!</definedName>
    <definedName name="선급금1" localSheetId="12" hidden="1">#REF!</definedName>
    <definedName name="선급금1" localSheetId="2" hidden="1">#REF!</definedName>
    <definedName name="선급금1" localSheetId="17" hidden="1">#REF!</definedName>
    <definedName name="선급금1" localSheetId="7" hidden="1">#REF!</definedName>
    <definedName name="선급금1" localSheetId="6" hidden="1">#REF!</definedName>
    <definedName name="선급금1" localSheetId="21" hidden="1">#REF!</definedName>
    <definedName name="선급금1" localSheetId="19" hidden="1">#REF!</definedName>
    <definedName name="선급금1" localSheetId="20" hidden="1">#REF!</definedName>
    <definedName name="선급금1" localSheetId="24" hidden="1">#REF!</definedName>
    <definedName name="선급금1" localSheetId="22" hidden="1">#REF!</definedName>
    <definedName name="선급금1" localSheetId="10" hidden="1">#REF!</definedName>
    <definedName name="선급금1" localSheetId="9" hidden="1">#REF!</definedName>
    <definedName name="선급금1" localSheetId="11" hidden="1">#REF!</definedName>
    <definedName name="선급금1" localSheetId="23" hidden="1">#REF!</definedName>
    <definedName name="선급금1" localSheetId="25" hidden="1">#REF!</definedName>
    <definedName name="선급금1" localSheetId="14" hidden="1">#REF!</definedName>
    <definedName name="선급금1" localSheetId="15" hidden="1">#REF!</definedName>
    <definedName name="선급금1" localSheetId="29" hidden="1">#REF!</definedName>
    <definedName name="선급금1" localSheetId="4" hidden="1">#REF!</definedName>
    <definedName name="선급금1" localSheetId="27" hidden="1">#REF!</definedName>
    <definedName name="선급금1" localSheetId="16" hidden="1">#REF!</definedName>
    <definedName name="선급금1" localSheetId="3" hidden="1">#REF!</definedName>
    <definedName name="선급금1" localSheetId="8" hidden="1">#REF!</definedName>
    <definedName name="선급금1" localSheetId="28" hidden="1">#REF!</definedName>
    <definedName name="선급금1" localSheetId="13" hidden="1">#REF!</definedName>
    <definedName name="선급금1" hidden="1">#REF!</definedName>
    <definedName name="세금" localSheetId="12" hidden="1">#REF!</definedName>
    <definedName name="세금" localSheetId="2" hidden="1">#REF!</definedName>
    <definedName name="세금" localSheetId="17" hidden="1">#REF!</definedName>
    <definedName name="세금" localSheetId="7" hidden="1">#REF!</definedName>
    <definedName name="세금" localSheetId="6" hidden="1">#REF!</definedName>
    <definedName name="세금" localSheetId="21" hidden="1">#REF!</definedName>
    <definedName name="세금" localSheetId="19" hidden="1">#REF!</definedName>
    <definedName name="세금" localSheetId="20" hidden="1">#REF!</definedName>
    <definedName name="세금" localSheetId="24" hidden="1">#REF!</definedName>
    <definedName name="세금" localSheetId="22" hidden="1">#REF!</definedName>
    <definedName name="세금" localSheetId="10" hidden="1">#REF!</definedName>
    <definedName name="세금" localSheetId="9" hidden="1">#REF!</definedName>
    <definedName name="세금" localSheetId="11" hidden="1">#REF!</definedName>
    <definedName name="세금" localSheetId="23" hidden="1">#REF!</definedName>
    <definedName name="세금" localSheetId="25" hidden="1">#REF!</definedName>
    <definedName name="세금" localSheetId="14" hidden="1">#REF!</definedName>
    <definedName name="세금" localSheetId="15" hidden="1">#REF!</definedName>
    <definedName name="세금" localSheetId="29" hidden="1">#REF!</definedName>
    <definedName name="세금" localSheetId="4" hidden="1">#REF!</definedName>
    <definedName name="세금" localSheetId="27" hidden="1">#REF!</definedName>
    <definedName name="세금" localSheetId="16" hidden="1">#REF!</definedName>
    <definedName name="세금" localSheetId="3" hidden="1">#REF!</definedName>
    <definedName name="세금" localSheetId="8" hidden="1">#REF!</definedName>
    <definedName name="세금" localSheetId="28" hidden="1">#REF!</definedName>
    <definedName name="세금" localSheetId="13" hidden="1">#REF!</definedName>
    <definedName name="세금" hidden="1">#REF!</definedName>
    <definedName name="세금과" localSheetId="12" hidden="1">#REF!</definedName>
    <definedName name="세금과" localSheetId="2" hidden="1">#REF!</definedName>
    <definedName name="세금과" localSheetId="17" hidden="1">#REF!</definedName>
    <definedName name="세금과" localSheetId="7" hidden="1">#REF!</definedName>
    <definedName name="세금과" localSheetId="6" hidden="1">#REF!</definedName>
    <definedName name="세금과" localSheetId="21" hidden="1">#REF!</definedName>
    <definedName name="세금과" localSheetId="19" hidden="1">#REF!</definedName>
    <definedName name="세금과" localSheetId="20" hidden="1">#REF!</definedName>
    <definedName name="세금과" localSheetId="24" hidden="1">#REF!</definedName>
    <definedName name="세금과" localSheetId="22" hidden="1">#REF!</definedName>
    <definedName name="세금과" localSheetId="10" hidden="1">#REF!</definedName>
    <definedName name="세금과" localSheetId="9" hidden="1">#REF!</definedName>
    <definedName name="세금과" localSheetId="11" hidden="1">#REF!</definedName>
    <definedName name="세금과" localSheetId="23" hidden="1">#REF!</definedName>
    <definedName name="세금과" localSheetId="25" hidden="1">#REF!</definedName>
    <definedName name="세금과" localSheetId="14" hidden="1">#REF!</definedName>
    <definedName name="세금과" localSheetId="15" hidden="1">#REF!</definedName>
    <definedName name="세금과" localSheetId="29" hidden="1">#REF!</definedName>
    <definedName name="세금과" localSheetId="4" hidden="1">#REF!</definedName>
    <definedName name="세금과" localSheetId="27" hidden="1">#REF!</definedName>
    <definedName name="세금과" localSheetId="16" hidden="1">#REF!</definedName>
    <definedName name="세금과" localSheetId="3" hidden="1">#REF!</definedName>
    <definedName name="세금과" localSheetId="8" hidden="1">#REF!</definedName>
    <definedName name="세금과" localSheetId="28" hidden="1">#REF!</definedName>
    <definedName name="세금과" localSheetId="13" hidden="1">#REF!</definedName>
    <definedName name="세금과" hidden="1">#REF!</definedName>
    <definedName name="ㅇ" localSheetId="12" hidden="1">#REF!</definedName>
    <definedName name="ㅇ" localSheetId="2" hidden="1">#REF!</definedName>
    <definedName name="ㅇ" localSheetId="17" hidden="1">#REF!</definedName>
    <definedName name="ㅇ" localSheetId="7" hidden="1">#REF!</definedName>
    <definedName name="ㅇ" localSheetId="6" hidden="1">#REF!</definedName>
    <definedName name="ㅇ" localSheetId="21" hidden="1">#REF!</definedName>
    <definedName name="ㅇ" localSheetId="19" hidden="1">#REF!</definedName>
    <definedName name="ㅇ" localSheetId="20" hidden="1">#REF!</definedName>
    <definedName name="ㅇ" localSheetId="24" hidden="1">#REF!</definedName>
    <definedName name="ㅇ" localSheetId="22" hidden="1">#REF!</definedName>
    <definedName name="ㅇ" localSheetId="10" hidden="1">#REF!</definedName>
    <definedName name="ㅇ" localSheetId="9" hidden="1">#REF!</definedName>
    <definedName name="ㅇ" localSheetId="11" hidden="1">#REF!</definedName>
    <definedName name="ㅇ" localSheetId="23" hidden="1">#REF!</definedName>
    <definedName name="ㅇ" localSheetId="25" hidden="1">#REF!</definedName>
    <definedName name="ㅇ" localSheetId="14" hidden="1">#REF!</definedName>
    <definedName name="ㅇ" localSheetId="15" hidden="1">#REF!</definedName>
    <definedName name="ㅇ" localSheetId="29" hidden="1">#REF!</definedName>
    <definedName name="ㅇ" localSheetId="4" hidden="1">#REF!</definedName>
    <definedName name="ㅇ" localSheetId="27" hidden="1">#REF!</definedName>
    <definedName name="ㅇ" localSheetId="16" hidden="1">#REF!</definedName>
    <definedName name="ㅇ" localSheetId="3" hidden="1">#REF!</definedName>
    <definedName name="ㅇ" localSheetId="8" hidden="1">#REF!</definedName>
    <definedName name="ㅇ" localSheetId="28" hidden="1">#REF!</definedName>
    <definedName name="ㅇ" localSheetId="13" hidden="1">#REF!</definedName>
    <definedName name="ㅇ" hidden="1">#REF!</definedName>
    <definedName name="ㅇㄴㄹ" hidden="1">#REF!</definedName>
    <definedName name="아이" localSheetId="12" hidden="1">#REF!</definedName>
    <definedName name="아이" localSheetId="2" hidden="1">#REF!</definedName>
    <definedName name="아이" localSheetId="17" hidden="1">#REF!</definedName>
    <definedName name="아이" localSheetId="7" hidden="1">#REF!</definedName>
    <definedName name="아이" localSheetId="6" hidden="1">#REF!</definedName>
    <definedName name="아이" localSheetId="21" hidden="1">#REF!</definedName>
    <definedName name="아이" localSheetId="19" hidden="1">#REF!</definedName>
    <definedName name="아이" localSheetId="20" hidden="1">#REF!</definedName>
    <definedName name="아이" localSheetId="24" hidden="1">#REF!</definedName>
    <definedName name="아이" localSheetId="22" hidden="1">#REF!</definedName>
    <definedName name="아이" localSheetId="10" hidden="1">#REF!</definedName>
    <definedName name="아이" localSheetId="9" hidden="1">#REF!</definedName>
    <definedName name="아이" localSheetId="11" hidden="1">#REF!</definedName>
    <definedName name="아이" localSheetId="23" hidden="1">#REF!</definedName>
    <definedName name="아이" localSheetId="25" hidden="1">#REF!</definedName>
    <definedName name="아이" localSheetId="14" hidden="1">#REF!</definedName>
    <definedName name="아이" localSheetId="15" hidden="1">#REF!</definedName>
    <definedName name="아이" localSheetId="29" hidden="1">#REF!</definedName>
    <definedName name="아이" localSheetId="4" hidden="1">#REF!</definedName>
    <definedName name="아이" localSheetId="27" hidden="1">#REF!</definedName>
    <definedName name="아이" localSheetId="16" hidden="1">#REF!</definedName>
    <definedName name="아이" localSheetId="3" hidden="1">#REF!</definedName>
    <definedName name="아이" localSheetId="8" hidden="1">#REF!</definedName>
    <definedName name="아이" localSheetId="28" hidden="1">#REF!</definedName>
    <definedName name="아이" localSheetId="13" hidden="1">#REF!</definedName>
    <definedName name="아이" hidden="1">#REF!</definedName>
    <definedName name="연구소" localSheetId="12" hidden="1">[3]A4공장!#REF!</definedName>
    <definedName name="연구소" localSheetId="2" hidden="1">[3]A4공장!#REF!</definedName>
    <definedName name="연구소" localSheetId="17" hidden="1">[3]A4공장!#REF!</definedName>
    <definedName name="연구소" localSheetId="7" hidden="1">[3]A4공장!#REF!</definedName>
    <definedName name="연구소" localSheetId="6" hidden="1">[3]A4공장!#REF!</definedName>
    <definedName name="연구소" localSheetId="21" hidden="1">[3]A4공장!#REF!</definedName>
    <definedName name="연구소" localSheetId="19" hidden="1">[3]A4공장!#REF!</definedName>
    <definedName name="연구소" localSheetId="20" hidden="1">[3]A4공장!#REF!</definedName>
    <definedName name="연구소" localSheetId="24" hidden="1">[3]A4공장!#REF!</definedName>
    <definedName name="연구소" localSheetId="22" hidden="1">[3]A4공장!#REF!</definedName>
    <definedName name="연구소" localSheetId="10" hidden="1">[3]A4공장!#REF!</definedName>
    <definedName name="연구소" localSheetId="9" hidden="1">[3]A4공장!#REF!</definedName>
    <definedName name="연구소" localSheetId="11" hidden="1">[3]A4공장!#REF!</definedName>
    <definedName name="연구소" localSheetId="23" hidden="1">[3]A4공장!#REF!</definedName>
    <definedName name="연구소" localSheetId="25" hidden="1">[3]A4공장!#REF!</definedName>
    <definedName name="연구소" localSheetId="14" hidden="1">[3]A4공장!#REF!</definedName>
    <definedName name="연구소" localSheetId="15" hidden="1">[3]A4공장!#REF!</definedName>
    <definedName name="연구소" localSheetId="29" hidden="1">[3]A4공장!#REF!</definedName>
    <definedName name="연구소" localSheetId="4" hidden="1">[3]A4공장!#REF!</definedName>
    <definedName name="연구소" localSheetId="27" hidden="1">[3]A4공장!#REF!</definedName>
    <definedName name="연구소" localSheetId="16" hidden="1">[3]A4공장!#REF!</definedName>
    <definedName name="연구소" localSheetId="3" hidden="1">[3]A4공장!#REF!</definedName>
    <definedName name="연구소" localSheetId="8" hidden="1">[3]A4공장!#REF!</definedName>
    <definedName name="연구소" localSheetId="28" hidden="1">[3]A4공장!#REF!</definedName>
    <definedName name="연구소" localSheetId="13" hidden="1">[3]A4공장!#REF!</definedName>
    <definedName name="연구소" hidden="1">[3]A4공장!#REF!</definedName>
    <definedName name="예수" localSheetId="12" hidden="1">#REF!</definedName>
    <definedName name="예수" localSheetId="2" hidden="1">#REF!</definedName>
    <definedName name="예수" localSheetId="17" hidden="1">#REF!</definedName>
    <definedName name="예수" localSheetId="7" hidden="1">#REF!</definedName>
    <definedName name="예수" localSheetId="6" hidden="1">#REF!</definedName>
    <definedName name="예수" localSheetId="21" hidden="1">#REF!</definedName>
    <definedName name="예수" localSheetId="19" hidden="1">#REF!</definedName>
    <definedName name="예수" localSheetId="20" hidden="1">#REF!</definedName>
    <definedName name="예수" localSheetId="24" hidden="1">#REF!</definedName>
    <definedName name="예수" localSheetId="22" hidden="1">#REF!</definedName>
    <definedName name="예수" localSheetId="10" hidden="1">#REF!</definedName>
    <definedName name="예수" localSheetId="9" hidden="1">#REF!</definedName>
    <definedName name="예수" localSheetId="11" hidden="1">#REF!</definedName>
    <definedName name="예수" localSheetId="23" hidden="1">#REF!</definedName>
    <definedName name="예수" localSheetId="25" hidden="1">#REF!</definedName>
    <definedName name="예수" localSheetId="14" hidden="1">#REF!</definedName>
    <definedName name="예수" localSheetId="15" hidden="1">#REF!</definedName>
    <definedName name="예수" localSheetId="29" hidden="1">#REF!</definedName>
    <definedName name="예수" localSheetId="4" hidden="1">#REF!</definedName>
    <definedName name="예수" localSheetId="27" hidden="1">#REF!</definedName>
    <definedName name="예수" localSheetId="16" hidden="1">#REF!</definedName>
    <definedName name="예수" localSheetId="3" hidden="1">#REF!</definedName>
    <definedName name="예수" localSheetId="8" hidden="1">#REF!</definedName>
    <definedName name="예수" localSheetId="28" hidden="1">#REF!</definedName>
    <definedName name="예수" localSheetId="13" hidden="1">#REF!</definedName>
    <definedName name="예수" hidden="1">#REF!</definedName>
    <definedName name="예수금" localSheetId="12" hidden="1">[7]A4공장!#REF!</definedName>
    <definedName name="예수금" localSheetId="2" hidden="1">[7]A4공장!#REF!</definedName>
    <definedName name="예수금" localSheetId="17" hidden="1">[7]A4공장!#REF!</definedName>
    <definedName name="예수금" localSheetId="7" hidden="1">[7]A4공장!#REF!</definedName>
    <definedName name="예수금" localSheetId="6" hidden="1">[7]A4공장!#REF!</definedName>
    <definedName name="예수금" localSheetId="21" hidden="1">[7]A4공장!#REF!</definedName>
    <definedName name="예수금" localSheetId="19" hidden="1">[7]A4공장!#REF!</definedName>
    <definedName name="예수금" localSheetId="20" hidden="1">[7]A4공장!#REF!</definedName>
    <definedName name="예수금" localSheetId="24" hidden="1">[7]A4공장!#REF!</definedName>
    <definedName name="예수금" localSheetId="22" hidden="1">[7]A4공장!#REF!</definedName>
    <definedName name="예수금" localSheetId="10" hidden="1">[7]A4공장!#REF!</definedName>
    <definedName name="예수금" localSheetId="9" hidden="1">[7]A4공장!#REF!</definedName>
    <definedName name="예수금" localSheetId="11" hidden="1">[7]A4공장!#REF!</definedName>
    <definedName name="예수금" localSheetId="23" hidden="1">[7]A4공장!#REF!</definedName>
    <definedName name="예수금" localSheetId="25" hidden="1">[7]A4공장!#REF!</definedName>
    <definedName name="예수금" localSheetId="14" hidden="1">[7]A4공장!#REF!</definedName>
    <definedName name="예수금" localSheetId="15" hidden="1">[7]A4공장!#REF!</definedName>
    <definedName name="예수금" localSheetId="29" hidden="1">[7]A4공장!#REF!</definedName>
    <definedName name="예수금" localSheetId="4" hidden="1">[7]A4공장!#REF!</definedName>
    <definedName name="예수금" localSheetId="27" hidden="1">[7]A4공장!#REF!</definedName>
    <definedName name="예수금" localSheetId="16" hidden="1">[7]A4공장!#REF!</definedName>
    <definedName name="예수금" localSheetId="3" hidden="1">[7]A4공장!#REF!</definedName>
    <definedName name="예수금" localSheetId="8" hidden="1">[7]A4공장!#REF!</definedName>
    <definedName name="예수금" localSheetId="28" hidden="1">[7]A4공장!#REF!</definedName>
    <definedName name="예수금" localSheetId="13" hidden="1">[7]A4공장!#REF!</definedName>
    <definedName name="예수금" hidden="1">[7]A4공장!#REF!</definedName>
    <definedName name="예수금대장" localSheetId="12" hidden="1">#REF!</definedName>
    <definedName name="예수금대장" localSheetId="2" hidden="1">#REF!</definedName>
    <definedName name="예수금대장" localSheetId="17" hidden="1">#REF!</definedName>
    <definedName name="예수금대장" localSheetId="7" hidden="1">#REF!</definedName>
    <definedName name="예수금대장" localSheetId="6" hidden="1">#REF!</definedName>
    <definedName name="예수금대장" localSheetId="21" hidden="1">#REF!</definedName>
    <definedName name="예수금대장" localSheetId="19" hidden="1">#REF!</definedName>
    <definedName name="예수금대장" localSheetId="20" hidden="1">#REF!</definedName>
    <definedName name="예수금대장" localSheetId="24" hidden="1">#REF!</definedName>
    <definedName name="예수금대장" localSheetId="22" hidden="1">#REF!</definedName>
    <definedName name="예수금대장" localSheetId="10" hidden="1">#REF!</definedName>
    <definedName name="예수금대장" localSheetId="9" hidden="1">#REF!</definedName>
    <definedName name="예수금대장" localSheetId="11" hidden="1">#REF!</definedName>
    <definedName name="예수금대장" localSheetId="23" hidden="1">#REF!</definedName>
    <definedName name="예수금대장" localSheetId="25" hidden="1">#REF!</definedName>
    <definedName name="예수금대장" localSheetId="14" hidden="1">#REF!</definedName>
    <definedName name="예수금대장" localSheetId="15" hidden="1">#REF!</definedName>
    <definedName name="예수금대장" localSheetId="29" hidden="1">#REF!</definedName>
    <definedName name="예수금대장" localSheetId="4" hidden="1">#REF!</definedName>
    <definedName name="예수금대장" localSheetId="27" hidden="1">#REF!</definedName>
    <definedName name="예수금대장" localSheetId="16" hidden="1">#REF!</definedName>
    <definedName name="예수금대장" localSheetId="3" hidden="1">#REF!</definedName>
    <definedName name="예수금대장" localSheetId="8" hidden="1">#REF!</definedName>
    <definedName name="예수금대장" localSheetId="28" hidden="1">#REF!</definedName>
    <definedName name="예수금대장" localSheetId="13" hidden="1">#REF!</definedName>
    <definedName name="예수금대장" hidden="1">#REF!</definedName>
    <definedName name="ㅎㅎㅎㅎ" localSheetId="12" hidden="1">[7]A4공장!#REF!</definedName>
    <definedName name="ㅎㅎㅎㅎ" localSheetId="2" hidden="1">[7]A4공장!#REF!</definedName>
    <definedName name="ㅎㅎㅎㅎ" localSheetId="17" hidden="1">[7]A4공장!#REF!</definedName>
    <definedName name="ㅎㅎㅎㅎ" localSheetId="7" hidden="1">[7]A4공장!#REF!</definedName>
    <definedName name="ㅎㅎㅎㅎ" localSheetId="6" hidden="1">[7]A4공장!#REF!</definedName>
    <definedName name="ㅎㅎㅎㅎ" localSheetId="21" hidden="1">[7]A4공장!#REF!</definedName>
    <definedName name="ㅎㅎㅎㅎ" localSheetId="19" hidden="1">[7]A4공장!#REF!</definedName>
    <definedName name="ㅎㅎㅎㅎ" localSheetId="20" hidden="1">[7]A4공장!#REF!</definedName>
    <definedName name="ㅎㅎㅎㅎ" localSheetId="24" hidden="1">[7]A4공장!#REF!</definedName>
    <definedName name="ㅎㅎㅎㅎ" localSheetId="22" hidden="1">[7]A4공장!#REF!</definedName>
    <definedName name="ㅎㅎㅎㅎ" localSheetId="10" hidden="1">[7]A4공장!#REF!</definedName>
    <definedName name="ㅎㅎㅎㅎ" localSheetId="9" hidden="1">[7]A4공장!#REF!</definedName>
    <definedName name="ㅎㅎㅎㅎ" localSheetId="11" hidden="1">[7]A4공장!#REF!</definedName>
    <definedName name="ㅎㅎㅎㅎ" localSheetId="23" hidden="1">[7]A4공장!#REF!</definedName>
    <definedName name="ㅎㅎㅎㅎ" localSheetId="25" hidden="1">[7]A4공장!#REF!</definedName>
    <definedName name="ㅎㅎㅎㅎ" localSheetId="14" hidden="1">[7]A4공장!#REF!</definedName>
    <definedName name="ㅎㅎㅎㅎ" localSheetId="15" hidden="1">[7]A4공장!#REF!</definedName>
    <definedName name="ㅎㅎㅎㅎ" localSheetId="29" hidden="1">[7]A4공장!#REF!</definedName>
    <definedName name="ㅎㅎㅎㅎ" localSheetId="4" hidden="1">[7]A4공장!#REF!</definedName>
    <definedName name="ㅎㅎㅎㅎ" localSheetId="27" hidden="1">[7]A4공장!#REF!</definedName>
    <definedName name="ㅎㅎㅎㅎ" localSheetId="16" hidden="1">[7]A4공장!#REF!</definedName>
    <definedName name="ㅎㅎㅎㅎ" localSheetId="3" hidden="1">[7]A4공장!#REF!</definedName>
    <definedName name="ㅎㅎㅎㅎ" localSheetId="8" hidden="1">[7]A4공장!#REF!</definedName>
    <definedName name="ㅎㅎㅎㅎ" localSheetId="28" hidden="1">[7]A4공장!#REF!</definedName>
    <definedName name="ㅎㅎㅎㅎ" localSheetId="13" hidden="1">[7]A4공장!#REF!</definedName>
    <definedName name="ㅎㅎㅎㅎ" hidden="1">[7]A4공장!#REF!</definedName>
    <definedName name="현금" localSheetId="12" hidden="1">#REF!</definedName>
    <definedName name="현금" localSheetId="2" hidden="1">#REF!</definedName>
    <definedName name="현금" localSheetId="17" hidden="1">#REF!</definedName>
    <definedName name="현금" localSheetId="7" hidden="1">#REF!</definedName>
    <definedName name="현금" localSheetId="6" hidden="1">#REF!</definedName>
    <definedName name="현금" localSheetId="21" hidden="1">#REF!</definedName>
    <definedName name="현금" localSheetId="19" hidden="1">#REF!</definedName>
    <definedName name="현금" localSheetId="20" hidden="1">#REF!</definedName>
    <definedName name="현금" localSheetId="24" hidden="1">#REF!</definedName>
    <definedName name="현금" localSheetId="22" hidden="1">#REF!</definedName>
    <definedName name="현금" localSheetId="10" hidden="1">#REF!</definedName>
    <definedName name="현금" localSheetId="9" hidden="1">#REF!</definedName>
    <definedName name="현금" localSheetId="11" hidden="1">#REF!</definedName>
    <definedName name="현금" localSheetId="23" hidden="1">#REF!</definedName>
    <definedName name="현금" localSheetId="25" hidden="1">#REF!</definedName>
    <definedName name="현금" localSheetId="14" hidden="1">#REF!</definedName>
    <definedName name="현금" localSheetId="15" hidden="1">#REF!</definedName>
    <definedName name="현금" localSheetId="29" hidden="1">#REF!</definedName>
    <definedName name="현금" localSheetId="4" hidden="1">#REF!</definedName>
    <definedName name="현금" localSheetId="27" hidden="1">#REF!</definedName>
    <definedName name="현금" localSheetId="16" hidden="1">#REF!</definedName>
    <definedName name="현금" localSheetId="3" hidden="1">#REF!</definedName>
    <definedName name="현금" localSheetId="8" hidden="1">#REF!</definedName>
    <definedName name="현금" localSheetId="28" hidden="1">#REF!</definedName>
    <definedName name="현금" localSheetId="13" hidden="1">#REF!</definedName>
    <definedName name="현금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29" l="1"/>
  <c r="G37" i="29"/>
  <c r="F37" i="29"/>
  <c r="G20" i="29"/>
  <c r="F20" i="29"/>
  <c r="F38" i="29" s="1"/>
  <c r="G11" i="7" l="1"/>
  <c r="F11" i="7"/>
  <c r="G22" i="7"/>
  <c r="F22" i="7"/>
  <c r="E22" i="7"/>
  <c r="E11" i="7"/>
  <c r="H6" i="45" l="1"/>
  <c r="H5" i="45"/>
  <c r="H4" i="45"/>
  <c r="H14" i="19" l="1"/>
  <c r="H13" i="19"/>
  <c r="H12" i="19"/>
  <c r="H11" i="19"/>
  <c r="H10" i="19"/>
  <c r="F34" i="18"/>
  <c r="F33" i="18"/>
  <c r="F32" i="18"/>
  <c r="F31" i="18"/>
  <c r="H37" i="20" l="1"/>
  <c r="H30" i="20"/>
  <c r="H29" i="20"/>
  <c r="H27" i="20"/>
  <c r="H22" i="20"/>
  <c r="H21" i="20"/>
  <c r="H19" i="20"/>
  <c r="H26" i="20"/>
  <c r="H24" i="20"/>
  <c r="H34" i="20"/>
  <c r="H25" i="20"/>
  <c r="H23" i="20"/>
  <c r="H20" i="20"/>
  <c r="H32" i="20"/>
  <c r="H31" i="20"/>
  <c r="H28" i="20"/>
  <c r="H33" i="20"/>
  <c r="H35" i="20"/>
  <c r="H36" i="20"/>
  <c r="G12" i="10" l="1"/>
  <c r="J6" i="27"/>
  <c r="J17" i="27"/>
  <c r="J16" i="27"/>
  <c r="J18" i="27"/>
  <c r="J14" i="27"/>
  <c r="J9" i="27"/>
  <c r="J19" i="27"/>
  <c r="J13" i="27"/>
  <c r="J12" i="27"/>
  <c r="J8" i="27"/>
  <c r="J7" i="27"/>
  <c r="J11" i="27"/>
  <c r="J15" i="27"/>
  <c r="J5" i="27"/>
  <c r="J4" i="27"/>
  <c r="J10" i="27"/>
  <c r="I20" i="27" l="1"/>
  <c r="I21" i="10"/>
  <c r="J13" i="10"/>
  <c r="J10" i="10" l="1"/>
  <c r="J19" i="10" l="1"/>
  <c r="J18" i="10"/>
  <c r="J17" i="10"/>
  <c r="J16" i="10"/>
  <c r="J15" i="10"/>
  <c r="J14" i="10"/>
  <c r="J12" i="10"/>
  <c r="N13" i="10" s="1"/>
  <c r="J11" i="10"/>
  <c r="J9" i="10"/>
  <c r="J8" i="10"/>
  <c r="J7" i="10"/>
  <c r="J6" i="10"/>
  <c r="J5" i="10"/>
  <c r="J4" i="10"/>
  <c r="I9" i="23" l="1"/>
  <c r="I8" i="23"/>
  <c r="I7" i="23"/>
  <c r="I6" i="23"/>
  <c r="I5" i="23"/>
  <c r="H20" i="7"/>
  <c r="H19" i="7"/>
  <c r="H6" i="7"/>
  <c r="O17" i="29"/>
  <c r="O15" i="29"/>
  <c r="O14" i="29"/>
  <c r="O13" i="29"/>
  <c r="O12" i="29"/>
  <c r="O11" i="29"/>
  <c r="O10" i="29"/>
  <c r="O9" i="29"/>
  <c r="O8" i="29"/>
  <c r="O7" i="29"/>
  <c r="O6" i="29"/>
  <c r="O5" i="29"/>
  <c r="O4" i="29"/>
  <c r="O16" i="29"/>
  <c r="L6" i="29" l="1"/>
  <c r="L7" i="29" s="1"/>
  <c r="L8" i="29" s="1"/>
  <c r="L9" i="29" s="1"/>
  <c r="L10" i="29" s="1"/>
  <c r="L11" i="29" s="1"/>
  <c r="L12" i="29" s="1"/>
  <c r="L13" i="29" s="1"/>
  <c r="L14" i="29" s="1"/>
  <c r="L15" i="29" s="1"/>
  <c r="L16" i="29" s="1"/>
  <c r="L17" i="29" s="1"/>
  <c r="L5" i="29"/>
  <c r="H17" i="29"/>
  <c r="H34" i="29"/>
  <c r="H33" i="29"/>
  <c r="E37" i="29"/>
  <c r="E20" i="29"/>
  <c r="I7" i="28"/>
  <c r="I6" i="28"/>
  <c r="I5" i="28"/>
  <c r="I4" i="28"/>
  <c r="H24" i="28"/>
  <c r="J15" i="37"/>
  <c r="J14" i="37"/>
  <c r="J13" i="37"/>
  <c r="J12" i="37"/>
  <c r="J11" i="37"/>
  <c r="J10" i="37"/>
  <c r="J9" i="37"/>
  <c r="J8" i="37"/>
  <c r="J7" i="37"/>
  <c r="J6" i="37"/>
  <c r="J5" i="37"/>
  <c r="J4" i="37"/>
  <c r="I23" i="28"/>
  <c r="I22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K17" i="29" l="1"/>
  <c r="E38" i="29"/>
  <c r="I21" i="28"/>
  <c r="H16" i="29" l="1"/>
  <c r="K16" i="29" s="1"/>
  <c r="F3" i="23" l="1"/>
  <c r="I11" i="7"/>
  <c r="J11" i="7"/>
  <c r="I22" i="7"/>
  <c r="J22" i="7"/>
  <c r="I3" i="23"/>
  <c r="J3" i="22"/>
  <c r="H3" i="39"/>
  <c r="H3" i="45"/>
  <c r="H3" i="38"/>
  <c r="H3" i="36"/>
  <c r="G3" i="35"/>
  <c r="H3" i="34"/>
  <c r="H3" i="33"/>
  <c r="H3" i="32"/>
  <c r="H3" i="30"/>
  <c r="H3" i="31"/>
  <c r="H3" i="29"/>
  <c r="J3" i="37"/>
  <c r="I3" i="28"/>
  <c r="J3" i="27"/>
  <c r="H3" i="20"/>
  <c r="H3" i="19"/>
  <c r="J3" i="10"/>
  <c r="I3" i="9"/>
  <c r="H3" i="8"/>
  <c r="H3" i="7"/>
  <c r="H3" i="6"/>
  <c r="H3" i="5"/>
  <c r="E3" i="39"/>
  <c r="E3" i="45"/>
  <c r="E3" i="38"/>
  <c r="E3" i="36"/>
  <c r="D3" i="35"/>
  <c r="E3" i="34"/>
  <c r="E3" i="33"/>
  <c r="E3" i="32"/>
  <c r="E3" i="30"/>
  <c r="E3" i="31"/>
  <c r="E3" i="29"/>
  <c r="F3" i="37"/>
  <c r="E3" i="28"/>
  <c r="F3" i="27"/>
  <c r="E3" i="20"/>
  <c r="E3" i="19"/>
  <c r="F3" i="10"/>
  <c r="F3" i="9"/>
  <c r="E3" i="8"/>
  <c r="E3" i="7"/>
  <c r="E3" i="6"/>
  <c r="E3" i="5"/>
  <c r="N27" i="32" l="1"/>
  <c r="I6" i="9" l="1"/>
  <c r="I5" i="9"/>
  <c r="I4" i="9"/>
  <c r="F29" i="18" l="1"/>
  <c r="F28" i="18"/>
  <c r="F27" i="18"/>
  <c r="F26" i="18"/>
  <c r="F25" i="18"/>
  <c r="F24" i="18"/>
  <c r="F23" i="18"/>
  <c r="F22" i="18"/>
  <c r="F21" i="18"/>
  <c r="F20" i="18"/>
  <c r="F19" i="18"/>
  <c r="F18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H10" i="6" l="1"/>
  <c r="I23" i="7" l="1"/>
  <c r="E23" i="7"/>
  <c r="F23" i="7"/>
  <c r="G23" i="7"/>
  <c r="J23" i="7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24" i="29" l="1"/>
  <c r="H32" i="29"/>
  <c r="H31" i="29"/>
  <c r="H25" i="29"/>
  <c r="H23" i="29"/>
  <c r="H22" i="29"/>
  <c r="H21" i="29"/>
  <c r="H7" i="29"/>
  <c r="K7" i="29" s="1"/>
  <c r="H15" i="29"/>
  <c r="K15" i="29" s="1"/>
  <c r="H14" i="29"/>
  <c r="K14" i="29" s="1"/>
  <c r="H13" i="29"/>
  <c r="H12" i="29"/>
  <c r="H11" i="29"/>
  <c r="H10" i="29"/>
  <c r="H9" i="29"/>
  <c r="H8" i="29"/>
  <c r="K8" i="29" s="1"/>
  <c r="H6" i="29"/>
  <c r="H5" i="29"/>
  <c r="K5" i="29" s="1"/>
  <c r="H4" i="29"/>
  <c r="K4" i="29" l="1"/>
  <c r="K6" i="29"/>
  <c r="H20" i="29"/>
  <c r="G19" i="19"/>
  <c r="F19" i="19"/>
  <c r="E19" i="19"/>
  <c r="H18" i="19"/>
  <c r="H9" i="19"/>
  <c r="H8" i="19"/>
  <c r="H7" i="19"/>
  <c r="H6" i="19"/>
  <c r="H5" i="19"/>
  <c r="H4" i="19"/>
  <c r="I45" i="18"/>
  <c r="H45" i="18"/>
  <c r="G45" i="18"/>
  <c r="E45" i="18"/>
  <c r="G54" i="8"/>
  <c r="F54" i="8"/>
  <c r="E54" i="8"/>
  <c r="H54" i="8"/>
  <c r="I12" i="6"/>
  <c r="G12" i="6"/>
  <c r="F12" i="6"/>
  <c r="E12" i="6"/>
  <c r="H11" i="6"/>
  <c r="H9" i="6"/>
  <c r="J12" i="6" s="1"/>
  <c r="H8" i="6"/>
  <c r="H7" i="6"/>
  <c r="H6" i="6"/>
  <c r="H5" i="6"/>
  <c r="H4" i="6"/>
  <c r="G19" i="2"/>
  <c r="H19" i="19" l="1"/>
  <c r="F19" i="2"/>
  <c r="H12" i="6"/>
  <c r="H30" i="29" l="1"/>
  <c r="K13" i="29" s="1"/>
  <c r="H28" i="29"/>
  <c r="K11" i="29" s="1"/>
  <c r="H29" i="29" l="1"/>
  <c r="K12" i="29" s="1"/>
  <c r="H27" i="29"/>
  <c r="K10" i="29" s="1"/>
  <c r="H26" i="29"/>
  <c r="H5" i="7"/>
  <c r="H37" i="29" l="1"/>
  <c r="H38" i="29" s="1"/>
  <c r="K9" i="29"/>
  <c r="M10" i="45"/>
  <c r="M9" i="45"/>
  <c r="M18" i="45"/>
  <c r="M17" i="45"/>
  <c r="M16" i="45"/>
  <c r="M15" i="45"/>
  <c r="M14" i="45"/>
  <c r="M13" i="45"/>
  <c r="M12" i="45"/>
  <c r="M11" i="45"/>
  <c r="G7" i="45"/>
  <c r="F7" i="45"/>
  <c r="E7" i="45"/>
  <c r="H9" i="45" l="1"/>
  <c r="H7" i="45"/>
  <c r="H10" i="45" l="1"/>
  <c r="H4" i="5"/>
  <c r="N41" i="29" l="1"/>
  <c r="H40" i="29" s="1"/>
  <c r="H41" i="29" s="1"/>
  <c r="H12" i="7" l="1"/>
  <c r="H4" i="7"/>
  <c r="H14" i="7"/>
  <c r="H15" i="7"/>
  <c r="M17" i="39" l="1"/>
  <c r="M16" i="39"/>
  <c r="M15" i="39"/>
  <c r="M14" i="39"/>
  <c r="M13" i="39"/>
  <c r="M12" i="39"/>
  <c r="M11" i="39"/>
  <c r="M10" i="39"/>
  <c r="N9" i="39"/>
  <c r="N8" i="39"/>
  <c r="G6" i="39"/>
  <c r="F6" i="39"/>
  <c r="E6" i="39"/>
  <c r="H5" i="39"/>
  <c r="H6" i="39"/>
  <c r="M18" i="38"/>
  <c r="M17" i="38"/>
  <c r="M16" i="38"/>
  <c r="M15" i="38"/>
  <c r="M14" i="38"/>
  <c r="M13" i="38"/>
  <c r="M12" i="38"/>
  <c r="N11" i="38"/>
  <c r="N10" i="38"/>
  <c r="N9" i="38"/>
  <c r="G7" i="38"/>
  <c r="F7" i="38"/>
  <c r="E7" i="38"/>
  <c r="H7" i="38"/>
  <c r="O27" i="37"/>
  <c r="O26" i="37"/>
  <c r="O25" i="37"/>
  <c r="O24" i="37"/>
  <c r="O23" i="37"/>
  <c r="O22" i="37"/>
  <c r="O21" i="37"/>
  <c r="O20" i="37"/>
  <c r="O19" i="37"/>
  <c r="O18" i="37"/>
  <c r="H16" i="37"/>
  <c r="G16" i="37"/>
  <c r="F16" i="37"/>
  <c r="J16" i="37"/>
  <c r="N29" i="36"/>
  <c r="N28" i="36"/>
  <c r="N27" i="36"/>
  <c r="N26" i="36"/>
  <c r="N25" i="36"/>
  <c r="N24" i="36"/>
  <c r="N23" i="36"/>
  <c r="N22" i="36"/>
  <c r="N21" i="36"/>
  <c r="N20" i="36"/>
  <c r="N19" i="36"/>
  <c r="N18" i="36"/>
  <c r="G16" i="36"/>
  <c r="F16" i="36"/>
  <c r="E16" i="36"/>
  <c r="H16" i="36"/>
  <c r="L20" i="35"/>
  <c r="L19" i="35"/>
  <c r="L18" i="35"/>
  <c r="L17" i="35"/>
  <c r="L16" i="35"/>
  <c r="L15" i="35"/>
  <c r="L14" i="35"/>
  <c r="L13" i="35"/>
  <c r="M12" i="35"/>
  <c r="M11" i="35"/>
  <c r="F9" i="35"/>
  <c r="E9" i="35"/>
  <c r="D9" i="35"/>
  <c r="G8" i="35"/>
  <c r="M17" i="34"/>
  <c r="M16" i="34"/>
  <c r="M15" i="34"/>
  <c r="M14" i="34"/>
  <c r="M13" i="34"/>
  <c r="M12" i="34"/>
  <c r="M11" i="34"/>
  <c r="M10" i="34"/>
  <c r="M9" i="34"/>
  <c r="M8" i="34"/>
  <c r="G6" i="34"/>
  <c r="F6" i="34"/>
  <c r="E6" i="34"/>
  <c r="H5" i="34"/>
  <c r="H4" i="34"/>
  <c r="M46" i="33"/>
  <c r="M45" i="33"/>
  <c r="M44" i="33"/>
  <c r="M43" i="33"/>
  <c r="M42" i="33"/>
  <c r="N41" i="33"/>
  <c r="N40" i="33"/>
  <c r="N39" i="33"/>
  <c r="N38" i="33"/>
  <c r="N37" i="33"/>
  <c r="G35" i="33"/>
  <c r="F35" i="33"/>
  <c r="E35" i="33"/>
  <c r="M31" i="32"/>
  <c r="M30" i="32"/>
  <c r="M29" i="32"/>
  <c r="M28" i="32"/>
  <c r="N26" i="32"/>
  <c r="N25" i="32"/>
  <c r="N24" i="32"/>
  <c r="N23" i="32"/>
  <c r="N22" i="32"/>
  <c r="G20" i="32"/>
  <c r="F20" i="32"/>
  <c r="E20" i="32"/>
  <c r="M179" i="31"/>
  <c r="M178" i="31"/>
  <c r="M177" i="31"/>
  <c r="M176" i="31"/>
  <c r="M175" i="31"/>
  <c r="M174" i="31"/>
  <c r="M173" i="31"/>
  <c r="M172" i="31"/>
  <c r="N171" i="31"/>
  <c r="N170" i="31"/>
  <c r="G168" i="31"/>
  <c r="F168" i="31"/>
  <c r="E168" i="31"/>
  <c r="N49" i="30"/>
  <c r="N48" i="30"/>
  <c r="N47" i="30"/>
  <c r="N46" i="30"/>
  <c r="N45" i="30"/>
  <c r="N44" i="30"/>
  <c r="N43" i="30"/>
  <c r="N42" i="30"/>
  <c r="O41" i="30"/>
  <c r="O40" i="30"/>
  <c r="G38" i="30"/>
  <c r="F38" i="30"/>
  <c r="E38" i="30"/>
  <c r="M49" i="29"/>
  <c r="M48" i="29"/>
  <c r="M47" i="29"/>
  <c r="M46" i="29"/>
  <c r="M45" i="29"/>
  <c r="N44" i="29"/>
  <c r="N40" i="29"/>
  <c r="N35" i="28"/>
  <c r="N34" i="28"/>
  <c r="N33" i="28"/>
  <c r="N32" i="28"/>
  <c r="N31" i="28"/>
  <c r="N30" i="28"/>
  <c r="N29" i="28"/>
  <c r="N28" i="28"/>
  <c r="N27" i="28"/>
  <c r="N26" i="28"/>
  <c r="G24" i="28"/>
  <c r="F24" i="28"/>
  <c r="E24" i="28"/>
  <c r="O31" i="27"/>
  <c r="O30" i="27"/>
  <c r="O29" i="27"/>
  <c r="O28" i="27"/>
  <c r="O27" i="27"/>
  <c r="O26" i="27"/>
  <c r="O25" i="27"/>
  <c r="O24" i="27"/>
  <c r="P23" i="27"/>
  <c r="P22" i="27"/>
  <c r="H20" i="27"/>
  <c r="G20" i="27"/>
  <c r="F20" i="27"/>
  <c r="J20" i="27"/>
  <c r="F40" i="29" l="1"/>
  <c r="G40" i="29"/>
  <c r="G41" i="29" s="1"/>
  <c r="K22" i="27"/>
  <c r="K23" i="27" s="1"/>
  <c r="J18" i="37"/>
  <c r="J19" i="37" s="1"/>
  <c r="I22" i="32"/>
  <c r="I18" i="36"/>
  <c r="I19" i="36" s="1"/>
  <c r="I8" i="39"/>
  <c r="I9" i="39" s="1"/>
  <c r="I26" i="28"/>
  <c r="H11" i="35"/>
  <c r="I170" i="31"/>
  <c r="F41" i="29"/>
  <c r="I9" i="38"/>
  <c r="I10" i="38" s="1"/>
  <c r="I37" i="33"/>
  <c r="I40" i="30"/>
  <c r="H20" i="32"/>
  <c r="H38" i="30"/>
  <c r="H168" i="31"/>
  <c r="H35" i="33"/>
  <c r="I24" i="28"/>
  <c r="H6" i="34"/>
  <c r="G9" i="35"/>
  <c r="H8" i="34"/>
  <c r="I38" i="33" l="1"/>
  <c r="I171" i="31"/>
  <c r="I27" i="28"/>
  <c r="I23" i="32"/>
  <c r="I41" i="30"/>
  <c r="H12" i="35"/>
  <c r="H9" i="34"/>
  <c r="H10" i="23"/>
  <c r="N22" i="23"/>
  <c r="N21" i="23"/>
  <c r="N20" i="23"/>
  <c r="N19" i="23"/>
  <c r="N18" i="23"/>
  <c r="N17" i="23"/>
  <c r="N16" i="23"/>
  <c r="N15" i="23"/>
  <c r="N14" i="23"/>
  <c r="N13" i="23"/>
  <c r="G11" i="23"/>
  <c r="I7" i="22"/>
  <c r="H7" i="22"/>
  <c r="J5" i="22"/>
  <c r="J6" i="22"/>
  <c r="O18" i="22"/>
  <c r="O17" i="22"/>
  <c r="O16" i="22"/>
  <c r="O15" i="22"/>
  <c r="O14" i="22"/>
  <c r="O13" i="22"/>
  <c r="O12" i="22"/>
  <c r="O11" i="22"/>
  <c r="O10" i="22"/>
  <c r="O9" i="22"/>
  <c r="G7" i="22"/>
  <c r="F7" i="22"/>
  <c r="M50" i="20"/>
  <c r="M49" i="20"/>
  <c r="M48" i="20"/>
  <c r="M47" i="20"/>
  <c r="M46" i="20"/>
  <c r="M45" i="20"/>
  <c r="M44" i="20"/>
  <c r="N43" i="20"/>
  <c r="N42" i="20"/>
  <c r="N41" i="20"/>
  <c r="F39" i="20"/>
  <c r="E39" i="20"/>
  <c r="H38" i="20"/>
  <c r="G23" i="17"/>
  <c r="F23" i="17"/>
  <c r="E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M30" i="19"/>
  <c r="M29" i="19"/>
  <c r="M28" i="19"/>
  <c r="M27" i="19"/>
  <c r="M26" i="19"/>
  <c r="M25" i="19"/>
  <c r="M24" i="19"/>
  <c r="M23" i="19"/>
  <c r="N22" i="19"/>
  <c r="N21" i="19"/>
  <c r="L56" i="18"/>
  <c r="L55" i="18"/>
  <c r="L54" i="18"/>
  <c r="L53" i="18"/>
  <c r="L52" i="18"/>
  <c r="L51" i="18"/>
  <c r="L50" i="18"/>
  <c r="M49" i="18"/>
  <c r="M48" i="18"/>
  <c r="M47" i="18"/>
  <c r="M34" i="17"/>
  <c r="M33" i="17"/>
  <c r="M32" i="17"/>
  <c r="M31" i="17"/>
  <c r="M30" i="17"/>
  <c r="M29" i="17"/>
  <c r="M28" i="17"/>
  <c r="M27" i="17"/>
  <c r="M26" i="17"/>
  <c r="M25" i="17"/>
  <c r="M17" i="5"/>
  <c r="M16" i="5"/>
  <c r="M15" i="5"/>
  <c r="M14" i="5"/>
  <c r="M13" i="5"/>
  <c r="M12" i="5"/>
  <c r="M11" i="5"/>
  <c r="M10" i="5"/>
  <c r="M9" i="5"/>
  <c r="M8" i="5"/>
  <c r="N30" i="2"/>
  <c r="N29" i="2"/>
  <c r="N28" i="2"/>
  <c r="N27" i="2"/>
  <c r="N26" i="2"/>
  <c r="N25" i="2"/>
  <c r="L22" i="2"/>
  <c r="L21" i="2"/>
  <c r="E23" i="14"/>
  <c r="D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M37" i="14"/>
  <c r="M36" i="14"/>
  <c r="M35" i="14"/>
  <c r="M34" i="14"/>
  <c r="M25" i="14"/>
  <c r="M26" i="14"/>
  <c r="M27" i="14"/>
  <c r="M28" i="14"/>
  <c r="M29" i="14"/>
  <c r="M30" i="14"/>
  <c r="M31" i="14"/>
  <c r="M32" i="14"/>
  <c r="M33" i="14"/>
  <c r="G23" i="14"/>
  <c r="F23" i="14"/>
  <c r="C23" i="14"/>
  <c r="N18" i="9"/>
  <c r="N17" i="9"/>
  <c r="N16" i="9"/>
  <c r="N15" i="9"/>
  <c r="N14" i="9"/>
  <c r="N13" i="9"/>
  <c r="N12" i="9"/>
  <c r="N11" i="9"/>
  <c r="O38" i="10"/>
  <c r="O37" i="10"/>
  <c r="O36" i="10"/>
  <c r="O35" i="10"/>
  <c r="O34" i="10"/>
  <c r="O33" i="10"/>
  <c r="O32" i="10"/>
  <c r="O31" i="10"/>
  <c r="O30" i="10"/>
  <c r="O29" i="10"/>
  <c r="O28" i="10"/>
  <c r="P27" i="10"/>
  <c r="P26" i="10"/>
  <c r="P25" i="10"/>
  <c r="I23" i="10" s="1"/>
  <c r="I24" i="10" s="1"/>
  <c r="P24" i="10"/>
  <c r="P23" i="10"/>
  <c r="H21" i="10"/>
  <c r="G21" i="10"/>
  <c r="F21" i="10"/>
  <c r="N10" i="9"/>
  <c r="H8" i="9"/>
  <c r="G8" i="9"/>
  <c r="F8" i="9"/>
  <c r="I7" i="9"/>
  <c r="M58" i="8"/>
  <c r="N57" i="8"/>
  <c r="N56" i="8"/>
  <c r="O31" i="7"/>
  <c r="O30" i="7"/>
  <c r="O29" i="7"/>
  <c r="O28" i="7"/>
  <c r="O27" i="7"/>
  <c r="P26" i="7"/>
  <c r="K25" i="7" s="1"/>
  <c r="P25" i="7"/>
  <c r="H13" i="7"/>
  <c r="H18" i="7"/>
  <c r="H21" i="7"/>
  <c r="H17" i="7"/>
  <c r="H16" i="7"/>
  <c r="H11" i="7" s="1"/>
  <c r="O20" i="6"/>
  <c r="O18" i="6"/>
  <c r="O16" i="6"/>
  <c r="O17" i="6"/>
  <c r="O15" i="6"/>
  <c r="O14" i="6"/>
  <c r="H23" i="17" l="1"/>
  <c r="I21" i="19"/>
  <c r="I22" i="19" s="1"/>
  <c r="J14" i="6"/>
  <c r="J15" i="6" s="1"/>
  <c r="I56" i="8"/>
  <c r="I57" i="8" s="1"/>
  <c r="H47" i="18"/>
  <c r="H48" i="18" s="1"/>
  <c r="H22" i="7"/>
  <c r="H23" i="7" s="1"/>
  <c r="I41" i="20"/>
  <c r="J23" i="10"/>
  <c r="J25" i="7"/>
  <c r="J26" i="7" s="1"/>
  <c r="I25" i="7"/>
  <c r="G21" i="2"/>
  <c r="G22" i="2" s="1"/>
  <c r="I14" i="6"/>
  <c r="I15" i="6" s="1"/>
  <c r="J21" i="10"/>
  <c r="K26" i="7"/>
  <c r="H11" i="23"/>
  <c r="I11" i="23"/>
  <c r="I13" i="23"/>
  <c r="J7" i="22"/>
  <c r="J9" i="22"/>
  <c r="H25" i="17"/>
  <c r="H26" i="17" s="1"/>
  <c r="H23" i="14"/>
  <c r="H25" i="14"/>
  <c r="I10" i="9"/>
  <c r="I8" i="9"/>
  <c r="H14" i="6"/>
  <c r="H15" i="6" s="1"/>
  <c r="H8" i="5"/>
  <c r="G6" i="5"/>
  <c r="F6" i="5"/>
  <c r="E6" i="5"/>
  <c r="H5" i="5"/>
  <c r="I14" i="23" l="1"/>
  <c r="I11" i="9"/>
  <c r="J24" i="10"/>
  <c r="I26" i="7"/>
  <c r="H6" i="5"/>
  <c r="H9" i="5" s="1"/>
  <c r="J10" i="22"/>
  <c r="H26" i="14"/>
  <c r="G39" i="20" l="1"/>
  <c r="H39" i="20"/>
  <c r="I42" i="20" s="1"/>
</calcChain>
</file>

<file path=xl/sharedStrings.xml><?xml version="1.0" encoding="utf-8"?>
<sst xmlns="http://schemas.openxmlformats.org/spreadsheetml/2006/main" count="9473" uniqueCount="2072">
  <si>
    <t>기능 영역</t>
  </si>
  <si>
    <t>G/L 계정</t>
  </si>
  <si>
    <t>G/L 계정 설명</t>
  </si>
  <si>
    <t>기초+01~11누계NET</t>
  </si>
  <si>
    <t>자산</t>
  </si>
  <si>
    <t>A</t>
  </si>
  <si>
    <t>현금및현금성자산</t>
  </si>
  <si>
    <t>A1_100</t>
  </si>
  <si>
    <t>현금</t>
  </si>
  <si>
    <t>보통예금</t>
  </si>
  <si>
    <t>국고보조금_현금</t>
  </si>
  <si>
    <t>현금성자산(국고보조금)</t>
  </si>
  <si>
    <t>단기금융상품</t>
  </si>
  <si>
    <t>A1_101</t>
  </si>
  <si>
    <t>단기금융자산(정기예금)</t>
  </si>
  <si>
    <t>기타유동금융자산</t>
  </si>
  <si>
    <t>A1_102</t>
  </si>
  <si>
    <t>단기대여금</t>
  </si>
  <si>
    <t>단기대여금(일반)</t>
  </si>
  <si>
    <t>대손충당금_단기대여금</t>
  </si>
  <si>
    <t>단기대여금대손충당금(일반)</t>
  </si>
  <si>
    <t>유동성임차보증금</t>
  </si>
  <si>
    <t>미수금</t>
  </si>
  <si>
    <t>미수금(급여)</t>
  </si>
  <si>
    <t>미수수익</t>
  </si>
  <si>
    <t>매출채권</t>
  </si>
  <si>
    <t>A1_103</t>
  </si>
  <si>
    <t>외상매출금</t>
  </si>
  <si>
    <t>수취전자어음</t>
  </si>
  <si>
    <t>외상매출금(외화조정)</t>
  </si>
  <si>
    <t>대손충당금_매출채권</t>
  </si>
  <si>
    <t>매출채권대손충당금(외상매출금)</t>
  </si>
  <si>
    <t>재고자산</t>
  </si>
  <si>
    <t>A1_104</t>
  </si>
  <si>
    <t>제품</t>
  </si>
  <si>
    <t>제품-자재원장 정산</t>
  </si>
  <si>
    <t>반제품</t>
  </si>
  <si>
    <t>재공품</t>
  </si>
  <si>
    <t>반제품-자재원장 정산</t>
  </si>
  <si>
    <t>원재료</t>
  </si>
  <si>
    <t>원재료-자재원장 정산</t>
  </si>
  <si>
    <t>부재료</t>
  </si>
  <si>
    <t>부재료-자재원장 정산</t>
  </si>
  <si>
    <t>미착품(원부재료)</t>
  </si>
  <si>
    <t>미착품(경비)</t>
  </si>
  <si>
    <t>당기법인세자산</t>
  </si>
  <si>
    <t>A1_105</t>
  </si>
  <si>
    <t>선급법인세</t>
  </si>
  <si>
    <t>선급법인세(원천납부-국세)</t>
  </si>
  <si>
    <t>선급법인세(원천납부-지방세)</t>
  </si>
  <si>
    <t>선급법인세(중간예납)</t>
  </si>
  <si>
    <t>A1_106</t>
  </si>
  <si>
    <t>부가세대급금</t>
  </si>
  <si>
    <t>매입부가세</t>
  </si>
  <si>
    <t>기타유동자산</t>
  </si>
  <si>
    <t>선급금</t>
  </si>
  <si>
    <t>선급비용(보험료)</t>
  </si>
  <si>
    <t>선급비용</t>
  </si>
  <si>
    <t>선급비용(지급수수료)</t>
  </si>
  <si>
    <t>선급비용(기타)</t>
  </si>
  <si>
    <t>유동</t>
  </si>
  <si>
    <t>A1_106101</t>
  </si>
  <si>
    <t>가지급금</t>
  </si>
  <si>
    <t>당기손익-공정가치금융자산(비유동)</t>
  </si>
  <si>
    <t>A2_200</t>
  </si>
  <si>
    <t>당기손익-공정가치금융자산</t>
  </si>
  <si>
    <t>당기손익공정가치측정금융자산</t>
  </si>
  <si>
    <t>비유동파생금융자산</t>
  </si>
  <si>
    <t>A2_201</t>
  </si>
  <si>
    <t>파생상품자산</t>
  </si>
  <si>
    <t>장기파생금융자산</t>
  </si>
  <si>
    <t>기타비유동금융자산</t>
  </si>
  <si>
    <t>A2_202</t>
  </si>
  <si>
    <t>장기대여금</t>
  </si>
  <si>
    <t>장기대여금(일반)</t>
  </si>
  <si>
    <t>임차보증금</t>
  </si>
  <si>
    <t>보증금(임차보증금)</t>
  </si>
  <si>
    <t>유형자산</t>
  </si>
  <si>
    <t>A2_203</t>
  </si>
  <si>
    <t>토지</t>
  </si>
  <si>
    <t>건물</t>
  </si>
  <si>
    <t>감가상각누계액</t>
  </si>
  <si>
    <t>건물감가상각누계액</t>
  </si>
  <si>
    <t>구축물</t>
  </si>
  <si>
    <t>구축물감가상각누계액</t>
  </si>
  <si>
    <t>기계장치</t>
  </si>
  <si>
    <t>기계장치감가상각누계액</t>
  </si>
  <si>
    <t>차량운반구</t>
  </si>
  <si>
    <t>차량운반구감가상각누계액</t>
  </si>
  <si>
    <t>공기구비품</t>
  </si>
  <si>
    <t>공기구비품(공기구비품)</t>
  </si>
  <si>
    <t>비유동</t>
  </si>
  <si>
    <t>A2_203109</t>
  </si>
  <si>
    <t>공기구비품(사무가구)</t>
  </si>
  <si>
    <t>공기구비품감가상각누계액</t>
  </si>
  <si>
    <t>연구기자재</t>
  </si>
  <si>
    <t>연구기자재감가상각누계액</t>
  </si>
  <si>
    <t>연구기자재 감가상각누계액(일반)</t>
  </si>
  <si>
    <t>건설중인자산</t>
  </si>
  <si>
    <t>건설중인자산(건물)</t>
  </si>
  <si>
    <t>건설중인자산(기계장치)</t>
  </si>
  <si>
    <t>건설중인자산(공기구비품)</t>
  </si>
  <si>
    <t>건설중인자산(기타)</t>
  </si>
  <si>
    <t>건설중인자산(연구기자재)</t>
  </si>
  <si>
    <t>건설중인자산(사무가구)</t>
  </si>
  <si>
    <t>건설중인자산(특허)</t>
  </si>
  <si>
    <t>국고보조금(건물)</t>
  </si>
  <si>
    <t>국고보조금(기계장치)</t>
  </si>
  <si>
    <t>국고보조금(연구기자재)</t>
  </si>
  <si>
    <t>임차자산개량권</t>
  </si>
  <si>
    <t>기타유형자산</t>
  </si>
  <si>
    <t>기타의유형자산 감가상각누계액</t>
  </si>
  <si>
    <t>사용권자산</t>
  </si>
  <si>
    <t>A2_204</t>
  </si>
  <si>
    <t>사용권자산(차량)</t>
  </si>
  <si>
    <t>사용권자산(부동산)</t>
  </si>
  <si>
    <t>사용권자산(기타)</t>
  </si>
  <si>
    <t>사용권자산감가상각누계액</t>
  </si>
  <si>
    <t>사용권자산(차량) 감가상각누계액</t>
  </si>
  <si>
    <t>사용권자산(부동산) 감가상각누계액</t>
  </si>
  <si>
    <t>사용권자산(기타) 감가상각누계액</t>
  </si>
  <si>
    <t>무형자산</t>
  </si>
  <si>
    <t>A2_205</t>
  </si>
  <si>
    <t>산업재산권</t>
  </si>
  <si>
    <t>특허권</t>
  </si>
  <si>
    <t>상표권</t>
  </si>
  <si>
    <t>소프트웨어</t>
  </si>
  <si>
    <t>매입채무</t>
  </si>
  <si>
    <t>B1_100</t>
  </si>
  <si>
    <t>외상매입금</t>
  </si>
  <si>
    <t>부채</t>
  </si>
  <si>
    <t>B</t>
  </si>
  <si>
    <t>외상매입금(외화조정)</t>
  </si>
  <si>
    <t>유동성차입금</t>
  </si>
  <si>
    <t>B1_101</t>
  </si>
  <si>
    <t>단기차입금</t>
  </si>
  <si>
    <t>단기차입금(일반)</t>
  </si>
  <si>
    <t>단기차입금(유산스)</t>
  </si>
  <si>
    <t>유동성장기차입금</t>
  </si>
  <si>
    <t>유동성장기차입금(일반)</t>
  </si>
  <si>
    <t>유동리스부채</t>
  </si>
  <si>
    <t>B1_102</t>
  </si>
  <si>
    <t>기타유동금융부채</t>
  </si>
  <si>
    <t>B1_103</t>
  </si>
  <si>
    <t>미지급금</t>
  </si>
  <si>
    <t>미지급금(개인)</t>
  </si>
  <si>
    <t>미지급금(자산)</t>
  </si>
  <si>
    <t>미지급금(국책과제)</t>
  </si>
  <si>
    <t>미지급금(국책과제-부가세)</t>
  </si>
  <si>
    <t>미지급금(공용법인카드)</t>
  </si>
  <si>
    <t>미지급금(국책과제공용법인카드)</t>
  </si>
  <si>
    <t>미지급비용</t>
  </si>
  <si>
    <t>미지급비용(차입이자)</t>
  </si>
  <si>
    <t>미지급비용(급여외)</t>
  </si>
  <si>
    <t>미지급비용(연차수당)</t>
  </si>
  <si>
    <t>미지급비용(급여)</t>
  </si>
  <si>
    <t>당기법인세부채</t>
  </si>
  <si>
    <t>B1_104</t>
  </si>
  <si>
    <t>미지급법인세</t>
  </si>
  <si>
    <t>선수금</t>
  </si>
  <si>
    <t>선수수익(기타)</t>
  </si>
  <si>
    <t>B1_105</t>
  </si>
  <si>
    <t>예수금</t>
  </si>
  <si>
    <t>예수금(근로소득)</t>
  </si>
  <si>
    <t>기타유동부채</t>
  </si>
  <si>
    <t>예수금(근로소득 주민세)</t>
  </si>
  <si>
    <t>예수금(사업소득)</t>
  </si>
  <si>
    <t>예수금(사업소득 주민세)</t>
  </si>
  <si>
    <t>예수금(기타소득)</t>
  </si>
  <si>
    <t>예수금(기타소득 주민세)</t>
  </si>
  <si>
    <t>예수금(국민연금)</t>
  </si>
  <si>
    <t>예수금(국고보조금)</t>
  </si>
  <si>
    <t>예수금(고용보험)</t>
  </si>
  <si>
    <t>예수금(건강보험)</t>
  </si>
  <si>
    <t>예수금(기타)</t>
  </si>
  <si>
    <t>A1_106100</t>
  </si>
  <si>
    <t>매출부가세</t>
  </si>
  <si>
    <t>비유동성차입금</t>
  </si>
  <si>
    <t>B2_106</t>
  </si>
  <si>
    <t>상환우선주</t>
  </si>
  <si>
    <t>장기차입금</t>
  </si>
  <si>
    <t>장기차입금(일반)</t>
  </si>
  <si>
    <t>비유동리스부채</t>
  </si>
  <si>
    <t>B2_107</t>
  </si>
  <si>
    <t>비유동파생금융부채</t>
  </si>
  <si>
    <t>B2_108</t>
  </si>
  <si>
    <t>비유동파생상품부채</t>
  </si>
  <si>
    <t>장기파생금융부채</t>
  </si>
  <si>
    <t>기타비유동금융부채</t>
  </si>
  <si>
    <t>B2_109</t>
  </si>
  <si>
    <t>장기미지급금</t>
  </si>
  <si>
    <t>퇴직급여부채</t>
  </si>
  <si>
    <t>B2_110</t>
  </si>
  <si>
    <t>(부채계정)퇴직연금운용자산</t>
  </si>
  <si>
    <t>퇴직연금운용자산</t>
  </si>
  <si>
    <t>퇴직급여충당금</t>
  </si>
  <si>
    <t>퇴직급여충당부채</t>
  </si>
  <si>
    <t>이연법인세부채</t>
  </si>
  <si>
    <t>B2_111</t>
  </si>
  <si>
    <t>비유동이연법인세부채</t>
  </si>
  <si>
    <t>이연법인세부채(비유동)</t>
  </si>
  <si>
    <t>기타장기종업원급여부채</t>
  </si>
  <si>
    <t>B2_112</t>
  </si>
  <si>
    <t>장기종업원급여부채</t>
  </si>
  <si>
    <t>자본금</t>
  </si>
  <si>
    <t>C1_100</t>
  </si>
  <si>
    <t>보통주자본금</t>
  </si>
  <si>
    <t>자본</t>
  </si>
  <si>
    <t>C</t>
  </si>
  <si>
    <t>주식발행초과금</t>
  </si>
  <si>
    <t>C1_101</t>
  </si>
  <si>
    <t>주식할인발행차금</t>
  </si>
  <si>
    <t>감자차손</t>
  </si>
  <si>
    <t>이익잉여금</t>
  </si>
  <si>
    <t>C1_102</t>
  </si>
  <si>
    <t>미처분이익잉여금</t>
  </si>
  <si>
    <t>전기이월이익잉여금</t>
  </si>
  <si>
    <t>I. 매출액</t>
  </si>
  <si>
    <t>IS_100</t>
  </si>
  <si>
    <t>제품매출</t>
  </si>
  <si>
    <t>제품매출(국내)</t>
  </si>
  <si>
    <t>IS</t>
  </si>
  <si>
    <t>제품매출(영세율)</t>
  </si>
  <si>
    <t>임가공매출</t>
  </si>
  <si>
    <t>임가공매출(영세율)</t>
  </si>
  <si>
    <t>IS_101</t>
  </si>
  <si>
    <t>제품매출원가(국내)</t>
  </si>
  <si>
    <t>제품매출원가(영세율)</t>
  </si>
  <si>
    <t>제품매출원가(자재원장정산)</t>
  </si>
  <si>
    <t>기타매출원가(기타)</t>
  </si>
  <si>
    <t>기타매출원가(성과급)</t>
  </si>
  <si>
    <t>임가공매출원가</t>
  </si>
  <si>
    <t>임가공매출원가(영세율)</t>
  </si>
  <si>
    <t>관세환급금(제품)</t>
  </si>
  <si>
    <t>이동차이-반제품</t>
  </si>
  <si>
    <t>이동차이-임가공품</t>
  </si>
  <si>
    <t>가격변경차이-제품</t>
  </si>
  <si>
    <t>가격변경차이-반제품</t>
  </si>
  <si>
    <t>가격변경차이-임가공품</t>
  </si>
  <si>
    <t>가격변경차이-원재료</t>
  </si>
  <si>
    <t>가격변경차이-부재료</t>
  </si>
  <si>
    <t>오더정산차이-제품</t>
  </si>
  <si>
    <t>오더정산차이-반제품</t>
  </si>
  <si>
    <t>오더정산차이-임가공품</t>
  </si>
  <si>
    <t>자재원장차이-제품</t>
  </si>
  <si>
    <t>자재원장차이-반제품</t>
  </si>
  <si>
    <t>자재원장차이-임가공품</t>
  </si>
  <si>
    <t>자재원장차이-원재료</t>
  </si>
  <si>
    <t>자재원장차이-부재료</t>
  </si>
  <si>
    <t>재료비-원재료</t>
  </si>
  <si>
    <t>재료비-부재료</t>
  </si>
  <si>
    <t>재료비-제품</t>
  </si>
  <si>
    <t>재료비-반제품</t>
  </si>
  <si>
    <t>생산대체-반제품</t>
  </si>
  <si>
    <t>생산대체-제품</t>
  </si>
  <si>
    <t>생산대체-임가공품</t>
  </si>
  <si>
    <t>급여</t>
  </si>
  <si>
    <t>판매비와관리비</t>
  </si>
  <si>
    <t>IS_102</t>
  </si>
  <si>
    <t>경상연구개발비</t>
  </si>
  <si>
    <t>상여-일반</t>
  </si>
  <si>
    <t>퇴직급여</t>
  </si>
  <si>
    <t>잡급</t>
  </si>
  <si>
    <t>제조</t>
  </si>
  <si>
    <t>CO</t>
  </si>
  <si>
    <t>제조비용</t>
  </si>
  <si>
    <t>MC</t>
  </si>
  <si>
    <t>N/A</t>
  </si>
  <si>
    <t>복리후생비-식대</t>
  </si>
  <si>
    <t>복리후생비-건강보험</t>
  </si>
  <si>
    <t>복리후생비-경조사비</t>
  </si>
  <si>
    <t>복리후생비-업무추진비</t>
  </si>
  <si>
    <t>복리후생비-식당운영비</t>
  </si>
  <si>
    <t>복리후생비-피복비</t>
  </si>
  <si>
    <t>복리후생비-고용보험</t>
  </si>
  <si>
    <t>복리후생비-산재보험</t>
  </si>
  <si>
    <t>복리후생비-국민연금</t>
  </si>
  <si>
    <t>복리후생비-검진료</t>
  </si>
  <si>
    <t>복리후생비-안전용품</t>
  </si>
  <si>
    <t>복리후생비-기타</t>
  </si>
  <si>
    <t>여비교통비-국내</t>
  </si>
  <si>
    <t>여비교통비-해외</t>
  </si>
  <si>
    <t>접대비-법인카드</t>
  </si>
  <si>
    <t>손익</t>
  </si>
  <si>
    <t>일반관리</t>
  </si>
  <si>
    <t>GA</t>
  </si>
  <si>
    <t>접대비</t>
  </si>
  <si>
    <t>IS_102106</t>
  </si>
  <si>
    <t>접대비-개인카드및현금</t>
  </si>
  <si>
    <t>접대비-세금계산서</t>
  </si>
  <si>
    <t>접대비-거래처경조금(개인)</t>
  </si>
  <si>
    <t>통신비-전화</t>
  </si>
  <si>
    <t>통신비-우편</t>
  </si>
  <si>
    <t>통신비-휴대폰</t>
  </si>
  <si>
    <t>통신비-인터넷</t>
  </si>
  <si>
    <t>가스수도료-가스</t>
  </si>
  <si>
    <t>가스수도료-수도</t>
  </si>
  <si>
    <t>가스수도료-질소</t>
  </si>
  <si>
    <t>전력비</t>
  </si>
  <si>
    <t>세금과공과-인증지대</t>
  </si>
  <si>
    <t>세금과공과-등록면허세</t>
  </si>
  <si>
    <t>세금과공과-종업원할사업소세</t>
  </si>
  <si>
    <t>세금과공과-재산세</t>
  </si>
  <si>
    <t>세금과공과-주민세</t>
  </si>
  <si>
    <t>세금과공과-기타지방세</t>
  </si>
  <si>
    <t>세금과공과</t>
  </si>
  <si>
    <t>IS_102110</t>
  </si>
  <si>
    <t>세금과공과-교육세</t>
  </si>
  <si>
    <t>감가상각비-건물</t>
  </si>
  <si>
    <t>감가상각비</t>
  </si>
  <si>
    <t>감가상각비-구축물</t>
  </si>
  <si>
    <t>감가상각비-기계장치</t>
  </si>
  <si>
    <t>감가상각비-공기구비품</t>
  </si>
  <si>
    <t>IS_102111</t>
  </si>
  <si>
    <t>감가상각비-공기구비품_사무가구</t>
  </si>
  <si>
    <t>감가상각비-연구기자재</t>
  </si>
  <si>
    <t>감가상각비-기타</t>
  </si>
  <si>
    <t>감가상각비-사용권자산(차량)</t>
  </si>
  <si>
    <t>감가상각비-사용권자산(부동산)</t>
  </si>
  <si>
    <t>감가상각비-사용권자산(기타)</t>
  </si>
  <si>
    <t>지급임차료-지게차</t>
  </si>
  <si>
    <t>지급임차료</t>
  </si>
  <si>
    <t>지급임차료-사무실,창고</t>
  </si>
  <si>
    <t>지급임차료-전산기기</t>
  </si>
  <si>
    <t>지급임차료-기타</t>
  </si>
  <si>
    <t>지급임차료-법인차량</t>
  </si>
  <si>
    <t>수선비-건물</t>
  </si>
  <si>
    <t>수선비</t>
  </si>
  <si>
    <t>수선비-공기구비품</t>
  </si>
  <si>
    <t>수선비-연구기자재</t>
  </si>
  <si>
    <t>수선비-기타</t>
  </si>
  <si>
    <t>수선비-기계장치</t>
  </si>
  <si>
    <t>보험료-보증</t>
  </si>
  <si>
    <t>보험료-기타</t>
  </si>
  <si>
    <t>보험료-법인차량</t>
  </si>
  <si>
    <t>차량유지비-유류대</t>
  </si>
  <si>
    <t>차량유지비-유류대_법인차량</t>
  </si>
  <si>
    <t>차량유지비-수선비_법인차량</t>
  </si>
  <si>
    <t>차량유지비-기타_법인차량</t>
  </si>
  <si>
    <t>차량유지비-통행/주차_법인차량</t>
  </si>
  <si>
    <t>차량유지비-통행/일반</t>
  </si>
  <si>
    <t>운반비</t>
  </si>
  <si>
    <t>운반비-국내</t>
  </si>
  <si>
    <t>교육훈련비-사내교육</t>
  </si>
  <si>
    <t>교육훈련비-사외교육</t>
  </si>
  <si>
    <t>교육훈련비-여비</t>
  </si>
  <si>
    <t>교육훈련비-지게차,안전교육</t>
  </si>
  <si>
    <t>도서인쇄비-도서</t>
  </si>
  <si>
    <t>도서인쇄비</t>
  </si>
  <si>
    <t>도서인쇄비-기타</t>
  </si>
  <si>
    <t>회의비</t>
  </si>
  <si>
    <t>소모품비-사무용품</t>
  </si>
  <si>
    <t>소모품비-전산소모품</t>
  </si>
  <si>
    <t>소모품비-기타</t>
  </si>
  <si>
    <t>소모품비-안전용품</t>
  </si>
  <si>
    <t>소모품비-사무가구</t>
  </si>
  <si>
    <t>소모품비-생산용품</t>
  </si>
  <si>
    <t>소모품비-완제품포장용품</t>
  </si>
  <si>
    <t>소모품비-시약및재료비</t>
  </si>
  <si>
    <t>지급수수료-금융기관</t>
  </si>
  <si>
    <t>지급수수료-자문용역</t>
  </si>
  <si>
    <t>지급수수료-협회비</t>
  </si>
  <si>
    <t>지급수수료-관리대행</t>
  </si>
  <si>
    <t>지급수수료-검사수수료</t>
  </si>
  <si>
    <t>지급수수료-셰어드서비스</t>
  </si>
  <si>
    <t>지급수수료-기타</t>
  </si>
  <si>
    <t>외주가공비-기타</t>
  </si>
  <si>
    <t>외주용역비-경비,청소</t>
  </si>
  <si>
    <t>외주용역비</t>
  </si>
  <si>
    <t>외주용역비-전산</t>
  </si>
  <si>
    <t>외주용역비-도급</t>
  </si>
  <si>
    <t>광고선전비-각종매체</t>
  </si>
  <si>
    <t>광고선전비-기타</t>
  </si>
  <si>
    <t>무형자산상각비-특허권</t>
  </si>
  <si>
    <t>무형자산상각비-소프트웨어</t>
  </si>
  <si>
    <t>무형고정자산상각</t>
  </si>
  <si>
    <t>사택관리비</t>
  </si>
  <si>
    <t>행사비-사내행사</t>
  </si>
  <si>
    <t>행사비-기타</t>
  </si>
  <si>
    <t>경상연구개발비(국책과제_시약및재료비)</t>
  </si>
  <si>
    <t>연구개발비</t>
  </si>
  <si>
    <t>RD</t>
  </si>
  <si>
    <t>IS_102100</t>
  </si>
  <si>
    <t>경상연구개발비(국책과제_검사수수료)</t>
  </si>
  <si>
    <t>경상연구개발비(국책과제_기타)</t>
  </si>
  <si>
    <t>외환차익(기타수익)</t>
  </si>
  <si>
    <t>외화환산이익</t>
  </si>
  <si>
    <t>외화환산이익(기타수익)</t>
  </si>
  <si>
    <t>사용권자산처분이익</t>
  </si>
  <si>
    <t>잡이익</t>
  </si>
  <si>
    <t>잡이익(기타)</t>
  </si>
  <si>
    <t>이자수익</t>
  </si>
  <si>
    <t>이자수익(예적금)</t>
  </si>
  <si>
    <t>이자수익(기타)</t>
  </si>
  <si>
    <t>외환차익(금융수익)</t>
  </si>
  <si>
    <t>외화환산이익(금융수익)</t>
  </si>
  <si>
    <t>배당금수익</t>
  </si>
  <si>
    <t>당기손익-공정가치금융자산평가이익</t>
  </si>
  <si>
    <t>공정가치금융자산평가이익</t>
  </si>
  <si>
    <t>금융수익</t>
  </si>
  <si>
    <t>파생상품평가이익</t>
  </si>
  <si>
    <t>외환차손</t>
  </si>
  <si>
    <t>외환차손(기타비용)</t>
  </si>
  <si>
    <t>외화환산손실</t>
  </si>
  <si>
    <t>외화환산손실(기타비용)</t>
  </si>
  <si>
    <t>사용권자산처분손실</t>
  </si>
  <si>
    <t>기타의수수료</t>
  </si>
  <si>
    <t>잡손실</t>
  </si>
  <si>
    <t>기부금</t>
  </si>
  <si>
    <t>기부금(기타)</t>
  </si>
  <si>
    <t>이자비용</t>
  </si>
  <si>
    <t>이자비용(금융이자)</t>
  </si>
  <si>
    <t>이자비용(기타)</t>
  </si>
  <si>
    <t>이자비용(리스부채)</t>
  </si>
  <si>
    <t>외화환산손실(금융비용)</t>
  </si>
  <si>
    <t>공정가치금융자산평가손실</t>
  </si>
  <si>
    <t>법인세비용</t>
  </si>
  <si>
    <t>법인세비용(법인세)</t>
  </si>
  <si>
    <t>법인세비용(기타)</t>
  </si>
  <si>
    <t>인건비 배부</t>
  </si>
  <si>
    <t>감가비 배부</t>
  </si>
  <si>
    <t>지급수수료 배부</t>
  </si>
  <si>
    <t>제조관리비 배부</t>
  </si>
  <si>
    <t>제조운영비 배부</t>
  </si>
  <si>
    <t>인원관리비 배부</t>
  </si>
  <si>
    <t>생산소모품 배부</t>
  </si>
  <si>
    <t>수선비 배부</t>
  </si>
  <si>
    <t>운반비 배부</t>
  </si>
  <si>
    <t>외주용역비 배부</t>
  </si>
  <si>
    <t>포장 배부</t>
  </si>
  <si>
    <t>기타경비 배부</t>
  </si>
  <si>
    <t>전기 배부</t>
  </si>
  <si>
    <t>가스 배부</t>
  </si>
  <si>
    <t>용수 배부</t>
  </si>
  <si>
    <t>A) 관세환급</t>
  </si>
  <si>
    <t>연구-인건비</t>
  </si>
  <si>
    <t>연구-복리후생비</t>
  </si>
  <si>
    <t>연구-감가상각비</t>
  </si>
  <si>
    <t>연구-지급수수료</t>
  </si>
  <si>
    <t>연구-소모품비</t>
  </si>
  <si>
    <t>연구-국책과제비</t>
  </si>
  <si>
    <t>연구-기타</t>
  </si>
  <si>
    <t>관리-인건비</t>
  </si>
  <si>
    <t>관리-복리후생비</t>
  </si>
  <si>
    <t>관리-감가상각비</t>
  </si>
  <si>
    <t>관리-지급수수료</t>
  </si>
  <si>
    <t>관리-Shared Serv./CI</t>
  </si>
  <si>
    <t>관리-기타</t>
  </si>
  <si>
    <t>외환평가익</t>
  </si>
  <si>
    <t>외환차익</t>
  </si>
  <si>
    <t>수입이자</t>
  </si>
  <si>
    <t>기타손익</t>
  </si>
  <si>
    <t>외환평가손</t>
  </si>
  <si>
    <t>지급이자</t>
  </si>
  <si>
    <t>기타손실</t>
  </si>
  <si>
    <t>인건비</t>
  </si>
  <si>
    <t>경비</t>
  </si>
  <si>
    <t>유틸리티</t>
  </si>
  <si>
    <t>GRIR-원재료-물대</t>
  </si>
  <si>
    <t>GRIR-부재료-물대</t>
  </si>
  <si>
    <t>GRIR-소모품-물대</t>
  </si>
  <si>
    <t>GRIR-원재료-관세</t>
  </si>
  <si>
    <t>GRIR-원재료-부대비</t>
  </si>
  <si>
    <t>GRIR-원재료-조정</t>
  </si>
  <si>
    <t>자산취득(System)</t>
  </si>
  <si>
    <t>투자임시-자산구매</t>
  </si>
  <si>
    <t>memo-임가공품</t>
  </si>
  <si>
    <t>Bank Clearing(이종통화)</t>
  </si>
  <si>
    <t>기초이관</t>
  </si>
  <si>
    <t>구분</t>
  </si>
  <si>
    <t>은행명</t>
  </si>
  <si>
    <t>계좌번호</t>
  </si>
  <si>
    <t>`21년말</t>
    <phoneticPr fontId="3" type="noConversion"/>
  </si>
  <si>
    <t>(단위 : 원)</t>
    <phoneticPr fontId="10" type="noConversion"/>
  </si>
  <si>
    <t>증가</t>
    <phoneticPr fontId="3" type="noConversion"/>
  </si>
  <si>
    <t>감소</t>
    <phoneticPr fontId="3" type="noConversion"/>
  </si>
  <si>
    <t>`22년 T월</t>
    <phoneticPr fontId="3" type="noConversion"/>
  </si>
  <si>
    <t>비고</t>
    <phoneticPr fontId="3" type="noConversion"/>
  </si>
  <si>
    <t>■ 예금 계정명세서</t>
    <phoneticPr fontId="14" type="noConversion"/>
  </si>
  <si>
    <t>시산표</t>
    <phoneticPr fontId="10" type="noConversion"/>
  </si>
  <si>
    <t>합 계</t>
    <phoneticPr fontId="3" type="noConversion"/>
  </si>
  <si>
    <t>거래기관</t>
    <phoneticPr fontId="3" type="noConversion"/>
  </si>
  <si>
    <t>■ 단기금융상품 계정명세서</t>
    <phoneticPr fontId="14" type="noConversion"/>
  </si>
  <si>
    <t>차이금액</t>
  </si>
  <si>
    <t>차이금액</t>
    <phoneticPr fontId="3" type="noConversion"/>
  </si>
  <si>
    <t>거래처</t>
    <phoneticPr fontId="3" type="noConversion"/>
  </si>
  <si>
    <t>내용</t>
    <phoneticPr fontId="3" type="noConversion"/>
  </si>
  <si>
    <t>단기</t>
    <phoneticPr fontId="3" type="noConversion"/>
  </si>
  <si>
    <t>장기</t>
    <phoneticPr fontId="3" type="noConversion"/>
  </si>
  <si>
    <t>■ 장.단기 임차보증금 계정명세서</t>
    <phoneticPr fontId="14" type="noConversion"/>
  </si>
  <si>
    <t>■ 장.단기 대여금 계정명세서</t>
    <phoneticPr fontId="14" type="noConversion"/>
  </si>
  <si>
    <t>■ 미수금 계정명세서</t>
    <phoneticPr fontId="14" type="noConversion"/>
  </si>
  <si>
    <t>■ 미수수익 계정명세서</t>
    <phoneticPr fontId="14" type="noConversion"/>
  </si>
  <si>
    <t>통화</t>
    <phoneticPr fontId="3" type="noConversion"/>
  </si>
  <si>
    <t>KRW</t>
    <phoneticPr fontId="3" type="noConversion"/>
  </si>
  <si>
    <t>■ 매출채권 계정명세서</t>
    <phoneticPr fontId="14" type="noConversion"/>
  </si>
  <si>
    <t>계정과목</t>
    <phoneticPr fontId="3" type="noConversion"/>
  </si>
  <si>
    <t>당기증가</t>
  </si>
  <si>
    <t>타계정입고</t>
  </si>
  <si>
    <t>당기감소</t>
  </si>
  <si>
    <t>타계정출고</t>
  </si>
  <si>
    <t>■ 재고자산 계정명세서</t>
    <phoneticPr fontId="14" type="noConversion"/>
  </si>
  <si>
    <t>■ 선급법인세 계정명세서</t>
    <phoneticPr fontId="14" type="noConversion"/>
  </si>
  <si>
    <t>■ 선급금 계정명세서</t>
    <phoneticPr fontId="14" type="noConversion"/>
  </si>
  <si>
    <t>■ 선급비용 계정명세서</t>
    <phoneticPr fontId="14" type="noConversion"/>
  </si>
  <si>
    <t>■ 당기손익-공정가치금융자산 계정명세서</t>
    <phoneticPr fontId="14" type="noConversion"/>
  </si>
  <si>
    <t>종 목</t>
    <phoneticPr fontId="3" type="noConversion"/>
  </si>
  <si>
    <t>주당 금액</t>
    <phoneticPr fontId="3" type="noConversion"/>
  </si>
  <si>
    <t>주식수</t>
    <phoneticPr fontId="3" type="noConversion"/>
  </si>
  <si>
    <t>평가차액</t>
    <phoneticPr fontId="3" type="noConversion"/>
  </si>
  <si>
    <t>전년누계</t>
    <phoneticPr fontId="3" type="noConversion"/>
  </si>
  <si>
    <t>당기증감</t>
    <phoneticPr fontId="3" type="noConversion"/>
  </si>
  <si>
    <t>전년누계</t>
    <phoneticPr fontId="3" type="noConversion"/>
  </si>
  <si>
    <t>취득가액</t>
    <phoneticPr fontId="3" type="noConversion"/>
  </si>
  <si>
    <t>당기증감</t>
    <phoneticPr fontId="3" type="noConversion"/>
  </si>
  <si>
    <t>■ 파생상품 계정명세서</t>
    <phoneticPr fontId="14" type="noConversion"/>
  </si>
  <si>
    <t>종목</t>
    <phoneticPr fontId="3" type="noConversion"/>
  </si>
  <si>
    <t>계약일</t>
  </si>
  <si>
    <t>만기일</t>
    <phoneticPr fontId="3" type="noConversion"/>
  </si>
  <si>
    <t>외화금액</t>
  </si>
  <si>
    <t>원화금액</t>
  </si>
  <si>
    <t>평가손익</t>
    <phoneticPr fontId="3" type="noConversion"/>
  </si>
  <si>
    <t>■ 외상매입금 계정명세서</t>
    <phoneticPr fontId="14" type="noConversion"/>
  </si>
  <si>
    <t>■ 유동성차입금 계정명세서</t>
    <phoneticPr fontId="14" type="noConversion"/>
  </si>
  <si>
    <t>■ 리스부채 계정명세서</t>
    <phoneticPr fontId="14" type="noConversion"/>
  </si>
  <si>
    <t>발생일자</t>
    <phoneticPr fontId="3" type="noConversion"/>
  </si>
  <si>
    <t>■ 미지급금(일반) 계정명세서</t>
    <phoneticPr fontId="14" type="noConversion"/>
  </si>
  <si>
    <t>■ 미지급금(자산) 계정명세서</t>
    <phoneticPr fontId="14" type="noConversion"/>
  </si>
  <si>
    <t>■ 미지급금(기타) 계정명세서</t>
    <phoneticPr fontId="14" type="noConversion"/>
  </si>
  <si>
    <t>■ 미지급비용 계정명세서</t>
    <phoneticPr fontId="14" type="noConversion"/>
  </si>
  <si>
    <t>■ 선수수익 계정명세서</t>
    <phoneticPr fontId="14" type="noConversion"/>
  </si>
  <si>
    <t>■ 미지급법인세 계정명세서</t>
    <phoneticPr fontId="14" type="noConversion"/>
  </si>
  <si>
    <t>■ 예수금 계정명세서</t>
    <phoneticPr fontId="14" type="noConversion"/>
  </si>
  <si>
    <t>■ 장기차입금 계정명세서</t>
    <phoneticPr fontId="14" type="noConversion"/>
  </si>
  <si>
    <t>기산일</t>
    <phoneticPr fontId="3" type="noConversion"/>
  </si>
  <si>
    <t>만기일</t>
    <phoneticPr fontId="3" type="noConversion"/>
  </si>
  <si>
    <t>■ 장기미지급금 계정명세서</t>
    <phoneticPr fontId="14" type="noConversion"/>
  </si>
  <si>
    <t>과목</t>
    <phoneticPr fontId="3" type="noConversion"/>
  </si>
  <si>
    <t>대상금액</t>
    <phoneticPr fontId="3" type="noConversion"/>
  </si>
  <si>
    <t>적용세율</t>
    <phoneticPr fontId="3" type="noConversion"/>
  </si>
  <si>
    <t>■ 이연법인세자산/부채 계정명세서</t>
    <phoneticPr fontId="14" type="noConversion"/>
  </si>
  <si>
    <t>신한은행</t>
    <phoneticPr fontId="3" type="noConversion"/>
  </si>
  <si>
    <t>A1_102100</t>
  </si>
  <si>
    <t>단기대여금(관계사)</t>
  </si>
  <si>
    <t>B1_103100</t>
  </si>
  <si>
    <t>미지급배당금</t>
  </si>
  <si>
    <t>법정적립금</t>
  </si>
  <si>
    <t>이익준비금</t>
  </si>
  <si>
    <t>매출</t>
  </si>
  <si>
    <t>S</t>
  </si>
  <si>
    <t>상품매출(국내)</t>
  </si>
  <si>
    <t>IS_100100</t>
  </si>
  <si>
    <t>IS_100101</t>
  </si>
  <si>
    <t>매출원가</t>
  </si>
  <si>
    <t>CG</t>
  </si>
  <si>
    <t>II. 매출원가</t>
  </si>
  <si>
    <t>상품매출원가(국내)</t>
  </si>
  <si>
    <t>IS_101100</t>
  </si>
  <si>
    <t>제품매출원가</t>
  </si>
  <si>
    <t>IS_101101</t>
  </si>
  <si>
    <t>IS_101102</t>
  </si>
  <si>
    <t>IS_102101</t>
  </si>
  <si>
    <t>IS_102102</t>
  </si>
  <si>
    <t>IS_102103</t>
  </si>
  <si>
    <t>IS_102104</t>
  </si>
  <si>
    <t>IS_102105</t>
  </si>
  <si>
    <t>IS_102107</t>
  </si>
  <si>
    <t>IS_102108</t>
  </si>
  <si>
    <t>IS_102109</t>
  </si>
  <si>
    <t>세금과공과-기타</t>
  </si>
  <si>
    <t>IS_102112</t>
  </si>
  <si>
    <t>IS_102113</t>
  </si>
  <si>
    <t>IS_102114</t>
  </si>
  <si>
    <t>IS_102115</t>
  </si>
  <si>
    <t>IS_102116</t>
  </si>
  <si>
    <t>IS_102117</t>
  </si>
  <si>
    <t>IS_102118</t>
  </si>
  <si>
    <t>IS_102119</t>
  </si>
  <si>
    <t>IS_102120</t>
  </si>
  <si>
    <t>IS_102121</t>
  </si>
  <si>
    <t>IS_102122</t>
  </si>
  <si>
    <t>IS_102123</t>
  </si>
  <si>
    <t>IS_102124</t>
  </si>
  <si>
    <t>IS_102125</t>
  </si>
  <si>
    <t>행사비</t>
  </si>
  <si>
    <t>행사비-시상금</t>
  </si>
  <si>
    <t>영업외수익</t>
  </si>
  <si>
    <t>OI</t>
  </si>
  <si>
    <t>기타수익</t>
  </si>
  <si>
    <t>IS103</t>
  </si>
  <si>
    <t>유형자산처분이익</t>
  </si>
  <si>
    <t>IS103102</t>
  </si>
  <si>
    <t>IS103103</t>
  </si>
  <si>
    <t>잡이익(폐자재매각대)</t>
  </si>
  <si>
    <t>IS104100</t>
  </si>
  <si>
    <t>IS104101</t>
  </si>
  <si>
    <t>IS103104</t>
  </si>
  <si>
    <t>IS104102</t>
  </si>
  <si>
    <t>영업외비용</t>
  </si>
  <si>
    <t>OC</t>
  </si>
  <si>
    <t>기타비용</t>
  </si>
  <si>
    <t>IS105</t>
  </si>
  <si>
    <t>유형자산처분손실</t>
  </si>
  <si>
    <t>IS105102</t>
  </si>
  <si>
    <t>IS105104</t>
  </si>
  <si>
    <t>IS105105</t>
  </si>
  <si>
    <t>기부금(법정)</t>
  </si>
  <si>
    <t>IS106100</t>
  </si>
  <si>
    <t>금융원가</t>
  </si>
  <si>
    <t>IS106</t>
  </si>
  <si>
    <t>이자비용(유산스)</t>
  </si>
  <si>
    <t>IS105106</t>
  </si>
  <si>
    <t>IS107100</t>
  </si>
  <si>
    <t>가계정</t>
  </si>
  <si>
    <t>고정자산처분임시계정</t>
  </si>
  <si>
    <t>㈜에코프로비엠</t>
    <phoneticPr fontId="3" type="noConversion"/>
  </si>
  <si>
    <t>손미숙[힐링하우스]</t>
    <phoneticPr fontId="3" type="noConversion"/>
  </si>
  <si>
    <t>유동성임차보증금</t>
    <phoneticPr fontId="3" type="noConversion"/>
  </si>
  <si>
    <t>태원화인빌 임대인[공순연]</t>
    <phoneticPr fontId="3" type="noConversion"/>
  </si>
  <si>
    <t>신영섭[두호SK뷰푸르지오 205동 2104호]</t>
    <phoneticPr fontId="3" type="noConversion"/>
  </si>
  <si>
    <t>윤진석[삼구트리니엔 108동 2501호]</t>
  </si>
  <si>
    <t>오예나</t>
  </si>
  <si>
    <t>경영지원담당 최선미 상무 사택 전세 보증금 2022.09.15~2024.09.15 (24개월)</t>
    <phoneticPr fontId="3" type="noConversion"/>
  </si>
  <si>
    <t>생산기술담당 이재범 상무 사택 보증금 2022.03.02~2024.03.01 (24개월)</t>
    <phoneticPr fontId="3" type="noConversion"/>
  </si>
  <si>
    <t>태원화인빌 투룸 301호 보증금_정재욱,박경태</t>
    <phoneticPr fontId="3" type="noConversion"/>
  </si>
  <si>
    <t>CAM3 공장 임차보증금 (2018.04.26~2020.04.25/2년)</t>
  </si>
  <si>
    <t>손경희[창경캐슬 임대인]</t>
  </si>
  <si>
    <t>ENG팀 서중현 고문 사택 힐링하우스 203호</t>
    <phoneticPr fontId="3" type="noConversion"/>
  </si>
  <si>
    <t>ENG팀 최준순 고문 사택 창경캐슬 503호</t>
    <phoneticPr fontId="3" type="noConversion"/>
  </si>
  <si>
    <t>CAM5 사무동 임차보증금 [2020.03.01~2021.02.28/1년]</t>
    <phoneticPr fontId="3" type="noConversion"/>
  </si>
  <si>
    <t>CAM4 공장 임차보증금</t>
    <phoneticPr fontId="3" type="noConversion"/>
  </si>
  <si>
    <t>CAM5 생산동 임차보증금 [2020.03.01~2025.02.28/5년]</t>
    <phoneticPr fontId="3" type="noConversion"/>
  </si>
  <si>
    <t>외상매출금</t>
    <phoneticPr fontId="3" type="noConversion"/>
  </si>
  <si>
    <t>(주)에코에너지</t>
  </si>
  <si>
    <t>명성</t>
  </si>
  <si>
    <t>(주)보람이앤지</t>
  </si>
  <si>
    <t>(주)에코프로비엠</t>
  </si>
  <si>
    <t>주식회사 에코프로이엠</t>
  </si>
  <si>
    <t>다그린 매출 ECO-015P * 2대, ECO-015G * 1대</t>
  </si>
  <si>
    <t>5월 ECO-12*4대(13년출고,전시용)</t>
  </si>
  <si>
    <t>9월 OECO-15 4대, ECO-12 14대 @450,000원_명성</t>
  </si>
  <si>
    <t>KRW</t>
    <phoneticPr fontId="3" type="noConversion"/>
  </si>
  <si>
    <t>삼성에스디아이(주)</t>
  </si>
  <si>
    <t>알엔에프</t>
  </si>
  <si>
    <t>한국화학융합시험연구원</t>
  </si>
  <si>
    <t>수산화리튬 제품매출</t>
    <phoneticPr fontId="3" type="noConversion"/>
  </si>
  <si>
    <t>코스모신소재</t>
  </si>
  <si>
    <t>USD</t>
    <phoneticPr fontId="3" type="noConversion"/>
  </si>
  <si>
    <t>서울보증보험 포항지점</t>
  </si>
  <si>
    <t>DB손해보험</t>
  </si>
  <si>
    <t>Benchmark Mineral Intelligence Ltd</t>
  </si>
  <si>
    <t>삼성화재해상보험(주)</t>
  </si>
  <si>
    <t>KB손해보험</t>
  </si>
  <si>
    <t>(주)에코프로</t>
  </si>
  <si>
    <t>퍼킨엘머유한회사</t>
  </si>
  <si>
    <t>삼성에스디에스</t>
  </si>
  <si>
    <t>선급비용</t>
    <phoneticPr fontId="3" type="noConversion"/>
  </si>
  <si>
    <t>포항시 지방투자촉진보조금 1차분 보증보험료 (가입금액 6,223,360,000원) [2021.05.24~2027.12.31] 82101</t>
  </si>
  <si>
    <t>LHM 생산공장 구축공사 전기사용(13,800kW) 보증보험료 (가입금액 1,104,000,000원) [2021.05.25~2023.08.24] 82101</t>
  </si>
  <si>
    <t>8/30 Benchmark Lithium가격보고서 구독연장/GBP12,750*1,608.66+전신료8,000원[20210901-20240831] 82601</t>
  </si>
  <si>
    <t>LCB-4(소형)_재산종합보험 가입_기계 [2022.01.15-2023.01.15] 52101</t>
  </si>
  <si>
    <t>LiOH-CAM5_재산종합보험 가입_기계 [2022.01.15-2023.01.15] 52101</t>
  </si>
  <si>
    <t>LHM1_재산종합보험 가입_건물,구축물,기계 [2022.01.15-2023.01.15] 52101</t>
  </si>
  <si>
    <t>LH 전환-포항(PP동)_재산종합보험 가입_건물,기계 [2022.01.15-2023.01.15] 52101</t>
  </si>
  <si>
    <t>LiOH-CAM6_재산종합보험 가입_기계 [2022.01.15-2023.01.15] 52101</t>
  </si>
  <si>
    <t>업무용 포터 차량(85우3576) 자동차보험 갱신['22.03.13.~'23.03.12.] 52101</t>
  </si>
  <si>
    <t>에코프로이노베이션 CAM5 공장 환경책임보험(보장금액 30억) [2022.03.22~2023.03.22] 52101</t>
  </si>
  <si>
    <t>6/29 차세대 ERP(SAP) 구축 SAP 라이센스 비용(2022.06.01~2023.05.31) 83101</t>
  </si>
  <si>
    <t>LHM생산공장 환경책임보험 가입(보장금액30억원)[2022.08.09~2023.08.09]</t>
  </si>
  <si>
    <t>차세대ERP(SAP) concur 라이센스 1차분 (7/10개월)22.11~23.05</t>
  </si>
  <si>
    <t>LiOH(10,11)_재산종합보험 가입_기계 [2022.01.15-2023.01.15] 52101</t>
  </si>
  <si>
    <t>ICP 연간 유지보수계약(AVIO 500) / 2022.12.01~2023.11.30(1년)</t>
  </si>
  <si>
    <t>㈜에코프로비엠</t>
  </si>
  <si>
    <t>청주시</t>
  </si>
  <si>
    <t>1분기 법인세분 주민세 계상</t>
  </si>
  <si>
    <t>동청주퍼시스</t>
  </si>
  <si>
    <t>주식회사 대인리프트</t>
  </si>
  <si>
    <t>주식회사 에스아이비전</t>
  </si>
  <si>
    <t>(주) 투윈스컴</t>
  </si>
  <si>
    <t>(주)제이오</t>
  </si>
  <si>
    <t>주식회사 신성플랜트</t>
  </si>
  <si>
    <t>주식회사 신성씨앤피</t>
  </si>
  <si>
    <t>내용</t>
    <phoneticPr fontId="3" type="noConversion"/>
  </si>
  <si>
    <t>(주) 두림계전</t>
  </si>
  <si>
    <t>GEA-Messo</t>
  </si>
  <si>
    <t>씨제이대한통운(주)</t>
  </si>
  <si>
    <t>청림건축사사무소</t>
  </si>
  <si>
    <t>한국에머슨 주식회사</t>
  </si>
  <si>
    <t>주식회사 티라유텍</t>
  </si>
  <si>
    <t>AJ네트웍스 주식회사</t>
  </si>
  <si>
    <t>주식회사 에코프로비엠</t>
  </si>
  <si>
    <t>삼성에스디에스 (주)</t>
  </si>
  <si>
    <t>주식회사코비젼</t>
  </si>
  <si>
    <t>㈜에코프로비엠</t>
    <phoneticPr fontId="3" type="noConversion"/>
  </si>
  <si>
    <t>CAM5 생산동 임차</t>
    <phoneticPr fontId="3" type="noConversion"/>
  </si>
  <si>
    <t>유동리스부채</t>
    <phoneticPr fontId="3" type="noConversion"/>
  </si>
  <si>
    <t>비유동리스부채</t>
    <phoneticPr fontId="3" type="noConversion"/>
  </si>
  <si>
    <t>CAM4 생산동 임차</t>
    <phoneticPr fontId="3" type="noConversion"/>
  </si>
  <si>
    <t>CAM3 생산동 임차</t>
    <phoneticPr fontId="3" type="noConversion"/>
  </si>
  <si>
    <t>신영섭[두호SK뷰푸르지오 205동 2104호]</t>
  </si>
  <si>
    <t>김윤태 대표이사 사택임차</t>
    <phoneticPr fontId="3" type="noConversion"/>
  </si>
  <si>
    <t>에스케이렌터카(주)(구.AJ렌터카)</t>
  </si>
  <si>
    <t>품질팀 아이오닉5 임차</t>
    <phoneticPr fontId="3" type="noConversion"/>
  </si>
  <si>
    <t>경영지원팀 EV6 임차</t>
    <phoneticPr fontId="3" type="noConversion"/>
  </si>
  <si>
    <t>경영지원담당 그랜저 임차</t>
    <phoneticPr fontId="3" type="noConversion"/>
  </si>
  <si>
    <t>생산기술담당 K8 임차</t>
    <phoneticPr fontId="3" type="noConversion"/>
  </si>
  <si>
    <t>대표이사 G90 임차</t>
    <phoneticPr fontId="3" type="noConversion"/>
  </si>
  <si>
    <t>AJ네트웍스</t>
    <phoneticPr fontId="3" type="noConversion"/>
  </si>
  <si>
    <t>리튬좌식 지게차 2대</t>
  </si>
  <si>
    <t>전동입식 지게차 3대</t>
    <phoneticPr fontId="3" type="noConversion"/>
  </si>
  <si>
    <t>복지동 사무실 임차</t>
    <phoneticPr fontId="3" type="noConversion"/>
  </si>
  <si>
    <t>국민은행</t>
    <phoneticPr fontId="3" type="noConversion"/>
  </si>
  <si>
    <t>228401-01-005469</t>
    <phoneticPr fontId="3" type="noConversion"/>
  </si>
  <si>
    <t>100-034-800270</t>
    <phoneticPr fontId="3" type="noConversion"/>
  </si>
  <si>
    <t>180-010-230888(USD)</t>
    <phoneticPr fontId="3" type="noConversion"/>
  </si>
  <si>
    <t>하나은행</t>
    <phoneticPr fontId="3" type="noConversion"/>
  </si>
  <si>
    <t>산업은행</t>
    <phoneticPr fontId="3" type="noConversion"/>
  </si>
  <si>
    <t>022-9200-0004-726</t>
    <phoneticPr fontId="3" type="noConversion"/>
  </si>
  <si>
    <t>기업은행</t>
    <phoneticPr fontId="3" type="noConversion"/>
  </si>
  <si>
    <t>497-057391-01-042 [리튬광]</t>
    <phoneticPr fontId="3" type="noConversion"/>
  </si>
  <si>
    <t>570-035715-04-020</t>
    <phoneticPr fontId="3" type="noConversion"/>
  </si>
  <si>
    <t>504-10-430780-8</t>
    <phoneticPr fontId="3" type="noConversion"/>
  </si>
  <si>
    <t>보통예금</t>
    <phoneticPr fontId="3" type="noConversion"/>
  </si>
  <si>
    <t>200-669-340591</t>
  </si>
  <si>
    <t>신한 외화지급보증 담보 50억 예치/만기일:23.10.31/연이율 : 5.01%</t>
  </si>
  <si>
    <t>주식회사 에코프로씨엔지</t>
  </si>
  <si>
    <t>에코프로씨엔지 대여금 지급(110억)</t>
    <phoneticPr fontId="3" type="noConversion"/>
  </si>
  <si>
    <t>(주)이룸티엔씨</t>
  </si>
  <si>
    <t>LHM_에코프로BM 해외직수출 관세환급건 (BM 9월 수출분)</t>
  </si>
  <si>
    <t>에코프로씨엔지 11월 에코프로 이노베이션 포항사업장 전력요금 청구(확정)</t>
    <phoneticPr fontId="3" type="noConversion"/>
  </si>
  <si>
    <t>한국전력공사 12월 에코프로 이노베이션 포항사업장 CnG 전기요금 정산(예정)</t>
  </si>
  <si>
    <t>씨엔지 사무가구 자산이전 및 비용정산</t>
  </si>
  <si>
    <t>LHM 사무동 운영 비용 정산의 건</t>
  </si>
  <si>
    <t>12월 통합폐수처리장 운영수수료 청구분_에코프로씨엔지</t>
  </si>
  <si>
    <t>에코프로씨엔지 품질관련 쉐어드서비스 청구2022.01~12</t>
  </si>
  <si>
    <t>11월 통합폐수처리장 운영수수료 청구분_에코프로이엠</t>
  </si>
  <si>
    <t>12월 통합폐수처리장 운영수수료 청구분_에코프로이엠</t>
  </si>
  <si>
    <t>한국산업기술평가관리원[소재부품:20003747]</t>
  </si>
  <si>
    <t>고용노동부 포항고용센터</t>
  </si>
  <si>
    <t>22년 청년일자리도약장려금 신청 3명</t>
  </si>
  <si>
    <t>한국에너지기술평가원[리튬광]</t>
  </si>
  <si>
    <t>[리튬광] 국책과제 민간부담금 4%</t>
    <phoneticPr fontId="3" type="noConversion"/>
  </si>
  <si>
    <t>21.10.21_GEA Fabian 숙박비용 결제 대납</t>
  </si>
  <si>
    <t>(주)휴넷</t>
  </si>
  <si>
    <t>국민건강보험공단</t>
  </si>
  <si>
    <t>22.12 퇴사자 건강보험 정산 환급 문재열</t>
  </si>
  <si>
    <t>임직원_공통</t>
  </si>
  <si>
    <t>박윤정 휴직자_급여대장 실지급액(-)</t>
    <phoneticPr fontId="3" type="noConversion"/>
  </si>
  <si>
    <t>임직원_급여</t>
  </si>
  <si>
    <t xml:space="preserve">혁신경진 상품권 비엠 기타소득처리건 </t>
    <phoneticPr fontId="3" type="noConversion"/>
  </si>
  <si>
    <t>미수수익</t>
    <phoneticPr fontId="3" type="noConversion"/>
  </si>
  <si>
    <t>이룸티엔씨</t>
    <phoneticPr fontId="3" type="noConversion"/>
  </si>
  <si>
    <t>신주인수권 매도 및 에코프로비엠 주식 처분 정산</t>
  </si>
  <si>
    <t>신한은행</t>
  </si>
  <si>
    <t>날짜</t>
    <phoneticPr fontId="3" type="noConversion"/>
  </si>
  <si>
    <t>대여금 이자수익 252,055 법인세 63,010 지방세 6,300  해파랑우리</t>
  </si>
  <si>
    <t>보통예금(산업726) 이자수익 306,239 법인세 42,870 지방세 4,280 산업은행 오창지점</t>
  </si>
  <si>
    <t>미수금 이자수익 1,102,739,726 법인세 275,684,930 지방세 27,568,490  이룸티엔씨</t>
  </si>
  <si>
    <t>증권계좌(신한금융투자) 이자수익10,435 법인세1,460 지방세140 신한금융투자(주)</t>
  </si>
  <si>
    <t>미수금 이자수익 1,494,558,904 법인세 373,639,720 지방세 37,363,970  이룸티엔씨</t>
  </si>
  <si>
    <t>미수금 이자수익 680,547,945 법인세 170,136,980 지방세 17,013,690  이룸티엔씨</t>
  </si>
  <si>
    <t>보통예금(국민725) 이자수익 2,966,013 / 법인세 415,240 / 지방세 41,520 국민은행 오창지점</t>
  </si>
  <si>
    <t>보통예금(하나305) 이자수익 93,908 / 법인세 13,140 / 지방세 1,310 하나은행 오창금융센터</t>
  </si>
  <si>
    <t>보통예금(신한270) 이자수익 1,245,441 / 법인세 174,360 / 지방세 17,430 신한은행 오창금융센터</t>
  </si>
  <si>
    <t>보통예금(대구808) 이자수익 29,713 / 법인세 4,510 / 지방세 410 대구은행 포항영업부</t>
  </si>
  <si>
    <t>신한금융투자 이자수익 328,323 / 법인세 45,950 / 지방세 4,580</t>
  </si>
  <si>
    <t>미수금 이자수익 170,767,123 법인세 42,691,780 지방세 4,269,170</t>
  </si>
  <si>
    <t>2022년 법인세 중간예납 신고</t>
  </si>
  <si>
    <t>이자수익 496,421,917 법인세 124,105,470 지방세 12,410,540</t>
  </si>
  <si>
    <t>이자수익 595,479,444 법인세 148,869,860 지방세 14,886,980</t>
  </si>
  <si>
    <t>(산업726) 이자수익 115,803 법인세 16,210 지방세 1,620 산업은행</t>
  </si>
  <si>
    <t>미수금 이자수익 304,356,160 법인세 76,089,040 지방세 7,608,900</t>
  </si>
  <si>
    <t>미수금 이자수익 90,487,664 법인세 22,621,910 지방세 2,262,190</t>
  </si>
  <si>
    <t>이자13,714,123,745원,법인세3,428,530,930원,지방세342,853,090</t>
  </si>
  <si>
    <t>이자수익 313,215,889원, 법인세 78,303,970원, 지방세 7,830,390원</t>
  </si>
  <si>
    <t>국민(725) 이자수익 2,479,576 / 법인세 347,140 / 지방세 34,710</t>
  </si>
  <si>
    <t>신한(270) 이자수익 162,654 / 법인세 22,770 / 지방세 2,270</t>
  </si>
  <si>
    <t>신한(888) 이자수익 161,571 / 법인세 22,610 / 지방세 2,260</t>
  </si>
  <si>
    <t>하나(305) 이자수익 73,627 / 법인세 10,300 / 지방세 1,030</t>
  </si>
  <si>
    <t>산업(726) 이자수익 1,515,920 / 법인세 212,220 / 지방세 21,220</t>
  </si>
  <si>
    <t>(주)아이마켓코리아</t>
  </si>
  <si>
    <t>[리튬광] 개발팀 실험용품(황산 외 1종) 구매의 건_선급금_아이마켓코리아</t>
  </si>
  <si>
    <t>(주)KB국민카드</t>
  </si>
  <si>
    <t>[TTC]Toyota Tsusho Material Incorpo</t>
  </si>
  <si>
    <t>TTC 탄산리튬 72톤 PU ($2,956,824*1276.1) 선급금 지급기준:12/23</t>
  </si>
  <si>
    <t>주식회사 랜드마크송도스테이</t>
  </si>
  <si>
    <t>해외PJT팀 장기출장숙소 계약금 / 숙박_B823</t>
  </si>
  <si>
    <t>해외PJT팀 장기출장숙소 계약금 / 숙박_B816</t>
  </si>
  <si>
    <t>해외PJT팀 장기출장숙소 계약금 / 숙박_B818</t>
  </si>
  <si>
    <t>통화스왑</t>
    <phoneticPr fontId="3" type="noConversion"/>
  </si>
  <si>
    <t>20.09.29 US$ 3,008,547.01 (35.2억) 차입금에 대한 파생상품 평가</t>
  </si>
  <si>
    <t>20.12.22 US$ 3,000,000.00 (33.15억) 차입금에 대한 파생상품 평가</t>
  </si>
  <si>
    <t>통화스왑</t>
    <phoneticPr fontId="3" type="noConversion"/>
  </si>
  <si>
    <t>21.03.04 US$ 5,000,000.00 (56.3억) 차입금에 대한 파생상품 평가</t>
  </si>
  <si>
    <t>21.06.03 US$ 12,500,000 (13,906,250,000원) 차입금에 대한 파생상품 평가</t>
  </si>
  <si>
    <t>통화스왑</t>
    <phoneticPr fontId="3" type="noConversion"/>
  </si>
  <si>
    <t>21.10.07 US$ 2,591,452.99 (3,087,716,237원) 차입금에 대한 파생상품 평가</t>
  </si>
  <si>
    <t>수출입_차입[수입] 200억 20221130</t>
    <phoneticPr fontId="3" type="noConversion"/>
  </si>
  <si>
    <t>국민_차입[무역금융] 100억 20221230</t>
    <phoneticPr fontId="3" type="noConversion"/>
  </si>
  <si>
    <t>2022092601 하나_차입[운전] 20억</t>
  </si>
  <si>
    <t>2022092602 하나_차입[운전] 30억</t>
  </si>
  <si>
    <t>20220713 국민_PAYMENT USANCE</t>
  </si>
  <si>
    <t>20221209 국민_PAYMENT USANCE</t>
    <phoneticPr fontId="3" type="noConversion"/>
  </si>
  <si>
    <t>산업_차입[시설] 20억</t>
  </si>
  <si>
    <t>산업_차입[시설] 12억</t>
  </si>
  <si>
    <t>산업_차입[시설] 15억</t>
  </si>
  <si>
    <t>산업_차입[시설] 33억</t>
  </si>
  <si>
    <t>신한_차입[시설-외화] $13,600,000</t>
  </si>
  <si>
    <t>신한_차입[외화지급보증] $12,500,000</t>
  </si>
  <si>
    <t>산업_차입[시설] 93억</t>
  </si>
  <si>
    <t>산업_차입[시설] 55억</t>
  </si>
  <si>
    <t>산업_차입[시설] 25억</t>
  </si>
  <si>
    <t>산업_차입[시설] 129억</t>
  </si>
  <si>
    <t>산업_차입[시설] 118억</t>
  </si>
  <si>
    <t>직원 성과급</t>
  </si>
  <si>
    <t>22.12 기타소득 혁신경진대회 김영길</t>
  </si>
  <si>
    <t>22.12 기타소득 혁신경진대회 이연호 외 9명</t>
  </si>
  <si>
    <t>22.12 퇴사자 직무발명보상금 홍정식</t>
  </si>
  <si>
    <t>직원 연차수당</t>
  </si>
  <si>
    <t>22.12 급여</t>
  </si>
  <si>
    <t>(주)삼엽화학</t>
  </si>
  <si>
    <t>성일하이텍(주)</t>
  </si>
  <si>
    <t>신한관세법인청주지사</t>
  </si>
  <si>
    <t>우일화학(주)</t>
  </si>
  <si>
    <t>주식회사 재영텍</t>
  </si>
  <si>
    <t>한승케미칼주식회사</t>
  </si>
  <si>
    <t>홍익종합상사</t>
  </si>
  <si>
    <t>상승과학</t>
  </si>
  <si>
    <t>(주)명정보기술</t>
  </si>
  <si>
    <t>단일가스켐(주)</t>
  </si>
  <si>
    <t>삼진테크</t>
  </si>
  <si>
    <t>주식회사에코프로</t>
  </si>
  <si>
    <t>한국컨테이너풀 (주)</t>
  </si>
  <si>
    <t>대진필터 주식회사</t>
  </si>
  <si>
    <t>삼양산업(주)</t>
  </si>
  <si>
    <t>태진사</t>
  </si>
  <si>
    <t>우주ECO</t>
  </si>
  <si>
    <t>주식회사 상현이엔씨</t>
  </si>
  <si>
    <t>주식회사 에코프로에이치엔</t>
  </si>
  <si>
    <t>기영포장</t>
  </si>
  <si>
    <t>오피스디포 청원오창점</t>
  </si>
  <si>
    <t>선진무역</t>
  </si>
  <si>
    <t>(주)원창피드셀</t>
  </si>
  <si>
    <t>(주)신영전재</t>
  </si>
  <si>
    <t>대통기획</t>
  </si>
  <si>
    <t>(주) 경북환경</t>
  </si>
  <si>
    <t>영인랩플러스</t>
  </si>
  <si>
    <t>(주)화인케미칼</t>
  </si>
  <si>
    <t>영남에너지서비스(주)</t>
  </si>
  <si>
    <t>(주)화성</t>
  </si>
  <si>
    <t>(주)태림</t>
  </si>
  <si>
    <t>엘지유플러스</t>
  </si>
  <si>
    <t>주식회사 비에스아이그룹코리아</t>
  </si>
  <si>
    <t>한국정보인증</t>
  </si>
  <si>
    <t>SK렌터카(에스케이렌터카)</t>
  </si>
  <si>
    <t>한국전력공사(주)</t>
  </si>
  <si>
    <t>주식회사 에스케이쉴더스</t>
  </si>
  <si>
    <t>주식회사 뷰시에스</t>
  </si>
  <si>
    <t>대림플라텍(주)</t>
  </si>
  <si>
    <t>(주)에스텍 시스템</t>
  </si>
  <si>
    <t>(주)풀무원푸드앤컬쳐</t>
  </si>
  <si>
    <t>(주)에스텍시스템FM총괄본부</t>
  </si>
  <si>
    <t>주식회사 에코로지스틱스</t>
  </si>
  <si>
    <t>현대종합물류</t>
  </si>
  <si>
    <t>블루모바일</t>
  </si>
  <si>
    <t>(사)대한산업안전협회충북지회</t>
  </si>
  <si>
    <t>주식회사 춤추는 북카페</t>
  </si>
  <si>
    <t>(주)에이엔피</t>
  </si>
  <si>
    <t>주식회사 포스텍</t>
  </si>
  <si>
    <t>충청북도 청주의료원</t>
  </si>
  <si>
    <t>에코프로에이피</t>
  </si>
  <si>
    <t>오창과학단지 화훼유통</t>
  </si>
  <si>
    <t>맑은유통</t>
  </si>
  <si>
    <t>알파문구 포항점 스쿨문구</t>
  </si>
  <si>
    <t>포항생수</t>
  </si>
  <si>
    <t>로또. 화이트. 장성. 문덕. 포항대리운전</t>
  </si>
  <si>
    <t>(주)대청환경</t>
  </si>
  <si>
    <t>주식회사 포항국제물류센터 냉동창고</t>
  </si>
  <si>
    <t>포항시청</t>
  </si>
  <si>
    <t>포항시북구청</t>
  </si>
  <si>
    <t>(주)대양환경</t>
  </si>
  <si>
    <t>주식회사 대일물산</t>
  </si>
  <si>
    <t>브라운백커피 주식회사</t>
  </si>
  <si>
    <t>온자박</t>
  </si>
  <si>
    <t>다구해비즈파트너</t>
  </si>
  <si>
    <t>(주)제일피복</t>
  </si>
  <si>
    <t>국민연금관리공단</t>
  </si>
  <si>
    <t>근로복지공단</t>
  </si>
  <si>
    <t>청주시청</t>
  </si>
  <si>
    <t>포항성모병원</t>
  </si>
  <si>
    <t>(사)대한산업안전협회포항지회</t>
  </si>
  <si>
    <t>(주)씨엔씨</t>
  </si>
  <si>
    <t>세무법인대경포항지사</t>
  </si>
  <si>
    <t>주식회사 하이픈코퍼레이션</t>
  </si>
  <si>
    <t>청주특수고무</t>
  </si>
  <si>
    <t>신림산업</t>
  </si>
  <si>
    <t>혜빈환경</t>
  </si>
  <si>
    <t>제이테크환경</t>
  </si>
  <si>
    <t>한국이티에스 주식회사</t>
  </si>
  <si>
    <t>피티케이(주)</t>
  </si>
  <si>
    <t>주시회사 더원시스템</t>
  </si>
  <si>
    <t>(주)대우넥스테크</t>
  </si>
  <si>
    <t>클린큐브환경</t>
  </si>
  <si>
    <t>한덕</t>
  </si>
  <si>
    <t>명진기업(주)</t>
  </si>
  <si>
    <t>서울테크주식회사</t>
  </si>
  <si>
    <t>홍익통상</t>
  </si>
  <si>
    <t>직지산업</t>
  </si>
  <si>
    <t>주식회사 티오티</t>
  </si>
  <si>
    <t>선우기업(주)</t>
  </si>
  <si>
    <t>피앤에스 엔지니어링</t>
  </si>
  <si>
    <t>동남컨테이너</t>
  </si>
  <si>
    <t>(주)화인</t>
  </si>
  <si>
    <t>신한내산</t>
  </si>
  <si>
    <t>진성파워텍</t>
  </si>
  <si>
    <t>(주)엔로비</t>
  </si>
  <si>
    <t>유일수도상사</t>
  </si>
  <si>
    <t>기웅정보통신(주)</t>
  </si>
  <si>
    <t>휴플러스</t>
  </si>
  <si>
    <t>크린앤이에스디</t>
  </si>
  <si>
    <t>식물의 아름다움</t>
  </si>
  <si>
    <t>(주) 유엘케미칼</t>
  </si>
  <si>
    <t>남빈수도상회</t>
  </si>
  <si>
    <t>제코 주식회사</t>
  </si>
  <si>
    <t>세계실업 주식회사</t>
  </si>
  <si>
    <t>기계종합페인트</t>
  </si>
  <si>
    <t>이에스인더스트리</t>
  </si>
  <si>
    <t>삼전화학(주)</t>
  </si>
  <si>
    <t>한국스크린</t>
  </si>
  <si>
    <t>잔금100%</t>
  </si>
  <si>
    <t>CAM5 Lot Blender 제작 및 설치공사</t>
  </si>
  <si>
    <t>선급금30%</t>
  </si>
  <si>
    <t>CAM7LH분쇄공정內메인집진기제작설치공사</t>
  </si>
  <si>
    <t>잔금10%</t>
  </si>
  <si>
    <t>LHM2 Control System</t>
  </si>
  <si>
    <t>CAM7LH분쇄공정內제작설치공사</t>
  </si>
  <si>
    <t>LHM2 구축공사 내 옥외TANK 및 배관공사</t>
  </si>
  <si>
    <t>중도금1차 30%</t>
  </si>
  <si>
    <t>LHM1 생산공장 Pump 이동 및 신규설치</t>
  </si>
  <si>
    <t>중도금60%</t>
  </si>
  <si>
    <t>LHM2 생산공장 內 PIPE RACK 보완설계</t>
  </si>
  <si>
    <t>CAM7 LH 분쇄공정 內 MES 구축 공사</t>
  </si>
  <si>
    <t>중도금40%</t>
  </si>
  <si>
    <t>잔금30%</t>
  </si>
  <si>
    <t>CAM5N LH 분쇄공정 內 MES 구축 공사</t>
  </si>
  <si>
    <t>LHM2 양극재 세척수 배관 CnG 연결공사</t>
  </si>
  <si>
    <t>잔금70%</t>
  </si>
  <si>
    <t>LHM1 생산공장 PUMP 이동 및 신규설치 공사</t>
  </si>
  <si>
    <t>LHM2 생산공장 구축공사 內 BASIC ENGINEERING</t>
  </si>
  <si>
    <t>양극세척수 증발농축설비 1차전원 연결공사</t>
  </si>
  <si>
    <t>비씨카드</t>
  </si>
  <si>
    <t>(주)에코프로이노베이션</t>
  </si>
  <si>
    <t>제이에스엔텍</t>
  </si>
  <si>
    <t>한국산업관리원(주)</t>
  </si>
  <si>
    <t>임직원</t>
  </si>
  <si>
    <t>포항세무서</t>
    <phoneticPr fontId="3" type="noConversion"/>
  </si>
  <si>
    <t>포항세무서</t>
  </si>
  <si>
    <t>소재부품</t>
  </si>
  <si>
    <t>리튬광</t>
  </si>
  <si>
    <t>■ 퇴직급여부채 계정명세서</t>
    <phoneticPr fontId="14" type="noConversion"/>
  </si>
  <si>
    <t>(단위 : 원)</t>
    <phoneticPr fontId="10" type="noConversion"/>
  </si>
  <si>
    <t>거래처</t>
    <phoneticPr fontId="3" type="noConversion"/>
  </si>
  <si>
    <t>내용</t>
    <phoneticPr fontId="3" type="noConversion"/>
  </si>
  <si>
    <t>증가</t>
    <phoneticPr fontId="3" type="noConversion"/>
  </si>
  <si>
    <t>감소</t>
    <phoneticPr fontId="3" type="noConversion"/>
  </si>
  <si>
    <t>신한은행</t>
    <phoneticPr fontId="3" type="noConversion"/>
  </si>
  <si>
    <t>하나은행</t>
    <phoneticPr fontId="3" type="noConversion"/>
  </si>
  <si>
    <t>합 계</t>
    <phoneticPr fontId="3" type="noConversion"/>
  </si>
  <si>
    <t>093-9200-0040-726(EUR)</t>
  </si>
  <si>
    <t>신한금융투자</t>
  </si>
  <si>
    <t>040-11-208966</t>
  </si>
  <si>
    <t>(단위 : 원)</t>
    <phoneticPr fontId="10" type="noConversion"/>
  </si>
  <si>
    <t>비고</t>
    <phoneticPr fontId="3" type="noConversion"/>
  </si>
  <si>
    <t>보통예금</t>
    <phoneticPr fontId="3" type="noConversion"/>
  </si>
  <si>
    <t>578601-01-136725</t>
    <phoneticPr fontId="3" type="noConversion"/>
  </si>
  <si>
    <t>산업은행</t>
    <phoneticPr fontId="3" type="noConversion"/>
  </si>
  <si>
    <t>신한은행</t>
    <phoneticPr fontId="3" type="noConversion"/>
  </si>
  <si>
    <t>대구은행</t>
    <phoneticPr fontId="3" type="noConversion"/>
  </si>
  <si>
    <t>870-910006-71305</t>
    <phoneticPr fontId="3" type="noConversion"/>
  </si>
  <si>
    <t>기업은행</t>
    <phoneticPr fontId="3" type="noConversion"/>
  </si>
  <si>
    <t>497-057391-01-039 [소재부품:20003747]</t>
    <phoneticPr fontId="3" type="noConversion"/>
  </si>
  <si>
    <t>570-035715-04-012 [지방투자촉진]</t>
    <phoneticPr fontId="3" type="noConversion"/>
  </si>
  <si>
    <t>497-057391-01-014 [테크노파크]</t>
    <phoneticPr fontId="3" type="noConversion"/>
  </si>
  <si>
    <t>국민은행</t>
    <phoneticPr fontId="3" type="noConversion"/>
  </si>
  <si>
    <t>합 계</t>
    <phoneticPr fontId="3" type="noConversion"/>
  </si>
  <si>
    <t>(단위 : 원)</t>
    <phoneticPr fontId="10" type="noConversion"/>
  </si>
  <si>
    <t>내용</t>
    <phoneticPr fontId="3" type="noConversion"/>
  </si>
  <si>
    <t>감소</t>
    <phoneticPr fontId="3" type="noConversion"/>
  </si>
  <si>
    <t>단기</t>
    <phoneticPr fontId="3" type="noConversion"/>
  </si>
  <si>
    <t>(주)에픽트</t>
  </si>
  <si>
    <t>에픽트 대여금 제각처리 취소</t>
  </si>
  <si>
    <t>박상일</t>
  </si>
  <si>
    <t>단기대여금(신규법인 관련)_박상일</t>
  </si>
  <si>
    <t>대여금(발생: 15.01월~) 대손처리(박상일)_소재불명</t>
  </si>
  <si>
    <t>유수근</t>
    <phoneticPr fontId="3" type="noConversion"/>
  </si>
  <si>
    <t xml:space="preserve">유수근 대여금 유동성 대체 </t>
    <phoneticPr fontId="3" type="noConversion"/>
  </si>
  <si>
    <t>합 계</t>
    <phoneticPr fontId="3" type="noConversion"/>
  </si>
  <si>
    <t>증가</t>
    <phoneticPr fontId="3" type="noConversion"/>
  </si>
  <si>
    <t>감소</t>
    <phoneticPr fontId="3" type="noConversion"/>
  </si>
  <si>
    <t>신주인수권 매도 및 에코프로비엠 주식 처분 정산</t>
    <phoneticPr fontId="3" type="noConversion"/>
  </si>
  <si>
    <t>22년 11월 포항 154k 전력비, 인건비 및 감가상각비 / CnG 사용분</t>
    <phoneticPr fontId="3" type="noConversion"/>
  </si>
  <si>
    <t>[소재부품] 국책과제 민간부담금 2%</t>
    <phoneticPr fontId="3" type="noConversion"/>
  </si>
  <si>
    <t>온라인 교육 환급금</t>
    <phoneticPr fontId="3" type="noConversion"/>
  </si>
  <si>
    <t>합 계</t>
    <phoneticPr fontId="3" type="noConversion"/>
  </si>
  <si>
    <t>거래처</t>
    <phoneticPr fontId="3" type="noConversion"/>
  </si>
  <si>
    <t>포항세무서</t>
    <phoneticPr fontId="3" type="noConversion"/>
  </si>
  <si>
    <t>포항세무서</t>
    <phoneticPr fontId="3" type="noConversion"/>
  </si>
  <si>
    <t>포항세무서</t>
    <phoneticPr fontId="3" type="noConversion"/>
  </si>
  <si>
    <t>포항세무서</t>
    <phoneticPr fontId="3" type="noConversion"/>
  </si>
  <si>
    <t>합 계</t>
    <phoneticPr fontId="3" type="noConversion"/>
  </si>
  <si>
    <t>거래처</t>
    <phoneticPr fontId="3" type="noConversion"/>
  </si>
  <si>
    <t>내용</t>
    <phoneticPr fontId="3" type="noConversion"/>
  </si>
  <si>
    <t>증가</t>
    <phoneticPr fontId="3" type="noConversion"/>
  </si>
  <si>
    <t>감소</t>
    <phoneticPr fontId="3" type="noConversion"/>
  </si>
  <si>
    <t>비고</t>
    <phoneticPr fontId="3" type="noConversion"/>
  </si>
  <si>
    <t>합 계</t>
    <phoneticPr fontId="3" type="noConversion"/>
  </si>
  <si>
    <t>(단위 : 원)</t>
    <phoneticPr fontId="10" type="noConversion"/>
  </si>
  <si>
    <t>비고</t>
    <phoneticPr fontId="3" type="noConversion"/>
  </si>
  <si>
    <t>미지급비용(법인카드)</t>
    <phoneticPr fontId="3" type="noConversion"/>
  </si>
  <si>
    <t>아이비티</t>
  </si>
  <si>
    <t>주식회사 왕산전기</t>
  </si>
  <si>
    <t>SK네트웍스(주)</t>
  </si>
  <si>
    <t>주식회사 대한소방</t>
  </si>
  <si>
    <t>거래처</t>
    <phoneticPr fontId="3" type="noConversion"/>
  </si>
  <si>
    <t>증가</t>
    <phoneticPr fontId="3" type="noConversion"/>
  </si>
  <si>
    <t>비고</t>
    <phoneticPr fontId="3" type="noConversion"/>
  </si>
  <si>
    <t>국책과제</t>
  </si>
  <si>
    <t>동청주세무서</t>
    <phoneticPr fontId="3" type="noConversion"/>
  </si>
  <si>
    <t>통화</t>
    <phoneticPr fontId="3" type="noConversion"/>
  </si>
  <si>
    <t>KRW</t>
  </si>
  <si>
    <t>KRW</t>
    <phoneticPr fontId="3" type="noConversion"/>
  </si>
  <si>
    <t>USD</t>
    <phoneticPr fontId="3" type="noConversion"/>
  </si>
  <si>
    <t>통화</t>
    <phoneticPr fontId="3" type="noConversion"/>
  </si>
  <si>
    <t>USD</t>
    <phoneticPr fontId="3" type="noConversion"/>
  </si>
  <si>
    <t>대표이사 김윤태 대표 사택 보증금 2020.03.28 ~ 2022.03.27 (24개월)</t>
    <phoneticPr fontId="3" type="noConversion"/>
  </si>
  <si>
    <t/>
  </si>
  <si>
    <t>A1_107100</t>
  </si>
  <si>
    <t>단기파생금융자산</t>
  </si>
  <si>
    <t>12050301</t>
  </si>
  <si>
    <t>대손충당금_장기대여금</t>
  </si>
  <si>
    <t>A2_202102</t>
  </si>
  <si>
    <t>장기대여금대손충당금(일반)</t>
  </si>
  <si>
    <t>미지급금(급여)</t>
  </si>
  <si>
    <t>재측정요소</t>
  </si>
  <si>
    <t>C1_102102</t>
  </si>
  <si>
    <t>1000</t>
  </si>
  <si>
    <t>3000</t>
  </si>
  <si>
    <t>5000</t>
  </si>
  <si>
    <t>51010700</t>
  </si>
  <si>
    <t>급여-연차수당</t>
  </si>
  <si>
    <t>51010900</t>
  </si>
  <si>
    <t>급여-장기종업원급여</t>
  </si>
  <si>
    <t>대손상각비</t>
  </si>
  <si>
    <t>62010901</t>
  </si>
  <si>
    <t>기타대손상각비</t>
  </si>
  <si>
    <t>지급수수료(영업외)</t>
  </si>
  <si>
    <t>B</t>
    <phoneticPr fontId="3" type="noConversion"/>
  </si>
  <si>
    <t>A</t>
    <phoneticPr fontId="3" type="noConversion"/>
  </si>
  <si>
    <t>C</t>
    <phoneticPr fontId="3" type="noConversion"/>
  </si>
  <si>
    <t>N</t>
    <phoneticPr fontId="3" type="noConversion"/>
  </si>
  <si>
    <t>유수근 대여금 대손 처리</t>
    <phoneticPr fontId="3" type="noConversion"/>
  </si>
  <si>
    <t>에코프로씨엔지 총무,인사, 자금 쉐어드서비스 청구</t>
  </si>
  <si>
    <t>에코프로씨엔지 유틸리티 쉐어드서비스 청구</t>
  </si>
  <si>
    <t>단기파생금융자산</t>
    <phoneticPr fontId="3" type="noConversion"/>
  </si>
  <si>
    <t>이자수익</t>
    <phoneticPr fontId="3" type="noConversion"/>
  </si>
  <si>
    <t>%</t>
    <phoneticPr fontId="3" type="noConversion"/>
  </si>
  <si>
    <t>해파랑우리</t>
    <phoneticPr fontId="3" type="noConversion"/>
  </si>
  <si>
    <t>이룸티엔씨</t>
  </si>
  <si>
    <t>중간예납</t>
    <phoneticPr fontId="3" type="noConversion"/>
  </si>
  <si>
    <t>산업은행 오창지점</t>
    <phoneticPr fontId="3" type="noConversion"/>
  </si>
  <si>
    <t>하나은행 오창금융센터</t>
    <phoneticPr fontId="3" type="noConversion"/>
  </si>
  <si>
    <t>신한은행 오창금융센터</t>
    <phoneticPr fontId="3" type="noConversion"/>
  </si>
  <si>
    <t>대구은행 포항영업부</t>
    <phoneticPr fontId="3" type="noConversion"/>
  </si>
  <si>
    <t>신한금융투자</t>
    <phoneticPr fontId="3" type="noConversion"/>
  </si>
  <si>
    <t>㈜에코프로씨엔지</t>
    <phoneticPr fontId="3" type="noConversion"/>
  </si>
  <si>
    <t>폐배터리 리싸이클링 기술로열티</t>
    <phoneticPr fontId="3" type="noConversion"/>
  </si>
  <si>
    <t>기타매출(기타)</t>
  </si>
  <si>
    <t>에코프로씨엔지 대여금 110억 지급</t>
    <phoneticPr fontId="3" type="noConversion"/>
  </si>
  <si>
    <t>에코프로씨엔지</t>
    <phoneticPr fontId="3" type="noConversion"/>
  </si>
  <si>
    <t>정기예금 50억 예치/만기일:23.10.31/연이율 : 5.01%</t>
    <phoneticPr fontId="3" type="noConversion"/>
  </si>
  <si>
    <t>소계</t>
  </si>
  <si>
    <t>보통예금(산업726) 이자수익 2,867,285 / 법인세 401,410 / 지방세 40,140 산업은행 오창지점</t>
    <phoneticPr fontId="3" type="noConversion"/>
  </si>
  <si>
    <t>2022년 성과급충당액</t>
    <phoneticPr fontId="3" type="noConversion"/>
  </si>
  <si>
    <t>국민은행 포항종합금융센터</t>
    <phoneticPr fontId="3" type="noConversion"/>
  </si>
  <si>
    <t>22년 쉐어드서비스 기존 청구분 정산</t>
    <phoneticPr fontId="3" type="noConversion"/>
  </si>
  <si>
    <t>미지급금(급여)</t>
    <phoneticPr fontId="3" type="noConversion"/>
  </si>
  <si>
    <t>TX</t>
  </si>
  <si>
    <t>IS107</t>
  </si>
  <si>
    <t>법인세비용(이연법인세비용)</t>
  </si>
  <si>
    <t>법인세 결산 분개</t>
    <phoneticPr fontId="3" type="noConversion"/>
  </si>
  <si>
    <t>포항세무서</t>
    <phoneticPr fontId="3" type="noConversion"/>
  </si>
  <si>
    <t>포항시</t>
    <phoneticPr fontId="3" type="noConversion"/>
  </si>
  <si>
    <t>`22년말</t>
  </si>
  <si>
    <t>`23년 1분기</t>
    <phoneticPr fontId="3" type="noConversion"/>
  </si>
  <si>
    <t>`23년말 국세</t>
    <phoneticPr fontId="3" type="noConversion"/>
  </si>
  <si>
    <t>`23년말 지방세</t>
    <phoneticPr fontId="3" type="noConversion"/>
  </si>
  <si>
    <t>`23년말 중간예납</t>
    <phoneticPr fontId="3" type="noConversion"/>
  </si>
  <si>
    <t>A1_100100</t>
  </si>
  <si>
    <t>A1_100101</t>
  </si>
  <si>
    <t>A1_101100</t>
  </si>
  <si>
    <t>A1_102101</t>
  </si>
  <si>
    <t>A1_102102</t>
  </si>
  <si>
    <t>A1_102103</t>
  </si>
  <si>
    <t>A1_102104</t>
  </si>
  <si>
    <t>A1_103100</t>
  </si>
  <si>
    <t>A1_103101</t>
  </si>
  <si>
    <t>A1_104100</t>
  </si>
  <si>
    <t>A1_104101</t>
  </si>
  <si>
    <t>A1_104102</t>
  </si>
  <si>
    <t>A1_104103</t>
  </si>
  <si>
    <t>A1_104104</t>
  </si>
  <si>
    <t>미착품(소모품)</t>
  </si>
  <si>
    <t>A1_105100</t>
  </si>
  <si>
    <t>A1_106102</t>
  </si>
  <si>
    <t>A2_200100</t>
  </si>
  <si>
    <t>A2_201100</t>
  </si>
  <si>
    <t>A2_202100</t>
  </si>
  <si>
    <t>A2_202101</t>
  </si>
  <si>
    <t>A2_203100</t>
  </si>
  <si>
    <t>A2_203101</t>
  </si>
  <si>
    <t>A2_203102</t>
  </si>
  <si>
    <t>A2_203103</t>
  </si>
  <si>
    <t>A2_203104</t>
  </si>
  <si>
    <t>A2_203105</t>
  </si>
  <si>
    <t>A2_203106</t>
  </si>
  <si>
    <t>A2_203107</t>
  </si>
  <si>
    <t>A2_203108</t>
  </si>
  <si>
    <t>A2_203110</t>
  </si>
  <si>
    <t>A2_203111</t>
  </si>
  <si>
    <t>A2_203112</t>
  </si>
  <si>
    <t>A2_203113</t>
  </si>
  <si>
    <t>A2_203114</t>
  </si>
  <si>
    <t>A2_203115</t>
  </si>
  <si>
    <t>A2_203116</t>
  </si>
  <si>
    <t>국고보조금(자동차)</t>
  </si>
  <si>
    <t>A2_203117</t>
  </si>
  <si>
    <t>A2_203118</t>
  </si>
  <si>
    <t>A2_204100</t>
  </si>
  <si>
    <t>A2_204101</t>
  </si>
  <si>
    <t>A2_205100</t>
  </si>
  <si>
    <t>A2_205101</t>
  </si>
  <si>
    <t>B1_100100</t>
  </si>
  <si>
    <t>외상매입금(GR/IR-구매송장미착)</t>
  </si>
  <si>
    <t>B1_101100</t>
  </si>
  <si>
    <t>B1_101101</t>
  </si>
  <si>
    <t>B1_102100</t>
  </si>
  <si>
    <t>미지급금(외화조정)</t>
  </si>
  <si>
    <t>B1_103101</t>
  </si>
  <si>
    <t>미지급비용(일반)</t>
  </si>
  <si>
    <t>B1_104100</t>
  </si>
  <si>
    <t>B1_103102</t>
  </si>
  <si>
    <t>B1_105100</t>
  </si>
  <si>
    <t>B2_106100</t>
  </si>
  <si>
    <t>B2_106101</t>
  </si>
  <si>
    <t>B2_107100</t>
  </si>
  <si>
    <t>B2_108100</t>
  </si>
  <si>
    <t>B2_109100</t>
  </si>
  <si>
    <t>B2_110100</t>
  </si>
  <si>
    <t>B2_110101</t>
  </si>
  <si>
    <t>B2_111100</t>
  </si>
  <si>
    <t>B2_112100</t>
  </si>
  <si>
    <t>C1_100100</t>
  </si>
  <si>
    <t>C1_101100</t>
  </si>
  <si>
    <t>C1_101101</t>
  </si>
  <si>
    <t>C1_102100</t>
  </si>
  <si>
    <t>이동차이-제품</t>
  </si>
  <si>
    <t>외주재료비-원재료</t>
  </si>
  <si>
    <t>외주생산대체-반제품</t>
  </si>
  <si>
    <t>세금과공과-법인차량</t>
  </si>
  <si>
    <t>감가상각비-차량운반구</t>
  </si>
  <si>
    <t>수선비-법인차량</t>
  </si>
  <si>
    <t>차량유지비</t>
  </si>
  <si>
    <t>차량유지비-기타</t>
  </si>
  <si>
    <t>외주가공비-구매</t>
  </si>
  <si>
    <t>포장비</t>
  </si>
  <si>
    <t>주식보상비용</t>
  </si>
  <si>
    <t>IS104</t>
  </si>
  <si>
    <t>IS104103</t>
  </si>
  <si>
    <t>IS104104</t>
  </si>
  <si>
    <t>IS106102</t>
  </si>
  <si>
    <t>IS106101</t>
  </si>
  <si>
    <t>GRIR-반제품-물대</t>
  </si>
  <si>
    <t>GRIR-소모품-조정</t>
  </si>
  <si>
    <t>계정코드</t>
  </si>
  <si>
    <t>Level 1</t>
  </si>
  <si>
    <t>Code 1</t>
  </si>
  <si>
    <t>Level 2</t>
  </si>
  <si>
    <t>Code 2</t>
  </si>
  <si>
    <t>공시계정</t>
  </si>
  <si>
    <t>공시계정코드</t>
  </si>
  <si>
    <t>공시_COA</t>
  </si>
  <si>
    <t>연결계정</t>
  </si>
  <si>
    <t>연결계정코드</t>
  </si>
  <si>
    <t>연결_COA</t>
  </si>
  <si>
    <t>11010101</t>
  </si>
  <si>
    <t>11010107</t>
  </si>
  <si>
    <t>11010113</t>
  </si>
  <si>
    <t>유동성파생금융자산</t>
  </si>
  <si>
    <t>A1_107</t>
  </si>
  <si>
    <t>11050101</t>
  </si>
  <si>
    <t>11060105</t>
  </si>
  <si>
    <t>11060201</t>
  </si>
  <si>
    <t>11060203</t>
  </si>
  <si>
    <t>11060401</t>
  </si>
  <si>
    <t>11060501</t>
  </si>
  <si>
    <t>11060801</t>
  </si>
  <si>
    <t>11060803</t>
  </si>
  <si>
    <t>11061001</t>
  </si>
  <si>
    <t>11070101</t>
  </si>
  <si>
    <t>11070105</t>
  </si>
  <si>
    <t>11070107</t>
  </si>
  <si>
    <t>11070201</t>
  </si>
  <si>
    <t>11090201</t>
  </si>
  <si>
    <t>11090205</t>
  </si>
  <si>
    <t>11090401</t>
  </si>
  <si>
    <t>11090405</t>
  </si>
  <si>
    <t>11090601</t>
  </si>
  <si>
    <t>11090605</t>
  </si>
  <si>
    <t>11090701</t>
  </si>
  <si>
    <t>11090705</t>
  </si>
  <si>
    <t>미착품</t>
  </si>
  <si>
    <t>11091005</t>
  </si>
  <si>
    <t>11091007</t>
  </si>
  <si>
    <t>11091009</t>
  </si>
  <si>
    <t>11100101</t>
  </si>
  <si>
    <t>11100102</t>
  </si>
  <si>
    <t>11100103</t>
  </si>
  <si>
    <t>11110101</t>
  </si>
  <si>
    <t>11110201</t>
  </si>
  <si>
    <t>11110401</t>
  </si>
  <si>
    <t>11110403</t>
  </si>
  <si>
    <t>11110411</t>
  </si>
  <si>
    <t>11110601</t>
  </si>
  <si>
    <t>12030101</t>
  </si>
  <si>
    <t>12040101</t>
  </si>
  <si>
    <t>12050201</t>
  </si>
  <si>
    <t>12050703</t>
  </si>
  <si>
    <t>12100101</t>
  </si>
  <si>
    <t>12100201</t>
  </si>
  <si>
    <t>12100203</t>
  </si>
  <si>
    <t>12100301</t>
  </si>
  <si>
    <t>12100303</t>
  </si>
  <si>
    <t>12100401</t>
  </si>
  <si>
    <t>12100413</t>
  </si>
  <si>
    <t>12100501</t>
  </si>
  <si>
    <t>12100503</t>
  </si>
  <si>
    <t>12100701</t>
  </si>
  <si>
    <t>12100703</t>
  </si>
  <si>
    <t>12100705</t>
  </si>
  <si>
    <t>12100801</t>
  </si>
  <si>
    <t>12100803</t>
  </si>
  <si>
    <t>12100903</t>
  </si>
  <si>
    <t>12100907</t>
  </si>
  <si>
    <t>12100909</t>
  </si>
  <si>
    <t>12100913</t>
  </si>
  <si>
    <t>12100915</t>
  </si>
  <si>
    <t>12100917</t>
  </si>
  <si>
    <t>12100921</t>
  </si>
  <si>
    <t>12101001</t>
  </si>
  <si>
    <t>12101005</t>
  </si>
  <si>
    <t>12101009</t>
  </si>
  <si>
    <t>국고보조금(차량운반구)</t>
  </si>
  <si>
    <t>A2_203119</t>
  </si>
  <si>
    <t>12101013</t>
  </si>
  <si>
    <t>12101201</t>
  </si>
  <si>
    <t>12101203</t>
  </si>
  <si>
    <t>12110101</t>
  </si>
  <si>
    <t>12110103</t>
  </si>
  <si>
    <t>12110107</t>
  </si>
  <si>
    <t>12110109</t>
  </si>
  <si>
    <t>12110111</t>
  </si>
  <si>
    <t>12110115</t>
  </si>
  <si>
    <t>12130301</t>
  </si>
  <si>
    <t>12130601</t>
  </si>
  <si>
    <t>12130801</t>
  </si>
  <si>
    <t>21010101</t>
  </si>
  <si>
    <t>21010107</t>
  </si>
  <si>
    <t>21010109</t>
  </si>
  <si>
    <t>21040101</t>
  </si>
  <si>
    <t>21040107</t>
  </si>
  <si>
    <t>21050101</t>
  </si>
  <si>
    <t>21060101</t>
  </si>
  <si>
    <t>21080101</t>
  </si>
  <si>
    <t>21080103</t>
  </si>
  <si>
    <t>21080105</t>
  </si>
  <si>
    <t>21080107</t>
  </si>
  <si>
    <t>21080109</t>
  </si>
  <si>
    <t>21080111</t>
  </si>
  <si>
    <t>21080117</t>
  </si>
  <si>
    <t>21080119</t>
  </si>
  <si>
    <t>21080121</t>
  </si>
  <si>
    <t>21080203</t>
  </si>
  <si>
    <t>21080211</t>
  </si>
  <si>
    <t>21080213</t>
  </si>
  <si>
    <t>21080215</t>
  </si>
  <si>
    <t>21080219</t>
  </si>
  <si>
    <t>21080401</t>
  </si>
  <si>
    <t>21090101</t>
  </si>
  <si>
    <t>21110101</t>
  </si>
  <si>
    <t>선수수익</t>
  </si>
  <si>
    <t>21110203</t>
  </si>
  <si>
    <t>21110301</t>
  </si>
  <si>
    <t>21110303</t>
  </si>
  <si>
    <t>21110309</t>
  </si>
  <si>
    <t>21110311</t>
  </si>
  <si>
    <t>21110317</t>
  </si>
  <si>
    <t>21110319</t>
  </si>
  <si>
    <t>21110321</t>
  </si>
  <si>
    <t>21110325</t>
  </si>
  <si>
    <t>21110327</t>
  </si>
  <si>
    <t>21110329</t>
  </si>
  <si>
    <t>21110331</t>
  </si>
  <si>
    <t>21110401</t>
  </si>
  <si>
    <t>22020501</t>
  </si>
  <si>
    <t>22030101</t>
  </si>
  <si>
    <t>22040101</t>
  </si>
  <si>
    <t>22050101</t>
  </si>
  <si>
    <t>22060101</t>
  </si>
  <si>
    <t>22070101</t>
  </si>
  <si>
    <t>22070201</t>
  </si>
  <si>
    <t>22080101</t>
  </si>
  <si>
    <t>22100101</t>
  </si>
  <si>
    <t>31010101</t>
  </si>
  <si>
    <t>31020101</t>
  </si>
  <si>
    <t>31020103</t>
  </si>
  <si>
    <t>C1_102101</t>
  </si>
  <si>
    <t>31030121</t>
  </si>
  <si>
    <t>31030207</t>
  </si>
  <si>
    <t>31040301</t>
  </si>
  <si>
    <t>31040311</t>
  </si>
  <si>
    <t>상품매출</t>
  </si>
  <si>
    <t>IS_100102</t>
  </si>
  <si>
    <t>41010101</t>
  </si>
  <si>
    <t>41010201</t>
  </si>
  <si>
    <t>41010205</t>
  </si>
  <si>
    <t>라이선스매출</t>
  </si>
  <si>
    <t>IS_100103</t>
  </si>
  <si>
    <t>41010503</t>
  </si>
  <si>
    <t>41010701</t>
  </si>
  <si>
    <t>41010703</t>
  </si>
  <si>
    <t>상품매출원가</t>
  </si>
  <si>
    <t>IS_101103</t>
  </si>
  <si>
    <t>42010101</t>
  </si>
  <si>
    <t>42010201</t>
  </si>
  <si>
    <t>42010205</t>
  </si>
  <si>
    <t>42010207</t>
  </si>
  <si>
    <t>42010503</t>
  </si>
  <si>
    <t>42010507</t>
  </si>
  <si>
    <t>42010701</t>
  </si>
  <si>
    <t>42010703</t>
  </si>
  <si>
    <t>관세환급금</t>
  </si>
  <si>
    <t>42020101</t>
  </si>
  <si>
    <t>차이배부</t>
  </si>
  <si>
    <t>DF</t>
  </si>
  <si>
    <t>42020303</t>
  </si>
  <si>
    <t>42020305</t>
  </si>
  <si>
    <t>42020306</t>
  </si>
  <si>
    <t>42020403</t>
  </si>
  <si>
    <t>42020405</t>
  </si>
  <si>
    <t>42020406</t>
  </si>
  <si>
    <t>42020407</t>
  </si>
  <si>
    <t>42020409</t>
  </si>
  <si>
    <t>42020501</t>
  </si>
  <si>
    <t>42020503</t>
  </si>
  <si>
    <t>42020504</t>
  </si>
  <si>
    <t>42020703</t>
  </si>
  <si>
    <t>42020705</t>
  </si>
  <si>
    <t>42020706</t>
  </si>
  <si>
    <t>42020707</t>
  </si>
  <si>
    <t>42020709</t>
  </si>
  <si>
    <t>생산</t>
  </si>
  <si>
    <t>42030101</t>
  </si>
  <si>
    <t>42030103</t>
  </si>
  <si>
    <t>42030107</t>
  </si>
  <si>
    <t>42030109</t>
  </si>
  <si>
    <t>42030115</t>
  </si>
  <si>
    <t>42030201</t>
  </si>
  <si>
    <t>42030203</t>
  </si>
  <si>
    <t>42030205</t>
  </si>
  <si>
    <t>42030206</t>
  </si>
  <si>
    <t>510101001000</t>
  </si>
  <si>
    <t>510101003000</t>
  </si>
  <si>
    <t>510101005000</t>
  </si>
  <si>
    <t>510107001000</t>
  </si>
  <si>
    <t>510107003000</t>
  </si>
  <si>
    <t>510107005000</t>
  </si>
  <si>
    <t>510109001000</t>
  </si>
  <si>
    <t>510109003000</t>
  </si>
  <si>
    <t>510109005000</t>
  </si>
  <si>
    <t>510201001000</t>
  </si>
  <si>
    <t>상여금</t>
  </si>
  <si>
    <t>510201003000</t>
  </si>
  <si>
    <t>510201005000</t>
  </si>
  <si>
    <t>510207001000</t>
  </si>
  <si>
    <t>510207003000</t>
  </si>
  <si>
    <t>510207005000</t>
  </si>
  <si>
    <t>510301001000</t>
  </si>
  <si>
    <t>510401001000</t>
  </si>
  <si>
    <t>510403001000</t>
  </si>
  <si>
    <t>복리후생비</t>
  </si>
  <si>
    <t>510403003000</t>
  </si>
  <si>
    <t>510403005000</t>
  </si>
  <si>
    <t>510405001000</t>
  </si>
  <si>
    <t>510405003000</t>
  </si>
  <si>
    <t>510407001000</t>
  </si>
  <si>
    <t>510407003000</t>
  </si>
  <si>
    <t>510407005000</t>
  </si>
  <si>
    <t>510409001000</t>
  </si>
  <si>
    <t>510409003000</t>
  </si>
  <si>
    <t>510409005000</t>
  </si>
  <si>
    <t>510411001000</t>
  </si>
  <si>
    <t>510411003000</t>
  </si>
  <si>
    <t>510411005000</t>
  </si>
  <si>
    <t>510413001000</t>
  </si>
  <si>
    <t>510413003000</t>
  </si>
  <si>
    <t>510413005000</t>
  </si>
  <si>
    <t>510415001000</t>
  </si>
  <si>
    <t>510415003000</t>
  </si>
  <si>
    <t>510415005000</t>
  </si>
  <si>
    <t>510417001000</t>
  </si>
  <si>
    <t>510417003000</t>
  </si>
  <si>
    <t>510417005000</t>
  </si>
  <si>
    <t>510419001000</t>
  </si>
  <si>
    <t>510419003000</t>
  </si>
  <si>
    <t>510419005000</t>
  </si>
  <si>
    <t>510421003000</t>
  </si>
  <si>
    <t>510425001000</t>
  </si>
  <si>
    <t>510425003000</t>
  </si>
  <si>
    <t>510425005000</t>
  </si>
  <si>
    <t>510501001000</t>
  </si>
  <si>
    <t>여비교통비</t>
  </si>
  <si>
    <t>510501003000</t>
  </si>
  <si>
    <t>510501005000</t>
  </si>
  <si>
    <t>510503003000</t>
  </si>
  <si>
    <t>510503005000</t>
  </si>
  <si>
    <t>510601003000</t>
  </si>
  <si>
    <t>510601005000</t>
  </si>
  <si>
    <t>510603003000</t>
  </si>
  <si>
    <t>510603005000</t>
  </si>
  <si>
    <t>510605003000</t>
  </si>
  <si>
    <t>510609003000</t>
  </si>
  <si>
    <t>510701001000</t>
  </si>
  <si>
    <t>통신비</t>
  </si>
  <si>
    <t>510701003000</t>
  </si>
  <si>
    <t>510701005000</t>
  </si>
  <si>
    <t>510703001000</t>
  </si>
  <si>
    <t>510703003000</t>
  </si>
  <si>
    <t>510703005000</t>
  </si>
  <si>
    <t>510705001000</t>
  </si>
  <si>
    <t>510705003000</t>
  </si>
  <si>
    <t>510707001000</t>
  </si>
  <si>
    <t>510707003000</t>
  </si>
  <si>
    <t>510801001000</t>
  </si>
  <si>
    <t>510803001000</t>
  </si>
  <si>
    <t>가스수도료</t>
  </si>
  <si>
    <t>510803003000</t>
  </si>
  <si>
    <t>510807001000</t>
  </si>
  <si>
    <t>510901001000</t>
  </si>
  <si>
    <t>510901003000</t>
  </si>
  <si>
    <t>510901005000</t>
  </si>
  <si>
    <t>511001001000</t>
  </si>
  <si>
    <t>511001003000</t>
  </si>
  <si>
    <t>511031001000</t>
  </si>
  <si>
    <t>511005001000</t>
  </si>
  <si>
    <t>511005003000</t>
  </si>
  <si>
    <t>511009001000</t>
  </si>
  <si>
    <t>511009003000</t>
  </si>
  <si>
    <t>511009005000</t>
  </si>
  <si>
    <t>511011003000</t>
  </si>
  <si>
    <t>511015001000</t>
  </si>
  <si>
    <t>511015003000</t>
  </si>
  <si>
    <t>511015005000</t>
  </si>
  <si>
    <t>511019001000</t>
  </si>
  <si>
    <t>511019003000</t>
  </si>
  <si>
    <t>511025003000</t>
  </si>
  <si>
    <t>511033003000</t>
  </si>
  <si>
    <t>511101001000</t>
  </si>
  <si>
    <t>511101003000</t>
  </si>
  <si>
    <t>511103001000</t>
  </si>
  <si>
    <t>511103003000</t>
  </si>
  <si>
    <t>511105001000</t>
  </si>
  <si>
    <t>511107001000</t>
  </si>
  <si>
    <t>511109001000</t>
  </si>
  <si>
    <t>511109003000</t>
  </si>
  <si>
    <t>511109005000</t>
  </si>
  <si>
    <t>511111003000</t>
  </si>
  <si>
    <t>511113005000</t>
  </si>
  <si>
    <t>511116001000</t>
  </si>
  <si>
    <t>511117001000</t>
  </si>
  <si>
    <t>511117003000</t>
  </si>
  <si>
    <t>511117005000</t>
  </si>
  <si>
    <t>511117101000</t>
  </si>
  <si>
    <t>511117103000</t>
  </si>
  <si>
    <t>511117303000</t>
  </si>
  <si>
    <t>511201001000</t>
  </si>
  <si>
    <t>511203003000</t>
  </si>
  <si>
    <t>511205001000</t>
  </si>
  <si>
    <t>511205003000</t>
  </si>
  <si>
    <t>511205005000</t>
  </si>
  <si>
    <t>511207001000</t>
  </si>
  <si>
    <t>511207003000</t>
  </si>
  <si>
    <t>511207005000</t>
  </si>
  <si>
    <t>511209001000</t>
  </si>
  <si>
    <t>511209003000</t>
  </si>
  <si>
    <t>511301001000</t>
  </si>
  <si>
    <t>511301003000</t>
  </si>
  <si>
    <t>511307001000</t>
  </si>
  <si>
    <t>511309003000</t>
  </si>
  <si>
    <t>511309005000</t>
  </si>
  <si>
    <t>511313001000</t>
  </si>
  <si>
    <t>511313003000</t>
  </si>
  <si>
    <t>511313005000</t>
  </si>
  <si>
    <t>511315001000</t>
  </si>
  <si>
    <t>511315003000</t>
  </si>
  <si>
    <t>511317001000</t>
  </si>
  <si>
    <t>511407001000</t>
  </si>
  <si>
    <t>보험료</t>
  </si>
  <si>
    <t>511407003000</t>
  </si>
  <si>
    <t>511407005000</t>
  </si>
  <si>
    <t>511409001000</t>
  </si>
  <si>
    <t>511409003000</t>
  </si>
  <si>
    <t>511409005000</t>
  </si>
  <si>
    <t>511411001000</t>
  </si>
  <si>
    <t>511501001000</t>
  </si>
  <si>
    <t>511501003000</t>
  </si>
  <si>
    <t>511501005000</t>
  </si>
  <si>
    <t>511503001000</t>
  </si>
  <si>
    <t>511503003000</t>
  </si>
  <si>
    <t>511503005000</t>
  </si>
  <si>
    <t>511505001000</t>
  </si>
  <si>
    <t>511505003000</t>
  </si>
  <si>
    <t>511507001000</t>
  </si>
  <si>
    <t>511507003000</t>
  </si>
  <si>
    <t>511507005000</t>
  </si>
  <si>
    <t>511509003000</t>
  </si>
  <si>
    <t>511511001000</t>
  </si>
  <si>
    <t>511513001000</t>
  </si>
  <si>
    <t>511513003000</t>
  </si>
  <si>
    <t>511513005000</t>
  </si>
  <si>
    <t>511601001000</t>
  </si>
  <si>
    <t>511603001000</t>
  </si>
  <si>
    <t>511701001000</t>
  </si>
  <si>
    <t>교육훈련비</t>
  </si>
  <si>
    <t>511701003000</t>
  </si>
  <si>
    <t>511701005000</t>
  </si>
  <si>
    <t>511703001000</t>
  </si>
  <si>
    <t>511703003000</t>
  </si>
  <si>
    <t>511703005000</t>
  </si>
  <si>
    <t>511705001000</t>
  </si>
  <si>
    <t>511705003000</t>
  </si>
  <si>
    <t>511705005000</t>
  </si>
  <si>
    <t>511707001000</t>
  </si>
  <si>
    <t>511801001000</t>
  </si>
  <si>
    <t>511801003000</t>
  </si>
  <si>
    <t>511805001000</t>
  </si>
  <si>
    <t>511805003000</t>
  </si>
  <si>
    <t>511805005000</t>
  </si>
  <si>
    <t>511901003000</t>
  </si>
  <si>
    <t>511901005000</t>
  </si>
  <si>
    <t>512001001000</t>
  </si>
  <si>
    <t>소모품비</t>
  </si>
  <si>
    <t>512001003000</t>
  </si>
  <si>
    <t>512001005000</t>
  </si>
  <si>
    <t>512003001000</t>
  </si>
  <si>
    <t>512003003000</t>
  </si>
  <si>
    <t>512003005000</t>
  </si>
  <si>
    <t>512005001000</t>
  </si>
  <si>
    <t>512005003000</t>
  </si>
  <si>
    <t>512005005000</t>
  </si>
  <si>
    <t>512007001000</t>
  </si>
  <si>
    <t>512007003000</t>
  </si>
  <si>
    <t>512009001000</t>
  </si>
  <si>
    <t>512009003000</t>
  </si>
  <si>
    <t>512009005000</t>
  </si>
  <si>
    <t>512011001000</t>
  </si>
  <si>
    <t>512011003000</t>
  </si>
  <si>
    <t>512013001000</t>
  </si>
  <si>
    <t>512015001000</t>
  </si>
  <si>
    <t>512015005000</t>
  </si>
  <si>
    <t>지급수수료</t>
  </si>
  <si>
    <t>512101003000</t>
  </si>
  <si>
    <t>512103001000</t>
  </si>
  <si>
    <t>512103003000</t>
  </si>
  <si>
    <t>512105001000</t>
  </si>
  <si>
    <t>512105003000</t>
  </si>
  <si>
    <t>512109001000</t>
  </si>
  <si>
    <t>512109003000</t>
  </si>
  <si>
    <t>512109005000</t>
  </si>
  <si>
    <t>512111001000</t>
  </si>
  <si>
    <t>512111003000</t>
  </si>
  <si>
    <t>512111005000</t>
  </si>
  <si>
    <t>512113001000</t>
  </si>
  <si>
    <t>512113003000</t>
  </si>
  <si>
    <t>512121001000</t>
  </si>
  <si>
    <t>512121003000</t>
  </si>
  <si>
    <t>512121005000</t>
  </si>
  <si>
    <t>512201001000</t>
  </si>
  <si>
    <t>512209003000</t>
  </si>
  <si>
    <t>512301001000</t>
  </si>
  <si>
    <t>512301003000</t>
  </si>
  <si>
    <t>512303003000</t>
  </si>
  <si>
    <t>512305001000</t>
  </si>
  <si>
    <t>512305003000</t>
  </si>
  <si>
    <t>광고선전비</t>
  </si>
  <si>
    <t>512401003000</t>
  </si>
  <si>
    <t>512405003000</t>
  </si>
  <si>
    <t>IS_102126</t>
  </si>
  <si>
    <t>512501003000</t>
  </si>
  <si>
    <t>512603005000</t>
  </si>
  <si>
    <t>512613001000</t>
  </si>
  <si>
    <t>512613003000</t>
  </si>
  <si>
    <t>512613005000</t>
  </si>
  <si>
    <t>512801001000</t>
  </si>
  <si>
    <t>512801003000</t>
  </si>
  <si>
    <t>512901001000</t>
  </si>
  <si>
    <t>512901003000</t>
  </si>
  <si>
    <t>512905003000</t>
  </si>
  <si>
    <t>512905005000</t>
  </si>
  <si>
    <t>512909003000</t>
  </si>
  <si>
    <t>513201001000</t>
  </si>
  <si>
    <t>513501005000</t>
  </si>
  <si>
    <t>513503005000</t>
  </si>
  <si>
    <t>513505003000</t>
  </si>
  <si>
    <t>513505005000</t>
  </si>
  <si>
    <t>513601001000</t>
  </si>
  <si>
    <t>IS_102127</t>
  </si>
  <si>
    <t>513601003000</t>
  </si>
  <si>
    <t>513601005000</t>
  </si>
  <si>
    <t>61010101</t>
  </si>
  <si>
    <t>61010103</t>
  </si>
  <si>
    <t>IS103105</t>
  </si>
  <si>
    <t>61010201</t>
  </si>
  <si>
    <t>61010401</t>
  </si>
  <si>
    <t>61010701</t>
  </si>
  <si>
    <t>61010703</t>
  </si>
  <si>
    <t>61030101</t>
  </si>
  <si>
    <t>61030103</t>
  </si>
  <si>
    <t>61030201</t>
  </si>
  <si>
    <t>61030301</t>
  </si>
  <si>
    <t>61030401</t>
  </si>
  <si>
    <t>61030501</t>
  </si>
  <si>
    <t>61030701</t>
  </si>
  <si>
    <t>62010101</t>
  </si>
  <si>
    <t>62010103</t>
  </si>
  <si>
    <t>IS105107</t>
  </si>
  <si>
    <t>62010201</t>
  </si>
  <si>
    <t>62010401</t>
  </si>
  <si>
    <t>기타의대손상각비</t>
  </si>
  <si>
    <t>IS105108</t>
  </si>
  <si>
    <t>IS105103</t>
  </si>
  <si>
    <t>62011003</t>
  </si>
  <si>
    <t>62011101</t>
  </si>
  <si>
    <t>62011201</t>
  </si>
  <si>
    <t>62011205</t>
  </si>
  <si>
    <t>62030101</t>
  </si>
  <si>
    <t>62030103</t>
  </si>
  <si>
    <t>62030105</t>
  </si>
  <si>
    <t>62030109</t>
  </si>
  <si>
    <t>62030301</t>
  </si>
  <si>
    <t>62030401</t>
  </si>
  <si>
    <t>71010101</t>
  </si>
  <si>
    <t>71010103</t>
  </si>
  <si>
    <t>71010104</t>
  </si>
  <si>
    <t>842000101000</t>
  </si>
  <si>
    <t>842000201000</t>
  </si>
  <si>
    <t>842000301000</t>
  </si>
  <si>
    <t>842000401000</t>
  </si>
  <si>
    <t>842000501000</t>
  </si>
  <si>
    <t>842000601000</t>
  </si>
  <si>
    <t>842000701000</t>
  </si>
  <si>
    <t>842000801000</t>
  </si>
  <si>
    <t>842000901000</t>
  </si>
  <si>
    <t>842001001000</t>
  </si>
  <si>
    <t>842001401000</t>
  </si>
  <si>
    <t>842001501000</t>
  </si>
  <si>
    <t>842001601000</t>
  </si>
  <si>
    <t>842001901000</t>
  </si>
  <si>
    <t>842002001000</t>
  </si>
  <si>
    <t>84210394</t>
  </si>
  <si>
    <t>842105015000</t>
  </si>
  <si>
    <t>842105025000</t>
  </si>
  <si>
    <t>842105035000</t>
  </si>
  <si>
    <t>842105045000</t>
  </si>
  <si>
    <t>842105055000</t>
  </si>
  <si>
    <t>842105075000</t>
  </si>
  <si>
    <t>842105995000</t>
  </si>
  <si>
    <t>842106013000</t>
  </si>
  <si>
    <t>842106023000</t>
  </si>
  <si>
    <t>842106033000</t>
  </si>
  <si>
    <t>842106043000</t>
  </si>
  <si>
    <t>842106053000</t>
  </si>
  <si>
    <t>842106993000</t>
  </si>
  <si>
    <t>84210701</t>
  </si>
  <si>
    <t>84210702</t>
  </si>
  <si>
    <t>84210703</t>
  </si>
  <si>
    <t>84210749</t>
  </si>
  <si>
    <t>84210751</t>
  </si>
  <si>
    <t>84210752</t>
  </si>
  <si>
    <t>84210753</t>
  </si>
  <si>
    <t>84210799</t>
  </si>
  <si>
    <t>84300010</t>
  </si>
  <si>
    <t>84300020</t>
  </si>
  <si>
    <t>84300040</t>
  </si>
  <si>
    <t>84300050</t>
  </si>
  <si>
    <t>91010500</t>
  </si>
  <si>
    <t>91010700</t>
  </si>
  <si>
    <t>91010900</t>
  </si>
  <si>
    <t>91011300</t>
  </si>
  <si>
    <t>91020700</t>
  </si>
  <si>
    <t>91030700</t>
  </si>
  <si>
    <t>91040700</t>
  </si>
  <si>
    <t>91041300</t>
  </si>
  <si>
    <t>92010100</t>
  </si>
  <si>
    <t>92010200</t>
  </si>
  <si>
    <t>92010300</t>
  </si>
  <si>
    <t>92020800</t>
  </si>
  <si>
    <t>92040200</t>
  </si>
  <si>
    <t>99010100</t>
  </si>
  <si>
    <t>20230310 국민_PAYMENT USANCE</t>
    <phoneticPr fontId="3" type="noConversion"/>
  </si>
  <si>
    <t>TTC 수산화 144.8톤 PU ($6,796,043.2*1319.7) 지급기준:03/10</t>
  </si>
  <si>
    <t>유동성대체 및 상환</t>
    <phoneticPr fontId="3" type="noConversion"/>
  </si>
  <si>
    <t>유동성대체</t>
    <phoneticPr fontId="3" type="noConversion"/>
  </si>
  <si>
    <t>외화환산손익</t>
  </si>
  <si>
    <t>외화환산손익</t>
    <phoneticPr fontId="3" type="noConversion"/>
  </si>
  <si>
    <t>소계</t>
    <phoneticPr fontId="3" type="noConversion"/>
  </si>
  <si>
    <t>통합개발본부장 G80</t>
  </si>
  <si>
    <t>통합개발본부장 G80</t>
    <phoneticPr fontId="3" type="noConversion"/>
  </si>
  <si>
    <t>이재범 상무 사택임차</t>
  </si>
  <si>
    <t>전직에 따른 리스승계</t>
    <phoneticPr fontId="3" type="noConversion"/>
  </si>
  <si>
    <t>신규 리스</t>
    <phoneticPr fontId="3" type="noConversion"/>
  </si>
  <si>
    <t>이원창 상무 사택임차</t>
    <phoneticPr fontId="3" type="noConversion"/>
  </si>
  <si>
    <t>&gt;&gt; 지급임차료에서 수정필요</t>
    <phoneticPr fontId="3" type="noConversion"/>
  </si>
  <si>
    <t>To-be</t>
    <phoneticPr fontId="3" type="noConversion"/>
  </si>
  <si>
    <t>장단기 합계</t>
    <phoneticPr fontId="3" type="noConversion"/>
  </si>
  <si>
    <t>구분자</t>
    <phoneticPr fontId="3" type="noConversion"/>
  </si>
  <si>
    <t>리스 이자 계상_23.03월_이원창 상무 사택 한양수자인 (생산담당)</t>
  </si>
  <si>
    <t>50</t>
  </si>
  <si>
    <t>SA</t>
  </si>
  <si>
    <t>IA01</t>
  </si>
  <si>
    <t>319</t>
  </si>
  <si>
    <t>H</t>
  </si>
  <si>
    <t>리스 이자 계상_23.02월_이원창 상무 사택 한양수자인 (생산담당)</t>
  </si>
  <si>
    <t>리스 이자 계상_23.03월_차량리스 G80 49호 9789 (통합개발본부)</t>
  </si>
  <si>
    <t>리스 이자 계상_23.02월_차량리스 G80 49호 9789 (통합개발본부)</t>
  </si>
  <si>
    <t>리스 이자 계상_23.01월_차량리스 G80 49호 9789 (통합개발본부)</t>
  </si>
  <si>
    <t>CAM5 LIOH</t>
  </si>
  <si>
    <t>IC5CRLI1</t>
  </si>
  <si>
    <t>501901</t>
  </si>
  <si>
    <t>CAM5 공장동 임차료</t>
  </si>
  <si>
    <t>40</t>
  </si>
  <si>
    <t>KR</t>
  </si>
  <si>
    <t>1900000300</t>
  </si>
  <si>
    <t>리스 이자 계상_23.03월_전동입식지게차(LHM_전동입식)</t>
  </si>
  <si>
    <t>리스 이자 계상_23.03월_리튬좌식지게차(LHM_리튬좌식)</t>
  </si>
  <si>
    <t>리스 이자 계상_23.03월_차량렌트(COO_G90_191호9718)</t>
  </si>
  <si>
    <t>리스 이자 계상_23.03월_차량렌트(생산기술담당_K8_191호9525)</t>
  </si>
  <si>
    <t>리스 이자 계상_23.03월_차량렌트(경영지원담당_그랜저_170허1635)</t>
  </si>
  <si>
    <t>리스 이자 계상_23.03월_차량렌트(경영지원팀_EV6_49호9012)</t>
  </si>
  <si>
    <t>리스 이자 계상_23.03월_차량렌트(품질팀_아이오닉5_49호9060)</t>
  </si>
  <si>
    <t>리스 이자 계상_23.03월_사택(두호푸르지오_김윤태) 임차료</t>
  </si>
  <si>
    <t>리스 이자 계상_23.03월_CAM3 임차료</t>
  </si>
  <si>
    <t>리스 이자 계상_23.03월_CAM4 임차료</t>
  </si>
  <si>
    <t>1900000143</t>
  </si>
  <si>
    <t>1900000009</t>
  </si>
  <si>
    <t>리스 이자 계상_23.02월_전동입식지게차(LHM_전동입식)</t>
  </si>
  <si>
    <t>318</t>
  </si>
  <si>
    <t>리스 이자 계상_23.02월_리튬좌식지게차(LHM_리튬좌식)</t>
  </si>
  <si>
    <t>리스 이자 계상_23.02월_차량렌트(COO_G90_191호9718)</t>
  </si>
  <si>
    <t>리스 이자 계상_23.02월_차량렌트(생산기술담당_K8_191호9525)</t>
  </si>
  <si>
    <t>리스 이자 계상_23.02월_차량렌트(경영지원담당_그랜저_170허1635)</t>
  </si>
  <si>
    <t>리스 이자 계상_23.02월_차량렌트(경영지원팀_EV6_49호9012)</t>
  </si>
  <si>
    <t>리스 이자 계상_23.02월_차량렌트(품질팀_아이오닉5_49호9060)</t>
  </si>
  <si>
    <t>리스 이자 계상_23.02월_사택(두호푸르지오_김윤태) 임차료</t>
  </si>
  <si>
    <t>리스 이자 계상_23.02월_CAM3 임차료</t>
  </si>
  <si>
    <t>리스 이자 계상_23.02월_CAM4 임차료</t>
  </si>
  <si>
    <t>리스 이자 계상_23.01월_에코프로비엠 복지동 2층사무실(경영지원팀)</t>
  </si>
  <si>
    <t>88</t>
  </si>
  <si>
    <t>리스 이자 계상_23.02월_에코프로비엠 복지동 2층사무실(경영지원팀)</t>
  </si>
  <si>
    <t>317</t>
  </si>
  <si>
    <t>173</t>
  </si>
  <si>
    <t>통합개발본부</t>
  </si>
  <si>
    <t>I1D0000R</t>
  </si>
  <si>
    <t>502454</t>
  </si>
  <si>
    <t>'23년 03월 법인차량 렌탈 비용</t>
  </si>
  <si>
    <t>1900000350</t>
  </si>
  <si>
    <t>경영지원팀</t>
  </si>
  <si>
    <t>I1D0110Z</t>
  </si>
  <si>
    <t>COO</t>
  </si>
  <si>
    <t>I1D1000Z</t>
  </si>
  <si>
    <t>생산기술담당</t>
  </si>
  <si>
    <t>I1D0300Z</t>
  </si>
  <si>
    <t>경영지원담당</t>
  </si>
  <si>
    <t>I1D0100Z</t>
  </si>
  <si>
    <t>LHM1</t>
  </si>
  <si>
    <t>I3CGHM10</t>
  </si>
  <si>
    <t>501092</t>
  </si>
  <si>
    <t>3월 물류창고 지게차 렌탈비용 정산</t>
  </si>
  <si>
    <t>1900000368</t>
  </si>
  <si>
    <t>[리스] 이원창 상무 사택 한양수자인 208동 803호 3월분 임차료 재조정</t>
  </si>
  <si>
    <t>AA</t>
  </si>
  <si>
    <t>100000010</t>
  </si>
  <si>
    <t>[리스] 이원창 상무 사택 한양수자인 208동 803호 2월분 임차료 재조정</t>
  </si>
  <si>
    <t>[리스] 이원창 상무 사택 한양수자인 208동 803호</t>
  </si>
  <si>
    <t>[리스] 차량렌트 박석준 G80전기차 49호 9789</t>
  </si>
  <si>
    <t>100000008</t>
  </si>
  <si>
    <t>506063</t>
  </si>
  <si>
    <t>두호SK뷰푸르지오 205동 2104호 임차료</t>
  </si>
  <si>
    <t>1900000306</t>
  </si>
  <si>
    <t>리스 이자 계상_23.03월_에코프로비엠 복지동 2층사무실(경영지원팀)</t>
  </si>
  <si>
    <t>리스 이자 계상_23.01월_CAM5 생산동 임차료</t>
  </si>
  <si>
    <t>CAM3 LIOH</t>
  </si>
  <si>
    <t>IC3CRLI1</t>
  </si>
  <si>
    <t>CAM3,4 공장동 임차료</t>
  </si>
  <si>
    <t>1900000298</t>
  </si>
  <si>
    <t>CAM4 LIOH</t>
  </si>
  <si>
    <t>IC4CRLI1</t>
  </si>
  <si>
    <t>리스 이자 계상_23.02월_CAM5 생산동 임차료</t>
  </si>
  <si>
    <t>리스 이자 계상_23.03월_CAM5 생산동 임차료</t>
  </si>
  <si>
    <t>503971</t>
  </si>
  <si>
    <t>'23년 02월 법인차량 렌탈 비용</t>
  </si>
  <si>
    <t>1900000204</t>
  </si>
  <si>
    <t>2월 물류창고 지게차 렌탈비용</t>
  </si>
  <si>
    <t>1900000164</t>
  </si>
  <si>
    <t>1900000139</t>
  </si>
  <si>
    <t>리스 이자 계상_23.01월_전동입식지게차(LHM_전동입식)</t>
  </si>
  <si>
    <t>리스 이자 계상_23.01월_리튬좌식지게차(LHM_리튬좌식)</t>
  </si>
  <si>
    <t>리스 이자 계상_23.01월_차량렌트(COO_G90_191호9718)</t>
  </si>
  <si>
    <t>리스 이자 계상_23.01월_차량렌트(생산기술담당_K8_191호9525)</t>
  </si>
  <si>
    <t>리스 이자 계상_23.01월_차량렌트(경영지원담당_그랜저_170허1635)</t>
  </si>
  <si>
    <t>리스 이자 계상_23.01월_차량렌트(경영지원팀_EV6_49호9012)</t>
  </si>
  <si>
    <t>리스 이자 계상_23.01월_차량렌트(품질팀_아이오닉5_49호9060)</t>
  </si>
  <si>
    <t>리스 이자 계상_23.01월_사택(두호푸르지오_김윤태) 임차료</t>
  </si>
  <si>
    <t>리스 이자 계상_23.01월_CAM3 임차료</t>
  </si>
  <si>
    <t>리스 이자 계상_23.01월_CAM4 임차료</t>
  </si>
  <si>
    <t>제 3캠퍼스 복지동 사무실 임차료</t>
  </si>
  <si>
    <t>1900000299</t>
  </si>
  <si>
    <t>'23년 01월 법인차량 렌탈 비용</t>
  </si>
  <si>
    <t>1900000060</t>
  </si>
  <si>
    <t>1월 물류창고 지게차 렌탈비용 입식 3대</t>
  </si>
  <si>
    <t>1900000027</t>
  </si>
  <si>
    <t>1월 물류창고 지게차 렌탈비용 좌식 2대</t>
  </si>
  <si>
    <t>1900000145</t>
  </si>
  <si>
    <t>1900000011</t>
  </si>
  <si>
    <t>1900000008</t>
  </si>
  <si>
    <t>CAM4 LCB</t>
  </si>
  <si>
    <t>IC4CRLC1</t>
  </si>
  <si>
    <t>참조</t>
  </si>
  <si>
    <t>참조 키 3</t>
  </si>
  <si>
    <t>참조 키 2</t>
  </si>
  <si>
    <t>참조 키 1</t>
  </si>
  <si>
    <t>세그먼트</t>
  </si>
  <si>
    <t>상계계정유형</t>
  </si>
  <si>
    <t>오더</t>
  </si>
  <si>
    <t>지정</t>
  </si>
  <si>
    <t>코스트 센터: 내역</t>
  </si>
  <si>
    <t>코스트 센터</t>
  </si>
  <si>
    <t>계정</t>
  </si>
  <si>
    <t>상계 계정</t>
  </si>
  <si>
    <t>계정명</t>
  </si>
  <si>
    <t>구분자</t>
    <phoneticPr fontId="3" type="noConversion"/>
  </si>
  <si>
    <t>텍스트</t>
  </si>
  <si>
    <t>순액 만기일</t>
  </si>
  <si>
    <t>현지 통화</t>
  </si>
  <si>
    <t>금액(현지 통화)</t>
  </si>
  <si>
    <t>전기 키</t>
  </si>
  <si>
    <t>전표 유형</t>
  </si>
  <si>
    <t>사업 영역</t>
  </si>
  <si>
    <t>반제전표</t>
  </si>
  <si>
    <t>전표 번호</t>
  </si>
  <si>
    <t>구매처명</t>
  </si>
  <si>
    <t>공급업체</t>
  </si>
  <si>
    <t>차변/대변지시자</t>
  </si>
  <si>
    <t>전기일</t>
  </si>
  <si>
    <t>에코프로 3캠퍼스 복지동 임차보증금 지급</t>
  </si>
  <si>
    <t>이원창 상무 사택 임차보증금 [23.02.10~25.02.09]</t>
    <phoneticPr fontId="3" type="noConversion"/>
  </si>
  <si>
    <t>한양수자인208동803호</t>
  </si>
  <si>
    <t>이재범 상무 신규 계약 사택</t>
    <phoneticPr fontId="3" type="noConversion"/>
  </si>
  <si>
    <t>타임스퀘어 106호</t>
  </si>
  <si>
    <t>외화환산손익</t>
    <phoneticPr fontId="3" type="noConversion"/>
  </si>
  <si>
    <t>수산화리튬 분쇄매출</t>
    <phoneticPr fontId="3" type="noConversion"/>
  </si>
  <si>
    <t>수산화리튬 분쇄매출</t>
    <phoneticPr fontId="3" type="noConversion"/>
  </si>
  <si>
    <t>1분기 3개월 분</t>
    <phoneticPr fontId="3" type="noConversion"/>
  </si>
  <si>
    <t>통화</t>
    <phoneticPr fontId="3" type="noConversion"/>
  </si>
  <si>
    <t>KRW</t>
    <phoneticPr fontId="3" type="noConversion"/>
  </si>
  <si>
    <t>USD</t>
    <phoneticPr fontId="3" type="noConversion"/>
  </si>
  <si>
    <t>외화환산손익</t>
    <phoneticPr fontId="3" type="noConversion"/>
  </si>
  <si>
    <t>주식회사 에코로지스틱스</t>
    <phoneticPr fontId="3" type="noConversion"/>
  </si>
  <si>
    <t>월산자원 주식회사</t>
    <phoneticPr fontId="3" type="noConversion"/>
  </si>
  <si>
    <t>내용</t>
    <phoneticPr fontId="3" type="noConversion"/>
  </si>
  <si>
    <t>하나은행 오창금융센터</t>
  </si>
  <si>
    <t>LC 개설수수료 및 전신료</t>
  </si>
  <si>
    <t>LC 개설수수료 및 전신료</t>
    <phoneticPr fontId="3" type="noConversion"/>
  </si>
  <si>
    <t>수입 원재료 매입부대비용(운송비)</t>
    <phoneticPr fontId="3" type="noConversion"/>
  </si>
  <si>
    <t>신한은행 오창금융센터</t>
  </si>
  <si>
    <t>통관수수료</t>
    <phoneticPr fontId="3" type="noConversion"/>
  </si>
  <si>
    <t>탄산리튬 매입대금</t>
    <phoneticPr fontId="3" type="noConversion"/>
  </si>
  <si>
    <t>LSS 매입대금</t>
    <phoneticPr fontId="3" type="noConversion"/>
  </si>
  <si>
    <t>황산, 가성소다(부재료) 매입대금</t>
    <phoneticPr fontId="3" type="noConversion"/>
  </si>
  <si>
    <t>황산(부재료) 매입대금</t>
    <phoneticPr fontId="3" type="noConversion"/>
  </si>
  <si>
    <t>부산세관</t>
  </si>
  <si>
    <t>관세</t>
    <phoneticPr fontId="3" type="noConversion"/>
  </si>
  <si>
    <t>국민은행 포항종합금융센터</t>
  </si>
  <si>
    <t>[ETL] Shanghai Arhon New Materials</t>
  </si>
  <si>
    <t>아이에스티엠씨 주식회사</t>
  </si>
  <si>
    <t>3캠퍼스 통합폐수처리장 內 폐기물(폐수처리오니) 매각</t>
  </si>
  <si>
    <t>주식회사 나소</t>
  </si>
  <si>
    <t>'23년 3월 망초 판매 (73,000kg*80원), 주식회사나소</t>
  </si>
  <si>
    <t>BM 집진거분 32.616톤 반품</t>
  </si>
  <si>
    <t>에코프로비엠 160,000주 현금배당 (주당 450원 * 160,000주)</t>
  </si>
  <si>
    <t>LHM_에코프로BM 해외직수출 관세환급건 (BM 1월 수출분)</t>
  </si>
  <si>
    <t>3월 통합폐수처리장 운영수수료 청구분_에코프로이엠</t>
  </si>
  <si>
    <t>에코프로이노베이션 1월 에코프로씨엔지 유틸리티 비용 정산(예정)</t>
  </si>
  <si>
    <t>23.01.01 전적임원 퇴직금 전입 박석준 (CNG&gt;INNO)</t>
  </si>
  <si>
    <t>에코프로 이노베이션 2월 에코프로 씨엔지 154kV 변전소 인건비, 감가상각비 정산</t>
  </si>
  <si>
    <t>에코프로 이노베이션 2월 에코프로 씨엔지 154kV 전력기금 분배금 정산</t>
  </si>
  <si>
    <t>에코프로 이노베이션 2월 에코프로 씨엔지 154kV 전력비 분배금 정산</t>
  </si>
  <si>
    <t>에코프로 이노베이션 2월 에코프로 씨엔지 유틸리티 비용 정산</t>
  </si>
  <si>
    <t>'23년 03월 사무동 운영 비용 정산의 건</t>
  </si>
  <si>
    <t>3월 통합폐수처리장 운영수수료 청구분_에코프로씨엔지</t>
  </si>
  <si>
    <t>에코프로씨엔지 23년 1분기 품질,자금,인사,총무 shared service</t>
  </si>
  <si>
    <t>에코프로이노베이션 2월 에코프로 씨엔지 전력기금 정산(확정)</t>
  </si>
  <si>
    <t>에코프로이노베이션 2월 에코프로 씨엔지 전력요금 정산(확정)</t>
  </si>
  <si>
    <t>에코프로이노베이션 3월 에코프로 씨엔지 전력요금 정산(예정)</t>
  </si>
  <si>
    <t>이노베이션 → 씨엔지 사무가구(품질팀)_1060000287 매각</t>
  </si>
  <si>
    <t>'23년 에코프로이노베이션 재산종합보험('23.01.15~'24.03.15)_건물</t>
  </si>
  <si>
    <t>'23년 에코프로이노베이션 재산종합보험('23.01.15~'24.03.15)_구축물</t>
  </si>
  <si>
    <t>'23년 에코프로이노베이션 재산종합보험('23.01.15~'24.03.15)_공기구비품</t>
  </si>
  <si>
    <t>'23년 에코프로이노베이션 재산종합보험('23.01.15~'24.03.15)_연구기자재</t>
  </si>
  <si>
    <t>'23년 에코프로이노베이션 재산종합보험('23.01.15~'24.03.15)_건설중인자산</t>
  </si>
  <si>
    <t>'23년 에코프로이노베이션 재산종합보험('23.01.15~'24.03.15)_원재료</t>
  </si>
  <si>
    <t>'23년 에코프로이노베이션 재산종합보험('23.01.15~'24.03.15)_기계장치</t>
  </si>
  <si>
    <t>'23년 에코프로이노베이션 재산종합보험('23.01.15~'24.03.15)_분쇄 기계장치</t>
  </si>
  <si>
    <t>품질팀 ICP장비 유지보수계약(2023.02.13~2024.09.12)</t>
  </si>
  <si>
    <t>업무용 화물 차량 자동차보험 가입 ('23. 03. 07~'24. 03. 07)</t>
  </si>
  <si>
    <t>'23년 에코프로이노베이션 재산종합보험('23.01.15~'24.03.15)_원재료추가</t>
  </si>
  <si>
    <t xml:space="preserve"> '23년 임원배상책임보험 가입 비용_김윤태 대표이사('23.03.01~'24.03.01)</t>
  </si>
  <si>
    <t>23년 임원배상책임보험 가입 비용_박석준 본부장('23.03.01~'24.03.01)</t>
  </si>
  <si>
    <t xml:space="preserve"> '23년 임원배상책임보험 가입 비용_최선미 상무('23.03.01~'24.03.01)</t>
  </si>
  <si>
    <t xml:space="preserve"> '23년 임원배상책임보험 가입 비용_이재범 상무('23.03.01~'24.03.01)</t>
  </si>
  <si>
    <t>23년 임원배상책임보험 가입 비용_이원창 상무('23.03.01~'24.03.01)</t>
  </si>
  <si>
    <t>업무용 포터 차량(85우3576) 자동차보험 갱신['23.03.13.~'24.03.13.]</t>
  </si>
  <si>
    <t>CAM5 사업장 환경책임보험(2023.03.22~2024.03.22)</t>
  </si>
  <si>
    <t>CAM5N 사업장 환경책임보험(2023.03.22~2024.03.22)</t>
  </si>
  <si>
    <t>미결항목 존재 &gt; 4月 처리 예정</t>
  </si>
  <si>
    <t>이자수익 23,063,012원, 법인세 5,765,750원, 지방세 576,570원</t>
  </si>
  <si>
    <t>대여금 이자수익 14,115,068 법인세 3,528,760 지방세 352,870</t>
  </si>
  <si>
    <t>에코프로씨엔지</t>
    <phoneticPr fontId="3" type="noConversion"/>
  </si>
  <si>
    <t>대여금 이자수익 33,649,315 법인세 8,412,320 지방세 841,230</t>
  </si>
  <si>
    <t>이자수익 243,993 / 법인세 34,150 / 지방세 3,410 산업은행 오창지점</t>
  </si>
  <si>
    <t>산업은행 오창지점</t>
    <phoneticPr fontId="3" type="noConversion"/>
  </si>
  <si>
    <t>임원 해외 출장 관련 비용 (항공권 외)</t>
    <phoneticPr fontId="3" type="noConversion"/>
  </si>
  <si>
    <t>4월 해외PJT팀 해외 출장 관련 비용 (항공권 외)</t>
    <phoneticPr fontId="3" type="noConversion"/>
  </si>
  <si>
    <t>(주) 한국스크류펌프</t>
  </si>
  <si>
    <t>한국스크류펌프 PP3003 Shaft 구매 선급금 지급</t>
  </si>
  <si>
    <t>주식회사 대우노즐</t>
  </si>
  <si>
    <t>LHM1 CX2001 CIP Nozzle 긴급 구매 선급금</t>
  </si>
  <si>
    <t>코웨이(주)</t>
  </si>
  <si>
    <t xml:space="preserve">23년 03월 정수기 비용 </t>
    <phoneticPr fontId="3" type="noConversion"/>
  </si>
  <si>
    <t>산업은행 오창지점</t>
    <phoneticPr fontId="3" type="noConversion"/>
  </si>
  <si>
    <t>산업 625,000,000*2.780%*3(20230329-20230331)</t>
  </si>
  <si>
    <t>산업 375,000,000*2.580%*3(20230329-20230331)</t>
  </si>
  <si>
    <t>산업 468,750,000*2.690%*3(20230329-20230331)</t>
  </si>
  <si>
    <t>산업 1,031,250,000*2.650%*3(20230329-20230331)</t>
  </si>
  <si>
    <t>산업 9,300,000,000*3.820%*29(20230303-20230331)</t>
  </si>
  <si>
    <t>산업 5,500,000,000*3.690%*29(20230303-20230331)</t>
  </si>
  <si>
    <t>산업 2,500,000,000*4.710%*29(20230303-20230331)</t>
  </si>
  <si>
    <t>산업 12,900,000,000*4.010%*29(20230303-20230331)</t>
  </si>
  <si>
    <t>산업 11,800,000,000*3.80%*29(20230303-20230331)</t>
  </si>
  <si>
    <t>하나은행 오창금융센터</t>
    <phoneticPr fontId="3" type="noConversion"/>
  </si>
  <si>
    <t>하나 2,000,000,000*5.022%*3(0325-0325)+4.582%*6(0326</t>
  </si>
  <si>
    <t>하나 3,000,000,000*5.022%*3(0325-0325)+4.582%*6(032</t>
  </si>
  <si>
    <t>신한은행 오창금융센터</t>
    <phoneticPr fontId="3" type="noConversion"/>
  </si>
  <si>
    <t>신한 3,520,000,000*2.090%*3(20230329-20230331)</t>
  </si>
  <si>
    <t>신한 3,315,000,000*2.270%*3(20230329-20230331)</t>
  </si>
  <si>
    <t>신한 5,630,000,000*2.250%*3(20230329-20230331)</t>
  </si>
  <si>
    <t>신한 3,087,716,237*2.830%*3(20230329-20230331)</t>
  </si>
  <si>
    <t>신한 13,906,250,000*1,250%*28(20230304-20230331)</t>
  </si>
  <si>
    <t>수출입은행 대구지점</t>
    <phoneticPr fontId="3" type="noConversion"/>
  </si>
  <si>
    <t>수출입_차입[수입] 200억 20221130</t>
  </si>
  <si>
    <t>수출입 20,000,000,000*3.67%*4(20230328-20230331)</t>
  </si>
  <si>
    <t>국민은행 포항금융센터</t>
    <phoneticPr fontId="3" type="noConversion"/>
  </si>
  <si>
    <t>국민_차입[무역금융] 100억 20221230</t>
  </si>
  <si>
    <t>국민 10,000,000,000*4.800%*26(20230306-20230331)</t>
  </si>
  <si>
    <t>국민_PaymentUsance $6,796,043.2</t>
    <phoneticPr fontId="3" type="noConversion"/>
  </si>
  <si>
    <t>$6,796,043.2*5.60713%*22(230310-230331) 환율:1303.8</t>
  </si>
  <si>
    <t>2023년 1분기 성과급충당액</t>
  </si>
  <si>
    <t>23.03 급여 지급액</t>
  </si>
  <si>
    <t>고용보험 예수금 조정환급(22년분 최선미,이재범)</t>
  </si>
  <si>
    <t>메틀러토레도코리아(주)</t>
  </si>
  <si>
    <t>청우정수</t>
  </si>
  <si>
    <t>미래교정계측기</t>
  </si>
  <si>
    <t>미광종합상사</t>
  </si>
  <si>
    <t>(주)대한인쇄</t>
  </si>
  <si>
    <t>태풍건축</t>
  </si>
  <si>
    <t>동일테크</t>
  </si>
  <si>
    <t>케이시시정공(주)</t>
  </si>
  <si>
    <t>(주)조일기업</t>
  </si>
  <si>
    <t>주식회사 에코프로머티리얼즈</t>
  </si>
  <si>
    <t>일성계전</t>
  </si>
  <si>
    <t>반도이앤티주식회사</t>
  </si>
  <si>
    <t>삼정회계법인</t>
  </si>
  <si>
    <t>주식회사 한국커리어개발원</t>
  </si>
  <si>
    <t>캡스텍서부지점</t>
  </si>
  <si>
    <t>(주)현대고속관광</t>
  </si>
  <si>
    <t>영남직업전문학교</t>
  </si>
  <si>
    <t>(주)스피쿠스</t>
  </si>
  <si>
    <t>(주) 하이테크이엔지</t>
  </si>
  <si>
    <t>주식회사 미라콤아이앤씨</t>
  </si>
  <si>
    <t>현대포장</t>
  </si>
  <si>
    <t>요가공간 온기</t>
  </si>
  <si>
    <t>(주)하이스트</t>
  </si>
  <si>
    <t>부성기공</t>
  </si>
  <si>
    <t>장우기계 (주)</t>
  </si>
  <si>
    <t>나래상사</t>
  </si>
  <si>
    <t>삼성웰스토리(주)에코프로포항</t>
  </si>
  <si>
    <t>T. K코퍼레이션</t>
  </si>
  <si>
    <t>(주)소노인터내셔널 청송지점</t>
  </si>
  <si>
    <t>양덕유도관</t>
  </si>
  <si>
    <t>칼슨그레이시 코리아</t>
  </si>
  <si>
    <t>신한적재함</t>
  </si>
  <si>
    <t>에스엠(SM)상사</t>
  </si>
  <si>
    <t>그룹웨어 라이선스</t>
    <phoneticPr fontId="3" type="noConversion"/>
  </si>
  <si>
    <t>LHM2 생산공장 가설전기 및 접지 매입 배관공사</t>
    <phoneticPr fontId="3" type="noConversion"/>
  </si>
  <si>
    <t>이노베이션 농축동 배관 연결공사(7000Unit)</t>
    <phoneticPr fontId="3" type="noConversion"/>
  </si>
  <si>
    <t>CAM7 Lump Crusher W.C Coating</t>
    <phoneticPr fontId="3" type="noConversion"/>
  </si>
  <si>
    <t>잔금10%</t>
    <phoneticPr fontId="3" type="noConversion"/>
  </si>
  <si>
    <t>LHM2 배관 EPC</t>
    <phoneticPr fontId="3" type="noConversion"/>
  </si>
  <si>
    <t>선급금10%</t>
    <phoneticPr fontId="3" type="noConversion"/>
  </si>
  <si>
    <t>주식회사 태평건축사사무소</t>
  </si>
  <si>
    <t>LHM2 하역장 철거감리</t>
    <phoneticPr fontId="3" type="noConversion"/>
  </si>
  <si>
    <t>잔금100%</t>
    <phoneticPr fontId="3" type="noConversion"/>
  </si>
  <si>
    <t>Ferrum Process Systems AG</t>
  </si>
  <si>
    <t>LHM2 Centrifuge</t>
    <phoneticPr fontId="3" type="noConversion"/>
  </si>
  <si>
    <t>LHM2 설비 설치공사</t>
    <phoneticPr fontId="3" type="noConversion"/>
  </si>
  <si>
    <t>LHM2 생산동 수배전반 제작 및 납품/왕산전기</t>
    <phoneticPr fontId="3" type="noConversion"/>
  </si>
  <si>
    <t>LHM2 원료투입포장 EPC</t>
    <phoneticPr fontId="3" type="noConversion"/>
  </si>
  <si>
    <t>LHM2 Air Compressor PKG</t>
    <phoneticPr fontId="3" type="noConversion"/>
  </si>
  <si>
    <t>CAM7분쇄공정內LumpCrusher제작및납품</t>
    <phoneticPr fontId="3" type="noConversion"/>
  </si>
  <si>
    <t>잔금10%</t>
    <phoneticPr fontId="3" type="noConversion"/>
  </si>
  <si>
    <t>LHM2 생산공장 구축공사 내 옥외 TANK 및 배관 공사</t>
    <phoneticPr fontId="3" type="noConversion"/>
  </si>
  <si>
    <t>LHM2 토목, 건축구조 재설계</t>
    <phoneticPr fontId="3" type="noConversion"/>
  </si>
  <si>
    <t>잔금100%</t>
    <phoneticPr fontId="3" type="noConversion"/>
  </si>
  <si>
    <t>LHM2Candle Filter_Fundabac FT1001A외</t>
    <phoneticPr fontId="3" type="noConversion"/>
  </si>
  <si>
    <t>LHM2 일반 PUMP</t>
    <phoneticPr fontId="3" type="noConversion"/>
  </si>
  <si>
    <t>주식회사 화신이엔브이</t>
  </si>
  <si>
    <t>증발농축동 Scrubber 납품 및 설치</t>
    <phoneticPr fontId="3" type="noConversion"/>
  </si>
  <si>
    <t>건축사사무소 이건</t>
  </si>
  <si>
    <t>LHM2 토목 건축 기계 감리 용역</t>
    <phoneticPr fontId="3" type="noConversion"/>
  </si>
  <si>
    <t>닥터엠코리아 주식회사</t>
  </si>
  <si>
    <t>LHM2 Candle Filter_Contibac</t>
    <phoneticPr fontId="3" type="noConversion"/>
  </si>
  <si>
    <t>업무 관련 경비</t>
    <phoneticPr fontId="3" type="noConversion"/>
  </si>
  <si>
    <t>하나카드</t>
    <phoneticPr fontId="3" type="noConversion"/>
  </si>
  <si>
    <t>업무 관련 경비</t>
  </si>
  <si>
    <t>인건비</t>
    <phoneticPr fontId="3" type="noConversion"/>
  </si>
  <si>
    <t>실험용품 구매</t>
    <phoneticPr fontId="3" type="noConversion"/>
  </si>
  <si>
    <t>리코코리아(주)</t>
  </si>
  <si>
    <t>실험용품 구매</t>
  </si>
  <si>
    <t>삼양산업(주)</t>
    <phoneticPr fontId="3" type="noConversion"/>
  </si>
  <si>
    <t>임직원</t>
    <phoneticPr fontId="3" type="noConversion"/>
  </si>
  <si>
    <t>퇴직금 및 출장비</t>
    <phoneticPr fontId="3" type="noConversion"/>
  </si>
  <si>
    <t>업무 관련 경비</t>
    <phoneticPr fontId="3" type="noConversion"/>
  </si>
  <si>
    <t>국책과제 관련 출장비</t>
    <phoneticPr fontId="3" type="noConversion"/>
  </si>
  <si>
    <t>미사용 연차수당</t>
    <phoneticPr fontId="3" type="noConversion"/>
  </si>
  <si>
    <t>국책과제 관련 경비</t>
    <phoneticPr fontId="3" type="noConversion"/>
  </si>
  <si>
    <t>포항세무서</t>
    <phoneticPr fontId="3" type="noConversion"/>
  </si>
  <si>
    <t>포항시</t>
    <phoneticPr fontId="3" type="noConversion"/>
  </si>
  <si>
    <t>포항시</t>
    <phoneticPr fontId="3" type="noConversion"/>
  </si>
  <si>
    <t>국책과제</t>
    <phoneticPr fontId="3" type="noConversion"/>
  </si>
  <si>
    <t>직원 동호회비 등</t>
    <phoneticPr fontId="3" type="noConversion"/>
  </si>
  <si>
    <t>RSU</t>
    <phoneticPr fontId="3" type="noConversion"/>
  </si>
  <si>
    <t>국책과제</t>
    <phoneticPr fontId="3" type="noConversion"/>
  </si>
  <si>
    <r>
      <t xml:space="preserve">to-be </t>
    </r>
    <r>
      <rPr>
        <sz val="10"/>
        <color theme="1"/>
        <rFont val="돋움"/>
        <family val="3"/>
        <charset val="129"/>
      </rPr>
      <t>금액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</si>
</sst>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6" formatCode="0_ "/>
    <numFmt numFmtId="177" formatCode="#,##0;[Red]\(#,##0\);\-"/>
    <numFmt numFmtId="178" formatCode="#,##0\ ;[Red]\△#,##0\ ;&quot;- &quot;"/>
    <numFmt numFmtId="179" formatCode="_-\$* #,##0.00_ ;_-\$* \-#,##0.00\ ;_-\$* &quot;-&quot;??_ ;_-@_ "/>
    <numFmt numFmtId="180" formatCode="_-* #,##0.00_-;\-* #,##0.00_-;_-* &quot;-&quot;_-;_-@_-"/>
    <numFmt numFmtId="181" formatCode="#,##0_);[Red]\(#,##0\)"/>
    <numFmt numFmtId="182" formatCode="\$#,##0.00"/>
    <numFmt numFmtId="183" formatCode="_-\$* #,##0_ ;_-\$* \-#,##0\ ;_-\$* &quot;-&quot;??_ ;_-@_ "/>
  </numFmts>
  <fonts count="23">
    <font>
      <sz val="10"/>
      <color theme="1"/>
      <name val="가는각진제목체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8"/>
      <name val="돋움"/>
      <family val="3"/>
      <charset val="129"/>
    </font>
    <font>
      <sz val="10"/>
      <color rgb="FF002060"/>
      <name val="맑은 고딕"/>
      <family val="3"/>
      <charset val="129"/>
    </font>
    <font>
      <sz val="10"/>
      <color theme="1"/>
      <name val="가는각진제목체"/>
      <family val="3"/>
      <charset val="129"/>
    </font>
    <font>
      <sz val="11"/>
      <name val="돋움"/>
      <family val="3"/>
      <charset val="129"/>
    </font>
    <font>
      <b/>
      <sz val="12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15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color rgb="FFFF0000"/>
      <name val="가는각진제목체"/>
      <family val="3"/>
      <charset val="129"/>
    </font>
    <font>
      <sz val="10"/>
      <name val="Arial"/>
      <family val="2"/>
    </font>
    <font>
      <sz val="9"/>
      <color indexed="8"/>
      <name val="맑은 고딕"/>
      <family val="3"/>
      <charset val="129"/>
    </font>
    <font>
      <sz val="10"/>
      <color theme="1"/>
      <name val="가는각진제목체"/>
      <family val="3"/>
      <charset val="129"/>
    </font>
    <font>
      <sz val="10"/>
      <name val="돋움"/>
      <family val="3"/>
      <charset val="129"/>
    </font>
    <font>
      <sz val="10"/>
      <color theme="1"/>
      <name val="돋움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">
    <xf numFmtId="0" fontId="0" fillId="0" borderId="0"/>
    <xf numFmtId="41" fontId="5" fillId="0" borderId="0" applyFont="0" applyFill="0" applyBorder="0" applyAlignment="0" applyProtection="0">
      <alignment vertical="center"/>
    </xf>
    <xf numFmtId="0" fontId="6" fillId="0" borderId="0"/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8" fillId="0" borderId="0"/>
    <xf numFmtId="9" fontId="19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20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15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right" vertical="center"/>
    </xf>
    <xf numFmtId="0" fontId="2" fillId="0" borderId="0" xfId="0" quotePrefix="1" applyFont="1" applyAlignment="1">
      <alignment horizontal="right" vertical="center"/>
    </xf>
    <xf numFmtId="177" fontId="2" fillId="0" borderId="0" xfId="0" applyNumberFormat="1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quotePrefix="1" applyFont="1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2" fillId="4" borderId="0" xfId="0" quotePrefix="1" applyFont="1" applyFill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0" borderId="0" xfId="0" applyNumberFormat="1" applyFont="1" applyAlignment="1">
      <alignment vertical="center"/>
    </xf>
    <xf numFmtId="0" fontId="7" fillId="0" borderId="0" xfId="2" applyFont="1" applyAlignment="1">
      <alignment vertical="center"/>
    </xf>
    <xf numFmtId="0" fontId="9" fillId="0" borderId="0" xfId="3" applyFont="1" applyAlignment="1">
      <alignment horizontal="center" vertical="center"/>
    </xf>
    <xf numFmtId="41" fontId="9" fillId="0" borderId="0" xfId="1" applyFont="1" applyAlignment="1">
      <alignment vertical="center"/>
    </xf>
    <xf numFmtId="0" fontId="9" fillId="0" borderId="0" xfId="3" applyFont="1" applyAlignment="1">
      <alignment horizontal="right" vertical="center"/>
    </xf>
    <xf numFmtId="0" fontId="11" fillId="7" borderId="1" xfId="2" applyFont="1" applyFill="1" applyBorder="1" applyAlignment="1">
      <alignment horizontal="center" vertical="center"/>
    </xf>
    <xf numFmtId="41" fontId="11" fillId="7" borderId="1" xfId="1" applyFont="1" applyFill="1" applyBorder="1" applyAlignment="1">
      <alignment horizontal="center" vertical="center"/>
    </xf>
    <xf numFmtId="41" fontId="11" fillId="7" borderId="1" xfId="1" quotePrefix="1" applyFont="1" applyFill="1" applyBorder="1" applyAlignment="1">
      <alignment horizontal="center" vertical="center"/>
    </xf>
    <xf numFmtId="41" fontId="11" fillId="7" borderId="1" xfId="4" quotePrefix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0" borderId="0" xfId="0" applyFont="1"/>
    <xf numFmtId="177" fontId="12" fillId="0" borderId="1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41" fontId="11" fillId="8" borderId="2" xfId="1" applyFont="1" applyFill="1" applyBorder="1" applyAlignment="1">
      <alignment horizontal="center" vertical="center"/>
    </xf>
    <xf numFmtId="41" fontId="11" fillId="8" borderId="2" xfId="1" applyFont="1" applyFill="1" applyBorder="1" applyAlignment="1">
      <alignment vertical="center"/>
    </xf>
    <xf numFmtId="41" fontId="11" fillId="8" borderId="3" xfId="1" applyFont="1" applyFill="1" applyBorder="1" applyAlignment="1">
      <alignment horizontal="center" vertical="center"/>
    </xf>
    <xf numFmtId="41" fontId="11" fillId="8" borderId="3" xfId="1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177" fontId="12" fillId="0" borderId="0" xfId="0" applyNumberFormat="1" applyFont="1" applyAlignment="1">
      <alignment vertical="center"/>
    </xf>
    <xf numFmtId="177" fontId="12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vertical="center"/>
    </xf>
    <xf numFmtId="0" fontId="12" fillId="9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2" fillId="9" borderId="4" xfId="0" applyFont="1" applyFill="1" applyBorder="1" applyAlignment="1">
      <alignment horizontal="center" vertical="center"/>
    </xf>
    <xf numFmtId="177" fontId="9" fillId="0" borderId="0" xfId="1" applyNumberFormat="1" applyFont="1" applyAlignment="1">
      <alignment vertical="center"/>
    </xf>
    <xf numFmtId="177" fontId="11" fillId="7" borderId="1" xfId="1" quotePrefix="1" applyNumberFormat="1" applyFont="1" applyFill="1" applyBorder="1" applyAlignment="1">
      <alignment horizontal="center" vertical="center"/>
    </xf>
    <xf numFmtId="177" fontId="11" fillId="8" borderId="2" xfId="1" applyNumberFormat="1" applyFont="1" applyFill="1" applyBorder="1" applyAlignment="1">
      <alignment vertical="center"/>
    </xf>
    <xf numFmtId="177" fontId="11" fillId="8" borderId="3" xfId="1" applyNumberFormat="1" applyFont="1" applyFill="1" applyBorder="1" applyAlignment="1">
      <alignment vertical="center"/>
    </xf>
    <xf numFmtId="177" fontId="0" fillId="0" borderId="0" xfId="0" applyNumberFormat="1"/>
    <xf numFmtId="177" fontId="12" fillId="0" borderId="0" xfId="0" applyNumberFormat="1" applyFont="1"/>
    <xf numFmtId="177" fontId="11" fillId="8" borderId="0" xfId="1" applyNumberFormat="1" applyFont="1" applyFill="1" applyBorder="1" applyAlignment="1">
      <alignment vertical="center"/>
    </xf>
    <xf numFmtId="178" fontId="16" fillId="0" borderId="1" xfId="2" applyNumberFormat="1" applyFont="1" applyFill="1" applyBorder="1" applyAlignment="1">
      <alignment vertical="center"/>
    </xf>
    <xf numFmtId="178" fontId="16" fillId="0" borderId="1" xfId="1" applyNumberFormat="1" applyFont="1" applyFill="1" applyBorder="1" applyAlignment="1">
      <alignment vertical="center"/>
    </xf>
    <xf numFmtId="178" fontId="16" fillId="9" borderId="1" xfId="1" applyNumberFormat="1" applyFont="1" applyFill="1" applyBorder="1" applyAlignment="1">
      <alignment vertical="center"/>
    </xf>
    <xf numFmtId="177" fontId="12" fillId="1" borderId="1" xfId="0" applyNumberFormat="1" applyFont="1" applyFill="1" applyBorder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177" fontId="17" fillId="0" borderId="0" xfId="0" applyNumberFormat="1" applyFont="1" applyAlignment="1">
      <alignment vertical="center"/>
    </xf>
    <xf numFmtId="41" fontId="12" fillId="0" borderId="1" xfId="1" applyFont="1" applyBorder="1" applyAlignment="1">
      <alignment vertical="center"/>
    </xf>
    <xf numFmtId="178" fontId="16" fillId="10" borderId="1" xfId="1" applyNumberFormat="1" applyFont="1" applyFill="1" applyBorder="1" applyAlignment="1">
      <alignment vertical="center"/>
    </xf>
    <xf numFmtId="0" fontId="12" fillId="0" borderId="10" xfId="0" applyFont="1" applyBorder="1" applyAlignment="1">
      <alignment vertical="center"/>
    </xf>
    <xf numFmtId="177" fontId="12" fillId="0" borderId="10" xfId="0" applyNumberFormat="1" applyFont="1" applyBorder="1" applyAlignment="1">
      <alignment vertical="center"/>
    </xf>
    <xf numFmtId="177" fontId="12" fillId="1" borderId="10" xfId="0" applyNumberFormat="1" applyFont="1" applyFill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177" fontId="12" fillId="0" borderId="10" xfId="0" applyNumberFormat="1" applyFont="1" applyFill="1" applyBorder="1" applyAlignment="1">
      <alignment vertical="center"/>
    </xf>
    <xf numFmtId="41" fontId="11" fillId="7" borderId="10" xfId="1" applyFont="1" applyFill="1" applyBorder="1" applyAlignment="1">
      <alignment horizontal="center" vertical="center"/>
    </xf>
    <xf numFmtId="0" fontId="11" fillId="7" borderId="10" xfId="2" applyFont="1" applyFill="1" applyBorder="1" applyAlignment="1">
      <alignment horizontal="center" vertical="center"/>
    </xf>
    <xf numFmtId="41" fontId="11" fillId="7" borderId="10" xfId="4" quotePrefix="1" applyFont="1" applyFill="1" applyBorder="1" applyAlignment="1">
      <alignment horizontal="center" vertical="center"/>
    </xf>
    <xf numFmtId="14" fontId="12" fillId="0" borderId="10" xfId="0" applyNumberFormat="1" applyFont="1" applyBorder="1" applyAlignment="1">
      <alignment horizontal="center" vertical="center"/>
    </xf>
    <xf numFmtId="3" fontId="12" fillId="0" borderId="10" xfId="0" applyNumberFormat="1" applyFont="1" applyBorder="1" applyAlignment="1">
      <alignment vertical="center"/>
    </xf>
    <xf numFmtId="55" fontId="15" fillId="8" borderId="10" xfId="6" applyNumberFormat="1" applyFont="1" applyFill="1" applyBorder="1" applyAlignment="1">
      <alignment horizontal="center" vertical="center"/>
    </xf>
    <xf numFmtId="180" fontId="12" fillId="0" borderId="10" xfId="1" applyNumberFormat="1" applyFont="1" applyBorder="1" applyAlignment="1">
      <alignment vertical="center"/>
    </xf>
    <xf numFmtId="177" fontId="12" fillId="10" borderId="10" xfId="0" applyNumberFormat="1" applyFont="1" applyFill="1" applyBorder="1" applyAlignment="1">
      <alignment vertical="center"/>
    </xf>
    <xf numFmtId="0" fontId="12" fillId="0" borderId="10" xfId="0" applyFont="1" applyBorder="1" applyAlignment="1">
      <alignment horizontal="left" vertical="center"/>
    </xf>
    <xf numFmtId="179" fontId="12" fillId="0" borderId="10" xfId="1" applyNumberFormat="1" applyFont="1" applyBorder="1" applyAlignment="1">
      <alignment horizontal="right" vertical="center"/>
    </xf>
    <xf numFmtId="0" fontId="9" fillId="0" borderId="0" xfId="7" applyFont="1" applyAlignment="1">
      <alignment horizontal="right" vertical="center"/>
    </xf>
    <xf numFmtId="3" fontId="12" fillId="0" borderId="0" xfId="0" applyNumberFormat="1" applyFont="1" applyAlignment="1">
      <alignment vertical="center"/>
    </xf>
    <xf numFmtId="181" fontId="12" fillId="0" borderId="10" xfId="0" applyNumberFormat="1" applyFont="1" applyBorder="1" applyAlignment="1">
      <alignment vertical="center"/>
    </xf>
    <xf numFmtId="181" fontId="12" fillId="9" borderId="10" xfId="0" applyNumberFormat="1" applyFont="1" applyFill="1" applyBorder="1" applyAlignment="1">
      <alignment vertical="center"/>
    </xf>
    <xf numFmtId="0" fontId="12" fillId="9" borderId="10" xfId="0" applyFont="1" applyFill="1" applyBorder="1" applyAlignment="1">
      <alignment vertical="center"/>
    </xf>
    <xf numFmtId="3" fontId="0" fillId="0" borderId="0" xfId="0" applyNumberFormat="1"/>
    <xf numFmtId="3" fontId="12" fillId="0" borderId="0" xfId="0" applyNumberFormat="1" applyFont="1"/>
    <xf numFmtId="0" fontId="12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12" fillId="0" borderId="0" xfId="0" applyFont="1" applyAlignment="1">
      <alignment horizontal="center"/>
    </xf>
    <xf numFmtId="41" fontId="9" fillId="0" borderId="0" xfId="1" applyFont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77" fontId="12" fillId="10" borderId="1" xfId="0" applyNumberFormat="1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41" fontId="11" fillId="7" borderId="10" xfId="1" quotePrefix="1" applyFont="1" applyFill="1" applyBorder="1" applyAlignment="1">
      <alignment horizontal="center" vertical="center"/>
    </xf>
    <xf numFmtId="41" fontId="12" fillId="0" borderId="10" xfId="1" applyFont="1" applyBorder="1" applyAlignment="1">
      <alignment vertical="center"/>
    </xf>
    <xf numFmtId="177" fontId="12" fillId="9" borderId="10" xfId="0" applyNumberFormat="1" applyFont="1" applyFill="1" applyBorder="1" applyAlignment="1">
      <alignment vertical="center"/>
    </xf>
    <xf numFmtId="0" fontId="12" fillId="0" borderId="6" xfId="0" applyFont="1" applyBorder="1" applyAlignment="1">
      <alignment horizontal="center" vertical="center"/>
    </xf>
    <xf numFmtId="41" fontId="12" fillId="9" borderId="10" xfId="1" applyFont="1" applyFill="1" applyBorder="1" applyAlignment="1">
      <alignment vertical="center"/>
    </xf>
    <xf numFmtId="0" fontId="12" fillId="9" borderId="5" xfId="0" applyFont="1" applyFill="1" applyBorder="1" applyAlignment="1">
      <alignment horizontal="center" vertical="center"/>
    </xf>
    <xf numFmtId="182" fontId="12" fillId="0" borderId="10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41" fontId="0" fillId="0" borderId="0" xfId="0" applyNumberFormat="1"/>
    <xf numFmtId="177" fontId="12" fillId="0" borderId="1" xfId="0" applyNumberFormat="1" applyFont="1" applyFill="1" applyBorder="1" applyAlignment="1">
      <alignment vertical="center"/>
    </xf>
    <xf numFmtId="9" fontId="12" fillId="10" borderId="10" xfId="8" applyFont="1" applyFill="1" applyBorder="1" applyAlignment="1">
      <alignment horizontal="center" vertical="center"/>
    </xf>
    <xf numFmtId="177" fontId="12" fillId="10" borderId="10" xfId="0" applyNumberFormat="1" applyFont="1" applyFill="1" applyBorder="1" applyAlignment="1">
      <alignment horizontal="center" vertical="center"/>
    </xf>
    <xf numFmtId="177" fontId="12" fillId="9" borderId="10" xfId="0" applyNumberFormat="1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6" xfId="0" applyFont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4" fontId="12" fillId="11" borderId="10" xfId="0" applyNumberFormat="1" applyFont="1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41" fontId="2" fillId="0" borderId="0" xfId="10" applyFont="1" applyAlignment="1">
      <alignment vertical="center"/>
    </xf>
    <xf numFmtId="0" fontId="2" fillId="12" borderId="0" xfId="0" applyFont="1" applyFill="1" applyAlignment="1">
      <alignment vertical="center"/>
    </xf>
    <xf numFmtId="0" fontId="0" fillId="0" borderId="0" xfId="0" applyAlignment="1">
      <alignment vertical="top"/>
    </xf>
    <xf numFmtId="0" fontId="12" fillId="0" borderId="7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18" fillId="0" borderId="0" xfId="5" applyAlignment="1">
      <alignment vertical="top"/>
    </xf>
    <xf numFmtId="14" fontId="18" fillId="0" borderId="0" xfId="5" applyNumberFormat="1" applyAlignment="1">
      <alignment horizontal="right" vertical="top"/>
    </xf>
    <xf numFmtId="3" fontId="18" fillId="0" borderId="0" xfId="5" applyNumberFormat="1" applyAlignment="1">
      <alignment horizontal="right" vertical="top"/>
    </xf>
    <xf numFmtId="0" fontId="18" fillId="13" borderId="10" xfId="5" applyFill="1" applyBorder="1" applyAlignment="1">
      <alignment vertical="top"/>
    </xf>
    <xf numFmtId="0" fontId="21" fillId="13" borderId="10" xfId="5" applyFont="1" applyFill="1" applyBorder="1" applyAlignment="1">
      <alignment vertical="top"/>
    </xf>
    <xf numFmtId="0" fontId="12" fillId="0" borderId="7" xfId="0" applyFont="1" applyBorder="1" applyAlignment="1">
      <alignment horizontal="center" vertical="center"/>
    </xf>
    <xf numFmtId="183" fontId="12" fillId="11" borderId="1" xfId="0" applyNumberFormat="1" applyFont="1" applyFill="1" applyBorder="1" applyAlignment="1">
      <alignment vertical="center"/>
    </xf>
    <xf numFmtId="177" fontId="12" fillId="0" borderId="10" xfId="0" applyNumberFormat="1" applyFont="1" applyBorder="1" applyAlignment="1">
      <alignment horizontal="center" vertical="center"/>
    </xf>
    <xf numFmtId="41" fontId="12" fillId="0" borderId="0" xfId="0" applyNumberFormat="1" applyFont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4" fontId="12" fillId="0" borderId="10" xfId="0" applyNumberFormat="1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vertical="center"/>
    </xf>
    <xf numFmtId="9" fontId="12" fillId="0" borderId="10" xfId="8" applyFont="1" applyFill="1" applyBorder="1" applyAlignment="1">
      <alignment horizontal="center" vertical="center"/>
    </xf>
    <xf numFmtId="0" fontId="12" fillId="0" borderId="10" xfId="0" quotePrefix="1" applyFont="1" applyBorder="1" applyAlignment="1">
      <alignment vertical="center"/>
    </xf>
    <xf numFmtId="0" fontId="12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41" fontId="11" fillId="7" borderId="4" xfId="1" applyFont="1" applyFill="1" applyBorder="1" applyAlignment="1">
      <alignment horizontal="center" vertical="center"/>
    </xf>
    <xf numFmtId="41" fontId="11" fillId="7" borderId="6" xfId="1" applyFont="1" applyFill="1" applyBorder="1" applyAlignment="1">
      <alignment horizontal="center" vertical="center"/>
    </xf>
    <xf numFmtId="41" fontId="11" fillId="7" borderId="7" xfId="1" quotePrefix="1" applyFont="1" applyFill="1" applyBorder="1" applyAlignment="1">
      <alignment horizontal="center" vertical="center"/>
    </xf>
    <xf numFmtId="41" fontId="11" fillId="7" borderId="8" xfId="1" quotePrefix="1" applyFont="1" applyFill="1" applyBorder="1" applyAlignment="1">
      <alignment horizontal="center" vertical="center"/>
    </xf>
    <xf numFmtId="41" fontId="11" fillId="7" borderId="7" xfId="4" quotePrefix="1" applyFont="1" applyFill="1" applyBorder="1" applyAlignment="1">
      <alignment horizontal="center" vertical="center"/>
    </xf>
    <xf numFmtId="41" fontId="11" fillId="7" borderId="8" xfId="4" quotePrefix="1" applyFont="1" applyFill="1" applyBorder="1" applyAlignment="1">
      <alignment horizontal="center" vertical="center"/>
    </xf>
    <xf numFmtId="0" fontId="11" fillId="7" borderId="7" xfId="2" applyFont="1" applyFill="1" applyBorder="1" applyAlignment="1">
      <alignment horizontal="center" vertical="center"/>
    </xf>
    <xf numFmtId="0" fontId="11" fillId="7" borderId="8" xfId="2" applyFont="1" applyFill="1" applyBorder="1" applyAlignment="1">
      <alignment horizontal="center" vertical="center"/>
    </xf>
    <xf numFmtId="41" fontId="11" fillId="7" borderId="5" xfId="1" quotePrefix="1" applyFont="1" applyFill="1" applyBorder="1" applyAlignment="1">
      <alignment horizontal="center" vertical="center"/>
    </xf>
    <xf numFmtId="41" fontId="11" fillId="7" borderId="7" xfId="1" applyFont="1" applyFill="1" applyBorder="1" applyAlignment="1">
      <alignment horizontal="center" vertical="center"/>
    </xf>
    <xf numFmtId="41" fontId="11" fillId="7" borderId="8" xfId="1" applyFont="1" applyFill="1" applyBorder="1" applyAlignment="1">
      <alignment horizontal="center" vertical="center"/>
    </xf>
  </cellXfs>
  <cellStyles count="11">
    <cellStyle name="_x001f_?--_x0004_ _x000c__x0009__x0003__x000b__x0001__x000a__x000b__x0002_--_x0008__x0004__x0002__x0002__x0007__x0007__x0007__x0007__x0007__x0007__x0007__x0007__x0007__x0007__x0007__x0007__x0007__x0007__x0002_-_x0004_ _x000c__x0009__x0003__x000b__x0001__x000a__x000b__x0002_--_x0008__x0002_ 2" xfId="2" xr:uid="{00000000-0005-0000-0000-000000000000}"/>
    <cellStyle name="백분율" xfId="8" builtinId="5"/>
    <cellStyle name="백분율 2" xfId="6" xr:uid="{00000000-0005-0000-0000-000002000000}"/>
    <cellStyle name="쉼표 [0]" xfId="1" builtinId="6"/>
    <cellStyle name="쉼표 [0] 2" xfId="4" xr:uid="{00000000-0005-0000-0000-000004000000}"/>
    <cellStyle name="쉼표 [0] 2 2" xfId="9" xr:uid="{00000000-0005-0000-0000-000005000000}"/>
    <cellStyle name="쉼표 [0] 5" xfId="10" xr:uid="{00000000-0005-0000-0000-000006000000}"/>
    <cellStyle name="표준" xfId="0" builtinId="0"/>
    <cellStyle name="표준 11" xfId="3" xr:uid="{00000000-0005-0000-0000-000008000000}"/>
    <cellStyle name="표준 11 2" xfId="7" xr:uid="{00000000-0005-0000-0000-000009000000}"/>
    <cellStyle name="표준 2" xfId="5" xr:uid="{00000000-0005-0000-0000-00000A000000}"/>
  </cellStyles>
  <dxfs count="72"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  <dxf>
      <fill>
        <patternFill>
          <bgColor rgb="FFF82649"/>
        </patternFill>
      </fill>
    </dxf>
    <dxf>
      <fill>
        <patternFill>
          <bgColor rgb="FF99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externalLink" Target="externalLinks/externalLink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100853</xdr:colOff>
      <xdr:row>4</xdr:row>
      <xdr:rowOff>100853</xdr:rowOff>
    </xdr:from>
    <xdr:to>
      <xdr:col>8</xdr:col>
      <xdr:colOff>1781735</xdr:colOff>
      <xdr:row>19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3036794" y="1086971"/>
          <a:ext cx="8572500" cy="3787588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3600"/>
            <a:t>재고자산 수불부로 대체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5208;&#50689;\&#47749;&#49464;\WINDOWS\TEMP\&#44208;&#49328;\96&#53804;&#51088;&#51204;&#5436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kkk/&#44208;&#49328;/&#54616;&#48152;&#44592;/7&#50900;&#44228;&#49328;/JBP/jbpark99/&#52397;&#51452;&#44208;&#49328;/199912v2/bogo12_v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4&#44277;&#51109;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61;&#51221;&#47564;\WORK\&#47749;&#49464;&#49436;\99&#45380;&#47568;\My%20Documents\&#51008;&#44508;1\&#51116;&#47924;&#54924;&#44228;\&#44208;&#49328;\&#49688;&#51221;&#49324;&#54637;\Book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29.113\1_job\Users\kiseo\AppData\Local\Temp\Temp1_2004&#45380;.zip\&#44592;&#47568;\work\Reporting\Draft1\&#48513;&#49468;(Draft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76;&#46041;&#51068;\&#44256;&#51221;&#51088;&#49328;FILE\WINDOWS\TEMP\&#44208;&#49328;\96&#53804;&#51088;&#51204;&#5436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96GS\&#51312;&#51221;&#45817;&#50900;-&#48277;&#5106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INNO.&#44221;&#50689;&#51648;&#50896;&#54016;/00.&#44277;&#53685;_&#44221;&#50689;&#51648;&#50896;&#54016;/&#44208;&#49328;&#51088;&#47308;/2022&#45380;/12&#50900;/2212_&#50640;&#53076;&#54532;&#47196;&#51060;&#45432;&#48288;&#51060;&#49496;%20&#44228;&#51221;&#47749;&#49464;&#49436;_&#44428;&#50689;&#46020;%20&#51089;&#494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6월 입출"/>
      <sheetName val="신규입고"/>
      <sheetName val="매각처분"/>
      <sheetName val="대체증가"/>
      <sheetName val="대체감소"/>
      <sheetName val="건설가계정"/>
      <sheetName val="선급금"/>
      <sheetName val="17.미지급금0"/>
      <sheetName val="14.외상매입금0"/>
      <sheetName val="16.지급어음 0"/>
      <sheetName val="5.미수금0"/>
      <sheetName val="3.외상매출금 0"/>
      <sheetName val="15.외화외상매입금 0"/>
      <sheetName val="1-6월_입출"/>
      <sheetName val="17_미지급금0"/>
      <sheetName val="14_외상매입금0"/>
      <sheetName val="16_지급어음_0"/>
      <sheetName val="5_미수금0"/>
      <sheetName val="3_외상매출금_0"/>
      <sheetName val="15_외화외상매입금_0"/>
      <sheetName val="99_11월_제조품List"/>
      <sheetName val="99년10월_제조품매출누계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go12_v2"/>
      <sheetName val="Sheet1"/>
      <sheetName val="외화계약"/>
      <sheetName val="별첨1"/>
      <sheetName val="10한빛"/>
      <sheetName val="수정시산표"/>
      <sheetName val="95MAKER"/>
      <sheetName val="GAAP Diff"/>
      <sheetName val="DeltaCom wan ord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4공장"/>
      <sheetName val="합계잔액시산표"/>
      <sheetName val="Summary_08"/>
      <sheetName val="매출조정내역_Wireline"/>
      <sheetName val="매출조정내역_WCDMA"/>
      <sheetName val="매출조정내역_CDMA"/>
      <sheetName val="Summary_07"/>
      <sheetName val="4월계획"/>
      <sheetName val="Com-Button"/>
      <sheetName val="KMT물량"/>
      <sheetName val="PhilMo Simple Integrated"/>
      <sheetName val="Platform"/>
      <sheetName val="사업부구분코드"/>
      <sheetName val="维护表"/>
      <sheetName val="CASH98"/>
      <sheetName val="PSI"/>
      <sheetName val="인원_20001101"/>
      <sheetName val="17.미지급금0"/>
      <sheetName val="14.외상매입금0"/>
      <sheetName val="16.지급어음 0"/>
      <sheetName val="5.미수금0"/>
      <sheetName val="3.외상매출금 0"/>
      <sheetName val="15.외화외상매입금 0"/>
      <sheetName val="Weekly China PSI"/>
      <sheetName val="Country"/>
      <sheetName val="유효성검사 Table"/>
      <sheetName val="Raw_data"/>
      <sheetName val="기준(0615)"/>
      <sheetName val="CRITERIA1"/>
      <sheetName val="선급금"/>
      <sheetName val="시리즈_요약(2Q)"/>
      <sheetName val="Sheet1 (2)"/>
      <sheetName val="계정수정"/>
      <sheetName val="작성양식"/>
      <sheetName val="주재원"/>
      <sheetName val="CI+BCI 월별예상 (SG)"/>
      <sheetName val="xlt_view_info_1"/>
      <sheetName val="xlt_view_info_2"/>
      <sheetName val="xlt_view_info_3"/>
      <sheetName val="xlt_view_info_4"/>
      <sheetName val="xlt_view_info_5"/>
      <sheetName val="xlt_view_info_6"/>
      <sheetName val="※기준정보2"/>
      <sheetName val="MXN SYSTEM DATA"/>
      <sheetName val="F4-F7"/>
      <sheetName val="Packing수불"/>
      <sheetName val="Scrap"/>
      <sheetName val="CELL"/>
      <sheetName val="생산계획"/>
      <sheetName val="월간total"/>
      <sheetName val="실적입력"/>
      <sheetName val="CELL 생산일보 "/>
      <sheetName val="125PIECE"/>
      <sheetName val="내수자료"/>
      <sheetName val="Roll DATA"/>
      <sheetName val="Tbom-tot"/>
      <sheetName val="Code review"/>
      <sheetName val="Code"/>
      <sheetName val="PO 및 Forecasting 현황"/>
      <sheetName val="R&amp;D"/>
      <sheetName val="CONT10"/>
      <sheetName val="comm"/>
      <sheetName val="Parameter"/>
      <sheetName val="2월"/>
      <sheetName val="9703"/>
      <sheetName val="Sheet1"/>
      <sheetName val="상용"/>
      <sheetName val="OPT손익 내수"/>
      <sheetName val="OPT손익 수출"/>
      <sheetName val="EX-외상(06)"/>
      <sheetName val="비품(94이전)"/>
      <sheetName val="수목표준대가"/>
      <sheetName val="손익분석"/>
      <sheetName val="고정자산원본"/>
      <sheetName val="2.대외공문"/>
      <sheetName val="TABLE"/>
      <sheetName val="양식"/>
      <sheetName val="공통"/>
      <sheetName val="업무분장 "/>
      <sheetName val="판가반영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"/>
      <sheetName val="선급금"/>
      <sheetName val="선급비용"/>
      <sheetName val="미지급비용"/>
      <sheetName val="잡손실 "/>
      <sheetName val="잡이익 "/>
      <sheetName val="하미착기계"/>
      <sheetName val="미착기계대체"/>
      <sheetName val="미착원료"/>
      <sheetName val="외매금"/>
      <sheetName val="외환차익"/>
      <sheetName val="외환차손"/>
      <sheetName val="평가손익"/>
      <sheetName val="세금과1"/>
      <sheetName val="세금과2"/>
      <sheetName val="세금과3"/>
      <sheetName val="세금과4"/>
      <sheetName val="세금과5"/>
      <sheetName val="세금과6"/>
      <sheetName val="세금과7"/>
      <sheetName val="세금과8"/>
      <sheetName val="세금과9"/>
      <sheetName val="세금과10"/>
      <sheetName val="세금과11"/>
      <sheetName val="세금과12"/>
      <sheetName val="A4공장"/>
      <sheetName val="퇴직영수증"/>
      <sheetName val="근로영수증"/>
      <sheetName val="회사내역"/>
      <sheetName val="dso-WS"/>
      <sheetName val="잡손실_"/>
      <sheetName val="잡이익_"/>
      <sheetName val="Code"/>
      <sheetName val="Sheet1"/>
      <sheetName val="Sheet2"/>
      <sheetName val="CRITERIA1"/>
      <sheetName val="Book1"/>
      <sheetName val="PSI"/>
      <sheetName val="Raw_data"/>
      <sheetName val=""/>
      <sheetName val="DG"/>
      <sheetName val="Vta Activo"/>
      <sheetName val="CAPA분석 360K"/>
      <sheetName val="잡손실_1"/>
      <sheetName val="Roll DATA"/>
      <sheetName val="TONG HOP VL-NC TT"/>
      <sheetName val="CHITIET VL-NC-TT -1p"/>
      <sheetName val="TDTKP1"/>
      <sheetName val="KPVC-BD "/>
      <sheetName val="정의"/>
      <sheetName val="내수자료"/>
      <sheetName val="delta impedance(평균)"/>
      <sheetName val="건설가계정"/>
      <sheetName val="제품별 매출"/>
      <sheetName val="시가기준수익율"/>
      <sheetName val="판가반영"/>
      <sheetName val="제품별매출"/>
      <sheetName val="Financial Data"/>
      <sheetName val="Trading Multiples"/>
      <sheetName val="Operating Statistics"/>
      <sheetName val="Business Description"/>
      <sheetName val="Implied Valuation"/>
      <sheetName val="Valuation Chart"/>
      <sheetName val="Credit Health Panel"/>
      <sheetName val="Disclaimer"/>
      <sheetName val="3분기"/>
      <sheetName val="미지급이자"/>
      <sheetName val="목차"/>
      <sheetName val="조서목차"/>
      <sheetName val="sub-drill"/>
      <sheetName val="Sheet5"/>
      <sheetName val="3sales"/>
      <sheetName val="Sheet3"/>
      <sheetName val="GTI (2)"/>
      <sheetName val="GTI (3)"/>
      <sheetName val="해외주식"/>
      <sheetName val="TOTAL"/>
      <sheetName val="re (3)"/>
      <sheetName val="환율평균(정리)"/>
      <sheetName val="#REF"/>
      <sheetName val="지분법평가(HTVI)5620"/>
      <sheetName val="LIST"/>
      <sheetName val="파생평가"/>
      <sheetName val="아시아 1호5640"/>
      <sheetName val="5620"/>
      <sheetName val="5630"/>
      <sheetName val="5650"/>
      <sheetName val="5612"/>
      <sheetName val="5600"/>
      <sheetName val="5640"/>
      <sheetName val="bs (3)"/>
      <sheetName val="5611"/>
      <sheetName val="5610"/>
      <sheetName val="ITEM"/>
      <sheetName val="영업.일1"/>
      <sheetName val="cover "/>
      <sheetName val="제출"/>
      <sheetName val="제출 (2)"/>
      <sheetName val="compare"/>
      <sheetName val="정부노임단가"/>
      <sheetName val="내역1"/>
      <sheetName val="2F 회의실견적(5_14 일대)"/>
      <sheetName val="ilch"/>
      <sheetName val="2000.05"/>
      <sheetName val="토목내역"/>
      <sheetName val="현장"/>
      <sheetName val="공통부대비"/>
      <sheetName val="1ST"/>
      <sheetName val="BQ"/>
      <sheetName val="소비자가"/>
      <sheetName val="WORK"/>
      <sheetName val="차액보증"/>
      <sheetName val="Customer Databas"/>
      <sheetName val="sum1 (2)"/>
      <sheetName val="광혁기성"/>
      <sheetName val="DATE"/>
      <sheetName val="Summary"/>
      <sheetName val="을"/>
      <sheetName val="EACT10"/>
      <sheetName val="원형맨홀수량"/>
      <sheetName val="Y-WORK"/>
      <sheetName val="일위대가"/>
      <sheetName val="전압강하계산"/>
      <sheetName val="CONCRETE"/>
      <sheetName val="산출근거"/>
      <sheetName val="공사비 내역 (가)"/>
      <sheetName val="direct"/>
      <sheetName val="wage"/>
      <sheetName val="1-1"/>
      <sheetName val="예산서"/>
      <sheetName val="내역"/>
      <sheetName val="Sheet4"/>
      <sheetName val="BOM-Form A.1.III"/>
      <sheetName val="BSD (2)"/>
      <sheetName val="b_gunmul"/>
      <sheetName val="b_balju (2)"/>
      <sheetName val="FURNITURE-01"/>
      <sheetName val="사양"/>
      <sheetName val="Robot 사양"/>
      <sheetName val="장할생활 (2)"/>
      <sheetName val="대차대조표"/>
      <sheetName val="재산이용명세"/>
      <sheetName val="CEL_901Client"/>
      <sheetName val="매출96(장항)"/>
      <sheetName val="국사현황"/>
      <sheetName val="수입"/>
      <sheetName val="경비96(장항)"/>
      <sheetName val="12월원재료매입"/>
      <sheetName val="5사남"/>
      <sheetName val="대차대조표-공시형"/>
      <sheetName val="P&amp;L Summary Page"/>
      <sheetName val="97년추정손익계산서"/>
      <sheetName val="기획팀"/>
      <sheetName val="피엘"/>
      <sheetName val="보증금(전신전화가입권)"/>
      <sheetName val="주주명부&lt;끝&gt;"/>
      <sheetName val="제품(수출)매출"/>
      <sheetName val="상품보조수불"/>
      <sheetName val="제조원가계산서 (2)"/>
      <sheetName val="제품입고(생산)"/>
      <sheetName val="IN"/>
      <sheetName val="Voice_Revenue"/>
      <sheetName val="미착기계"/>
      <sheetName val="Data"/>
      <sheetName val="특판제외"/>
      <sheetName val="품의서"/>
      <sheetName val="Macro1"/>
      <sheetName val="11"/>
      <sheetName val="BASE"/>
      <sheetName val="주행"/>
      <sheetName val="표지★"/>
      <sheetName val="MX628EX"/>
      <sheetName val="p2-1"/>
      <sheetName val="2.대외공문"/>
      <sheetName val="85872-82"/>
      <sheetName val="???"/>
      <sheetName val="_REF"/>
      <sheetName val="표지_"/>
      <sheetName val="p2_1"/>
      <sheetName val="2_대외공문"/>
      <sheetName val="비교원가(84601-3L040)"/>
      <sheetName val="비교원가(84601-3L050)"/>
      <sheetName val="비교원가(84601-3L060)"/>
      <sheetName val="비교원가(84601-3L070)"/>
      <sheetName val="비교원가(84660-3L000)"/>
      <sheetName val="비교원가(84660-3L100)"/>
      <sheetName val="비교원가(84690-3L000)"/>
      <sheetName val="비교원가(84640-3L000)"/>
      <sheetName val="비교원가(84640-3L010)"/>
      <sheetName val="비교원가(84640-3L020)"/>
      <sheetName val="비교원가(97040-3L000)"/>
      <sheetName val="??仛"/>
      <sheetName val="??★"/>
      <sheetName val="2.????"/>
      <sheetName val="TB(Mar)"/>
      <sheetName val="TABLE DB"/>
      <sheetName val="쌍용 data base"/>
      <sheetName val="000000"/>
      <sheetName val="전사 (2)"/>
      <sheetName val="BA (2)"/>
      <sheetName val="CP (2)"/>
      <sheetName val="TB"/>
      <sheetName val="2-1.제품군별계획대비실적(B.A)"/>
      <sheetName val="현금"/>
      <sheetName val="기계기구"/>
      <sheetName val="현우실적"/>
      <sheetName val="예산"/>
      <sheetName val="BSM9601"/>
      <sheetName val="건물"/>
      <sheetName val="재공"/>
      <sheetName val="물가지수!"/>
      <sheetName val="本部A2"/>
      <sheetName val="本部A3"/>
      <sheetName val="Asset98-CAK"/>
      <sheetName val="여신보고용"/>
      <sheetName val="자본"/>
      <sheetName val="임테블"/>
      <sheetName val="Assign"/>
      <sheetName val="BOYSANT"/>
      <sheetName val="외화가수금"/>
      <sheetName val="조명율표"/>
      <sheetName val="기준정보"/>
      <sheetName val="1995년 섹터별 매출"/>
      <sheetName val="전사_(2)"/>
      <sheetName val="BA_(2)"/>
      <sheetName val="CP_(2)"/>
      <sheetName val="장할생활_(2)"/>
      <sheetName val="2-1_제품군별계획대비실적(B_A)"/>
      <sheetName val="1995년_섹터별_매출"/>
      <sheetName val="회사정보"/>
      <sheetName val="사업자등록증"/>
      <sheetName val="bs"/>
      <sheetName val="고정자산원본"/>
      <sheetName val="수정사항 (2)"/>
      <sheetName val="108.수선비"/>
      <sheetName val="손익계산서,잉여금"/>
      <sheetName val="차종별판매"/>
      <sheetName val="년간"/>
      <sheetName val="전무님당월"/>
      <sheetName val="7월추정과비교 (2)"/>
      <sheetName val="은행수표총괄 (2)"/>
      <sheetName val="미지급금"/>
      <sheetName val="하도급대비"/>
      <sheetName val="의사회의사록요약"/>
      <sheetName val="주총의사록요약"/>
      <sheetName val="3"/>
      <sheetName val="15"/>
      <sheetName val="15부표1"/>
      <sheetName val="15부표2"/>
      <sheetName val="50(을)"/>
      <sheetName val="무형자산"/>
      <sheetName val="기타당좌자산"/>
      <sheetName val="AJE"/>
      <sheetName val="개발비 리캡"/>
      <sheetName val="법인세비용(8700)"/>
      <sheetName val="수정사항"/>
      <sheetName val="현금예금"/>
      <sheetName val="투자자산"/>
      <sheetName val="유형자산"/>
      <sheetName val="상각overall"/>
      <sheetName val="단기차입금"/>
      <sheetName val="장기차입금"/>
      <sheetName val="이자비용"/>
      <sheetName val="정산표-대차대조표"/>
      <sheetName val="정산표-손익계산서"/>
      <sheetName val="이사회의사록"/>
      <sheetName val="MP"/>
      <sheetName val="par-bs(2)"/>
      <sheetName val="par-pl(2)"/>
      <sheetName val="차입금총대체분석"/>
      <sheetName val="고정부채 "/>
      <sheetName val="장기차입금명세"/>
      <sheetName val="상환스케츌"/>
      <sheetName val="자본7100"/>
      <sheetName val="JOB ASSIGN"/>
      <sheetName val="wbs"/>
      <sheetName val="wpl"/>
      <sheetName val="오류금액의평가"/>
      <sheetName val="연도별tax"/>
      <sheetName val="전기조정사항"/>
      <sheetName val="회사제시기말BS"/>
      <sheetName val="회사제시기말PL"/>
      <sheetName val="A5"/>
      <sheetName val="중요성기준"/>
      <sheetName val="분석적검토"/>
      <sheetName val="매출일반"/>
      <sheetName val="Flow-Chart"/>
      <sheetName val="회계변경"/>
      <sheetName val="퇴충OT"/>
      <sheetName val="퇴충"/>
      <sheetName val="매출채권"/>
      <sheetName val="수정사항 정리표"/>
      <sheetName val="재고관련 Issue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2000.2.19"/>
      <sheetName val="2000.3.16"/>
      <sheetName val="최신버전"/>
      <sheetName val="개발집계"/>
      <sheetName val="구상제안(1)"/>
      <sheetName val="EFB (2)"/>
      <sheetName val="HP (2)"/>
      <sheetName val="FC"/>
      <sheetName val="CPE99"/>
      <sheetName val="LZ"/>
      <sheetName val="A1"/>
      <sheetName val="SMFO"/>
      <sheetName val="AU"/>
      <sheetName val="XD"/>
      <sheetName val="EF"/>
      <sheetName val="LC"/>
      <sheetName val="XG"/>
      <sheetName val="DS2"/>
      <sheetName val="PT차이"/>
      <sheetName val="수급"/>
      <sheetName val="파우더감사결과"/>
      <sheetName val="업무연락"/>
      <sheetName val="연도별매출및이익현황 (4)"/>
      <sheetName val="계획실적(3월) "/>
      <sheetName val="하도급총괄표 "/>
      <sheetName val="설비"/>
      <sheetName val="국민"/>
      <sheetName val="이사회의사록정리"/>
      <sheetName val="매출"/>
      <sheetName val="재고-제품과재공"/>
      <sheetName val="손익제시"/>
      <sheetName val="대차제시"/>
      <sheetName val="수정사항집계표"/>
      <sheetName val="재고자산 롤백"/>
      <sheetName val="지분법평가손익"/>
      <sheetName val="B1대차B4"/>
      <sheetName val="B1손익B4"/>
      <sheetName val="당기월별판관비"/>
      <sheetName val="현금흐름표"/>
      <sheetName val="draft보고"/>
      <sheetName val="중간plan"/>
      <sheetName val="기초한정"/>
      <sheetName val="용선료"/>
      <sheetName val="전기오류"/>
      <sheetName val="매출채권AR"/>
      <sheetName val="오계장작성"/>
      <sheetName val="C-8220 "/>
      <sheetName val="C-8300"/>
      <sheetName val="C-8400"/>
      <sheetName val="C-8500"/>
      <sheetName val="수익증권매매"/>
      <sheetName val="수익증권평가"/>
      <sheetName val="5400"/>
      <sheetName val="지분법적용개요"/>
      <sheetName val="AFS (2)"/>
      <sheetName val="J138"/>
      <sheetName val="콜론(4.1-9.30)"/>
      <sheetName val="명세(건물)"/>
      <sheetName val="명세(차량)"/>
      <sheetName val="명세(기타유형)"/>
      <sheetName val="명세(기타유형) (2)"/>
      <sheetName val="감가상각비"/>
      <sheetName val="상품-5200"/>
      <sheetName val="유형자산5800"/>
      <sheetName val="감가"/>
      <sheetName val="1조정"/>
      <sheetName val="조정"/>
      <sheetName val="조정2-2"/>
      <sheetName val="조정2"/>
      <sheetName val="조정3"/>
      <sheetName val="조정3-3"/>
      <sheetName val="조정4"/>
      <sheetName val="조정4-1"/>
      <sheetName val="조정5"/>
      <sheetName val="이름5-5"/>
      <sheetName val="조정6"/>
      <sheetName val="조정6-6"/>
      <sheetName val="pldt"/>
      <sheetName val="조합원명부"/>
      <sheetName val="제품수불(확) (2)"/>
      <sheetName val="원료수불 (확)"/>
      <sheetName val="제품수불(확)"/>
      <sheetName val="년간매출계획"/>
      <sheetName val="제조원가"/>
      <sheetName val="제품별매출 (2)"/>
      <sheetName val="유통경로"/>
      <sheetName val="인  원"/>
      <sheetName val="월,누계임금액"/>
      <sheetName val="6月"/>
      <sheetName val="인원"/>
      <sheetName val="10호(갑1)"/>
      <sheetName val="10호(갑2)"/>
      <sheetName val="10호(갑3)"/>
      <sheetName val="10호(갑4)"/>
      <sheetName val="10호(갑5)"/>
      <sheetName val="조립 CT"/>
      <sheetName val="SPOT"/>
      <sheetName val="P-WD"/>
      <sheetName val="LEAD(D7)"/>
      <sheetName val="(D7.1)"/>
      <sheetName val="LEAD(D10)"/>
      <sheetName val="(D10.1)"/>
      <sheetName val="LEAD(D11)"/>
      <sheetName val="수정사항-1"/>
      <sheetName val="세액계산mt"/>
      <sheetName val="이연법인세_mt"/>
      <sheetName val="EPS (2)"/>
      <sheetName val="개요"/>
      <sheetName val="부가세 대사"/>
      <sheetName val="재고실사 refer"/>
      <sheetName val="월별급여"/>
      <sheetName val="8400"/>
      <sheetName val="U201"/>
      <sheetName val="A521 (2)"/>
      <sheetName val="A621 (2)"/>
      <sheetName val="U100"/>
      <sheetName val="U110_Product mix"/>
      <sheetName val="U120_Premium ceded"/>
      <sheetName val="U130_Commission paid"/>
      <sheetName val="U140_Commission recd"/>
      <sheetName val="U150_Claims incurred"/>
      <sheetName val="U_P&amp;L"/>
      <sheetName val="N301-work"/>
      <sheetName val="U2.1"/>
      <sheetName val="P100"/>
      <sheetName val="C100"/>
      <sheetName val="U121"/>
      <sheetName val="N501"/>
      <sheetName val="E201"/>
      <sheetName val="g20매출원가"/>
      <sheetName val="g30제조원가"/>
      <sheetName val="g31재료비"/>
      <sheetName val="S_BDW (2)"/>
      <sheetName val="Fig"/>
      <sheetName val="보고서1"/>
      <sheetName val="보고서2"/>
      <sheetName val="보고서3"/>
      <sheetName val="Sheet1 (2)"/>
      <sheetName val="ALGO-LS14.5(92)V"/>
      <sheetName val="ALGO-jjj재구성"/>
      <sheetName val="은행연합회자료"/>
      <sheetName val="sum (3)"/>
      <sheetName val="HLDS"/>
      <sheetName val="전기매입채무"/>
      <sheetName val="당기외상매입금"/>
      <sheetName val="Fluctuation"/>
      <sheetName val="판관비 (2)"/>
      <sheetName val="재공품"/>
      <sheetName val="상품주식"/>
      <sheetName val="외화환산손"/>
      <sheetName val="전기손익수정"/>
      <sheetName val="조건부매수차익"/>
      <sheetName val="채권"/>
      <sheetName val="채권 (5)"/>
      <sheetName val="채권 (6)"/>
      <sheetName val="채권 (2)"/>
      <sheetName val="인수주선"/>
      <sheetName val="주주총회의사록"/>
      <sheetName val="이자비용overall8510"/>
      <sheetName val="7100"/>
      <sheetName val="요청자료"/>
      <sheetName val="5100"/>
      <sheetName val="5200"/>
      <sheetName val="6200"/>
      <sheetName val="6400"/>
      <sheetName val="BCF-Con1"/>
      <sheetName val="BCF-Con2"/>
      <sheetName val="5656"/>
      <sheetName val="원화채권"/>
      <sheetName val="주총,이사회의사록"/>
      <sheetName val="5600기타자산"/>
      <sheetName val="현금흐름표작성조서"/>
      <sheetName val="기아차"/>
      <sheetName val="28.보험미수금"/>
      <sheetName val="29.미수금"/>
      <sheetName val="30.보증금"/>
      <sheetName val="31.미수수익"/>
      <sheetName val="32.선급비용"/>
      <sheetName val="33.선급법인세"/>
      <sheetName val="34.선급부가세"/>
      <sheetName val="35.선급금"/>
      <sheetName val="36.신계약비"/>
      <sheetName val="37.구분계정대"/>
      <sheetName val="38.기타"/>
      <sheetName val="39.구분계정자산"/>
      <sheetName val="5320"/>
      <sheetName val="제안서(견본)"/>
      <sheetName val="안전조치내역"/>
      <sheetName val="Sheet3 (2)"/>
      <sheetName val="PART별개발계획서 (2)"/>
      <sheetName val="표지 (2)"/>
      <sheetName val="목차 (2)"/>
      <sheetName val="TB-ITEM현황 (2)"/>
      <sheetName val="4M (우영) (2)"/>
      <sheetName val="10월금형개발 (6)"/>
      <sheetName val="BOM"/>
      <sheetName val="금문산업HOOD MOLDG현황"/>
      <sheetName val="P2  PP-05.04.2003"/>
      <sheetName val="FR-ASSY-3DR"/>
      <sheetName val="제안현황"/>
      <sheetName val="총무구매팀"/>
      <sheetName val="ㅊ.ㅔㅁㅇ"/>
      <sheetName val="Ⅲ"/>
      <sheetName val="Ⅶ"/>
      <sheetName val="比760011C000"/>
      <sheetName val="개발비집계"/>
      <sheetName val="계측기관리대장"/>
      <sheetName val="JM.D검사기준"/>
      <sheetName val="CR구상안체계표"/>
      <sheetName val="공정 PROCESS분석(MAIN)"/>
      <sheetName val="공정 PROCESS분석(TAIL)"/>
      <sheetName val="부품물류-조달분석표 (MAIN)"/>
      <sheetName val="부품물류-조달분석표(TAIL)"/>
      <sheetName val="SCRAP"/>
      <sheetName val="87650-3K040"/>
      <sheetName val="체카"/>
      <sheetName val="aje (FS) (2)"/>
      <sheetName val="매출액&amp;부가세대사"/>
      <sheetName val="영업외손익 (3)"/>
      <sheetName val="차입금"/>
      <sheetName val="상각표(최종)"/>
      <sheetName val="금형가"/>
      <sheetName val="대손상각"/>
      <sheetName val="미수수익 (2)"/>
      <sheetName val="27.租赁承诺"/>
      <sheetName val="28.资本承诺"/>
      <sheetName val="29.关联交易"/>
      <sheetName val="30.关联余额"/>
      <sheetName val="表7-1开办费"/>
      <sheetName val="表3-10-1原材料"/>
      <sheetName val="表6-1土地 (2)"/>
      <sheetName val="表9-12预提费用"/>
      <sheetName val="表3-9其他应收"/>
      <sheetName val="7-制造费用"/>
      <sheetName val="169"/>
      <sheetName val="k301"/>
      <sheetName val="C110"/>
      <sheetName val="Inter- Company Reconciliation"/>
      <sheetName val="J-1"/>
      <sheetName val="Outstanding Matters (2)"/>
      <sheetName val="Debtors"/>
      <sheetName val="Creditors"/>
      <sheetName val="E-1"/>
      <sheetName val="A2-2"/>
      <sheetName val="A2-5"/>
      <sheetName val="A2 - 5"/>
      <sheetName val="A2 - 5 (2)"/>
      <sheetName val="A2 - 6"/>
      <sheetName val="0000"/>
      <sheetName val="OS"/>
      <sheetName val="A8-6 (1)"/>
      <sheetName val="A8-2(1)"/>
      <sheetName val="A3-1-1"/>
      <sheetName val="A3-1-2"/>
      <sheetName val="A3-1-3"/>
      <sheetName val="A3-1-4"/>
      <sheetName val="A3 - 3"/>
      <sheetName val="A3 - 4"/>
      <sheetName val="C"/>
      <sheetName val="G"/>
      <sheetName val="I"/>
      <sheetName val="N"/>
      <sheetName val="O"/>
      <sheetName val="Q"/>
      <sheetName val="U-3"/>
      <sheetName val="A8-5"/>
      <sheetName val="Form EYP 1"/>
      <sheetName val="C "/>
      <sheetName val="10-2"/>
      <sheetName val="10-3"/>
      <sheetName val="OS 1(FOR CLIENT DISTRIBUTION)"/>
      <sheetName val="I-2"/>
      <sheetName val="K"/>
      <sheetName val="K-1"/>
      <sheetName val="FAR"/>
      <sheetName val="A3"/>
      <sheetName val="U"/>
      <sheetName val="OSM"/>
      <sheetName val="A3-1"/>
      <sheetName val="A3-2"/>
      <sheetName val="Doc"/>
      <sheetName val="B-10"/>
      <sheetName val="N-10_UL"/>
      <sheetName val="A2-1"/>
      <sheetName val="C-1-final"/>
      <sheetName val="F"/>
      <sheetName val="F-1"/>
      <sheetName val="I (2)"/>
      <sheetName val="CF-1|2 (2)"/>
      <sheetName val="CF-3 (2)"/>
      <sheetName val="CF-1|2"/>
      <sheetName val="CF-3"/>
      <sheetName val="Notes to FS (2)"/>
      <sheetName val="Notes to FS"/>
      <sheetName val="U-1-2"/>
      <sheetName val="U-1-1"/>
      <sheetName val="M-1"/>
      <sheetName val="U-1"/>
      <sheetName val="U-2"/>
      <sheetName val="J"/>
      <sheetName val="CC-1"/>
      <sheetName val="A3-1&amp;2"/>
      <sheetName val="A3-3"/>
      <sheetName val="SRM-BS"/>
      <sheetName val="SRM-P&amp;L"/>
      <sheetName val="A2-3"/>
      <sheetName val="Note 19"/>
      <sheetName val="SRM"/>
      <sheetName val="E"/>
      <sheetName val="HDA-5"/>
      <sheetName val="OS(1)"/>
      <sheetName val="C-1"/>
      <sheetName val="E-2"/>
      <sheetName val="K-Disc"/>
      <sheetName val="U4l3"/>
      <sheetName val="U-4"/>
      <sheetName val="U-5"/>
      <sheetName val="UA (2)"/>
      <sheetName val="K2-A"/>
      <sheetName val="A2|1(SAD) "/>
      <sheetName val="I2 "/>
      <sheetName val="U1a"/>
      <sheetName val="U2-1a"/>
      <sheetName val="U1-2 Sales Analysis"/>
      <sheetName val="U1-2 Sales Analysis -by product"/>
      <sheetName val="N1"/>
      <sheetName val="N7"/>
      <sheetName val="OML"/>
      <sheetName val="A2-6"/>
      <sheetName val="A3-4"/>
      <sheetName val="A3-5"/>
      <sheetName val="A3-6"/>
      <sheetName val="C-5"/>
      <sheetName val="C1"/>
      <sheetName val="E-10"/>
      <sheetName val="F-4"/>
      <sheetName val="K-2"/>
      <sheetName val="K-3"/>
      <sheetName val="K-4"/>
      <sheetName val="M"/>
      <sheetName val="M-10"/>
      <sheetName val="O-5"/>
      <sheetName val="P"/>
      <sheetName val="P-1"/>
      <sheetName val="P-2"/>
      <sheetName val="Q-1"/>
      <sheetName val="Q-1-1"/>
      <sheetName val="Q-1-2"/>
      <sheetName val="Q-2"/>
      <sheetName val="Q-2-1"/>
      <sheetName val="Q-2-2"/>
      <sheetName val="Q-3"/>
      <sheetName val="Q-3-1"/>
      <sheetName val="Q-3-2"/>
      <sheetName val="T"/>
      <sheetName val="U-1-5"/>
      <sheetName val="U-2-1"/>
      <sheetName val="U-4 "/>
      <sheetName val="A3-22"/>
      <sheetName val="A3-23"/>
      <sheetName val="interbal"/>
      <sheetName val="U3"/>
      <sheetName val="K4"/>
      <sheetName val="S"/>
      <sheetName val="Note 6"/>
      <sheetName val="Note 4"/>
      <sheetName val="J2ss"/>
      <sheetName val="U-10-2"/>
      <sheetName val="U-10-1"/>
      <sheetName val="I "/>
      <sheetName val="K-16"/>
      <sheetName val="APPENDIX XIII"/>
      <sheetName val="U2"/>
      <sheetName val="Appendix II"/>
      <sheetName val="SRM-Appx 1 BS"/>
      <sheetName val="F_1"/>
      <sheetName val="K-1 "/>
      <sheetName val="Attachment 1"/>
      <sheetName val="Ff -1"/>
      <sheetName val="T. Equity"/>
      <sheetName val="N1 (2)"/>
      <sheetName val="sp (2)"/>
      <sheetName val="O|S (2)"/>
      <sheetName val="O|S"/>
      <sheetName val="N1 .1"/>
      <sheetName val="F3-Group 1 (2)"/>
      <sheetName val="A2-4 (2004)"/>
      <sheetName val="Revenue Summary"/>
      <sheetName val="U-10(CR)"/>
      <sheetName val="U-10(Jan)"/>
      <sheetName val="U-10(Feb)"/>
      <sheetName val="U-10(March)"/>
      <sheetName val="U-10(April)"/>
      <sheetName val="U-10(May)"/>
      <sheetName val="U-10(June)"/>
      <sheetName val="U-10(July)"/>
      <sheetName val="U-10(August)"/>
      <sheetName val="U-10(Sept)"/>
      <sheetName val="U-10(Oct)"/>
      <sheetName val="U-10(Nov)"/>
      <sheetName val="U-10(Dec)"/>
      <sheetName val="U1"/>
      <sheetName val="U1-1"/>
      <sheetName val="Appendix1"/>
      <sheetName val="I1"/>
      <sheetName val="Notes"/>
      <sheetName val="E5"/>
      <sheetName val="주식내역"/>
      <sheetName val="매출과매입과정Cycle"/>
      <sheetName val="개발비"/>
      <sheetName val="공장별세부"/>
      <sheetName val="2000추계"/>
      <sheetName val="IS"/>
      <sheetName val="계속"/>
      <sheetName val="자금"/>
      <sheetName val="PL(1)"/>
      <sheetName val="변제plan"/>
      <sheetName val="사업계획"/>
      <sheetName val="판관비"/>
      <sheetName val="인력 및 급여계획"/>
      <sheetName val="퇴직급여"/>
      <sheetName val="채무변제"/>
      <sheetName val="소송사건"/>
      <sheetName val="가압류"/>
      <sheetName val="제조경비"/>
      <sheetName val="손익계산서"/>
      <sheetName val="부가세대사 (2)"/>
      <sheetName val="통화스왑"/>
      <sheetName val="data (2)"/>
      <sheetName val="0506홍콩지분법"/>
      <sheetName val="매출원가LSC"/>
      <sheetName val="a-4반기"/>
      <sheetName val="cf보고서(최종)"/>
      <sheetName val="휴먼텍코리아"/>
      <sheetName val="날짜"/>
      <sheetName val="취득자산"/>
      <sheetName val="할증 "/>
      <sheetName val="1prod공정(원)"/>
      <sheetName val="1prod내역(원)"/>
      <sheetName val="1prod공정($) "/>
      <sheetName val="1prod내역($)"/>
      <sheetName val="공사투입인원(piping)"/>
      <sheetName val="공사투입인원(배관보온)"/>
      <sheetName val="공사투입인원(EQUIP.INST'N)"/>
      <sheetName val="공사투입인원(duct)"/>
      <sheetName val="할증"/>
      <sheetName val="2office공정(원)"/>
      <sheetName val="2office내역(원)"/>
      <sheetName val="2office공정($)"/>
      <sheetName val="2office내역($)"/>
      <sheetName val="4월계획"/>
      <sheetName val="공제"/>
      <sheetName val="200104수불"/>
      <sheetName val="Key Stats"/>
      <sheetName val="Income Statement"/>
      <sheetName val="Balance Sheet"/>
      <sheetName val="Cash Flow"/>
      <sheetName val="Multiples"/>
      <sheetName val="Historical Capitalization"/>
      <sheetName val="Capital Structure Summary"/>
      <sheetName val="Capital Structure Details"/>
      <sheetName val="Ratios"/>
      <sheetName val="Supplemental"/>
      <sheetName val="Industry Specific"/>
      <sheetName val="Pension OPEB"/>
      <sheetName val="Segments"/>
      <sheetName val="ROYALTY"/>
      <sheetName val="其他应收明细"/>
      <sheetName val="货币资金审定表"/>
      <sheetName val="其他货币资金审定表 "/>
      <sheetName val="与对帐单余额核对"/>
      <sheetName val="未达帐项审查-银行已计,单位未计"/>
      <sheetName val="货币资金明细表"/>
      <sheetName val="其他货币资金明细表 "/>
      <sheetName val="应收票据审定表"/>
      <sheetName val="应收票据明细表"/>
      <sheetName val="应收票据清单-Q2"/>
      <sheetName val="久隆应收票据-Q3"/>
      <sheetName val="应收账款审定表"/>
      <sheetName val="坏账准备审定表"/>
      <sheetName val="应收账款明细"/>
      <sheetName val="应收帐龄-REVISED"/>
      <sheetName val="预付账款审定表"/>
      <sheetName val="预付账款明细"/>
      <sheetName val="预付应付重分类帐龄分析"/>
      <sheetName val="其他应收款审定表"/>
      <sheetName val="代付九龙机电安置费明细"/>
      <sheetName val="其他应收-单位帐龄"/>
      <sheetName val="其他应收个人帐龄分析"/>
      <sheetName val="长期投资审定表"/>
      <sheetName val="长期投资明细表"/>
      <sheetName val="固定资产、累计折旧审定表"/>
      <sheetName val="固定资产及累计折旧增减变动表-Q3"/>
      <sheetName val="REVISED"/>
      <sheetName val="REVISED -抽盘"/>
      <sheetName val="在建工程审定表"/>
      <sheetName val="在建工程明细"/>
      <sheetName val="无形资产审定表 "/>
      <sheetName val="借款利息"/>
      <sheetName val="应付工资审定表"/>
      <sheetName val="应付工资 明细表"/>
      <sheetName val="应付工资审查表"/>
      <sheetName val="应付福利费审定表"/>
      <sheetName val="应付福利费"/>
      <sheetName val="应付福利费明细表"/>
      <sheetName val="应付股利审定表"/>
      <sheetName val="应付股利明细"/>
      <sheetName val="其他应付款审定表"/>
      <sheetName val="其他应付款明细"/>
      <sheetName val="各项福利"/>
      <sheetName val="预收账款审定表"/>
      <sheetName val="其他应交款审定表"/>
      <sheetName val="预提费用审定表"/>
      <sheetName val="预提费用明细"/>
      <sheetName val="实收资本审定表"/>
      <sheetName val="资本公积审定表"/>
      <sheetName val="资本公积明细"/>
      <sheetName val="盈余公积审定表"/>
      <sheetName val="盈余公积明细"/>
      <sheetName val="未分配利润审定表"/>
      <sheetName val="管理费用审定表"/>
      <sheetName val="管理费用明细表"/>
      <sheetName val="管理费用-税金 (2)"/>
      <sheetName val="销售费用审定表"/>
      <sheetName val="销售费用明细表"/>
      <sheetName val="财务费用审定表"/>
      <sheetName val="财务费用明细"/>
      <sheetName val="其他业务利润审定表"/>
      <sheetName val="其他业务收支明细"/>
      <sheetName val="营业外收入审定表"/>
      <sheetName val="营业外支出审定表"/>
      <sheetName val="PL-monthly"/>
      <sheetName val="CF"/>
      <sheetName val="Wacc"/>
      <sheetName val="IPO"/>
      <sheetName val="CF-8&quot;-y2"/>
      <sheetName val="关联方 (3)"/>
      <sheetName val="关联方"/>
      <sheetName val="production cost-pbc"/>
      <sheetName val="mov-pbc"/>
      <sheetName val="mov"/>
      <sheetName val="复核程序表"/>
      <sheetName val="复核声明"/>
      <sheetName val="底稿复核记录"/>
      <sheetName val="底稿目录"/>
      <sheetName val="database"/>
      <sheetName val="A"/>
      <sheetName val="预付账款分账龄(其他资产)"/>
      <sheetName val="应收补贴款(其他资产)"/>
      <sheetName val="长期债权投资(GSM)"/>
      <sheetName val="长期股权投资减值准备(GSM)"/>
      <sheetName val="长期债权投资减值准备(GSM)"/>
      <sheetName val="固定资产分类变动(GSM)"/>
      <sheetName val="固定资产使用状态变动(GSM)"/>
      <sheetName val="经营租入固定资产改良(GSM)"/>
      <sheetName val="固定资产分类减值准备(GSM)"/>
      <sheetName val="固定资产使用状态减值准备(GSM)"/>
      <sheetName val="工程物资(GSM)"/>
      <sheetName val="在建工程减值准备(GSM)"/>
      <sheetName val="固定资产清理(GSM)"/>
      <sheetName val="无形资产(GSM)"/>
      <sheetName val="无形资产减值准备(GSM)"/>
      <sheetName val="未确认融资租赁费(GSM)"/>
      <sheetName val="特准储备物资(GSM)"/>
      <sheetName val="待处理财产损益(GSM)"/>
      <sheetName val="短期借款(GSM)"/>
      <sheetName val="应付票据(GSM)"/>
      <sheetName val="应付短期债券(GSM)"/>
      <sheetName val="应付账款分账龄(GSM)"/>
      <sheetName val="应付工程及设备款变动(GSM)"/>
      <sheetName val="预收账款分账龄(GSM)"/>
      <sheetName val="代销商品款(GSM)"/>
      <sheetName val="应付工资及福利费(GSM)"/>
      <sheetName val="应付利息(GSM)"/>
      <sheetName val="应交税金(GSM)"/>
      <sheetName val="其他应交款(GSM)"/>
      <sheetName val="其他应付款分账龄(GSM)"/>
      <sheetName val="预提费用(GSM)"/>
      <sheetName val="待转资产价值(GSM)"/>
      <sheetName val="预计负债(GSM)"/>
      <sheetName val="长期借款(GSM)"/>
      <sheetName val="应付债券(GSM)"/>
      <sheetName val="长期应付款(GSM)"/>
      <sheetName val="专项应付款(GSM)"/>
      <sheetName val="递延税款(GSM)"/>
      <sheetName val="06.12"/>
      <sheetName val="补贴收入"/>
      <sheetName val="财务费用"/>
      <sheetName val="分专业利润表"/>
      <sheetName val="分专业资产负债表"/>
      <sheetName val="管理费用"/>
      <sheetName val="分专业利润分配表"/>
      <sheetName val="上市公司与关联公司往来"/>
      <sheetName val="其他业务利润"/>
      <sheetName val="人工成本"/>
      <sheetName val="所得税"/>
      <sheetName val="投资收益"/>
      <sheetName val="现金流量表"/>
      <sheetName val="营业费用"/>
      <sheetName val="营业外收入"/>
      <sheetName val="营业外支出"/>
      <sheetName val="主营业务成本"/>
      <sheetName val="主营业务税金及附加"/>
      <sheetName val="主营业务收入长途"/>
      <sheetName val="主营业务收入数据"/>
      <sheetName val="主营业务收入移动"/>
      <sheetName val="主营业务收入固话"/>
      <sheetName val="主营业务收入新时空及其他"/>
      <sheetName val="主营业务收入寻呼"/>
      <sheetName val="资本公积取数"/>
      <sheetName val="1-10"/>
      <sheetName val="1-10a"/>
      <sheetName val="1-10b"/>
      <sheetName val="1-10c"/>
      <sheetName val="1-10d"/>
      <sheetName val="营业所收入"/>
      <sheetName val="合并销量"/>
      <sheetName val="销售成本过渡"/>
      <sheetName val="销售成本"/>
      <sheetName val="合并抵消往来分录"/>
      <sheetName val="协议清单"/>
      <sheetName val="#REF!"/>
      <sheetName val="LinkData"/>
      <sheetName val="Currency"/>
      <sheetName val="DropDown"/>
      <sheetName val="F-B"/>
      <sheetName val="F-B-1"/>
      <sheetName val="折旧测算 (2)"/>
      <sheetName val="折旧测算"/>
      <sheetName val="折旧测算 (3)"/>
      <sheetName val="Non-Statistical Sampling"/>
      <sheetName val="AR Drop Downs"/>
      <sheetName val="FRT LH (2)"/>
      <sheetName val="FRT RH (2)"/>
      <sheetName val="RR LH (2)"/>
      <sheetName val="RR RH (2)"/>
      <sheetName val="RR PSHELF"/>
      <sheetName val="SV LH"/>
      <sheetName val="SV RH"/>
      <sheetName val="목록"/>
      <sheetName val="10000원CR"/>
      <sheetName val="bang_ke_phieu_xuat_nhap_kho"/>
      <sheetName val="Bang_ke_NXT_hang_hoa"/>
      <sheetName val="wo Lan-hub MBOM"/>
      <sheetName val="wo Lan- Hub (2USB) function"/>
      <sheetName val="Intel Lan + AD1885 EBOM"/>
      <sheetName val="Intel Lan + AD1885 function"/>
      <sheetName val="Intel Lan _ AD1885 EBOM"/>
      <sheetName val="Version Control"/>
      <sheetName val="非機種"/>
      <sheetName val="FA-LISTING"/>
      <sheetName val="TITAL2007"/>
      <sheetName val="10.03 BT Throuhgput"/>
      <sheetName val="Ara (2)"/>
      <sheetName val="單價調整單"/>
      <sheetName val="현금및현금등가물1"/>
      <sheetName val="ASM"/>
      <sheetName val="이연법인세주석"/>
      <sheetName val="이연법인세2"/>
      <sheetName val="이연법인세1"/>
      <sheetName val="채권회수스케쥴"/>
      <sheetName val="WPL "/>
      <sheetName val="지분법"/>
      <sheetName val="미등록주식"/>
      <sheetName val="122010000"/>
      <sheetName val="122010100"/>
      <sheetName val="122010200"/>
      <sheetName val="122010300"/>
      <sheetName val="122010400"/>
      <sheetName val="10x010100"/>
      <sheetName val="10s010000"/>
      <sheetName val="NU"/>
      <sheetName val="신규PROJECT"/>
      <sheetName val="Apro2008관련신규금형"/>
      <sheetName val="납입용기"/>
      <sheetName val="호원tu"/>
      <sheetName val="개발계획(갑지)"/>
      <sheetName val="SCHEDULE"/>
      <sheetName val="DBKIIA (5)"/>
      <sheetName val="WORKSHEET (FINAL)"/>
      <sheetName val="IIACOMP"/>
      <sheetName val="to add(3)"/>
      <sheetName val="dbkiimain"/>
      <sheetName val="dbkii27.COM (2)"/>
      <sheetName val="minutes (4)"/>
      <sheetName val="TRANS.BOM"/>
      <sheetName val="ENG.BOM"/>
      <sheetName val="ORIGINAL"/>
      <sheetName val="LCI LP LIST (2)"/>
      <sheetName val="MXI LP LIST (2)"/>
      <sheetName val="format"/>
      <sheetName val="RESPONS (3)"/>
      <sheetName val="RESPONS (2)"/>
      <sheetName val="PARTS QC"/>
      <sheetName val="04년 임금인상"/>
      <sheetName val="대형(BODY)투입"/>
      <sheetName val="대형(TRIM)투입"/>
      <sheetName val="중형(BODY)투입"/>
      <sheetName val="15T(TRIM)투입"/>
      <sheetName val="SEQUENCE"/>
      <sheetName val="투입서열현황"/>
      <sheetName val="업무내용"/>
      <sheetName val="중형 일별투입현황"/>
      <sheetName val="발주"/>
      <sheetName val="모비스현황"/>
      <sheetName val="서열투입"/>
      <sheetName val="매출현황"/>
      <sheetName val="신평산업현황"/>
      <sheetName val="재고현황"/>
      <sheetName val="중형GATE"/>
      <sheetName val="대형GATE"/>
      <sheetName val="임가공비총액"/>
      <sheetName val="외주업체일일현황"/>
      <sheetName val="품질기록 파일대장"/>
      <sheetName val="재고금액 "/>
      <sheetName val="중대형단품"/>
      <sheetName val="CARGO 근무시간"/>
      <sheetName val="통화내역서"/>
      <sheetName val="미성형"/>
      <sheetName val="급여 (2)"/>
      <sheetName val="평균급여 (2)"/>
      <sheetName val="ARP-IS"/>
      <sheetName val="18.9"/>
      <sheetName val="16.7"/>
      <sheetName val="판매현황"/>
      <sheetName val="생산"/>
      <sheetName val="납품"/>
      <sheetName val="차종별판매현황"/>
      <sheetName val="표지"/>
      <sheetName val="C.K.D"/>
      <sheetName val="6월 AS"/>
      <sheetName val="5월 AS"/>
      <sheetName val="업체별 매출현황"/>
      <sheetName val="단가List"/>
      <sheetName val="AS리스트"/>
      <sheetName val="종합일보 (2)"/>
      <sheetName val="현  금"/>
      <sheetName val="받을어음"/>
      <sheetName val="예금명세서"/>
      <sheetName val="기타유동부채"/>
      <sheetName val="VAT대사)"/>
      <sheetName val="장기투자자산"/>
      <sheetName val="주석"/>
      <sheetName val="법인세부담액_반기"/>
      <sheetName val="합병분개"/>
      <sheetName val="매출TOT(국내) (2)"/>
      <sheetName val="매출TOT (수출) (2)"/>
      <sheetName val="3월수불부 (2)"/>
      <sheetName val="단가비교"/>
      <sheetName val="자재단가"/>
      <sheetName val="노임단가"/>
      <sheetName val="49단가"/>
      <sheetName val="48산출"/>
      <sheetName val="48단가"/>
      <sheetName val="노임"/>
      <sheetName val="수량산출서 (2)"/>
      <sheetName val="총괄표"/>
      <sheetName val="운반비단가"/>
      <sheetName val="운반비계산서"/>
      <sheetName val="관급자재조서"/>
      <sheetName val="하조서"/>
      <sheetName val="전차선로 물량표"/>
      <sheetName val="MOTOR"/>
      <sheetName val="단가비교표"/>
      <sheetName val="수량산출"/>
      <sheetName val="시설자재 가격정보"/>
      <sheetName val="원가계산서"/>
      <sheetName val="6.관급자재조서"/>
      <sheetName val="한전"/>
      <sheetName val="개소별명세표(철거)"/>
      <sheetName val="총집계표(전체)"/>
      <sheetName val="개소별명세표(통합분소)"/>
      <sheetName val="개소별명세표(전기실)"/>
      <sheetName val="외등기초"/>
      <sheetName val="노무비"/>
      <sheetName val="도급에산내역서"/>
      <sheetName val="송중AC집계"/>
      <sheetName val="개소별명세표(유도등)"/>
      <sheetName val="전력기기"/>
      <sheetName val="산출전열"/>
      <sheetName val="총괄집계표"/>
      <sheetName val="송중자재"/>
      <sheetName val="CABLE DUCT,TRAY"/>
      <sheetName val="전등"/>
      <sheetName val="전열"/>
      <sheetName val="인공산출서 "/>
      <sheetName val="이연법인세"/>
      <sheetName val="118.세금과공과"/>
      <sheetName val="ola"/>
      <sheetName val="ola cost"/>
      <sheetName val="GBP"/>
      <sheetName val="Bands"/>
      <sheetName val="Sales"/>
      <sheetName val="은행"/>
      <sheetName val="손익분석"/>
      <sheetName val="SRS"/>
      <sheetName val="수불"/>
      <sheetName val="P5마감"/>
      <sheetName val="F05 9L shipment"/>
      <sheetName val="F05 9L Depletion"/>
      <sheetName val="8"/>
      <sheetName val="6"/>
      <sheetName val="7"/>
      <sheetName val="비씨카드"/>
      <sheetName val="수익적.자본적지출"/>
      <sheetName val="95하U$가격"/>
      <sheetName val="지급이자와할인료(직매각)"/>
      <sheetName val="전행순위"/>
      <sheetName val="Header"/>
      <sheetName val="지점장"/>
      <sheetName val="반기_유가증권"/>
      <sheetName val="신전산소항목시산표(5월)"/>
      <sheetName val="임차보증금현황04.6.30"/>
      <sheetName val="Query"/>
      <sheetName val="YHCODE"/>
      <sheetName val="품의"/>
      <sheetName val="전체실적"/>
      <sheetName val="Lead"/>
      <sheetName val="환율시트"/>
      <sheetName val="환율"/>
      <sheetName val="217302"/>
      <sheetName val="Jun-01"/>
      <sheetName val="HKG-MTRC#131594"/>
      <sheetName val="현금흐름(조서)"/>
      <sheetName val="재공수합"/>
      <sheetName val="US$ I (SEG.)"/>
      <sheetName val="2)损益RMB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/>
      <sheetData sheetId="96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 refreshError="1"/>
      <sheetData sheetId="176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/>
      <sheetData sheetId="234" refreshError="1"/>
      <sheetData sheetId="235"/>
      <sheetData sheetId="236" refreshError="1"/>
      <sheetData sheetId="237"/>
      <sheetData sheetId="238" refreshError="1"/>
      <sheetData sheetId="239"/>
      <sheetData sheetId="240" refreshError="1"/>
      <sheetData sheetId="24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/>
      <sheetData sheetId="308" refreshError="1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/>
      <sheetData sheetId="324"/>
      <sheetData sheetId="325"/>
      <sheetData sheetId="326" refreshError="1"/>
      <sheetData sheetId="327"/>
      <sheetData sheetId="328"/>
      <sheetData sheetId="329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 refreshError="1"/>
      <sheetData sheetId="378"/>
      <sheetData sheetId="379"/>
      <sheetData sheetId="380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/>
      <sheetData sheetId="389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/>
      <sheetData sheetId="417"/>
      <sheetData sheetId="418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 refreshError="1"/>
      <sheetData sheetId="427" refreshError="1"/>
      <sheetData sheetId="428" refreshError="1"/>
      <sheetData sheetId="429" refreshError="1"/>
      <sheetData sheetId="430"/>
      <sheetData sheetId="431" refreshError="1"/>
      <sheetData sheetId="432" refreshError="1"/>
      <sheetData sheetId="433"/>
      <sheetData sheetId="434"/>
      <sheetData sheetId="435"/>
      <sheetData sheetId="436"/>
      <sheetData sheetId="437" refreshError="1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 refreshError="1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 refreshError="1"/>
      <sheetData sheetId="461" refreshError="1"/>
      <sheetData sheetId="462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/>
      <sheetData sheetId="732"/>
      <sheetData sheetId="733" refreshError="1"/>
      <sheetData sheetId="734" refreshError="1"/>
      <sheetData sheetId="735"/>
      <sheetData sheetId="736"/>
      <sheetData sheetId="737" refreshError="1"/>
      <sheetData sheetId="738" refreshError="1"/>
      <sheetData sheetId="739" refreshError="1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/>
      <sheetData sheetId="847"/>
      <sheetData sheetId="848"/>
      <sheetData sheetId="849" refreshError="1"/>
      <sheetData sheetId="850" refreshError="1"/>
      <sheetData sheetId="851"/>
      <sheetData sheetId="852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/>
      <sheetData sheetId="924" refreshError="1"/>
      <sheetData sheetId="925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/>
      <sheetData sheetId="932">
        <row r="6">
          <cell r="A6" t="str">
            <v>固定资产编号</v>
          </cell>
        </row>
      </sheetData>
      <sheetData sheetId="933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손익"/>
      <sheetName val="결손금처리계산서"/>
      <sheetName val="03대차"/>
      <sheetName val="SUMMARY"/>
      <sheetName val="paje1"/>
      <sheetName val="PAJE"/>
      <sheetName val="반품충당금수정분개"/>
      <sheetName val="PRJE"/>
      <sheetName val="f12"/>
      <sheetName val="f3"/>
      <sheetName val="f9"/>
      <sheetName val="재무제표"/>
      <sheetName val="경영지표"/>
      <sheetName val="Sheet1"/>
      <sheetName val="부가가치산정내역"/>
      <sheetName val="Tickmarks"/>
      <sheetName val="Menu_Lin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6월 입출"/>
      <sheetName val="신규입고"/>
      <sheetName val="매각처분"/>
      <sheetName val="대체증가"/>
      <sheetName val="대체감소"/>
      <sheetName val="건설가계정"/>
      <sheetName val="합계잔액시산표"/>
      <sheetName val="f3"/>
      <sheetName val="W3000재료비비교Table(송부용)"/>
      <sheetName val="일보_생산"/>
      <sheetName val="KMT물량"/>
      <sheetName val="User base"/>
      <sheetName val="Sheet1 (2)"/>
      <sheetName val="모델별PSI"/>
      <sheetName val="계획"/>
      <sheetName val="15.외화외상매입금 0"/>
      <sheetName val="17.미지급금0"/>
      <sheetName val="试算平衡表"/>
      <sheetName val="2-1.제품군별계획대비실적(B.A)"/>
      <sheetName val="1-6월_입출"/>
      <sheetName val="15_외화외상매입금_0"/>
      <sheetName val="17_미지급금0"/>
      <sheetName val="2-1_제품군별계획대비실적(B_A)"/>
      <sheetName val="Constants"/>
      <sheetName val="단기차입금"/>
      <sheetName val="IS"/>
      <sheetName val="资产负债表（中文）"/>
      <sheetName val="现金收支余月报表"/>
      <sheetName val="银行存款月报表"/>
      <sheetName val="선급금"/>
      <sheetName val="A4공장"/>
      <sheetName val="raw"/>
      <sheetName val="2.GBU list(don't change)"/>
      <sheetName val="목록정의"/>
      <sheetName val="MetaInfo"/>
      <sheetName val="통계자료"/>
      <sheetName val="Index기준"/>
      <sheetName val="입고품"/>
      <sheetName val="6522"/>
      <sheetName val="Sheet2"/>
      <sheetName val="Cpk-Cav1"/>
      <sheetName val="4.ﾒｰｶｰ別ｱﾅﾛｸﾞ､ﾃﾞｼﾞﾀﾙ"/>
      <sheetName val="당월(1)"/>
      <sheetName val="Overhead calculations"/>
      <sheetName val="14.외상매입금0"/>
      <sheetName val="16.지급어음 0"/>
      <sheetName val="5.미수금0"/>
      <sheetName val="3.외상매출금 0"/>
      <sheetName val="14_외상매입금0"/>
      <sheetName val="16_지급어음_0"/>
      <sheetName val="5_미수금0"/>
      <sheetName val="3_외상매출금_0"/>
      <sheetName val="99_11월_제조품List"/>
      <sheetName val="99년10월_제조품매출누계"/>
      <sheetName val="#REF"/>
      <sheetName val="Sheet1"/>
      <sheetName val="원_VL"/>
      <sheetName val="XREF"/>
      <sheetName val="판가반영"/>
      <sheetName val="FPA11"/>
      <sheetName val="VAS TB"/>
      <sheetName val="Menu_Link"/>
      <sheetName val="TABLE"/>
      <sheetName val="应付工资明细表"/>
      <sheetName val="シスクエ月次明細"/>
      <sheetName val="SNK_DB月次明細"/>
      <sheetName val="ＳＮＫハイコレ月次明細"/>
      <sheetName val="KOFBF_月次明細"/>
      <sheetName val="Lists"/>
      <sheetName val="지점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특허권"/>
      <sheetName val="실용신안권"/>
      <sheetName val="의장권"/>
      <sheetName val="상표권"/>
      <sheetName val="리스"/>
      <sheetName val="리스 (2)"/>
      <sheetName val="보험"/>
      <sheetName val="차보험"/>
      <sheetName val="전기통신"/>
      <sheetName val="잡수익"/>
      <sheetName val="임원퇴충금"/>
      <sheetName val="선급미지급"/>
      <sheetName val="고정자산"/>
      <sheetName val="A4조정사항"/>
      <sheetName val="A4공장"/>
      <sheetName val="법인조정사항"/>
      <sheetName val="조정사항집계"/>
      <sheetName val="상품입고집계"/>
      <sheetName val="원판매입"/>
      <sheetName val="9712LC"/>
      <sheetName val="조정당월-법인"/>
      <sheetName val="R&amp;D"/>
      <sheetName val="9-1차이내역"/>
      <sheetName val="down"/>
      <sheetName val="여비"/>
      <sheetName val="분기별데이타"/>
      <sheetName val="월별데이타"/>
      <sheetName val="반제품코드"/>
      <sheetName val="생산코드"/>
      <sheetName val="계약직"/>
      <sheetName val="리스_(2)"/>
      <sheetName val="일반정보"/>
      <sheetName val="근로영수증"/>
      <sheetName val="영업.일"/>
      <sheetName val="생산 &amp; 매출추이 분석"/>
      <sheetName val="증감"/>
      <sheetName val="인원_20001101"/>
      <sheetName val="4.처분명세OK"/>
      <sheetName val="残業予算・製造費"/>
      <sheetName val="유효성검사 Table"/>
      <sheetName val="9월1차물동회의"/>
      <sheetName val="시리즈_요약(2Q)"/>
      <sheetName val="Sheet1 (2)"/>
      <sheetName val="차량_교육_Payroll_Tax"/>
      <sheetName val="Raw_data"/>
      <sheetName val="Account"/>
      <sheetName val="입력"/>
      <sheetName val="B계정 List"/>
      <sheetName val="원단위"/>
      <sheetName val=".."/>
      <sheetName val="차체부품 INS REPORT(갑)"/>
      <sheetName val="인원계획-미화"/>
      <sheetName val="98퇴직금(프라)"/>
      <sheetName val="원인사유"/>
      <sheetName val="지급수수료(유지보수)"/>
      <sheetName val="CAUDIT"/>
      <sheetName val="품의양"/>
      <sheetName val="CPK_CHART"/>
      <sheetName val="10월"/>
      <sheetName val="9801"/>
      <sheetName val="손익계산서"/>
      <sheetName val="SETUP"/>
      <sheetName val="TNC"/>
      <sheetName val="본부총괄표"/>
      <sheetName val="회사정보"/>
      <sheetName val="95WBS"/>
      <sheetName val="공통"/>
      <sheetName val="9703"/>
      <sheetName val="TEMP1"/>
      <sheetName val="A1"/>
      <sheetName val="추가예산"/>
      <sheetName val="연차1"/>
      <sheetName val="연구인원내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ping"/>
      <sheetName val="보통예금YG"/>
      <sheetName val="단기금융상품YG"/>
      <sheetName val="장단기대여금YG"/>
      <sheetName val="임차보증금NO"/>
      <sheetName val="미수금YG"/>
      <sheetName val="미수수익YG"/>
      <sheetName val="매출채권NO"/>
      <sheetName val="재고자산DO"/>
      <sheetName val="선급법인세YG"/>
      <sheetName val="선급금YG"/>
      <sheetName val="선급비용NO"/>
      <sheetName val="FVPLNO"/>
      <sheetName val="파생상품YG"/>
      <sheetName val="유형자산NO"/>
      <sheetName val="사용권자산NO"/>
      <sheetName val="무형자산NO"/>
      <sheetName val="외상매입금DO"/>
      <sheetName val="유동성차입금YG"/>
      <sheetName val="장기차입금YG"/>
      <sheetName val="리스부채(유동비유동)NO"/>
      <sheetName val="미지급금(일반)DO"/>
      <sheetName val="미지급금(자산)DO"/>
      <sheetName val="미지급금(기타)DO"/>
      <sheetName val="미지급비용YG"/>
      <sheetName val="선수수익NO"/>
      <sheetName val="미지급법인세NO"/>
      <sheetName val="예수금DO"/>
      <sheetName val="Sheet17"/>
      <sheetName val="장기미지급금DO"/>
      <sheetName val="퇴직급여부채DO"/>
      <sheetName val="이연법인세NO"/>
    </sheetNames>
    <sheetDataSet>
      <sheetData sheetId="0">
        <row r="3">
          <cell r="O3" t="str">
            <v>A</v>
          </cell>
          <cell r="P3" t="str">
            <v>B</v>
          </cell>
          <cell r="Q3" t="str">
            <v>C</v>
          </cell>
          <cell r="R3" t="str">
            <v>N</v>
          </cell>
        </row>
        <row r="4">
          <cell r="O4" t="str">
            <v>G/L 계정</v>
          </cell>
          <cell r="P4" t="str">
            <v>G/L 계정 설명</v>
          </cell>
          <cell r="Q4" t="str">
            <v>기능 영역</v>
          </cell>
          <cell r="R4" t="str">
            <v>기초+01~11누계NET</v>
          </cell>
        </row>
        <row r="5">
          <cell r="O5">
            <v>11010101</v>
          </cell>
          <cell r="P5" t="str">
            <v>현금</v>
          </cell>
          <cell r="R5">
            <v>0</v>
          </cell>
        </row>
        <row r="6">
          <cell r="O6">
            <v>11010107</v>
          </cell>
          <cell r="P6" t="str">
            <v>보통예금</v>
          </cell>
          <cell r="R6">
            <v>6245078904</v>
          </cell>
        </row>
        <row r="7">
          <cell r="O7">
            <v>11010113</v>
          </cell>
          <cell r="P7" t="str">
            <v>현금성자산(국고보조금)</v>
          </cell>
          <cell r="R7">
            <v>0</v>
          </cell>
        </row>
        <row r="8">
          <cell r="O8">
            <v>11060105</v>
          </cell>
          <cell r="P8" t="str">
            <v>단기금융자산(정기예금)</v>
          </cell>
          <cell r="R8">
            <v>5000000000</v>
          </cell>
        </row>
        <row r="9">
          <cell r="O9">
            <v>11060201</v>
          </cell>
          <cell r="P9" t="str">
            <v>단기대여금(일반)</v>
          </cell>
          <cell r="R9">
            <v>90000000</v>
          </cell>
        </row>
        <row r="10">
          <cell r="O10">
            <v>11060203</v>
          </cell>
          <cell r="P10" t="str">
            <v>단기대여금(관계사)</v>
          </cell>
          <cell r="R10">
            <v>11000000000</v>
          </cell>
        </row>
        <row r="11">
          <cell r="O11">
            <v>11060401</v>
          </cell>
          <cell r="P11" t="str">
            <v>단기대여금대손충당금(일반)</v>
          </cell>
          <cell r="R11">
            <v>-90000000</v>
          </cell>
        </row>
        <row r="12">
          <cell r="O12">
            <v>11060501</v>
          </cell>
          <cell r="P12" t="str">
            <v>유동성임차보증금</v>
          </cell>
          <cell r="R12">
            <v>38424000</v>
          </cell>
        </row>
        <row r="13">
          <cell r="O13">
            <v>11060801</v>
          </cell>
          <cell r="P13" t="str">
            <v>미수금</v>
          </cell>
          <cell r="R13">
            <v>213814168443</v>
          </cell>
        </row>
        <row r="14">
          <cell r="O14">
            <v>11060803</v>
          </cell>
          <cell r="P14" t="str">
            <v>미수금(급여)</v>
          </cell>
          <cell r="R14">
            <v>0</v>
          </cell>
        </row>
        <row r="15">
          <cell r="O15">
            <v>11061001</v>
          </cell>
          <cell r="P15" t="str">
            <v>미수수익</v>
          </cell>
          <cell r="R15">
            <v>1647075346</v>
          </cell>
        </row>
        <row r="16">
          <cell r="O16">
            <v>11070101</v>
          </cell>
          <cell r="P16" t="str">
            <v>외상매출금</v>
          </cell>
          <cell r="R16">
            <v>62919025398</v>
          </cell>
        </row>
        <row r="17">
          <cell r="O17">
            <v>11070105</v>
          </cell>
          <cell r="P17" t="str">
            <v>수취전자어음</v>
          </cell>
          <cell r="R17">
            <v>213933720</v>
          </cell>
        </row>
        <row r="18">
          <cell r="O18">
            <v>11070107</v>
          </cell>
          <cell r="P18" t="str">
            <v>외상매출금(외화조정)</v>
          </cell>
          <cell r="R18">
            <v>-1310203641</v>
          </cell>
        </row>
        <row r="19">
          <cell r="O19">
            <v>11070201</v>
          </cell>
          <cell r="P19" t="str">
            <v>매출채권대손충당금(외상매출금)</v>
          </cell>
          <cell r="R19">
            <v>-33152000</v>
          </cell>
        </row>
        <row r="20">
          <cell r="O20">
            <v>11090201</v>
          </cell>
          <cell r="P20" t="str">
            <v>제품</v>
          </cell>
          <cell r="R20">
            <v>28455890400</v>
          </cell>
        </row>
        <row r="21">
          <cell r="O21">
            <v>11090205</v>
          </cell>
          <cell r="P21" t="str">
            <v>제품-자재원장 정산</v>
          </cell>
          <cell r="R21">
            <v>272103978</v>
          </cell>
        </row>
        <row r="22">
          <cell r="O22">
            <v>11090401</v>
          </cell>
          <cell r="P22" t="str">
            <v>반제품</v>
          </cell>
          <cell r="R22">
            <v>10027372167</v>
          </cell>
        </row>
        <row r="23">
          <cell r="O23">
            <v>11090405</v>
          </cell>
          <cell r="P23" t="str">
            <v>반제품-자재원장 정산</v>
          </cell>
          <cell r="R23">
            <v>-172690992</v>
          </cell>
        </row>
        <row r="24">
          <cell r="O24">
            <v>11090601</v>
          </cell>
          <cell r="P24" t="str">
            <v>원재료</v>
          </cell>
          <cell r="R24">
            <v>85311809537</v>
          </cell>
        </row>
        <row r="25">
          <cell r="O25">
            <v>11090605</v>
          </cell>
          <cell r="P25" t="str">
            <v>원재료-자재원장 정산</v>
          </cell>
          <cell r="R25">
            <v>-2137424783</v>
          </cell>
        </row>
        <row r="26">
          <cell r="O26">
            <v>11090701</v>
          </cell>
          <cell r="P26" t="str">
            <v>부재료</v>
          </cell>
          <cell r="R26">
            <v>39011507</v>
          </cell>
        </row>
        <row r="27">
          <cell r="O27">
            <v>11090705</v>
          </cell>
          <cell r="P27" t="str">
            <v>부재료-자재원장 정산</v>
          </cell>
          <cell r="R27">
            <v>-228196</v>
          </cell>
        </row>
        <row r="28">
          <cell r="O28">
            <v>11091005</v>
          </cell>
          <cell r="P28" t="str">
            <v>미착품(원부재료)</v>
          </cell>
          <cell r="R28">
            <v>23733813082</v>
          </cell>
        </row>
        <row r="29">
          <cell r="O29">
            <v>11091009</v>
          </cell>
          <cell r="P29" t="str">
            <v>미착품(경비)</v>
          </cell>
          <cell r="R29">
            <v>73149537</v>
          </cell>
        </row>
        <row r="30">
          <cell r="O30">
            <v>11100101</v>
          </cell>
          <cell r="P30" t="str">
            <v>선급법인세(원천납부-국세)</v>
          </cell>
          <cell r="R30">
            <v>4742467430</v>
          </cell>
        </row>
        <row r="31">
          <cell r="O31">
            <v>11100102</v>
          </cell>
          <cell r="P31" t="str">
            <v>선급법인세(원천납부-지방세)</v>
          </cell>
          <cell r="R31">
            <v>474246630</v>
          </cell>
        </row>
        <row r="32">
          <cell r="O32">
            <v>11100103</v>
          </cell>
          <cell r="P32" t="str">
            <v>선급법인세(중간예납)</v>
          </cell>
          <cell r="R32">
            <v>6750737122</v>
          </cell>
        </row>
        <row r="33">
          <cell r="O33">
            <v>11110101</v>
          </cell>
          <cell r="P33" t="str">
            <v>매입부가세</v>
          </cell>
          <cell r="R33">
            <v>3023466009</v>
          </cell>
        </row>
        <row r="34">
          <cell r="O34">
            <v>11110201</v>
          </cell>
          <cell r="P34" t="str">
            <v>선급금</v>
          </cell>
          <cell r="R34">
            <v>3784656206</v>
          </cell>
        </row>
        <row r="35">
          <cell r="O35">
            <v>11110401</v>
          </cell>
          <cell r="P35" t="str">
            <v>선급비용(보험료)</v>
          </cell>
          <cell r="R35">
            <v>331857998</v>
          </cell>
        </row>
        <row r="36">
          <cell r="O36">
            <v>11110403</v>
          </cell>
          <cell r="P36" t="str">
            <v>선급비용(지급수수료)</v>
          </cell>
          <cell r="R36">
            <v>58215419</v>
          </cell>
        </row>
        <row r="37">
          <cell r="O37">
            <v>11110411</v>
          </cell>
          <cell r="P37" t="str">
            <v>선급비용(기타)</v>
          </cell>
          <cell r="R37">
            <v>10718762</v>
          </cell>
        </row>
        <row r="38">
          <cell r="O38">
            <v>11110601</v>
          </cell>
          <cell r="P38" t="str">
            <v>가지급금</v>
          </cell>
          <cell r="R38">
            <v>0</v>
          </cell>
        </row>
        <row r="39">
          <cell r="O39">
            <v>12030101</v>
          </cell>
          <cell r="P39" t="str">
            <v>당기손익공정가치측정금융자산</v>
          </cell>
          <cell r="R39">
            <v>14736000000</v>
          </cell>
        </row>
        <row r="40">
          <cell r="O40">
            <v>12040101</v>
          </cell>
          <cell r="P40" t="str">
            <v>장기파생금융자산</v>
          </cell>
          <cell r="R40">
            <v>4235524718</v>
          </cell>
        </row>
        <row r="41">
          <cell r="O41">
            <v>12050201</v>
          </cell>
          <cell r="P41" t="str">
            <v>장기대여금(일반)</v>
          </cell>
          <cell r="R41">
            <v>60000000</v>
          </cell>
        </row>
        <row r="42">
          <cell r="O42">
            <v>12050703</v>
          </cell>
          <cell r="P42" t="str">
            <v>보증금(임차보증금)</v>
          </cell>
          <cell r="R42">
            <v>630056000</v>
          </cell>
        </row>
        <row r="43">
          <cell r="O43">
            <v>12100101</v>
          </cell>
          <cell r="P43" t="str">
            <v>토지</v>
          </cell>
          <cell r="R43">
            <v>5647894132</v>
          </cell>
        </row>
        <row r="44">
          <cell r="O44">
            <v>12100201</v>
          </cell>
          <cell r="P44" t="str">
            <v>건물</v>
          </cell>
          <cell r="R44">
            <v>20556622577</v>
          </cell>
        </row>
        <row r="45">
          <cell r="O45">
            <v>12100203</v>
          </cell>
          <cell r="P45" t="str">
            <v>건물감가상각누계액</v>
          </cell>
          <cell r="R45">
            <v>-1252894108</v>
          </cell>
        </row>
        <row r="46">
          <cell r="O46">
            <v>12100301</v>
          </cell>
          <cell r="P46" t="str">
            <v>구축물</v>
          </cell>
          <cell r="R46">
            <v>446191363</v>
          </cell>
        </row>
        <row r="47">
          <cell r="O47">
            <v>12100303</v>
          </cell>
          <cell r="P47" t="str">
            <v>구축물감가상각누계액</v>
          </cell>
          <cell r="R47">
            <v>-26202174</v>
          </cell>
        </row>
        <row r="48">
          <cell r="O48">
            <v>12100401</v>
          </cell>
          <cell r="P48" t="str">
            <v>기계장치</v>
          </cell>
          <cell r="R48">
            <v>80030187140</v>
          </cell>
        </row>
        <row r="49">
          <cell r="O49">
            <v>12100413</v>
          </cell>
          <cell r="P49" t="str">
            <v>기계장치감가상각누계액</v>
          </cell>
          <cell r="R49">
            <v>-12282724103</v>
          </cell>
        </row>
        <row r="50">
          <cell r="O50">
            <v>12100501</v>
          </cell>
          <cell r="P50" t="str">
            <v>차량운반구</v>
          </cell>
          <cell r="R50">
            <v>16568534</v>
          </cell>
        </row>
        <row r="51">
          <cell r="O51">
            <v>12100503</v>
          </cell>
          <cell r="P51" t="str">
            <v>차량운반구감가상각누계액</v>
          </cell>
          <cell r="R51">
            <v>-16567534</v>
          </cell>
        </row>
        <row r="52">
          <cell r="O52">
            <v>12100701</v>
          </cell>
          <cell r="P52" t="str">
            <v>공기구비품(공기구비품)</v>
          </cell>
          <cell r="R52">
            <v>2243709424</v>
          </cell>
        </row>
        <row r="53">
          <cell r="O53">
            <v>12100703</v>
          </cell>
          <cell r="P53" t="str">
            <v>공기구비품(사무가구)</v>
          </cell>
          <cell r="R53">
            <v>12388000</v>
          </cell>
        </row>
        <row r="54">
          <cell r="O54">
            <v>12100705</v>
          </cell>
          <cell r="P54" t="str">
            <v>공기구비품감가상각누계액</v>
          </cell>
          <cell r="R54">
            <v>-687872465</v>
          </cell>
        </row>
        <row r="55">
          <cell r="O55">
            <v>12100801</v>
          </cell>
          <cell r="P55" t="str">
            <v>연구기자재</v>
          </cell>
          <cell r="R55">
            <v>1618185920</v>
          </cell>
        </row>
        <row r="56">
          <cell r="O56">
            <v>12100803</v>
          </cell>
          <cell r="P56" t="str">
            <v>연구기자재 감가상각누계액(일반)</v>
          </cell>
          <cell r="R56">
            <v>-424131991</v>
          </cell>
        </row>
        <row r="57">
          <cell r="O57">
            <v>12100903</v>
          </cell>
          <cell r="P57" t="str">
            <v>건설중인자산(건물)</v>
          </cell>
          <cell r="R57">
            <v>330300000</v>
          </cell>
        </row>
        <row r="58">
          <cell r="O58">
            <v>12100907</v>
          </cell>
          <cell r="P58" t="str">
            <v>건설중인자산(기계장치)</v>
          </cell>
          <cell r="R58">
            <v>23003878588</v>
          </cell>
        </row>
        <row r="59">
          <cell r="O59">
            <v>12100909</v>
          </cell>
          <cell r="P59" t="str">
            <v>건설중인자산(공기구비품)</v>
          </cell>
          <cell r="R59">
            <v>0</v>
          </cell>
        </row>
        <row r="60">
          <cell r="O60">
            <v>12100913</v>
          </cell>
          <cell r="P60" t="str">
            <v>건설중인자산(기타)</v>
          </cell>
          <cell r="R60">
            <v>995564085</v>
          </cell>
        </row>
        <row r="61">
          <cell r="O61">
            <v>12100915</v>
          </cell>
          <cell r="P61" t="str">
            <v>건설중인자산(연구기자재)</v>
          </cell>
          <cell r="R61">
            <v>0</v>
          </cell>
        </row>
        <row r="62">
          <cell r="O62">
            <v>12100917</v>
          </cell>
          <cell r="P62" t="str">
            <v>건설중인자산(사무가구)</v>
          </cell>
          <cell r="R62">
            <v>0</v>
          </cell>
        </row>
        <row r="63">
          <cell r="O63">
            <v>12100921</v>
          </cell>
          <cell r="P63" t="str">
            <v>건설중인자산(특허)</v>
          </cell>
          <cell r="R63">
            <v>43785253</v>
          </cell>
        </row>
        <row r="64">
          <cell r="O64">
            <v>12101001</v>
          </cell>
          <cell r="P64" t="str">
            <v>국고보조금(건물)</v>
          </cell>
          <cell r="R64">
            <v>-787056962</v>
          </cell>
        </row>
        <row r="65">
          <cell r="O65">
            <v>12101005</v>
          </cell>
          <cell r="P65" t="str">
            <v>국고보조금(기계장치)</v>
          </cell>
          <cell r="R65">
            <v>-4254958974</v>
          </cell>
        </row>
        <row r="66">
          <cell r="O66">
            <v>12101009</v>
          </cell>
          <cell r="P66" t="str">
            <v>국고보조금(연구기자재)</v>
          </cell>
          <cell r="R66">
            <v>-216266983</v>
          </cell>
        </row>
        <row r="67">
          <cell r="O67">
            <v>12101201</v>
          </cell>
          <cell r="P67" t="str">
            <v>기타유형자산</v>
          </cell>
          <cell r="R67">
            <v>168540000</v>
          </cell>
        </row>
        <row r="68">
          <cell r="O68">
            <v>12101203</v>
          </cell>
          <cell r="P68" t="str">
            <v>기타의유형자산 감가상각누계액</v>
          </cell>
          <cell r="R68">
            <v>-88913666</v>
          </cell>
        </row>
        <row r="69">
          <cell r="O69">
            <v>12110101</v>
          </cell>
          <cell r="P69" t="str">
            <v>사용권자산(차량)</v>
          </cell>
          <cell r="R69">
            <v>289083019</v>
          </cell>
        </row>
        <row r="70">
          <cell r="O70">
            <v>12110103</v>
          </cell>
          <cell r="P70" t="str">
            <v>사용권자산(부동산)</v>
          </cell>
          <cell r="R70">
            <v>1634148015</v>
          </cell>
        </row>
        <row r="71">
          <cell r="O71">
            <v>12110107</v>
          </cell>
          <cell r="P71" t="str">
            <v>사용권자산(기타)</v>
          </cell>
          <cell r="R71">
            <v>37105561</v>
          </cell>
        </row>
        <row r="72">
          <cell r="O72">
            <v>12110109</v>
          </cell>
          <cell r="P72" t="str">
            <v>사용권자산(차량) 감가상각누계액</v>
          </cell>
          <cell r="R72">
            <v>-64508234</v>
          </cell>
        </row>
        <row r="73">
          <cell r="O73">
            <v>12110111</v>
          </cell>
          <cell r="P73" t="str">
            <v>사용권자산(부동산) 감가상각누계액</v>
          </cell>
          <cell r="R73">
            <v>-482810166</v>
          </cell>
        </row>
        <row r="74">
          <cell r="O74">
            <v>12110115</v>
          </cell>
          <cell r="P74" t="str">
            <v>사용권자산(기타) 감가상각누계액</v>
          </cell>
          <cell r="R74">
            <v>-23588267</v>
          </cell>
        </row>
        <row r="75">
          <cell r="O75">
            <v>12130301</v>
          </cell>
          <cell r="P75" t="str">
            <v>특허권</v>
          </cell>
          <cell r="R75">
            <v>8614127</v>
          </cell>
        </row>
        <row r="76">
          <cell r="O76">
            <v>12130601</v>
          </cell>
          <cell r="P76" t="str">
            <v>상표권</v>
          </cell>
          <cell r="R76">
            <v>3000</v>
          </cell>
        </row>
        <row r="77">
          <cell r="O77">
            <v>12130801</v>
          </cell>
          <cell r="P77" t="str">
            <v>소프트웨어</v>
          </cell>
          <cell r="R77">
            <v>859256858</v>
          </cell>
        </row>
        <row r="78">
          <cell r="O78">
            <v>21010101</v>
          </cell>
          <cell r="P78" t="str">
            <v>외상매입금</v>
          </cell>
          <cell r="R78">
            <v>-20045849937</v>
          </cell>
        </row>
        <row r="79">
          <cell r="O79">
            <v>21010109</v>
          </cell>
          <cell r="P79" t="str">
            <v>외상매입금(외화조정)</v>
          </cell>
          <cell r="R79">
            <v>185700395</v>
          </cell>
        </row>
        <row r="80">
          <cell r="O80">
            <v>21040101</v>
          </cell>
          <cell r="P80" t="str">
            <v>단기차입금(일반)</v>
          </cell>
          <cell r="R80">
            <v>-35000000000</v>
          </cell>
        </row>
        <row r="81">
          <cell r="O81">
            <v>21040107</v>
          </cell>
          <cell r="P81" t="str">
            <v>단기차입금(유산스)</v>
          </cell>
          <cell r="R81">
            <v>-3747183055</v>
          </cell>
        </row>
        <row r="82">
          <cell r="O82">
            <v>21050101</v>
          </cell>
          <cell r="P82" t="str">
            <v>유동성장기차입금(일반)</v>
          </cell>
          <cell r="R82">
            <v>-35076530000</v>
          </cell>
        </row>
        <row r="83">
          <cell r="O83">
            <v>21060101</v>
          </cell>
          <cell r="P83" t="str">
            <v>유동리스부채</v>
          </cell>
          <cell r="R83">
            <v>-259361276</v>
          </cell>
        </row>
        <row r="84">
          <cell r="O84">
            <v>21080101</v>
          </cell>
          <cell r="P84" t="str">
            <v>미지급금</v>
          </cell>
          <cell r="R84">
            <v>-2303588350</v>
          </cell>
        </row>
        <row r="85">
          <cell r="O85">
            <v>21080103</v>
          </cell>
          <cell r="P85" t="str">
            <v>미지급금(개인)</v>
          </cell>
          <cell r="R85">
            <v>-57356733</v>
          </cell>
        </row>
        <row r="86">
          <cell r="O86">
            <v>21080105</v>
          </cell>
          <cell r="P86" t="str">
            <v>미지급금(자산)</v>
          </cell>
          <cell r="R86">
            <v>-3458125000</v>
          </cell>
        </row>
        <row r="87">
          <cell r="O87">
            <v>21080109</v>
          </cell>
          <cell r="P87" t="str">
            <v>미지급금(국책과제)</v>
          </cell>
          <cell r="R87">
            <v>-11886060</v>
          </cell>
        </row>
        <row r="88">
          <cell r="O88">
            <v>21080111</v>
          </cell>
          <cell r="P88" t="str">
            <v>미지급금(국책과제-부가세)</v>
          </cell>
          <cell r="R88">
            <v>-292920</v>
          </cell>
        </row>
        <row r="89">
          <cell r="O89">
            <v>21080119</v>
          </cell>
          <cell r="P89" t="str">
            <v>미지급금(공용법인카드)</v>
          </cell>
          <cell r="R89">
            <v>-59707017</v>
          </cell>
        </row>
        <row r="90">
          <cell r="O90">
            <v>21080121</v>
          </cell>
          <cell r="P90" t="str">
            <v>미지급금(국책과제공용법인카드)</v>
          </cell>
          <cell r="R90">
            <v>-4107750</v>
          </cell>
        </row>
        <row r="91">
          <cell r="O91">
            <v>21080203</v>
          </cell>
          <cell r="P91" t="str">
            <v>미지급비용(차입이자)</v>
          </cell>
          <cell r="R91">
            <v>-152930864</v>
          </cell>
        </row>
        <row r="92">
          <cell r="O92">
            <v>21080213</v>
          </cell>
          <cell r="P92" t="str">
            <v>미지급비용(급여외)</v>
          </cell>
          <cell r="R92">
            <v>-2938782500</v>
          </cell>
        </row>
        <row r="93">
          <cell r="O93">
            <v>21080215</v>
          </cell>
          <cell r="P93" t="str">
            <v>미지급비용(연차수당)</v>
          </cell>
          <cell r="R93">
            <v>-225679360</v>
          </cell>
        </row>
        <row r="94">
          <cell r="O94">
            <v>21080219</v>
          </cell>
          <cell r="P94" t="str">
            <v>미지급비용(급여)</v>
          </cell>
          <cell r="R94">
            <v>-755412388</v>
          </cell>
        </row>
        <row r="95">
          <cell r="O95">
            <v>21080401</v>
          </cell>
          <cell r="P95" t="str">
            <v>미지급배당금</v>
          </cell>
          <cell r="R95">
            <v>0</v>
          </cell>
        </row>
        <row r="96">
          <cell r="O96">
            <v>21090101</v>
          </cell>
          <cell r="P96" t="str">
            <v>미지급법인세</v>
          </cell>
          <cell r="R96">
            <v>-1780733</v>
          </cell>
        </row>
        <row r="97">
          <cell r="O97">
            <v>21110101</v>
          </cell>
          <cell r="P97" t="str">
            <v>선수금</v>
          </cell>
          <cell r="R97">
            <v>0</v>
          </cell>
        </row>
        <row r="98">
          <cell r="O98">
            <v>21110203</v>
          </cell>
          <cell r="P98" t="str">
            <v>선수수익(기타)</v>
          </cell>
          <cell r="R98">
            <v>0</v>
          </cell>
        </row>
        <row r="99">
          <cell r="O99">
            <v>21110301</v>
          </cell>
          <cell r="P99" t="str">
            <v>예수금(근로소득)</v>
          </cell>
          <cell r="R99">
            <v>-53358180</v>
          </cell>
        </row>
        <row r="100">
          <cell r="O100">
            <v>21110303</v>
          </cell>
          <cell r="P100" t="str">
            <v>예수금(근로소득 주민세)</v>
          </cell>
          <cell r="R100">
            <v>-5334950</v>
          </cell>
        </row>
        <row r="101">
          <cell r="O101">
            <v>21110309</v>
          </cell>
          <cell r="P101" t="str">
            <v>예수금(사업소득)</v>
          </cell>
          <cell r="R101">
            <v>-195000</v>
          </cell>
        </row>
        <row r="102">
          <cell r="O102">
            <v>21110311</v>
          </cell>
          <cell r="P102" t="str">
            <v>예수금(사업소득 주민세)</v>
          </cell>
          <cell r="R102">
            <v>-19500</v>
          </cell>
        </row>
        <row r="103">
          <cell r="O103">
            <v>21110317</v>
          </cell>
          <cell r="P103" t="str">
            <v>예수금(기타소득)</v>
          </cell>
          <cell r="R103">
            <v>-1268000</v>
          </cell>
        </row>
        <row r="104">
          <cell r="O104">
            <v>21110319</v>
          </cell>
          <cell r="P104" t="str">
            <v>예수금(기타소득 주민세)</v>
          </cell>
          <cell r="R104">
            <v>-126800</v>
          </cell>
        </row>
        <row r="105">
          <cell r="O105">
            <v>21110321</v>
          </cell>
          <cell r="P105" t="str">
            <v>예수금(국민연금)</v>
          </cell>
          <cell r="R105">
            <v>-45899550</v>
          </cell>
        </row>
        <row r="106">
          <cell r="O106">
            <v>21110325</v>
          </cell>
          <cell r="P106" t="str">
            <v>예수금(국고보조금)</v>
          </cell>
          <cell r="R106">
            <v>-167007</v>
          </cell>
        </row>
        <row r="107">
          <cell r="O107">
            <v>21110327</v>
          </cell>
          <cell r="P107" t="str">
            <v>예수금(고용보험)</v>
          </cell>
          <cell r="R107">
            <v>-11481630</v>
          </cell>
        </row>
        <row r="108">
          <cell r="O108">
            <v>21110329</v>
          </cell>
          <cell r="P108" t="str">
            <v>예수금(건강보험)</v>
          </cell>
          <cell r="R108">
            <v>-57032850</v>
          </cell>
        </row>
        <row r="109">
          <cell r="O109">
            <v>21110331</v>
          </cell>
          <cell r="P109" t="str">
            <v>예수금(기타)</v>
          </cell>
          <cell r="R109">
            <v>-144975568</v>
          </cell>
        </row>
        <row r="110">
          <cell r="O110">
            <v>21110401</v>
          </cell>
          <cell r="P110" t="str">
            <v>매출부가세</v>
          </cell>
          <cell r="R110">
            <v>-102473523</v>
          </cell>
        </row>
        <row r="111">
          <cell r="O111">
            <v>22020501</v>
          </cell>
          <cell r="P111" t="str">
            <v>상환우선주</v>
          </cell>
          <cell r="R111">
            <v>0</v>
          </cell>
        </row>
        <row r="112">
          <cell r="O112">
            <v>22030101</v>
          </cell>
          <cell r="P112" t="str">
            <v>장기차입금(일반)</v>
          </cell>
          <cell r="R112">
            <v>-43000000000</v>
          </cell>
        </row>
        <row r="113">
          <cell r="O113">
            <v>22040101</v>
          </cell>
          <cell r="P113" t="str">
            <v>비유동리스부채</v>
          </cell>
          <cell r="R113">
            <v>-1177284923</v>
          </cell>
        </row>
        <row r="114">
          <cell r="O114">
            <v>22050101</v>
          </cell>
          <cell r="P114" t="str">
            <v>장기파생금융부채</v>
          </cell>
          <cell r="R114">
            <v>0</v>
          </cell>
        </row>
        <row r="115">
          <cell r="O115">
            <v>22060101</v>
          </cell>
          <cell r="P115" t="str">
            <v>장기미지급금</v>
          </cell>
          <cell r="R115">
            <v>-86052968</v>
          </cell>
        </row>
        <row r="116">
          <cell r="O116">
            <v>22070101</v>
          </cell>
          <cell r="P116" t="str">
            <v>퇴직연금운용자산</v>
          </cell>
          <cell r="R116">
            <v>5378333801</v>
          </cell>
        </row>
        <row r="117">
          <cell r="O117">
            <v>22070201</v>
          </cell>
          <cell r="P117" t="str">
            <v>퇴직급여충당부채</v>
          </cell>
          <cell r="R117">
            <v>-5123126235</v>
          </cell>
        </row>
        <row r="118">
          <cell r="O118">
            <v>22080101</v>
          </cell>
          <cell r="P118" t="str">
            <v>이연법인세부채(비유동)</v>
          </cell>
          <cell r="R118">
            <v>-1843069001</v>
          </cell>
        </row>
        <row r="119">
          <cell r="O119">
            <v>22100101</v>
          </cell>
          <cell r="P119" t="str">
            <v>장기종업원급여부채</v>
          </cell>
          <cell r="R119">
            <v>-147284080</v>
          </cell>
        </row>
        <row r="120">
          <cell r="O120">
            <v>31010101</v>
          </cell>
          <cell r="P120" t="str">
            <v>보통주자본금</v>
          </cell>
          <cell r="R120">
            <v>-2085024000</v>
          </cell>
        </row>
        <row r="121">
          <cell r="O121">
            <v>31020103</v>
          </cell>
          <cell r="P121" t="str">
            <v>주식할인발행차금</v>
          </cell>
          <cell r="R121">
            <v>-9359281498</v>
          </cell>
        </row>
        <row r="122">
          <cell r="O122">
            <v>31030121</v>
          </cell>
          <cell r="P122" t="str">
            <v>이익준비금</v>
          </cell>
          <cell r="R122">
            <v>-1042512000</v>
          </cell>
        </row>
        <row r="123">
          <cell r="O123">
            <v>31030207</v>
          </cell>
          <cell r="P123" t="str">
            <v>감자차손</v>
          </cell>
          <cell r="R123">
            <v>1835570240</v>
          </cell>
        </row>
        <row r="124">
          <cell r="O124">
            <v>31040301</v>
          </cell>
          <cell r="P124" t="str">
            <v>전기이월이익잉여금</v>
          </cell>
          <cell r="R124">
            <v>-302455407861</v>
          </cell>
        </row>
        <row r="125">
          <cell r="O125">
            <v>41010101</v>
          </cell>
          <cell r="P125" t="str">
            <v>상품매출(국내)</v>
          </cell>
          <cell r="R125">
            <v>-2400000</v>
          </cell>
        </row>
        <row r="126">
          <cell r="O126">
            <v>41010201</v>
          </cell>
          <cell r="P126" t="str">
            <v>제품매출(국내)</v>
          </cell>
          <cell r="R126">
            <v>-535348900</v>
          </cell>
        </row>
        <row r="127">
          <cell r="O127">
            <v>41010205</v>
          </cell>
          <cell r="P127" t="str">
            <v>제품매출(영세율)</v>
          </cell>
          <cell r="R127">
            <v>-391350355197</v>
          </cell>
        </row>
        <row r="128">
          <cell r="O128">
            <v>41010701</v>
          </cell>
          <cell r="P128" t="str">
            <v>임가공매출</v>
          </cell>
          <cell r="R128">
            <v>-13152140794</v>
          </cell>
        </row>
        <row r="129">
          <cell r="O129">
            <v>41010703</v>
          </cell>
          <cell r="P129" t="str">
            <v>임가공매출(영세율)</v>
          </cell>
          <cell r="R129">
            <v>-15595134382</v>
          </cell>
        </row>
        <row r="130">
          <cell r="O130">
            <v>42010101</v>
          </cell>
          <cell r="P130" t="str">
            <v>상품매출원가(국내)</v>
          </cell>
          <cell r="R130">
            <v>1137204</v>
          </cell>
        </row>
        <row r="131">
          <cell r="O131">
            <v>42010201</v>
          </cell>
          <cell r="P131" t="str">
            <v>제품매출원가(국내)</v>
          </cell>
          <cell r="R131">
            <v>61050685617</v>
          </cell>
        </row>
        <row r="132">
          <cell r="O132">
            <v>42010205</v>
          </cell>
          <cell r="P132" t="str">
            <v>제품매출원가(영세율)</v>
          </cell>
          <cell r="R132">
            <v>208661375603</v>
          </cell>
        </row>
        <row r="133">
          <cell r="O133">
            <v>42010207</v>
          </cell>
          <cell r="P133" t="str">
            <v>제품매출원가(자재원장정산)</v>
          </cell>
          <cell r="R133">
            <v>-4581720129</v>
          </cell>
        </row>
        <row r="134">
          <cell r="O134">
            <v>42010503</v>
          </cell>
          <cell r="P134" t="str">
            <v>기타매출원가(기타)</v>
          </cell>
          <cell r="R134">
            <v>-33573103</v>
          </cell>
        </row>
        <row r="135">
          <cell r="O135">
            <v>42010507</v>
          </cell>
          <cell r="P135" t="str">
            <v>기타매출원가(성과급)</v>
          </cell>
          <cell r="R135">
            <v>1663079568</v>
          </cell>
        </row>
        <row r="136">
          <cell r="O136">
            <v>42010701</v>
          </cell>
          <cell r="P136" t="str">
            <v>임가공매출원가</v>
          </cell>
          <cell r="R136">
            <v>6842266888</v>
          </cell>
        </row>
        <row r="137">
          <cell r="O137">
            <v>42010703</v>
          </cell>
          <cell r="P137" t="str">
            <v>임가공매출원가(영세율)</v>
          </cell>
          <cell r="R137">
            <v>5877108117</v>
          </cell>
        </row>
        <row r="138">
          <cell r="O138">
            <v>42020101</v>
          </cell>
          <cell r="P138" t="str">
            <v>관세환급금(제품)</v>
          </cell>
          <cell r="R138">
            <v>-4362947631</v>
          </cell>
        </row>
        <row r="139">
          <cell r="O139">
            <v>42020305</v>
          </cell>
          <cell r="P139" t="str">
            <v>이동차이-반제품</v>
          </cell>
          <cell r="R139">
            <v>0</v>
          </cell>
        </row>
        <row r="140">
          <cell r="O140">
            <v>42020306</v>
          </cell>
          <cell r="P140" t="str">
            <v>이동차이-임가공품</v>
          </cell>
          <cell r="R140">
            <v>17</v>
          </cell>
        </row>
        <row r="141">
          <cell r="O141">
            <v>42020403</v>
          </cell>
          <cell r="P141" t="str">
            <v>가격변경차이-제품</v>
          </cell>
          <cell r="R141">
            <v>0</v>
          </cell>
        </row>
        <row r="142">
          <cell r="O142">
            <v>42020405</v>
          </cell>
          <cell r="P142" t="str">
            <v>가격변경차이-반제품</v>
          </cell>
          <cell r="R142">
            <v>0</v>
          </cell>
        </row>
        <row r="143">
          <cell r="O143">
            <v>42020406</v>
          </cell>
          <cell r="P143" t="str">
            <v>가격변경차이-임가공품</v>
          </cell>
          <cell r="R143">
            <v>0</v>
          </cell>
        </row>
        <row r="144">
          <cell r="O144">
            <v>42020407</v>
          </cell>
          <cell r="P144" t="str">
            <v>가격변경차이-원재료</v>
          </cell>
          <cell r="R144">
            <v>-262776119706</v>
          </cell>
        </row>
        <row r="145">
          <cell r="O145">
            <v>42020409</v>
          </cell>
          <cell r="P145" t="str">
            <v>가격변경차이-부재료</v>
          </cell>
          <cell r="R145">
            <v>26525439</v>
          </cell>
        </row>
        <row r="146">
          <cell r="O146">
            <v>42020501</v>
          </cell>
          <cell r="P146" t="str">
            <v>오더정산차이-제품</v>
          </cell>
          <cell r="R146">
            <v>2193515828</v>
          </cell>
        </row>
        <row r="147">
          <cell r="O147">
            <v>42020503</v>
          </cell>
          <cell r="P147" t="str">
            <v>오더정산차이-반제품</v>
          </cell>
          <cell r="R147">
            <v>287198838078</v>
          </cell>
        </row>
        <row r="148">
          <cell r="O148">
            <v>42020504</v>
          </cell>
          <cell r="P148" t="str">
            <v>오더정산차이-임가공품</v>
          </cell>
          <cell r="R148">
            <v>1870051107</v>
          </cell>
        </row>
        <row r="149">
          <cell r="O149">
            <v>42020703</v>
          </cell>
          <cell r="P149" t="str">
            <v>자재원장차이-제품</v>
          </cell>
          <cell r="R149">
            <v>-2193515828</v>
          </cell>
        </row>
        <row r="150">
          <cell r="O150">
            <v>42020705</v>
          </cell>
          <cell r="P150" t="str">
            <v>자재원장차이-반제품</v>
          </cell>
          <cell r="R150">
            <v>-287198838078</v>
          </cell>
        </row>
        <row r="151">
          <cell r="O151">
            <v>42020706</v>
          </cell>
          <cell r="P151" t="str">
            <v>자재원장차이-임가공품</v>
          </cell>
          <cell r="R151">
            <v>-1870051124</v>
          </cell>
        </row>
        <row r="152">
          <cell r="O152">
            <v>42020707</v>
          </cell>
          <cell r="P152" t="str">
            <v>자재원장차이-원재료</v>
          </cell>
          <cell r="R152">
            <v>262776119706</v>
          </cell>
        </row>
        <row r="153">
          <cell r="O153">
            <v>42020709</v>
          </cell>
          <cell r="P153" t="str">
            <v>자재원장차이-부재료</v>
          </cell>
          <cell r="R153">
            <v>-26525439</v>
          </cell>
        </row>
        <row r="154">
          <cell r="O154">
            <v>42030101</v>
          </cell>
          <cell r="P154" t="str">
            <v>재료비-원재료</v>
          </cell>
          <cell r="R154">
            <v>439366434000</v>
          </cell>
        </row>
        <row r="155">
          <cell r="O155">
            <v>42030103</v>
          </cell>
          <cell r="P155" t="str">
            <v>재료비-부재료</v>
          </cell>
          <cell r="R155">
            <v>1731534462</v>
          </cell>
        </row>
        <row r="156">
          <cell r="O156">
            <v>42030107</v>
          </cell>
          <cell r="P156" t="str">
            <v>재료비-제품</v>
          </cell>
          <cell r="R156">
            <v>204424500</v>
          </cell>
        </row>
        <row r="157">
          <cell r="O157">
            <v>42030109</v>
          </cell>
          <cell r="P157" t="str">
            <v>재료비-반제품</v>
          </cell>
          <cell r="R157">
            <v>160172769428</v>
          </cell>
        </row>
        <row r="158">
          <cell r="O158">
            <v>42030201</v>
          </cell>
          <cell r="P158" t="str">
            <v>생산대체-반제품</v>
          </cell>
          <cell r="R158">
            <v>-449152838493</v>
          </cell>
        </row>
        <row r="159">
          <cell r="O159">
            <v>42030203</v>
          </cell>
          <cell r="P159" t="str">
            <v>생산대체-제품</v>
          </cell>
          <cell r="R159">
            <v>-160377193928</v>
          </cell>
        </row>
        <row r="160">
          <cell r="O160">
            <v>42030206</v>
          </cell>
          <cell r="P160" t="str">
            <v>생산대체-임가공품</v>
          </cell>
          <cell r="R160">
            <v>-4736316305</v>
          </cell>
        </row>
        <row r="161">
          <cell r="O161">
            <v>51010100</v>
          </cell>
          <cell r="P161" t="str">
            <v>급여</v>
          </cell>
          <cell r="Q161">
            <v>1000</v>
          </cell>
          <cell r="R161">
            <v>3142106762</v>
          </cell>
        </row>
        <row r="162">
          <cell r="O162">
            <v>51010100</v>
          </cell>
          <cell r="P162" t="str">
            <v>급여</v>
          </cell>
          <cell r="Q162">
            <v>3000</v>
          </cell>
          <cell r="R162">
            <v>968177691</v>
          </cell>
        </row>
        <row r="163">
          <cell r="O163">
            <v>51010100</v>
          </cell>
          <cell r="P163" t="str">
            <v>급여</v>
          </cell>
          <cell r="Q163">
            <v>5000</v>
          </cell>
          <cell r="R163">
            <v>586885680</v>
          </cell>
        </row>
        <row r="164">
          <cell r="O164">
            <v>51020100</v>
          </cell>
          <cell r="P164" t="str">
            <v>상여-일반</v>
          </cell>
          <cell r="Q164">
            <v>1000</v>
          </cell>
          <cell r="R164">
            <v>101600000</v>
          </cell>
        </row>
        <row r="165">
          <cell r="O165">
            <v>51020100</v>
          </cell>
          <cell r="P165" t="str">
            <v>상여-일반</v>
          </cell>
          <cell r="Q165">
            <v>3000</v>
          </cell>
          <cell r="R165">
            <v>627381029</v>
          </cell>
        </row>
        <row r="166">
          <cell r="O166">
            <v>51020100</v>
          </cell>
          <cell r="P166" t="str">
            <v>상여-일반</v>
          </cell>
          <cell r="Q166">
            <v>5000</v>
          </cell>
          <cell r="R166">
            <v>341996369</v>
          </cell>
        </row>
        <row r="167">
          <cell r="O167">
            <v>51020700</v>
          </cell>
          <cell r="P167" t="str">
            <v>퇴직급여</v>
          </cell>
          <cell r="Q167">
            <v>1000</v>
          </cell>
          <cell r="R167">
            <v>356032020</v>
          </cell>
        </row>
        <row r="168">
          <cell r="O168">
            <v>51020700</v>
          </cell>
          <cell r="P168" t="str">
            <v>퇴직급여</v>
          </cell>
          <cell r="Q168">
            <v>3000</v>
          </cell>
          <cell r="R168">
            <v>182845908</v>
          </cell>
        </row>
        <row r="169">
          <cell r="O169">
            <v>51020700</v>
          </cell>
          <cell r="P169" t="str">
            <v>퇴직급여</v>
          </cell>
          <cell r="Q169">
            <v>5000</v>
          </cell>
          <cell r="R169">
            <v>83316108</v>
          </cell>
        </row>
        <row r="170">
          <cell r="O170">
            <v>51030100</v>
          </cell>
          <cell r="P170" t="str">
            <v>잡급</v>
          </cell>
          <cell r="Q170">
            <v>1000</v>
          </cell>
          <cell r="R170">
            <v>98652450</v>
          </cell>
        </row>
        <row r="171">
          <cell r="O171">
            <v>51040100</v>
          </cell>
          <cell r="P171" t="str">
            <v>복리후생비-식대</v>
          </cell>
          <cell r="Q171">
            <v>1000</v>
          </cell>
          <cell r="R171">
            <v>20000</v>
          </cell>
        </row>
        <row r="172">
          <cell r="O172">
            <v>51040300</v>
          </cell>
          <cell r="P172" t="str">
            <v>복리후생비-건강보험</v>
          </cell>
          <cell r="Q172">
            <v>1000</v>
          </cell>
          <cell r="R172">
            <v>135735580</v>
          </cell>
        </row>
        <row r="173">
          <cell r="O173">
            <v>51040300</v>
          </cell>
          <cell r="P173" t="str">
            <v>복리후생비-건강보험</v>
          </cell>
          <cell r="Q173">
            <v>3000</v>
          </cell>
          <cell r="R173">
            <v>106114100</v>
          </cell>
        </row>
        <row r="174">
          <cell r="O174">
            <v>51040300</v>
          </cell>
          <cell r="P174" t="str">
            <v>복리후생비-건강보험</v>
          </cell>
          <cell r="Q174">
            <v>5000</v>
          </cell>
          <cell r="R174">
            <v>42007680</v>
          </cell>
        </row>
        <row r="175">
          <cell r="O175">
            <v>51040500</v>
          </cell>
          <cell r="P175" t="str">
            <v>복리후생비-경조사비</v>
          </cell>
          <cell r="Q175">
            <v>3000</v>
          </cell>
          <cell r="R175">
            <v>80000</v>
          </cell>
        </row>
        <row r="176">
          <cell r="O176">
            <v>51040700</v>
          </cell>
          <cell r="P176" t="str">
            <v>복리후생비-업무추진비</v>
          </cell>
          <cell r="Q176">
            <v>1000</v>
          </cell>
          <cell r="R176">
            <v>33298839</v>
          </cell>
        </row>
        <row r="177">
          <cell r="O177">
            <v>51040700</v>
          </cell>
          <cell r="P177" t="str">
            <v>복리후생비-업무추진비</v>
          </cell>
          <cell r="Q177">
            <v>3000</v>
          </cell>
          <cell r="R177">
            <v>75625229</v>
          </cell>
        </row>
        <row r="178">
          <cell r="O178">
            <v>51040700</v>
          </cell>
          <cell r="P178" t="str">
            <v>복리후생비-업무추진비</v>
          </cell>
          <cell r="Q178">
            <v>5000</v>
          </cell>
          <cell r="R178">
            <v>7546064</v>
          </cell>
        </row>
        <row r="179">
          <cell r="O179">
            <v>51040900</v>
          </cell>
          <cell r="P179" t="str">
            <v>복리후생비-식당운영비</v>
          </cell>
          <cell r="Q179">
            <v>1000</v>
          </cell>
          <cell r="R179">
            <v>152753253</v>
          </cell>
        </row>
        <row r="180">
          <cell r="O180">
            <v>51040900</v>
          </cell>
          <cell r="P180" t="str">
            <v>복리후생비-식당운영비</v>
          </cell>
          <cell r="Q180">
            <v>3000</v>
          </cell>
          <cell r="R180">
            <v>112063202</v>
          </cell>
        </row>
        <row r="181">
          <cell r="O181">
            <v>51040900</v>
          </cell>
          <cell r="P181" t="str">
            <v>복리후생비-식당운영비</v>
          </cell>
          <cell r="Q181">
            <v>5000</v>
          </cell>
          <cell r="R181">
            <v>5098500</v>
          </cell>
        </row>
        <row r="182">
          <cell r="O182">
            <v>51041100</v>
          </cell>
          <cell r="P182" t="str">
            <v>복리후생비-피복비</v>
          </cell>
          <cell r="Q182">
            <v>1000</v>
          </cell>
          <cell r="R182">
            <v>24894961</v>
          </cell>
        </row>
        <row r="183">
          <cell r="O183">
            <v>51041100</v>
          </cell>
          <cell r="P183" t="str">
            <v>복리후생비-피복비</v>
          </cell>
          <cell r="Q183">
            <v>3000</v>
          </cell>
          <cell r="R183">
            <v>1755690</v>
          </cell>
        </row>
        <row r="184">
          <cell r="O184">
            <v>51041100</v>
          </cell>
          <cell r="P184" t="str">
            <v>복리후생비-피복비</v>
          </cell>
          <cell r="Q184">
            <v>5000</v>
          </cell>
          <cell r="R184">
            <v>1383849</v>
          </cell>
        </row>
        <row r="185">
          <cell r="O185">
            <v>51041300</v>
          </cell>
          <cell r="P185" t="str">
            <v>복리후생비-고용보험</v>
          </cell>
          <cell r="Q185">
            <v>1000</v>
          </cell>
          <cell r="R185">
            <v>40421150</v>
          </cell>
        </row>
        <row r="186">
          <cell r="O186">
            <v>51041300</v>
          </cell>
          <cell r="P186" t="str">
            <v>복리후생비-고용보험</v>
          </cell>
          <cell r="Q186">
            <v>3000</v>
          </cell>
          <cell r="R186">
            <v>20649410</v>
          </cell>
        </row>
        <row r="187">
          <cell r="O187">
            <v>51041300</v>
          </cell>
          <cell r="P187" t="str">
            <v>복리후생비-고용보험</v>
          </cell>
          <cell r="Q187">
            <v>5000</v>
          </cell>
          <cell r="R187">
            <v>8841830</v>
          </cell>
        </row>
        <row r="188">
          <cell r="O188">
            <v>51041500</v>
          </cell>
          <cell r="P188" t="str">
            <v>복리후생비-산재보험</v>
          </cell>
          <cell r="Q188">
            <v>1000</v>
          </cell>
          <cell r="R188">
            <v>57802630</v>
          </cell>
        </row>
        <row r="189">
          <cell r="O189">
            <v>51041500</v>
          </cell>
          <cell r="P189" t="str">
            <v>복리후생비-산재보험</v>
          </cell>
          <cell r="Q189">
            <v>3000</v>
          </cell>
          <cell r="R189">
            <v>30153730</v>
          </cell>
        </row>
        <row r="190">
          <cell r="O190">
            <v>51041500</v>
          </cell>
          <cell r="P190" t="str">
            <v>복리후생비-산재보험</v>
          </cell>
          <cell r="Q190">
            <v>5000</v>
          </cell>
          <cell r="R190">
            <v>12445400</v>
          </cell>
        </row>
        <row r="191">
          <cell r="O191">
            <v>51041700</v>
          </cell>
          <cell r="P191" t="str">
            <v>복리후생비-국민연금</v>
          </cell>
          <cell r="Q191">
            <v>1000</v>
          </cell>
          <cell r="R191">
            <v>180597240</v>
          </cell>
        </row>
        <row r="192">
          <cell r="O192">
            <v>51041700</v>
          </cell>
          <cell r="P192" t="str">
            <v>복리후생비-국민연금</v>
          </cell>
          <cell r="Q192">
            <v>3000</v>
          </cell>
          <cell r="R192">
            <v>58621150</v>
          </cell>
        </row>
        <row r="193">
          <cell r="O193">
            <v>51041700</v>
          </cell>
          <cell r="P193" t="str">
            <v>복리후생비-국민연금</v>
          </cell>
          <cell r="Q193">
            <v>5000</v>
          </cell>
          <cell r="R193">
            <v>30060490</v>
          </cell>
        </row>
        <row r="194">
          <cell r="O194">
            <v>51041900</v>
          </cell>
          <cell r="P194" t="str">
            <v>복리후생비-검진료</v>
          </cell>
          <cell r="Q194">
            <v>1000</v>
          </cell>
          <cell r="R194">
            <v>4842270</v>
          </cell>
        </row>
        <row r="195">
          <cell r="O195">
            <v>51041900</v>
          </cell>
          <cell r="P195" t="str">
            <v>복리후생비-검진료</v>
          </cell>
          <cell r="Q195">
            <v>3000</v>
          </cell>
          <cell r="R195">
            <v>978280</v>
          </cell>
        </row>
        <row r="196">
          <cell r="O196">
            <v>51041900</v>
          </cell>
          <cell r="P196" t="str">
            <v>복리후생비-검진료</v>
          </cell>
          <cell r="Q196">
            <v>5000</v>
          </cell>
          <cell r="R196">
            <v>259940</v>
          </cell>
        </row>
        <row r="197">
          <cell r="O197">
            <v>51042100</v>
          </cell>
          <cell r="P197" t="str">
            <v>복리후생비-안전용품</v>
          </cell>
          <cell r="Q197">
            <v>3000</v>
          </cell>
          <cell r="R197">
            <v>363636</v>
          </cell>
        </row>
        <row r="198">
          <cell r="O198">
            <v>51042500</v>
          </cell>
          <cell r="P198" t="str">
            <v>복리후생비-기타</v>
          </cell>
          <cell r="Q198">
            <v>1000</v>
          </cell>
          <cell r="R198">
            <v>44966040</v>
          </cell>
        </row>
        <row r="199">
          <cell r="O199">
            <v>51042500</v>
          </cell>
          <cell r="P199" t="str">
            <v>복리후생비-기타</v>
          </cell>
          <cell r="Q199">
            <v>3000</v>
          </cell>
          <cell r="R199">
            <v>622457456</v>
          </cell>
        </row>
        <row r="200">
          <cell r="O200">
            <v>51042500</v>
          </cell>
          <cell r="P200" t="str">
            <v>복리후생비-기타</v>
          </cell>
          <cell r="Q200">
            <v>5000</v>
          </cell>
          <cell r="R200">
            <v>1573529</v>
          </cell>
        </row>
        <row r="201">
          <cell r="O201">
            <v>51050100</v>
          </cell>
          <cell r="P201" t="str">
            <v>여비교통비-국내</v>
          </cell>
          <cell r="Q201">
            <v>1000</v>
          </cell>
          <cell r="R201">
            <v>10155933</v>
          </cell>
        </row>
        <row r="202">
          <cell r="O202">
            <v>51050100</v>
          </cell>
          <cell r="P202" t="str">
            <v>여비교통비-국내</v>
          </cell>
          <cell r="Q202">
            <v>3000</v>
          </cell>
          <cell r="R202">
            <v>39647423</v>
          </cell>
        </row>
        <row r="203">
          <cell r="O203">
            <v>51050100</v>
          </cell>
          <cell r="P203" t="str">
            <v>여비교통비-국내</v>
          </cell>
          <cell r="Q203">
            <v>5000</v>
          </cell>
          <cell r="R203">
            <v>2558268</v>
          </cell>
        </row>
        <row r="204">
          <cell r="O204">
            <v>51050300</v>
          </cell>
          <cell r="P204" t="str">
            <v>여비교통비-해외</v>
          </cell>
          <cell r="Q204">
            <v>3000</v>
          </cell>
          <cell r="R204">
            <v>99948833</v>
          </cell>
        </row>
        <row r="205">
          <cell r="O205">
            <v>51050300</v>
          </cell>
          <cell r="P205" t="str">
            <v>여비교통비-해외</v>
          </cell>
          <cell r="Q205">
            <v>5000</v>
          </cell>
          <cell r="R205">
            <v>30474304</v>
          </cell>
        </row>
        <row r="206">
          <cell r="O206">
            <v>51060100</v>
          </cell>
          <cell r="P206" t="str">
            <v>접대비-법인카드</v>
          </cell>
          <cell r="Q206">
            <v>3000</v>
          </cell>
          <cell r="R206">
            <v>37622412</v>
          </cell>
        </row>
        <row r="207">
          <cell r="O207">
            <v>51060300</v>
          </cell>
          <cell r="P207" t="str">
            <v>접대비-개인카드및현금</v>
          </cell>
          <cell r="Q207">
            <v>3000</v>
          </cell>
          <cell r="R207">
            <v>849870</v>
          </cell>
        </row>
        <row r="208">
          <cell r="O208">
            <v>51060500</v>
          </cell>
          <cell r="P208" t="str">
            <v>접대비-세금계산서</v>
          </cell>
          <cell r="Q208">
            <v>3000</v>
          </cell>
          <cell r="R208">
            <v>3496250</v>
          </cell>
        </row>
        <row r="209">
          <cell r="O209">
            <v>51060900</v>
          </cell>
          <cell r="P209" t="str">
            <v>접대비-거래처경조금(개인)</v>
          </cell>
          <cell r="Q209">
            <v>3000</v>
          </cell>
          <cell r="R209">
            <v>2104229</v>
          </cell>
        </row>
        <row r="210">
          <cell r="O210">
            <v>51070100</v>
          </cell>
          <cell r="P210" t="str">
            <v>통신비-전화</v>
          </cell>
          <cell r="Q210">
            <v>1000</v>
          </cell>
          <cell r="R210">
            <v>2909752</v>
          </cell>
        </row>
        <row r="211">
          <cell r="O211">
            <v>51070100</v>
          </cell>
          <cell r="P211" t="str">
            <v>통신비-전화</v>
          </cell>
          <cell r="Q211">
            <v>3000</v>
          </cell>
          <cell r="R211">
            <v>5152146</v>
          </cell>
        </row>
        <row r="212">
          <cell r="O212">
            <v>51070100</v>
          </cell>
          <cell r="P212" t="str">
            <v>통신비-전화</v>
          </cell>
          <cell r="Q212">
            <v>5000</v>
          </cell>
          <cell r="R212">
            <v>2571510</v>
          </cell>
        </row>
        <row r="213">
          <cell r="O213">
            <v>51070300</v>
          </cell>
          <cell r="P213" t="str">
            <v>통신비-우편</v>
          </cell>
          <cell r="Q213">
            <v>1000</v>
          </cell>
          <cell r="R213">
            <v>142120</v>
          </cell>
        </row>
        <row r="214">
          <cell r="O214">
            <v>51070300</v>
          </cell>
          <cell r="P214" t="str">
            <v>통신비-우편</v>
          </cell>
          <cell r="Q214">
            <v>3000</v>
          </cell>
          <cell r="R214">
            <v>305980</v>
          </cell>
        </row>
        <row r="215">
          <cell r="O215">
            <v>51070300</v>
          </cell>
          <cell r="P215" t="str">
            <v>통신비-우편</v>
          </cell>
          <cell r="Q215">
            <v>5000</v>
          </cell>
          <cell r="R215">
            <v>148734</v>
          </cell>
        </row>
        <row r="216">
          <cell r="O216">
            <v>51070500</v>
          </cell>
          <cell r="P216" t="str">
            <v>통신비-휴대폰</v>
          </cell>
          <cell r="Q216">
            <v>1000</v>
          </cell>
          <cell r="R216">
            <v>294160</v>
          </cell>
        </row>
        <row r="217">
          <cell r="O217">
            <v>51070500</v>
          </cell>
          <cell r="P217" t="str">
            <v>통신비-휴대폰</v>
          </cell>
          <cell r="Q217">
            <v>3000</v>
          </cell>
          <cell r="R217">
            <v>4401250</v>
          </cell>
        </row>
        <row r="218">
          <cell r="O218">
            <v>51070700</v>
          </cell>
          <cell r="P218" t="str">
            <v>통신비-인터넷</v>
          </cell>
          <cell r="Q218">
            <v>1000</v>
          </cell>
          <cell r="R218">
            <v>529801</v>
          </cell>
        </row>
        <row r="219">
          <cell r="O219">
            <v>51070700</v>
          </cell>
          <cell r="P219" t="str">
            <v>통신비-인터넷</v>
          </cell>
          <cell r="Q219">
            <v>3000</v>
          </cell>
          <cell r="R219">
            <v>1020278</v>
          </cell>
        </row>
        <row r="220">
          <cell r="O220">
            <v>51080100</v>
          </cell>
          <cell r="P220" t="str">
            <v>가스수도료-가스</v>
          </cell>
          <cell r="Q220">
            <v>1000</v>
          </cell>
          <cell r="R220">
            <v>1119011692</v>
          </cell>
        </row>
        <row r="221">
          <cell r="O221">
            <v>51080300</v>
          </cell>
          <cell r="P221" t="str">
            <v>가스수도료-수도</v>
          </cell>
          <cell r="Q221">
            <v>1000</v>
          </cell>
          <cell r="R221">
            <v>39704030</v>
          </cell>
        </row>
        <row r="222">
          <cell r="O222">
            <v>51080300</v>
          </cell>
          <cell r="P222" t="str">
            <v>가스수도료-수도</v>
          </cell>
          <cell r="Q222">
            <v>3000</v>
          </cell>
          <cell r="R222">
            <v>7846149</v>
          </cell>
        </row>
        <row r="223">
          <cell r="O223">
            <v>51080700</v>
          </cell>
          <cell r="P223" t="str">
            <v>가스수도료-질소</v>
          </cell>
          <cell r="Q223">
            <v>1000</v>
          </cell>
          <cell r="R223">
            <v>678483</v>
          </cell>
        </row>
        <row r="224">
          <cell r="O224">
            <v>51090100</v>
          </cell>
          <cell r="P224" t="str">
            <v>전력비</v>
          </cell>
          <cell r="Q224">
            <v>1000</v>
          </cell>
          <cell r="R224">
            <v>1711638529</v>
          </cell>
        </row>
        <row r="225">
          <cell r="O225">
            <v>51090100</v>
          </cell>
          <cell r="P225" t="str">
            <v>전력비</v>
          </cell>
          <cell r="Q225">
            <v>3000</v>
          </cell>
          <cell r="R225">
            <v>126727517</v>
          </cell>
        </row>
        <row r="226">
          <cell r="O226">
            <v>51090100</v>
          </cell>
          <cell r="P226" t="str">
            <v>전력비</v>
          </cell>
          <cell r="Q226">
            <v>5000</v>
          </cell>
          <cell r="R226">
            <v>2789884</v>
          </cell>
        </row>
        <row r="227">
          <cell r="O227">
            <v>51100100</v>
          </cell>
          <cell r="P227" t="str">
            <v>세금과공과-인증지대</v>
          </cell>
          <cell r="Q227">
            <v>3000</v>
          </cell>
          <cell r="R227">
            <v>708000</v>
          </cell>
        </row>
        <row r="228">
          <cell r="O228">
            <v>51100500</v>
          </cell>
          <cell r="P228" t="str">
            <v>세금과공과-등록면허세</v>
          </cell>
          <cell r="Q228">
            <v>1000</v>
          </cell>
          <cell r="R228">
            <v>27000</v>
          </cell>
        </row>
        <row r="229">
          <cell r="O229">
            <v>51100500</v>
          </cell>
          <cell r="P229" t="str">
            <v>세금과공과-등록면허세</v>
          </cell>
          <cell r="Q229">
            <v>3000</v>
          </cell>
          <cell r="R229">
            <v>98400</v>
          </cell>
        </row>
        <row r="230">
          <cell r="O230">
            <v>51100900</v>
          </cell>
          <cell r="P230" t="str">
            <v>세금과공과-종업원할사업소세</v>
          </cell>
          <cell r="Q230">
            <v>1000</v>
          </cell>
          <cell r="R230">
            <v>29594956</v>
          </cell>
        </row>
        <row r="231">
          <cell r="O231">
            <v>51100900</v>
          </cell>
          <cell r="P231" t="str">
            <v>세금과공과-종업원할사업소세</v>
          </cell>
          <cell r="Q231">
            <v>3000</v>
          </cell>
          <cell r="R231">
            <v>13311834</v>
          </cell>
        </row>
        <row r="232">
          <cell r="O232">
            <v>51100900</v>
          </cell>
          <cell r="P232" t="str">
            <v>세금과공과-종업원할사업소세</v>
          </cell>
          <cell r="Q232">
            <v>5000</v>
          </cell>
          <cell r="R232">
            <v>6849945</v>
          </cell>
        </row>
        <row r="233">
          <cell r="O233">
            <v>51101100</v>
          </cell>
          <cell r="P233" t="str">
            <v>세금과공과-재산세</v>
          </cell>
          <cell r="Q233">
            <v>3000</v>
          </cell>
          <cell r="R233">
            <v>6283570</v>
          </cell>
        </row>
        <row r="234">
          <cell r="O234">
            <v>51101500</v>
          </cell>
          <cell r="P234" t="str">
            <v>세금과공과-주민세</v>
          </cell>
          <cell r="Q234">
            <v>1000</v>
          </cell>
          <cell r="R234">
            <v>6784838</v>
          </cell>
        </row>
        <row r="235">
          <cell r="O235">
            <v>51101500</v>
          </cell>
          <cell r="P235" t="str">
            <v>세금과공과-주민세</v>
          </cell>
          <cell r="Q235">
            <v>3000</v>
          </cell>
          <cell r="R235">
            <v>1941093</v>
          </cell>
        </row>
        <row r="236">
          <cell r="O236">
            <v>51101500</v>
          </cell>
          <cell r="P236" t="str">
            <v>세금과공과-주민세</v>
          </cell>
          <cell r="Q236">
            <v>5000</v>
          </cell>
          <cell r="R236">
            <v>161819</v>
          </cell>
        </row>
        <row r="237">
          <cell r="O237">
            <v>51101900</v>
          </cell>
          <cell r="P237" t="str">
            <v>세금과공과-기타지방세</v>
          </cell>
          <cell r="Q237">
            <v>1000</v>
          </cell>
          <cell r="R237">
            <v>102640</v>
          </cell>
        </row>
        <row r="238">
          <cell r="O238">
            <v>51101900</v>
          </cell>
          <cell r="P238" t="str">
            <v>세금과공과-기타지방세</v>
          </cell>
          <cell r="Q238">
            <v>3000</v>
          </cell>
          <cell r="R238">
            <v>58320</v>
          </cell>
        </row>
        <row r="239">
          <cell r="O239">
            <v>51102500</v>
          </cell>
          <cell r="P239" t="str">
            <v>세금과공과-교육세</v>
          </cell>
          <cell r="Q239">
            <v>3000</v>
          </cell>
          <cell r="R239">
            <v>16080</v>
          </cell>
        </row>
        <row r="240">
          <cell r="O240">
            <v>51103300</v>
          </cell>
          <cell r="P240" t="str">
            <v>세금과공과-기타</v>
          </cell>
          <cell r="Q240">
            <v>3000</v>
          </cell>
          <cell r="R240">
            <v>10057760</v>
          </cell>
        </row>
        <row r="241">
          <cell r="O241">
            <v>51110100</v>
          </cell>
          <cell r="P241" t="str">
            <v>감가상각비-건물</v>
          </cell>
          <cell r="Q241">
            <v>1000</v>
          </cell>
          <cell r="R241">
            <v>310001145</v>
          </cell>
        </row>
        <row r="242">
          <cell r="O242">
            <v>51110100</v>
          </cell>
          <cell r="P242" t="str">
            <v>감가상각비-건물</v>
          </cell>
          <cell r="Q242">
            <v>3000</v>
          </cell>
          <cell r="R242">
            <v>261018677</v>
          </cell>
        </row>
        <row r="243">
          <cell r="O243">
            <v>51110300</v>
          </cell>
          <cell r="P243" t="str">
            <v>감가상각비-구축물</v>
          </cell>
          <cell r="Q243">
            <v>1000</v>
          </cell>
          <cell r="R243">
            <v>5760412</v>
          </cell>
        </row>
        <row r="244">
          <cell r="O244">
            <v>51110300</v>
          </cell>
          <cell r="P244" t="str">
            <v>감가상각비-구축물</v>
          </cell>
          <cell r="Q244">
            <v>3000</v>
          </cell>
          <cell r="R244">
            <v>8662175</v>
          </cell>
        </row>
        <row r="245">
          <cell r="O245">
            <v>51110500</v>
          </cell>
          <cell r="P245" t="str">
            <v>감가상각비-기계장치</v>
          </cell>
          <cell r="Q245">
            <v>1000</v>
          </cell>
          <cell r="R245">
            <v>3036998649</v>
          </cell>
        </row>
        <row r="246">
          <cell r="O246">
            <v>51110900</v>
          </cell>
          <cell r="P246" t="str">
            <v>감가상각비-공기구비품</v>
          </cell>
          <cell r="Q246">
            <v>1000</v>
          </cell>
          <cell r="R246">
            <v>136909087</v>
          </cell>
        </row>
        <row r="247">
          <cell r="O247">
            <v>51110900</v>
          </cell>
          <cell r="P247" t="str">
            <v>감가상각비-공기구비품</v>
          </cell>
          <cell r="Q247">
            <v>3000</v>
          </cell>
          <cell r="R247">
            <v>70238295</v>
          </cell>
        </row>
        <row r="248">
          <cell r="O248">
            <v>51110900</v>
          </cell>
          <cell r="P248" t="str">
            <v>감가상각비-공기구비품</v>
          </cell>
          <cell r="Q248">
            <v>5000</v>
          </cell>
          <cell r="R248">
            <v>4001960</v>
          </cell>
        </row>
        <row r="249">
          <cell r="O249">
            <v>51111100</v>
          </cell>
          <cell r="P249" t="str">
            <v>감가상각비-공기구비품_사무가구</v>
          </cell>
          <cell r="Q249">
            <v>3000</v>
          </cell>
          <cell r="R249">
            <v>412933</v>
          </cell>
        </row>
        <row r="250">
          <cell r="O250">
            <v>51111300</v>
          </cell>
          <cell r="P250" t="str">
            <v>감가상각비-연구기자재</v>
          </cell>
          <cell r="Q250">
            <v>5000</v>
          </cell>
          <cell r="R250">
            <v>161713258</v>
          </cell>
        </row>
        <row r="251">
          <cell r="O251">
            <v>51111600</v>
          </cell>
          <cell r="P251" t="str">
            <v>감가상각비-기타</v>
          </cell>
          <cell r="Q251">
            <v>1000</v>
          </cell>
          <cell r="R251">
            <v>9613232</v>
          </cell>
        </row>
        <row r="252">
          <cell r="O252">
            <v>51111700</v>
          </cell>
          <cell r="P252" t="str">
            <v>감가상각비-사용권자산(차량)</v>
          </cell>
          <cell r="Q252">
            <v>1000</v>
          </cell>
          <cell r="R252">
            <v>37629805</v>
          </cell>
        </row>
        <row r="253">
          <cell r="O253">
            <v>51111700</v>
          </cell>
          <cell r="P253" t="str">
            <v>감가상각비-사용권자산(차량)</v>
          </cell>
          <cell r="Q253">
            <v>3000</v>
          </cell>
          <cell r="R253">
            <v>28092335</v>
          </cell>
        </row>
        <row r="254">
          <cell r="O254">
            <v>51111710</v>
          </cell>
          <cell r="P254" t="str">
            <v>감가상각비-사용권자산(부동산)</v>
          </cell>
          <cell r="Q254">
            <v>1000</v>
          </cell>
          <cell r="R254">
            <v>66668584</v>
          </cell>
        </row>
        <row r="255">
          <cell r="O255">
            <v>51111710</v>
          </cell>
          <cell r="P255" t="str">
            <v>감가상각비-사용권자산(부동산)</v>
          </cell>
          <cell r="Q255">
            <v>3000</v>
          </cell>
          <cell r="R255">
            <v>3989032</v>
          </cell>
        </row>
        <row r="256">
          <cell r="O256">
            <v>51111730</v>
          </cell>
          <cell r="P256" t="str">
            <v>감가상각비-사용권자산(기타)</v>
          </cell>
          <cell r="Q256">
            <v>3000</v>
          </cell>
          <cell r="R256">
            <v>10813835</v>
          </cell>
        </row>
        <row r="257">
          <cell r="O257">
            <v>51120100</v>
          </cell>
          <cell r="P257" t="str">
            <v>지급임차료-지게차</v>
          </cell>
          <cell r="Q257">
            <v>1000</v>
          </cell>
          <cell r="R257">
            <v>-21420000</v>
          </cell>
        </row>
        <row r="258">
          <cell r="O258">
            <v>51120300</v>
          </cell>
          <cell r="P258" t="str">
            <v>지급임차료-사무실,창고</v>
          </cell>
          <cell r="Q258">
            <v>3000</v>
          </cell>
          <cell r="R258">
            <v>9640000</v>
          </cell>
        </row>
        <row r="259">
          <cell r="O259">
            <v>51120500</v>
          </cell>
          <cell r="P259" t="str">
            <v>지급임차료-전산기기</v>
          </cell>
          <cell r="Q259">
            <v>1000</v>
          </cell>
          <cell r="R259">
            <v>2605580</v>
          </cell>
        </row>
        <row r="260">
          <cell r="O260">
            <v>51120500</v>
          </cell>
          <cell r="P260" t="str">
            <v>지급임차료-전산기기</v>
          </cell>
          <cell r="Q260">
            <v>3000</v>
          </cell>
          <cell r="R260">
            <v>15499823</v>
          </cell>
        </row>
        <row r="261">
          <cell r="O261">
            <v>51120500</v>
          </cell>
          <cell r="P261" t="str">
            <v>지급임차료-전산기기</v>
          </cell>
          <cell r="Q261">
            <v>5000</v>
          </cell>
          <cell r="R261">
            <v>3992660</v>
          </cell>
        </row>
        <row r="262">
          <cell r="O262">
            <v>51120700</v>
          </cell>
          <cell r="P262" t="str">
            <v>지급임차료-기타</v>
          </cell>
          <cell r="Q262">
            <v>1000</v>
          </cell>
          <cell r="R262">
            <v>39197324</v>
          </cell>
        </row>
        <row r="263">
          <cell r="O263">
            <v>51120700</v>
          </cell>
          <cell r="P263" t="str">
            <v>지급임차료-기타</v>
          </cell>
          <cell r="Q263">
            <v>3000</v>
          </cell>
          <cell r="R263">
            <v>23879667</v>
          </cell>
        </row>
        <row r="264">
          <cell r="O264">
            <v>51120700</v>
          </cell>
          <cell r="P264" t="str">
            <v>지급임차료-기타</v>
          </cell>
          <cell r="Q264">
            <v>5000</v>
          </cell>
          <cell r="R264">
            <v>1915160</v>
          </cell>
        </row>
        <row r="265">
          <cell r="O265">
            <v>51120900</v>
          </cell>
          <cell r="P265" t="str">
            <v>지급임차료-법인차량</v>
          </cell>
          <cell r="Q265">
            <v>3000</v>
          </cell>
          <cell r="R265">
            <v>7950670</v>
          </cell>
        </row>
        <row r="266">
          <cell r="O266">
            <v>51130100</v>
          </cell>
          <cell r="P266" t="str">
            <v>수선비-건물</v>
          </cell>
          <cell r="Q266">
            <v>1000</v>
          </cell>
          <cell r="R266">
            <v>2570000</v>
          </cell>
        </row>
        <row r="267">
          <cell r="O267">
            <v>51130100</v>
          </cell>
          <cell r="P267" t="str">
            <v>수선비-건물</v>
          </cell>
          <cell r="Q267">
            <v>3000</v>
          </cell>
          <cell r="R267">
            <v>9900000</v>
          </cell>
        </row>
        <row r="268">
          <cell r="O268">
            <v>51130700</v>
          </cell>
          <cell r="P268" t="str">
            <v>수선비-공기구비품</v>
          </cell>
          <cell r="Q268">
            <v>1000</v>
          </cell>
          <cell r="R268">
            <v>1101940</v>
          </cell>
        </row>
        <row r="269">
          <cell r="O269">
            <v>51130900</v>
          </cell>
          <cell r="P269" t="str">
            <v>수선비-연구기자재</v>
          </cell>
          <cell r="Q269">
            <v>3000</v>
          </cell>
          <cell r="R269">
            <v>0</v>
          </cell>
        </row>
        <row r="270">
          <cell r="O270">
            <v>51130900</v>
          </cell>
          <cell r="P270" t="str">
            <v>수선비-연구기자재</v>
          </cell>
          <cell r="Q270">
            <v>5000</v>
          </cell>
          <cell r="R270">
            <v>15769517</v>
          </cell>
        </row>
        <row r="271">
          <cell r="O271">
            <v>51131300</v>
          </cell>
          <cell r="P271" t="str">
            <v>수선비-기타</v>
          </cell>
          <cell r="Q271">
            <v>1000</v>
          </cell>
          <cell r="R271">
            <v>411238500</v>
          </cell>
        </row>
        <row r="272">
          <cell r="O272">
            <v>51131300</v>
          </cell>
          <cell r="P272" t="str">
            <v>수선비-기타</v>
          </cell>
          <cell r="Q272">
            <v>3000</v>
          </cell>
          <cell r="R272">
            <v>10000</v>
          </cell>
        </row>
        <row r="273">
          <cell r="O273">
            <v>51131500</v>
          </cell>
          <cell r="P273" t="str">
            <v>수선비-기계장치</v>
          </cell>
          <cell r="Q273">
            <v>1000</v>
          </cell>
          <cell r="R273">
            <v>236708900</v>
          </cell>
        </row>
        <row r="274">
          <cell r="O274">
            <v>51131500</v>
          </cell>
          <cell r="P274" t="str">
            <v>수선비-기계장치</v>
          </cell>
          <cell r="Q274">
            <v>3000</v>
          </cell>
          <cell r="R274">
            <v>0</v>
          </cell>
        </row>
        <row r="275">
          <cell r="O275">
            <v>51140700</v>
          </cell>
          <cell r="P275" t="str">
            <v>보험료-보증</v>
          </cell>
          <cell r="Q275">
            <v>1000</v>
          </cell>
          <cell r="R275">
            <v>29396320</v>
          </cell>
        </row>
        <row r="276">
          <cell r="O276">
            <v>51140700</v>
          </cell>
          <cell r="P276" t="str">
            <v>보험료-보증</v>
          </cell>
          <cell r="Q276">
            <v>3000</v>
          </cell>
          <cell r="R276">
            <v>1408320</v>
          </cell>
        </row>
        <row r="277">
          <cell r="O277">
            <v>51140900</v>
          </cell>
          <cell r="P277" t="str">
            <v>보험료-기타</v>
          </cell>
          <cell r="Q277">
            <v>1000</v>
          </cell>
          <cell r="R277">
            <v>30827692</v>
          </cell>
        </row>
        <row r="278">
          <cell r="O278">
            <v>51140900</v>
          </cell>
          <cell r="P278" t="str">
            <v>보험료-기타</v>
          </cell>
          <cell r="Q278">
            <v>3000</v>
          </cell>
          <cell r="R278">
            <v>1592590</v>
          </cell>
        </row>
        <row r="279">
          <cell r="O279">
            <v>51140900</v>
          </cell>
          <cell r="P279" t="str">
            <v>보험료-기타</v>
          </cell>
          <cell r="Q279">
            <v>5000</v>
          </cell>
          <cell r="R279">
            <v>125393</v>
          </cell>
        </row>
        <row r="280">
          <cell r="O280">
            <v>51141100</v>
          </cell>
          <cell r="P280" t="str">
            <v>보험료-법인차량</v>
          </cell>
          <cell r="Q280">
            <v>1000</v>
          </cell>
          <cell r="R280">
            <v>248675</v>
          </cell>
        </row>
        <row r="281">
          <cell r="O281">
            <v>51150100</v>
          </cell>
          <cell r="P281" t="str">
            <v>차량유지비-유류대</v>
          </cell>
          <cell r="Q281">
            <v>1000</v>
          </cell>
          <cell r="R281">
            <v>1378365</v>
          </cell>
        </row>
        <row r="282">
          <cell r="O282">
            <v>51150300</v>
          </cell>
          <cell r="P282" t="str">
            <v>차량유지비-유류대_법인차량</v>
          </cell>
          <cell r="Q282">
            <v>1000</v>
          </cell>
          <cell r="R282">
            <v>247523</v>
          </cell>
        </row>
        <row r="283">
          <cell r="O283">
            <v>51150300</v>
          </cell>
          <cell r="P283" t="str">
            <v>차량유지비-유류대_법인차량</v>
          </cell>
          <cell r="Q283">
            <v>3000</v>
          </cell>
          <cell r="R283">
            <v>13533533</v>
          </cell>
        </row>
        <row r="284">
          <cell r="O284">
            <v>51150500</v>
          </cell>
          <cell r="P284" t="str">
            <v>차량유지비-수선비_법인차량</v>
          </cell>
          <cell r="Q284">
            <v>3000</v>
          </cell>
          <cell r="R284">
            <v>228273</v>
          </cell>
        </row>
        <row r="285">
          <cell r="O285">
            <v>51150700</v>
          </cell>
          <cell r="P285" t="str">
            <v>차량유지비-기타_법인차량</v>
          </cell>
          <cell r="Q285">
            <v>1000</v>
          </cell>
          <cell r="R285">
            <v>150910</v>
          </cell>
        </row>
        <row r="286">
          <cell r="O286">
            <v>51150700</v>
          </cell>
          <cell r="P286" t="str">
            <v>차량유지비-기타_법인차량</v>
          </cell>
          <cell r="Q286">
            <v>3000</v>
          </cell>
          <cell r="R286">
            <v>75727</v>
          </cell>
        </row>
        <row r="287">
          <cell r="O287">
            <v>51150900</v>
          </cell>
          <cell r="P287" t="str">
            <v>차량유지비-통행/주차_법인차량</v>
          </cell>
          <cell r="Q287">
            <v>3000</v>
          </cell>
          <cell r="R287">
            <v>5795010</v>
          </cell>
        </row>
        <row r="288">
          <cell r="O288">
            <v>51151300</v>
          </cell>
          <cell r="P288" t="str">
            <v>차량유지비-통행/일반</v>
          </cell>
          <cell r="Q288">
            <v>1000</v>
          </cell>
          <cell r="R288">
            <v>16500</v>
          </cell>
        </row>
        <row r="289">
          <cell r="O289">
            <v>51151300</v>
          </cell>
          <cell r="P289" t="str">
            <v>차량유지비-통행/일반</v>
          </cell>
          <cell r="Q289">
            <v>3000</v>
          </cell>
          <cell r="R289">
            <v>4863100</v>
          </cell>
        </row>
        <row r="290">
          <cell r="O290">
            <v>51160100</v>
          </cell>
          <cell r="P290" t="str">
            <v>운반비</v>
          </cell>
          <cell r="Q290">
            <v>1000</v>
          </cell>
          <cell r="R290">
            <v>117103000</v>
          </cell>
        </row>
        <row r="291">
          <cell r="O291">
            <v>51160300</v>
          </cell>
          <cell r="P291" t="str">
            <v>운반비-국내</v>
          </cell>
          <cell r="Q291">
            <v>1000</v>
          </cell>
          <cell r="R291">
            <v>70000</v>
          </cell>
        </row>
        <row r="292">
          <cell r="O292">
            <v>51170100</v>
          </cell>
          <cell r="P292" t="str">
            <v>교육훈련비-사내교육</v>
          </cell>
          <cell r="Q292">
            <v>1000</v>
          </cell>
          <cell r="R292">
            <v>4420956</v>
          </cell>
        </row>
        <row r="293">
          <cell r="O293">
            <v>51170100</v>
          </cell>
          <cell r="P293" t="str">
            <v>교육훈련비-사내교육</v>
          </cell>
          <cell r="Q293">
            <v>3000</v>
          </cell>
          <cell r="R293">
            <v>5847867</v>
          </cell>
        </row>
        <row r="294">
          <cell r="O294">
            <v>51170100</v>
          </cell>
          <cell r="P294" t="str">
            <v>교육훈련비-사내교육</v>
          </cell>
          <cell r="Q294">
            <v>5000</v>
          </cell>
          <cell r="R294">
            <v>1520998</v>
          </cell>
        </row>
        <row r="295">
          <cell r="O295">
            <v>51170300</v>
          </cell>
          <cell r="P295" t="str">
            <v>교육훈련비-사외교육</v>
          </cell>
          <cell r="Q295">
            <v>1000</v>
          </cell>
          <cell r="R295">
            <v>775390</v>
          </cell>
        </row>
        <row r="296">
          <cell r="O296">
            <v>51170300</v>
          </cell>
          <cell r="P296" t="str">
            <v>교육훈련비-사외교육</v>
          </cell>
          <cell r="Q296">
            <v>3000</v>
          </cell>
          <cell r="R296">
            <v>3088930</v>
          </cell>
        </row>
        <row r="297">
          <cell r="O297">
            <v>51170300</v>
          </cell>
          <cell r="P297" t="str">
            <v>교육훈련비-사외교육</v>
          </cell>
          <cell r="Q297">
            <v>5000</v>
          </cell>
          <cell r="R297">
            <v>2002864</v>
          </cell>
        </row>
        <row r="298">
          <cell r="O298">
            <v>51170500</v>
          </cell>
          <cell r="P298" t="str">
            <v>교육훈련비-여비</v>
          </cell>
          <cell r="Q298">
            <v>1000</v>
          </cell>
          <cell r="R298">
            <v>859780</v>
          </cell>
        </row>
        <row r="299">
          <cell r="O299">
            <v>51170500</v>
          </cell>
          <cell r="P299" t="str">
            <v>교육훈련비-여비</v>
          </cell>
          <cell r="Q299">
            <v>3000</v>
          </cell>
          <cell r="R299">
            <v>622267</v>
          </cell>
        </row>
        <row r="300">
          <cell r="O300">
            <v>51170500</v>
          </cell>
          <cell r="P300" t="str">
            <v>교육훈련비-여비</v>
          </cell>
          <cell r="Q300">
            <v>5000</v>
          </cell>
          <cell r="R300">
            <v>34950</v>
          </cell>
        </row>
        <row r="301">
          <cell r="O301">
            <v>51170700</v>
          </cell>
          <cell r="P301" t="str">
            <v>교육훈련비-지게차,안전교육</v>
          </cell>
          <cell r="Q301">
            <v>1000</v>
          </cell>
          <cell r="R301">
            <v>3916000</v>
          </cell>
        </row>
        <row r="302">
          <cell r="O302">
            <v>51180100</v>
          </cell>
          <cell r="P302" t="str">
            <v>도서인쇄비-도서</v>
          </cell>
          <cell r="Q302">
            <v>1000</v>
          </cell>
          <cell r="R302">
            <v>824220</v>
          </cell>
        </row>
        <row r="303">
          <cell r="O303">
            <v>51180100</v>
          </cell>
          <cell r="P303" t="str">
            <v>도서인쇄비-도서</v>
          </cell>
          <cell r="Q303">
            <v>3000</v>
          </cell>
          <cell r="R303">
            <v>11473553</v>
          </cell>
        </row>
        <row r="304">
          <cell r="O304">
            <v>51180500</v>
          </cell>
          <cell r="P304" t="str">
            <v>도서인쇄비-기타</v>
          </cell>
          <cell r="Q304">
            <v>1000</v>
          </cell>
          <cell r="R304">
            <v>2180282</v>
          </cell>
        </row>
        <row r="305">
          <cell r="O305">
            <v>51180500</v>
          </cell>
          <cell r="P305" t="str">
            <v>도서인쇄비-기타</v>
          </cell>
          <cell r="Q305">
            <v>3000</v>
          </cell>
          <cell r="R305">
            <v>2223830</v>
          </cell>
        </row>
        <row r="306">
          <cell r="O306">
            <v>51180500</v>
          </cell>
          <cell r="P306" t="str">
            <v>도서인쇄비-기타</v>
          </cell>
          <cell r="Q306">
            <v>5000</v>
          </cell>
          <cell r="R306">
            <v>299437</v>
          </cell>
        </row>
        <row r="307">
          <cell r="O307">
            <v>51190100</v>
          </cell>
          <cell r="P307" t="str">
            <v>회의비</v>
          </cell>
          <cell r="Q307">
            <v>3000</v>
          </cell>
          <cell r="R307">
            <v>5519531</v>
          </cell>
        </row>
        <row r="308">
          <cell r="O308">
            <v>51190100</v>
          </cell>
          <cell r="P308" t="str">
            <v>회의비</v>
          </cell>
          <cell r="Q308">
            <v>5000</v>
          </cell>
          <cell r="R308">
            <v>1269090</v>
          </cell>
        </row>
        <row r="309">
          <cell r="O309">
            <v>51200100</v>
          </cell>
          <cell r="P309" t="str">
            <v>소모품비-사무용품</v>
          </cell>
          <cell r="Q309">
            <v>1000</v>
          </cell>
          <cell r="R309">
            <v>1600788</v>
          </cell>
        </row>
        <row r="310">
          <cell r="O310">
            <v>51200100</v>
          </cell>
          <cell r="P310" t="str">
            <v>소모품비-사무용품</v>
          </cell>
          <cell r="Q310">
            <v>3000</v>
          </cell>
          <cell r="R310">
            <v>2394641</v>
          </cell>
        </row>
        <row r="311">
          <cell r="O311">
            <v>51200100</v>
          </cell>
          <cell r="P311" t="str">
            <v>소모품비-사무용품</v>
          </cell>
          <cell r="Q311">
            <v>5000</v>
          </cell>
          <cell r="R311">
            <v>462156</v>
          </cell>
        </row>
        <row r="312">
          <cell r="O312">
            <v>51200300</v>
          </cell>
          <cell r="P312" t="str">
            <v>소모품비-전산소모품</v>
          </cell>
          <cell r="Q312">
            <v>1000</v>
          </cell>
          <cell r="R312">
            <v>3863909</v>
          </cell>
        </row>
        <row r="313">
          <cell r="O313">
            <v>51200300</v>
          </cell>
          <cell r="P313" t="str">
            <v>소모품비-전산소모품</v>
          </cell>
          <cell r="Q313">
            <v>3000</v>
          </cell>
          <cell r="R313">
            <v>6315000</v>
          </cell>
        </row>
        <row r="314">
          <cell r="O314">
            <v>51200300</v>
          </cell>
          <cell r="P314" t="str">
            <v>소모품비-전산소모품</v>
          </cell>
          <cell r="Q314">
            <v>5000</v>
          </cell>
          <cell r="R314">
            <v>310000</v>
          </cell>
        </row>
        <row r="315">
          <cell r="O315">
            <v>51200500</v>
          </cell>
          <cell r="P315" t="str">
            <v>소모품비-기타</v>
          </cell>
          <cell r="Q315">
            <v>1000</v>
          </cell>
          <cell r="R315">
            <v>172809637</v>
          </cell>
        </row>
        <row r="316">
          <cell r="O316">
            <v>51200500</v>
          </cell>
          <cell r="P316" t="str">
            <v>소모품비-기타</v>
          </cell>
          <cell r="Q316">
            <v>3000</v>
          </cell>
          <cell r="R316">
            <v>34525195</v>
          </cell>
        </row>
        <row r="317">
          <cell r="O317">
            <v>51200500</v>
          </cell>
          <cell r="P317" t="str">
            <v>소모품비-기타</v>
          </cell>
          <cell r="Q317">
            <v>5000</v>
          </cell>
          <cell r="R317">
            <v>1673885</v>
          </cell>
        </row>
        <row r="318">
          <cell r="O318">
            <v>51200700</v>
          </cell>
          <cell r="P318" t="str">
            <v>소모품비-안전용품</v>
          </cell>
          <cell r="Q318">
            <v>1000</v>
          </cell>
          <cell r="R318">
            <v>31343267</v>
          </cell>
        </row>
        <row r="319">
          <cell r="O319">
            <v>51200700</v>
          </cell>
          <cell r="P319" t="str">
            <v>소모품비-안전용품</v>
          </cell>
          <cell r="Q319">
            <v>3000</v>
          </cell>
          <cell r="R319">
            <v>60727</v>
          </cell>
        </row>
        <row r="320">
          <cell r="O320">
            <v>51200900</v>
          </cell>
          <cell r="P320" t="str">
            <v>소모품비-사무가구</v>
          </cell>
          <cell r="Q320">
            <v>1000</v>
          </cell>
          <cell r="R320">
            <v>25931000</v>
          </cell>
        </row>
        <row r="321">
          <cell r="O321">
            <v>51200900</v>
          </cell>
          <cell r="P321" t="str">
            <v>소모품비-사무가구</v>
          </cell>
          <cell r="Q321">
            <v>3000</v>
          </cell>
          <cell r="R321">
            <v>28123000</v>
          </cell>
        </row>
        <row r="322">
          <cell r="O322">
            <v>51201100</v>
          </cell>
          <cell r="P322" t="str">
            <v>소모품비-생산용품</v>
          </cell>
          <cell r="Q322">
            <v>1000</v>
          </cell>
          <cell r="R322">
            <v>62529170</v>
          </cell>
        </row>
        <row r="323">
          <cell r="O323">
            <v>51201100</v>
          </cell>
          <cell r="P323" t="str">
            <v>소모품비-생산용품</v>
          </cell>
          <cell r="Q323">
            <v>3000</v>
          </cell>
          <cell r="R323">
            <v>0</v>
          </cell>
        </row>
        <row r="324">
          <cell r="O324">
            <v>51201300</v>
          </cell>
          <cell r="P324" t="str">
            <v>소모품비-완제품포장용품</v>
          </cell>
          <cell r="Q324">
            <v>1000</v>
          </cell>
          <cell r="R324">
            <v>139221555</v>
          </cell>
        </row>
        <row r="325">
          <cell r="O325">
            <v>51201500</v>
          </cell>
          <cell r="P325" t="str">
            <v>소모품비-시약및재료비</v>
          </cell>
          <cell r="Q325">
            <v>1000</v>
          </cell>
          <cell r="R325">
            <v>75465873</v>
          </cell>
        </row>
        <row r="326">
          <cell r="O326">
            <v>51201500</v>
          </cell>
          <cell r="P326" t="str">
            <v>소모품비-시약및재료비</v>
          </cell>
          <cell r="Q326">
            <v>5000</v>
          </cell>
          <cell r="R326">
            <v>12434103</v>
          </cell>
        </row>
        <row r="327">
          <cell r="O327">
            <v>51210100</v>
          </cell>
          <cell r="P327" t="str">
            <v>지급수수료-금융기관</v>
          </cell>
          <cell r="Q327">
            <v>3000</v>
          </cell>
          <cell r="R327">
            <v>2330302</v>
          </cell>
        </row>
        <row r="328">
          <cell r="O328">
            <v>51210300</v>
          </cell>
          <cell r="P328" t="str">
            <v>지급수수료-자문용역</v>
          </cell>
          <cell r="Q328">
            <v>1000</v>
          </cell>
          <cell r="R328">
            <v>51000000</v>
          </cell>
        </row>
        <row r="329">
          <cell r="O329">
            <v>51210300</v>
          </cell>
          <cell r="P329" t="str">
            <v>지급수수료-자문용역</v>
          </cell>
          <cell r="Q329">
            <v>3000</v>
          </cell>
          <cell r="R329">
            <v>10913230</v>
          </cell>
        </row>
        <row r="330">
          <cell r="O330">
            <v>51210500</v>
          </cell>
          <cell r="P330" t="str">
            <v>지급수수료-협회비</v>
          </cell>
          <cell r="Q330">
            <v>3000</v>
          </cell>
          <cell r="R330">
            <v>150000</v>
          </cell>
        </row>
        <row r="331">
          <cell r="O331">
            <v>51210900</v>
          </cell>
          <cell r="P331" t="str">
            <v>지급수수료-관리대행</v>
          </cell>
          <cell r="Q331">
            <v>1000</v>
          </cell>
          <cell r="R331">
            <v>73701329</v>
          </cell>
        </row>
        <row r="332">
          <cell r="O332">
            <v>51210900</v>
          </cell>
          <cell r="P332" t="str">
            <v>지급수수료-관리대행</v>
          </cell>
          <cell r="Q332">
            <v>3000</v>
          </cell>
          <cell r="R332">
            <v>1116000</v>
          </cell>
        </row>
        <row r="333">
          <cell r="O333">
            <v>51210900</v>
          </cell>
          <cell r="P333" t="str">
            <v>지급수수료-관리대행</v>
          </cell>
          <cell r="Q333">
            <v>5000</v>
          </cell>
          <cell r="R333">
            <v>446000</v>
          </cell>
        </row>
        <row r="334">
          <cell r="O334">
            <v>51211100</v>
          </cell>
          <cell r="P334" t="str">
            <v>지급수수료-검사수수료</v>
          </cell>
          <cell r="Q334">
            <v>1000</v>
          </cell>
          <cell r="R334">
            <v>21135800</v>
          </cell>
        </row>
        <row r="335">
          <cell r="O335">
            <v>51211100</v>
          </cell>
          <cell r="P335" t="str">
            <v>지급수수료-검사수수료</v>
          </cell>
          <cell r="Q335">
            <v>3000</v>
          </cell>
          <cell r="R335">
            <v>432000</v>
          </cell>
        </row>
        <row r="336">
          <cell r="O336">
            <v>51211100</v>
          </cell>
          <cell r="P336" t="str">
            <v>지급수수료-검사수수료</v>
          </cell>
          <cell r="Q336">
            <v>5000</v>
          </cell>
          <cell r="R336">
            <v>178200</v>
          </cell>
        </row>
        <row r="337">
          <cell r="O337">
            <v>51211300</v>
          </cell>
          <cell r="P337" t="str">
            <v>지급수수료-셰어드서비스</v>
          </cell>
          <cell r="Q337">
            <v>1000</v>
          </cell>
          <cell r="R337">
            <v>-167882551</v>
          </cell>
        </row>
        <row r="338">
          <cell r="O338">
            <v>51211300</v>
          </cell>
          <cell r="P338" t="str">
            <v>지급수수료-셰어드서비스</v>
          </cell>
          <cell r="Q338">
            <v>3000</v>
          </cell>
          <cell r="R338">
            <v>1434250452</v>
          </cell>
        </row>
        <row r="339">
          <cell r="O339">
            <v>51212100</v>
          </cell>
          <cell r="P339" t="str">
            <v>지급수수료-기타</v>
          </cell>
          <cell r="Q339">
            <v>1000</v>
          </cell>
          <cell r="R339">
            <v>206369063</v>
          </cell>
        </row>
        <row r="340">
          <cell r="O340">
            <v>51212100</v>
          </cell>
          <cell r="P340" t="str">
            <v>지급수수료-기타</v>
          </cell>
          <cell r="Q340">
            <v>3000</v>
          </cell>
          <cell r="R340">
            <v>253732181</v>
          </cell>
        </row>
        <row r="341">
          <cell r="O341">
            <v>51212100</v>
          </cell>
          <cell r="P341" t="str">
            <v>지급수수료-기타</v>
          </cell>
          <cell r="Q341">
            <v>5000</v>
          </cell>
          <cell r="R341">
            <v>13976655</v>
          </cell>
        </row>
        <row r="342">
          <cell r="O342">
            <v>51220900</v>
          </cell>
          <cell r="P342" t="str">
            <v>외주가공비-기타</v>
          </cell>
          <cell r="Q342">
            <v>3000</v>
          </cell>
          <cell r="R342">
            <v>58280</v>
          </cell>
        </row>
        <row r="343">
          <cell r="O343">
            <v>51230100</v>
          </cell>
          <cell r="P343" t="str">
            <v>외주용역비-경비,청소</v>
          </cell>
          <cell r="Q343">
            <v>1000</v>
          </cell>
          <cell r="R343">
            <v>25449034</v>
          </cell>
        </row>
        <row r="344">
          <cell r="O344">
            <v>51230100</v>
          </cell>
          <cell r="P344" t="str">
            <v>외주용역비-경비,청소</v>
          </cell>
          <cell r="Q344">
            <v>3000</v>
          </cell>
          <cell r="R344">
            <v>270471763</v>
          </cell>
        </row>
        <row r="345">
          <cell r="O345">
            <v>51230300</v>
          </cell>
          <cell r="P345" t="str">
            <v>외주용역비-전산</v>
          </cell>
          <cell r="Q345">
            <v>3000</v>
          </cell>
          <cell r="R345">
            <v>69533750</v>
          </cell>
        </row>
        <row r="346">
          <cell r="O346">
            <v>51230500</v>
          </cell>
          <cell r="P346" t="str">
            <v>외주용역비-도급</v>
          </cell>
          <cell r="Q346">
            <v>1000</v>
          </cell>
          <cell r="R346">
            <v>281111982</v>
          </cell>
        </row>
        <row r="347">
          <cell r="O347">
            <v>51230500</v>
          </cell>
          <cell r="P347" t="str">
            <v>외주용역비-도급</v>
          </cell>
          <cell r="Q347">
            <v>3000</v>
          </cell>
          <cell r="R347">
            <v>16152145</v>
          </cell>
        </row>
        <row r="348">
          <cell r="O348">
            <v>51240100</v>
          </cell>
          <cell r="P348" t="str">
            <v>광고선전비-각종매체</v>
          </cell>
          <cell r="Q348">
            <v>3000</v>
          </cell>
          <cell r="R348">
            <v>5000000</v>
          </cell>
        </row>
        <row r="349">
          <cell r="O349">
            <v>51240500</v>
          </cell>
          <cell r="P349" t="str">
            <v>광고선전비-기타</v>
          </cell>
          <cell r="Q349">
            <v>3000</v>
          </cell>
          <cell r="R349">
            <v>4142108</v>
          </cell>
        </row>
        <row r="350">
          <cell r="O350">
            <v>51260300</v>
          </cell>
          <cell r="P350" t="str">
            <v>무형자산상각비-특허권</v>
          </cell>
          <cell r="Q350">
            <v>5000</v>
          </cell>
          <cell r="R350">
            <v>2010555</v>
          </cell>
        </row>
        <row r="351">
          <cell r="O351">
            <v>51261300</v>
          </cell>
          <cell r="P351" t="str">
            <v>무형자산상각비-소프트웨어</v>
          </cell>
          <cell r="Q351">
            <v>1000</v>
          </cell>
          <cell r="R351">
            <v>19011129</v>
          </cell>
        </row>
        <row r="352">
          <cell r="O352">
            <v>51261300</v>
          </cell>
          <cell r="P352" t="str">
            <v>무형자산상각비-소프트웨어</v>
          </cell>
          <cell r="Q352">
            <v>3000</v>
          </cell>
          <cell r="R352">
            <v>59766466</v>
          </cell>
        </row>
        <row r="353">
          <cell r="O353">
            <v>51261300</v>
          </cell>
          <cell r="P353" t="str">
            <v>무형자산상각비-소프트웨어</v>
          </cell>
          <cell r="Q353">
            <v>5000</v>
          </cell>
          <cell r="R353">
            <v>550000</v>
          </cell>
        </row>
        <row r="354">
          <cell r="O354">
            <v>51280100</v>
          </cell>
          <cell r="P354" t="str">
            <v>사택관리비</v>
          </cell>
          <cell r="Q354">
            <v>1000</v>
          </cell>
          <cell r="R354">
            <v>240920</v>
          </cell>
        </row>
        <row r="355">
          <cell r="O355">
            <v>51280100</v>
          </cell>
          <cell r="P355" t="str">
            <v>사택관리비</v>
          </cell>
          <cell r="Q355">
            <v>3000</v>
          </cell>
          <cell r="R355">
            <v>16793732</v>
          </cell>
        </row>
        <row r="356">
          <cell r="O356">
            <v>51290100</v>
          </cell>
          <cell r="P356" t="str">
            <v>행사비-사내행사</v>
          </cell>
          <cell r="Q356">
            <v>1000</v>
          </cell>
          <cell r="R356">
            <v>4988531</v>
          </cell>
        </row>
        <row r="357">
          <cell r="O357">
            <v>51290100</v>
          </cell>
          <cell r="P357" t="str">
            <v>행사비-사내행사</v>
          </cell>
          <cell r="Q357">
            <v>3000</v>
          </cell>
          <cell r="R357">
            <v>1626472</v>
          </cell>
        </row>
        <row r="358">
          <cell r="O358">
            <v>51290500</v>
          </cell>
          <cell r="P358" t="str">
            <v>행사비-시상금</v>
          </cell>
          <cell r="Q358">
            <v>3000</v>
          </cell>
          <cell r="R358">
            <v>1000000</v>
          </cell>
        </row>
        <row r="359">
          <cell r="O359">
            <v>51290500</v>
          </cell>
          <cell r="P359" t="str">
            <v>행사비-시상금</v>
          </cell>
          <cell r="Q359">
            <v>5000</v>
          </cell>
          <cell r="R359">
            <v>5000000</v>
          </cell>
        </row>
        <row r="360">
          <cell r="O360">
            <v>51290900</v>
          </cell>
          <cell r="P360" t="str">
            <v>행사비-기타</v>
          </cell>
          <cell r="Q360">
            <v>3000</v>
          </cell>
          <cell r="R360">
            <v>3732273</v>
          </cell>
        </row>
        <row r="361">
          <cell r="O361">
            <v>51350100</v>
          </cell>
          <cell r="P361" t="str">
            <v>경상연구개발비(국책과제_시약및재료비)</v>
          </cell>
          <cell r="Q361">
            <v>5000</v>
          </cell>
          <cell r="R361">
            <v>12156566</v>
          </cell>
        </row>
        <row r="362">
          <cell r="O362">
            <v>51350300</v>
          </cell>
          <cell r="P362" t="str">
            <v>경상연구개발비(국책과제_검사수수료)</v>
          </cell>
          <cell r="Q362">
            <v>5000</v>
          </cell>
          <cell r="R362">
            <v>472000</v>
          </cell>
        </row>
        <row r="363">
          <cell r="O363">
            <v>51350500</v>
          </cell>
          <cell r="P363" t="str">
            <v>경상연구개발비(국책과제_기타)</v>
          </cell>
          <cell r="Q363">
            <v>5000</v>
          </cell>
          <cell r="R363">
            <v>23952602</v>
          </cell>
        </row>
        <row r="364">
          <cell r="O364">
            <v>61010101</v>
          </cell>
          <cell r="P364" t="str">
            <v>외환차익(기타수익)</v>
          </cell>
          <cell r="R364">
            <v>-2129812473</v>
          </cell>
        </row>
        <row r="365">
          <cell r="O365">
            <v>61010103</v>
          </cell>
          <cell r="P365" t="str">
            <v>외화환산이익(기타수익)</v>
          </cell>
          <cell r="R365">
            <v>-185700395</v>
          </cell>
        </row>
        <row r="366">
          <cell r="O366">
            <v>61010201</v>
          </cell>
          <cell r="P366" t="str">
            <v>유형자산처분이익</v>
          </cell>
          <cell r="R366">
            <v>-1906730</v>
          </cell>
        </row>
        <row r="367">
          <cell r="O367">
            <v>61010401</v>
          </cell>
          <cell r="P367" t="str">
            <v>사용권자산처분이익</v>
          </cell>
          <cell r="R367">
            <v>-368358</v>
          </cell>
        </row>
        <row r="368">
          <cell r="O368">
            <v>61010701</v>
          </cell>
          <cell r="P368" t="str">
            <v>잡이익(폐자재매각대)</v>
          </cell>
          <cell r="R368">
            <v>-2317200</v>
          </cell>
        </row>
        <row r="369">
          <cell r="O369">
            <v>61010703</v>
          </cell>
          <cell r="P369" t="str">
            <v>잡이익(기타)</v>
          </cell>
          <cell r="R369">
            <v>-3103395</v>
          </cell>
        </row>
        <row r="370">
          <cell r="O370">
            <v>61030101</v>
          </cell>
          <cell r="P370" t="str">
            <v>이자수익(예적금)</v>
          </cell>
          <cell r="R370">
            <v>-858087483</v>
          </cell>
        </row>
        <row r="371">
          <cell r="O371">
            <v>61030103</v>
          </cell>
          <cell r="P371" t="str">
            <v>이자수익(기타)</v>
          </cell>
          <cell r="R371">
            <v>-16142168364</v>
          </cell>
        </row>
        <row r="372">
          <cell r="O372">
            <v>61030201</v>
          </cell>
          <cell r="P372" t="str">
            <v>외환차익(금융수익)</v>
          </cell>
          <cell r="R372">
            <v>-1284545992</v>
          </cell>
        </row>
        <row r="373">
          <cell r="O373">
            <v>61030301</v>
          </cell>
          <cell r="P373" t="str">
            <v>외화환산이익(금융수익)</v>
          </cell>
          <cell r="R373">
            <v>-26020051</v>
          </cell>
        </row>
        <row r="374">
          <cell r="O374">
            <v>61030401</v>
          </cell>
          <cell r="P374" t="str">
            <v>배당금수익</v>
          </cell>
          <cell r="R374">
            <v>-36800000</v>
          </cell>
        </row>
        <row r="375">
          <cell r="O375">
            <v>61030501</v>
          </cell>
          <cell r="P375" t="str">
            <v>공정가치금융자산평가이익</v>
          </cell>
          <cell r="R375">
            <v>-772526354</v>
          </cell>
        </row>
        <row r="376">
          <cell r="O376">
            <v>61030701</v>
          </cell>
          <cell r="P376" t="str">
            <v>파생상품평가이익</v>
          </cell>
          <cell r="R376">
            <v>-2478515865</v>
          </cell>
        </row>
        <row r="377">
          <cell r="O377">
            <v>62010101</v>
          </cell>
          <cell r="P377" t="str">
            <v>외환차손(기타비용)</v>
          </cell>
          <cell r="R377">
            <v>6737157753</v>
          </cell>
        </row>
        <row r="378">
          <cell r="O378">
            <v>62010103</v>
          </cell>
          <cell r="P378" t="str">
            <v>외화환산손실(기타비용)</v>
          </cell>
          <cell r="R378">
            <v>3445187187</v>
          </cell>
        </row>
        <row r="379">
          <cell r="O379">
            <v>62010201</v>
          </cell>
          <cell r="P379" t="str">
            <v>유형자산처분손실</v>
          </cell>
          <cell r="R379">
            <v>51000</v>
          </cell>
        </row>
        <row r="380">
          <cell r="O380">
            <v>62010401</v>
          </cell>
          <cell r="P380" t="str">
            <v>사용권자산처분손실</v>
          </cell>
          <cell r="R380">
            <v>686600</v>
          </cell>
        </row>
        <row r="381">
          <cell r="O381">
            <v>62011003</v>
          </cell>
          <cell r="P381" t="str">
            <v>지급수수료</v>
          </cell>
          <cell r="R381">
            <v>2084829</v>
          </cell>
        </row>
        <row r="382">
          <cell r="O382">
            <v>62011101</v>
          </cell>
          <cell r="P382" t="str">
            <v>잡손실</v>
          </cell>
          <cell r="R382">
            <v>82619434</v>
          </cell>
        </row>
        <row r="383">
          <cell r="O383">
            <v>62011201</v>
          </cell>
          <cell r="P383" t="str">
            <v>기부금(법정)</v>
          </cell>
          <cell r="R383">
            <v>5305210</v>
          </cell>
        </row>
        <row r="384">
          <cell r="O384">
            <v>62011205</v>
          </cell>
          <cell r="P384" t="str">
            <v>기부금(기타)</v>
          </cell>
          <cell r="R384">
            <v>5200000000</v>
          </cell>
        </row>
        <row r="385">
          <cell r="O385">
            <v>62030101</v>
          </cell>
          <cell r="P385" t="str">
            <v>이자비용(금융이자)</v>
          </cell>
          <cell r="R385">
            <v>2879118091</v>
          </cell>
        </row>
        <row r="386">
          <cell r="O386">
            <v>62030103</v>
          </cell>
          <cell r="P386" t="str">
            <v>이자비용(기타)</v>
          </cell>
          <cell r="R386">
            <v>212493453</v>
          </cell>
        </row>
        <row r="387">
          <cell r="O387">
            <v>62030105</v>
          </cell>
          <cell r="P387" t="str">
            <v>이자비용(유산스)</v>
          </cell>
          <cell r="R387">
            <v>184477834</v>
          </cell>
        </row>
        <row r="388">
          <cell r="O388">
            <v>62030109</v>
          </cell>
          <cell r="P388" t="str">
            <v>이자비용(리스부채)</v>
          </cell>
          <cell r="R388">
            <v>49629686</v>
          </cell>
        </row>
        <row r="389">
          <cell r="O389">
            <v>62030301</v>
          </cell>
          <cell r="P389" t="str">
            <v>외화환산손실(금융비용)</v>
          </cell>
          <cell r="R389">
            <v>0</v>
          </cell>
        </row>
        <row r="390">
          <cell r="O390">
            <v>62030401</v>
          </cell>
          <cell r="P390" t="str">
            <v>공정가치금융자산평가손실</v>
          </cell>
          <cell r="R390">
            <v>5296000000</v>
          </cell>
        </row>
        <row r="391">
          <cell r="O391">
            <v>71010101</v>
          </cell>
          <cell r="P391" t="str">
            <v>법인세비용(법인세)</v>
          </cell>
          <cell r="R391">
            <v>144741136</v>
          </cell>
        </row>
        <row r="392">
          <cell r="O392">
            <v>71010104</v>
          </cell>
          <cell r="P392" t="str">
            <v>법인세비용(기타)</v>
          </cell>
          <cell r="R392">
            <v>898040</v>
          </cell>
        </row>
        <row r="393">
          <cell r="O393">
            <v>84200010</v>
          </cell>
          <cell r="P393" t="str">
            <v>인건비 배부</v>
          </cell>
          <cell r="Q393">
            <v>1000</v>
          </cell>
          <cell r="R393">
            <v>0</v>
          </cell>
        </row>
        <row r="394">
          <cell r="O394">
            <v>84200020</v>
          </cell>
          <cell r="P394" t="str">
            <v>감가비 배부</v>
          </cell>
          <cell r="Q394">
            <v>1000</v>
          </cell>
          <cell r="R394">
            <v>0</v>
          </cell>
        </row>
        <row r="395">
          <cell r="O395">
            <v>84200030</v>
          </cell>
          <cell r="P395" t="str">
            <v>지급수수료 배부</v>
          </cell>
          <cell r="Q395">
            <v>1000</v>
          </cell>
          <cell r="R395">
            <v>0</v>
          </cell>
        </row>
        <row r="396">
          <cell r="O396">
            <v>84200040</v>
          </cell>
          <cell r="P396" t="str">
            <v>제조관리비 배부</v>
          </cell>
          <cell r="Q396">
            <v>1000</v>
          </cell>
          <cell r="R396">
            <v>0</v>
          </cell>
        </row>
        <row r="397">
          <cell r="O397">
            <v>84200050</v>
          </cell>
          <cell r="P397" t="str">
            <v>제조운영비 배부</v>
          </cell>
          <cell r="Q397">
            <v>1000</v>
          </cell>
          <cell r="R397">
            <v>0</v>
          </cell>
        </row>
        <row r="398">
          <cell r="O398">
            <v>84200060</v>
          </cell>
          <cell r="P398" t="str">
            <v>인원관리비 배부</v>
          </cell>
          <cell r="Q398">
            <v>1000</v>
          </cell>
          <cell r="R398">
            <v>0</v>
          </cell>
        </row>
        <row r="399">
          <cell r="O399">
            <v>84200070</v>
          </cell>
          <cell r="P399" t="str">
            <v>생산소모품 배부</v>
          </cell>
          <cell r="Q399">
            <v>1000</v>
          </cell>
          <cell r="R399">
            <v>0</v>
          </cell>
        </row>
        <row r="400">
          <cell r="O400">
            <v>84200080</v>
          </cell>
          <cell r="P400" t="str">
            <v>수선비 배부</v>
          </cell>
          <cell r="Q400">
            <v>1000</v>
          </cell>
          <cell r="R400">
            <v>0</v>
          </cell>
        </row>
        <row r="401">
          <cell r="O401">
            <v>84200090</v>
          </cell>
          <cell r="P401" t="str">
            <v>운반비 배부</v>
          </cell>
          <cell r="Q401">
            <v>1000</v>
          </cell>
          <cell r="R401">
            <v>0</v>
          </cell>
        </row>
        <row r="402">
          <cell r="O402">
            <v>84200100</v>
          </cell>
          <cell r="P402" t="str">
            <v>외주용역비 배부</v>
          </cell>
          <cell r="Q402">
            <v>1000</v>
          </cell>
          <cell r="R402">
            <v>0</v>
          </cell>
        </row>
        <row r="403">
          <cell r="O403">
            <v>84200140</v>
          </cell>
          <cell r="P403" t="str">
            <v>포장 배부</v>
          </cell>
          <cell r="Q403">
            <v>1000</v>
          </cell>
          <cell r="R403">
            <v>0</v>
          </cell>
        </row>
        <row r="404">
          <cell r="O404">
            <v>84200150</v>
          </cell>
          <cell r="P404" t="str">
            <v>기타경비 배부</v>
          </cell>
          <cell r="Q404">
            <v>1000</v>
          </cell>
          <cell r="R404">
            <v>0</v>
          </cell>
        </row>
        <row r="405">
          <cell r="O405">
            <v>84200160</v>
          </cell>
          <cell r="P405" t="str">
            <v>전기 배부</v>
          </cell>
          <cell r="Q405">
            <v>1000</v>
          </cell>
          <cell r="R405">
            <v>0</v>
          </cell>
        </row>
        <row r="406">
          <cell r="O406">
            <v>84200190</v>
          </cell>
          <cell r="P406" t="str">
            <v>가스 배부</v>
          </cell>
          <cell r="Q406">
            <v>1000</v>
          </cell>
          <cell r="R406">
            <v>0</v>
          </cell>
        </row>
        <row r="407">
          <cell r="O407">
            <v>84200200</v>
          </cell>
          <cell r="P407" t="str">
            <v>용수 배부</v>
          </cell>
          <cell r="Q407">
            <v>1000</v>
          </cell>
          <cell r="R407">
            <v>0</v>
          </cell>
        </row>
        <row r="408">
          <cell r="O408">
            <v>84210394</v>
          </cell>
          <cell r="P408" t="str">
            <v>A) 관세환급</v>
          </cell>
          <cell r="R408">
            <v>0</v>
          </cell>
        </row>
        <row r="409">
          <cell r="O409">
            <v>84210501</v>
          </cell>
          <cell r="P409" t="str">
            <v>연구-인건비</v>
          </cell>
          <cell r="Q409">
            <v>5000</v>
          </cell>
          <cell r="R409">
            <v>0</v>
          </cell>
        </row>
        <row r="410">
          <cell r="O410">
            <v>84210502</v>
          </cell>
          <cell r="P410" t="str">
            <v>연구-복리후생비</v>
          </cell>
          <cell r="Q410">
            <v>5000</v>
          </cell>
          <cell r="R410">
            <v>0</v>
          </cell>
        </row>
        <row r="411">
          <cell r="O411">
            <v>84210503</v>
          </cell>
          <cell r="P411" t="str">
            <v>연구-감가상각비</v>
          </cell>
          <cell r="Q411">
            <v>5000</v>
          </cell>
          <cell r="R411">
            <v>0</v>
          </cell>
        </row>
        <row r="412">
          <cell r="O412">
            <v>84210504</v>
          </cell>
          <cell r="P412" t="str">
            <v>연구-지급수수료</v>
          </cell>
          <cell r="Q412">
            <v>5000</v>
          </cell>
          <cell r="R412">
            <v>0</v>
          </cell>
        </row>
        <row r="413">
          <cell r="O413">
            <v>84210505</v>
          </cell>
          <cell r="P413" t="str">
            <v>연구-소모품비</v>
          </cell>
          <cell r="Q413">
            <v>5000</v>
          </cell>
          <cell r="R413">
            <v>0</v>
          </cell>
        </row>
        <row r="414">
          <cell r="O414">
            <v>84210507</v>
          </cell>
          <cell r="P414" t="str">
            <v>연구-국책과제비</v>
          </cell>
          <cell r="Q414">
            <v>5000</v>
          </cell>
          <cell r="R414">
            <v>0</v>
          </cell>
        </row>
        <row r="415">
          <cell r="O415">
            <v>84210599</v>
          </cell>
          <cell r="P415" t="str">
            <v>연구-기타</v>
          </cell>
          <cell r="Q415">
            <v>5000</v>
          </cell>
          <cell r="R415">
            <v>0</v>
          </cell>
        </row>
        <row r="416">
          <cell r="O416">
            <v>84210601</v>
          </cell>
          <cell r="P416" t="str">
            <v>관리-인건비</v>
          </cell>
          <cell r="Q416">
            <v>3000</v>
          </cell>
          <cell r="R416">
            <v>0</v>
          </cell>
        </row>
        <row r="417">
          <cell r="O417">
            <v>84210602</v>
          </cell>
          <cell r="P417" t="str">
            <v>관리-복리후생비</v>
          </cell>
          <cell r="Q417">
            <v>3000</v>
          </cell>
          <cell r="R417">
            <v>0</v>
          </cell>
        </row>
        <row r="418">
          <cell r="O418">
            <v>84210603</v>
          </cell>
          <cell r="P418" t="str">
            <v>관리-감가상각비</v>
          </cell>
          <cell r="Q418">
            <v>3000</v>
          </cell>
          <cell r="R418">
            <v>0</v>
          </cell>
        </row>
        <row r="419">
          <cell r="O419">
            <v>84210604</v>
          </cell>
          <cell r="P419" t="str">
            <v>관리-지급수수료</v>
          </cell>
          <cell r="Q419">
            <v>3000</v>
          </cell>
          <cell r="R419">
            <v>0</v>
          </cell>
        </row>
        <row r="420">
          <cell r="O420">
            <v>84210605</v>
          </cell>
          <cell r="P420" t="str">
            <v>관리-Shared Serv./CI</v>
          </cell>
          <cell r="Q420">
            <v>3000</v>
          </cell>
          <cell r="R420">
            <v>0</v>
          </cell>
        </row>
        <row r="421">
          <cell r="O421">
            <v>84210699</v>
          </cell>
          <cell r="P421" t="str">
            <v>관리-기타</v>
          </cell>
          <cell r="Q421">
            <v>3000</v>
          </cell>
          <cell r="R421">
            <v>0</v>
          </cell>
        </row>
        <row r="422">
          <cell r="O422">
            <v>84210701</v>
          </cell>
          <cell r="P422" t="str">
            <v>외환평가익</v>
          </cell>
          <cell r="R422">
            <v>0</v>
          </cell>
        </row>
        <row r="423">
          <cell r="O423">
            <v>84210702</v>
          </cell>
          <cell r="P423" t="str">
            <v>외환차익</v>
          </cell>
          <cell r="R423">
            <v>0</v>
          </cell>
        </row>
        <row r="424">
          <cell r="O424">
            <v>84210703</v>
          </cell>
          <cell r="P424" t="str">
            <v>수입이자</v>
          </cell>
          <cell r="R424">
            <v>0</v>
          </cell>
        </row>
        <row r="425">
          <cell r="O425">
            <v>84210749</v>
          </cell>
          <cell r="P425" t="str">
            <v>기타손익</v>
          </cell>
          <cell r="R425">
            <v>0</v>
          </cell>
        </row>
        <row r="426">
          <cell r="O426">
            <v>84210751</v>
          </cell>
          <cell r="P426" t="str">
            <v>외환평가손</v>
          </cell>
          <cell r="R426">
            <v>0</v>
          </cell>
        </row>
        <row r="427">
          <cell r="O427">
            <v>84210752</v>
          </cell>
          <cell r="P427" t="str">
            <v>외환차손</v>
          </cell>
          <cell r="R427">
            <v>0</v>
          </cell>
        </row>
        <row r="428">
          <cell r="O428">
            <v>84210753</v>
          </cell>
          <cell r="P428" t="str">
            <v>지급이자</v>
          </cell>
          <cell r="R428">
            <v>0</v>
          </cell>
        </row>
        <row r="429">
          <cell r="O429">
            <v>84210799</v>
          </cell>
          <cell r="P429" t="str">
            <v>기타손실</v>
          </cell>
          <cell r="R429">
            <v>0</v>
          </cell>
        </row>
        <row r="430">
          <cell r="O430">
            <v>84300010</v>
          </cell>
          <cell r="P430" t="str">
            <v>인건비</v>
          </cell>
          <cell r="R430">
            <v>0</v>
          </cell>
        </row>
        <row r="431">
          <cell r="O431">
            <v>84300020</v>
          </cell>
          <cell r="P431" t="str">
            <v>감가상각비</v>
          </cell>
          <cell r="R431">
            <v>0</v>
          </cell>
        </row>
        <row r="432">
          <cell r="O432">
            <v>84300040</v>
          </cell>
          <cell r="P432" t="str">
            <v>경비</v>
          </cell>
          <cell r="R432">
            <v>0</v>
          </cell>
        </row>
        <row r="433">
          <cell r="O433">
            <v>84300050</v>
          </cell>
          <cell r="P433" t="str">
            <v>유틸리티</v>
          </cell>
          <cell r="R433">
            <v>0</v>
          </cell>
        </row>
        <row r="434">
          <cell r="O434">
            <v>91010700</v>
          </cell>
          <cell r="P434" t="str">
            <v>GRIR-원재료-물대</v>
          </cell>
          <cell r="R434">
            <v>23733813082</v>
          </cell>
        </row>
        <row r="435">
          <cell r="O435">
            <v>91010900</v>
          </cell>
          <cell r="P435" t="str">
            <v>GRIR-부재료-물대</v>
          </cell>
          <cell r="R435">
            <v>0</v>
          </cell>
        </row>
        <row r="436">
          <cell r="O436">
            <v>91011300</v>
          </cell>
          <cell r="P436" t="str">
            <v>GRIR-소모품-물대</v>
          </cell>
          <cell r="R436">
            <v>0</v>
          </cell>
        </row>
        <row r="437">
          <cell r="O437">
            <v>91020700</v>
          </cell>
          <cell r="P437" t="str">
            <v>GRIR-원재료-관세</v>
          </cell>
          <cell r="R437">
            <v>400000</v>
          </cell>
        </row>
        <row r="438">
          <cell r="O438">
            <v>91030700</v>
          </cell>
          <cell r="P438" t="str">
            <v>GRIR-원재료-부대비</v>
          </cell>
          <cell r="R438">
            <v>65370573</v>
          </cell>
        </row>
        <row r="439">
          <cell r="O439">
            <v>91040700</v>
          </cell>
          <cell r="P439" t="str">
            <v>GRIR-원재료-조정</v>
          </cell>
          <cell r="R439">
            <v>-23799583655</v>
          </cell>
        </row>
        <row r="440">
          <cell r="O440">
            <v>92010100</v>
          </cell>
          <cell r="P440" t="str">
            <v>자산취득(System)</v>
          </cell>
          <cell r="R440">
            <v>0</v>
          </cell>
        </row>
        <row r="441">
          <cell r="O441">
            <v>92010200</v>
          </cell>
          <cell r="P441" t="str">
            <v>투자임시-자산구매</v>
          </cell>
          <cell r="R441">
            <v>0</v>
          </cell>
        </row>
        <row r="442">
          <cell r="O442">
            <v>92010300</v>
          </cell>
          <cell r="P442" t="str">
            <v>고정자산처분임시계정</v>
          </cell>
          <cell r="R442">
            <v>0</v>
          </cell>
        </row>
        <row r="443">
          <cell r="O443">
            <v>92020800</v>
          </cell>
          <cell r="P443" t="str">
            <v>memo-임가공품</v>
          </cell>
          <cell r="R443">
            <v>0</v>
          </cell>
        </row>
        <row r="444">
          <cell r="O444">
            <v>92040200</v>
          </cell>
          <cell r="P444" t="str">
            <v>Bank Clearing(이종통화)</v>
          </cell>
          <cell r="R444">
            <v>0</v>
          </cell>
        </row>
        <row r="445">
          <cell r="O445">
            <v>99010100</v>
          </cell>
          <cell r="P445" t="str">
            <v>기초이관</v>
          </cell>
          <cell r="R445">
            <v>0</v>
          </cell>
        </row>
        <row r="446">
          <cell r="R446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N30"/>
  <sheetViews>
    <sheetView showGridLines="0" zoomScale="85" zoomScaleNormal="85" workbookViewId="0">
      <selection activeCell="B1" sqref="B1"/>
    </sheetView>
  </sheetViews>
  <sheetFormatPr defaultColWidth="9.140625" defaultRowHeight="20.100000000000001" customHeight="1"/>
  <cols>
    <col min="1" max="1" width="2.7109375" style="30" customWidth="1"/>
    <col min="2" max="2" width="20.7109375" style="41" customWidth="1"/>
    <col min="3" max="3" width="20.7109375" style="30" customWidth="1"/>
    <col min="4" max="4" width="10.28515625" style="30" customWidth="1"/>
    <col min="5" max="5" width="39.85546875" style="30" bestFit="1" customWidth="1"/>
    <col min="6" max="9" width="20.7109375" style="30" customWidth="1"/>
    <col min="10" max="10" width="11.5703125" style="30" bestFit="1" customWidth="1"/>
    <col min="11" max="11" width="9.42578125" style="30" bestFit="1" customWidth="1"/>
    <col min="12" max="12" width="13.42578125" style="30" bestFit="1" customWidth="1"/>
    <col min="13" max="13" width="20.7109375" style="30" customWidth="1"/>
    <col min="14" max="14" width="20.7109375" style="37" customWidth="1"/>
    <col min="15" max="16384" width="9.140625" style="30"/>
  </cols>
  <sheetData>
    <row r="1" spans="1:14" ht="20.100000000000001" customHeight="1">
      <c r="A1" s="27" t="s">
        <v>478</v>
      </c>
    </row>
    <row r="2" spans="1:14" ht="20.100000000000001" customHeight="1">
      <c r="B2" s="87"/>
      <c r="C2" s="19"/>
      <c r="D2" s="19"/>
      <c r="E2" s="20"/>
      <c r="F2" s="20"/>
      <c r="G2" s="21"/>
      <c r="H2" s="22" t="s">
        <v>971</v>
      </c>
      <c r="I2" s="21"/>
    </row>
    <row r="3" spans="1:14" ht="20.100000000000001" customHeight="1">
      <c r="B3" s="66" t="s">
        <v>469</v>
      </c>
      <c r="C3" s="66" t="s">
        <v>470</v>
      </c>
      <c r="D3" s="66" t="s">
        <v>1028</v>
      </c>
      <c r="E3" s="66" t="s">
        <v>471</v>
      </c>
      <c r="F3" s="96" t="s">
        <v>1092</v>
      </c>
      <c r="G3" s="96" t="s">
        <v>1093</v>
      </c>
      <c r="H3" s="67" t="s">
        <v>972</v>
      </c>
      <c r="K3" s="37"/>
      <c r="N3" s="30"/>
    </row>
    <row r="4" spans="1:14" ht="20.100000000000001" customHeight="1">
      <c r="B4" s="91" t="s">
        <v>973</v>
      </c>
      <c r="C4" s="60" t="s">
        <v>711</v>
      </c>
      <c r="D4" s="63" t="s">
        <v>1030</v>
      </c>
      <c r="E4" s="60" t="s">
        <v>974</v>
      </c>
      <c r="F4" s="97">
        <v>5956470652</v>
      </c>
      <c r="G4" s="97">
        <v>309668244</v>
      </c>
      <c r="H4" s="60"/>
      <c r="K4" s="37"/>
      <c r="N4" s="30"/>
    </row>
    <row r="5" spans="1:14" ht="20.100000000000001" customHeight="1">
      <c r="B5" s="83"/>
      <c r="C5" s="60" t="s">
        <v>716</v>
      </c>
      <c r="D5" s="63" t="s">
        <v>1029</v>
      </c>
      <c r="E5" s="60" t="s">
        <v>717</v>
      </c>
      <c r="F5" s="97">
        <v>133853059</v>
      </c>
      <c r="G5" s="97">
        <v>57108964</v>
      </c>
      <c r="H5" s="60"/>
      <c r="K5" s="37"/>
      <c r="N5" s="30"/>
    </row>
    <row r="6" spans="1:14" ht="20.100000000000001" customHeight="1">
      <c r="B6" s="83"/>
      <c r="C6" s="60" t="s">
        <v>975</v>
      </c>
      <c r="D6" s="63" t="s">
        <v>1029</v>
      </c>
      <c r="E6" s="60" t="s">
        <v>968</v>
      </c>
      <c r="F6" s="97">
        <v>0</v>
      </c>
      <c r="G6" s="97"/>
      <c r="H6" s="60"/>
      <c r="K6" s="37"/>
      <c r="N6" s="30"/>
    </row>
    <row r="7" spans="1:14" ht="20.100000000000001" customHeight="1">
      <c r="B7" s="83"/>
      <c r="C7" s="60" t="s">
        <v>976</v>
      </c>
      <c r="D7" s="63" t="s">
        <v>1029</v>
      </c>
      <c r="E7" s="60" t="s">
        <v>713</v>
      </c>
      <c r="F7" s="97">
        <v>116561537</v>
      </c>
      <c r="G7" s="97">
        <v>4021853960</v>
      </c>
      <c r="H7" s="60"/>
      <c r="K7" s="37"/>
      <c r="N7" s="30"/>
    </row>
    <row r="8" spans="1:14" ht="20.100000000000001" customHeight="1">
      <c r="B8" s="83"/>
      <c r="C8" s="60" t="s">
        <v>977</v>
      </c>
      <c r="D8" s="63" t="s">
        <v>1029</v>
      </c>
      <c r="E8" s="60" t="s">
        <v>721</v>
      </c>
      <c r="F8" s="97">
        <v>20506630</v>
      </c>
      <c r="G8" s="97">
        <v>174</v>
      </c>
      <c r="H8" s="60"/>
      <c r="K8" s="37"/>
      <c r="N8" s="30"/>
    </row>
    <row r="9" spans="1:14" ht="20.100000000000001" customHeight="1">
      <c r="B9" s="83"/>
      <c r="C9" s="60" t="s">
        <v>715</v>
      </c>
      <c r="D9" s="63" t="s">
        <v>1029</v>
      </c>
      <c r="E9" s="60" t="s">
        <v>978</v>
      </c>
      <c r="F9" s="97">
        <v>12185209</v>
      </c>
      <c r="G9" s="97">
        <v>7901242</v>
      </c>
      <c r="H9" s="60"/>
      <c r="K9" s="37"/>
      <c r="N9" s="30"/>
    </row>
    <row r="10" spans="1:14" ht="20.100000000000001" customHeight="1">
      <c r="B10" s="83"/>
      <c r="C10" s="60" t="s">
        <v>979</v>
      </c>
      <c r="D10" s="63" t="s">
        <v>1029</v>
      </c>
      <c r="E10" s="60" t="s">
        <v>980</v>
      </c>
      <c r="F10" s="97">
        <v>5226838</v>
      </c>
      <c r="G10" s="97">
        <v>5233908</v>
      </c>
      <c r="H10" s="60"/>
      <c r="K10" s="37"/>
      <c r="N10" s="30"/>
    </row>
    <row r="11" spans="1:14" ht="20.100000000000001" customHeight="1">
      <c r="B11" s="83"/>
      <c r="C11" s="60" t="s">
        <v>976</v>
      </c>
      <c r="D11" s="63" t="s">
        <v>1031</v>
      </c>
      <c r="E11" s="60" t="s">
        <v>714</v>
      </c>
      <c r="F11" s="97">
        <v>202857</v>
      </c>
      <c r="G11" s="97"/>
      <c r="H11" s="102"/>
      <c r="K11" s="37"/>
      <c r="N11" s="30"/>
    </row>
    <row r="12" spans="1:14" ht="20.100000000000001" customHeight="1">
      <c r="B12" s="83"/>
      <c r="C12" s="60" t="s">
        <v>718</v>
      </c>
      <c r="D12" s="63" t="s">
        <v>1029</v>
      </c>
      <c r="E12" s="60" t="s">
        <v>720</v>
      </c>
      <c r="F12" s="97">
        <v>48028</v>
      </c>
      <c r="G12" s="97">
        <v>48039</v>
      </c>
      <c r="H12" s="60"/>
      <c r="K12" s="37"/>
      <c r="N12" s="30"/>
    </row>
    <row r="13" spans="1:14" ht="20.100000000000001" customHeight="1">
      <c r="B13" s="83"/>
      <c r="C13" s="60" t="s">
        <v>979</v>
      </c>
      <c r="D13" s="63" t="s">
        <v>1029</v>
      </c>
      <c r="E13" s="60" t="s">
        <v>981</v>
      </c>
      <c r="F13" s="97">
        <v>16104</v>
      </c>
      <c r="G13" s="97">
        <v>16108</v>
      </c>
      <c r="H13" s="60"/>
      <c r="K13" s="37"/>
      <c r="N13" s="30"/>
    </row>
    <row r="14" spans="1:14" ht="20.100000000000001" customHeight="1">
      <c r="B14" s="83"/>
      <c r="C14" s="60" t="s">
        <v>979</v>
      </c>
      <c r="D14" s="63" t="s">
        <v>1029</v>
      </c>
      <c r="E14" s="60" t="s">
        <v>719</v>
      </c>
      <c r="F14" s="97">
        <v>5467</v>
      </c>
      <c r="G14" s="97">
        <v>6009</v>
      </c>
      <c r="H14" s="60"/>
      <c r="K14" s="37"/>
      <c r="N14" s="30"/>
    </row>
    <row r="15" spans="1:14" ht="20.100000000000001" customHeight="1">
      <c r="B15" s="83"/>
      <c r="C15" s="60" t="s">
        <v>979</v>
      </c>
      <c r="D15" s="63" t="s">
        <v>1029</v>
      </c>
      <c r="E15" s="60" t="s">
        <v>982</v>
      </c>
      <c r="F15" s="97">
        <v>2461</v>
      </c>
      <c r="G15" s="97">
        <v>2461</v>
      </c>
      <c r="H15" s="60"/>
      <c r="K15" s="37"/>
      <c r="N15" s="30"/>
    </row>
    <row r="16" spans="1:14" ht="20.100000000000001" customHeight="1">
      <c r="B16" s="83"/>
      <c r="C16" s="60" t="s">
        <v>983</v>
      </c>
      <c r="D16" s="63" t="s">
        <v>1029</v>
      </c>
      <c r="E16" s="60" t="s">
        <v>712</v>
      </c>
      <c r="F16" s="97">
        <v>62</v>
      </c>
      <c r="G16" s="97">
        <v>376062</v>
      </c>
      <c r="H16" s="60"/>
      <c r="K16" s="37"/>
      <c r="N16" s="30"/>
    </row>
    <row r="17" spans="2:14" ht="20.100000000000001" customHeight="1">
      <c r="B17" s="95"/>
      <c r="C17" s="60" t="s">
        <v>969</v>
      </c>
      <c r="D17" s="63" t="s">
        <v>1029</v>
      </c>
      <c r="E17" s="60" t="s">
        <v>970</v>
      </c>
      <c r="F17" s="97">
        <v>0</v>
      </c>
      <c r="G17" s="97"/>
      <c r="H17" s="60"/>
      <c r="K17" s="37"/>
      <c r="N17" s="30"/>
    </row>
    <row r="18" spans="2:14" ht="20.100000000000001" customHeight="1">
      <c r="B18" s="92"/>
      <c r="C18" s="60"/>
      <c r="D18" s="60"/>
      <c r="E18" s="60"/>
      <c r="F18" s="97"/>
      <c r="G18" s="97"/>
      <c r="H18" s="60"/>
      <c r="K18" s="37"/>
      <c r="N18" s="30"/>
    </row>
    <row r="19" spans="2:14" ht="20.100000000000001" customHeight="1">
      <c r="B19" s="140" t="s">
        <v>984</v>
      </c>
      <c r="C19" s="141"/>
      <c r="D19" s="141"/>
      <c r="E19" s="142"/>
      <c r="F19" s="100">
        <f>SUM(F4:F18)</f>
        <v>6245078904</v>
      </c>
      <c r="G19" s="100">
        <f>SUM(G4:G18)</f>
        <v>4402215171</v>
      </c>
      <c r="H19" s="79"/>
      <c r="K19" s="37"/>
      <c r="N19" s="30"/>
    </row>
    <row r="21" spans="2:14" ht="20.100000000000001" customHeight="1">
      <c r="F21" s="32" t="s">
        <v>479</v>
      </c>
      <c r="G21" s="33">
        <f>SUM(L:L)</f>
        <v>4402215171</v>
      </c>
      <c r="J21" s="1">
        <v>11010107</v>
      </c>
      <c r="K21" s="30" t="s">
        <v>722</v>
      </c>
      <c r="L21" s="37">
        <f>IFERROR(VLOOKUP(J21,Mapping!$O:$R,4,FALSE),"")</f>
        <v>4402215171</v>
      </c>
      <c r="N21" s="30"/>
    </row>
    <row r="22" spans="2:14" ht="20.100000000000001" customHeight="1">
      <c r="F22" s="34" t="s">
        <v>484</v>
      </c>
      <c r="G22" s="35">
        <f>+G21-G19</f>
        <v>0</v>
      </c>
      <c r="L22" s="37" t="str">
        <f>IFERROR(VLOOKUP(J22,Mapping!$O:$R,4,FALSE),"")</f>
        <v/>
      </c>
      <c r="N22" s="30"/>
    </row>
    <row r="25" spans="2:14" ht="20.100000000000001" customHeight="1">
      <c r="N25" s="37" t="str">
        <f>IFERROR(VLOOKUP(L25,Mapping!$O:$R,4,FALSE),"")</f>
        <v/>
      </c>
    </row>
    <row r="26" spans="2:14" ht="20.100000000000001" customHeight="1">
      <c r="N26" s="37" t="str">
        <f>IFERROR(VLOOKUP(L26,Mapping!$O:$R,4,FALSE),"")</f>
        <v/>
      </c>
    </row>
    <row r="27" spans="2:14" ht="20.100000000000001" customHeight="1">
      <c r="N27" s="37" t="str">
        <f>IFERROR(VLOOKUP(L27,Mapping!$O:$R,4,FALSE),"")</f>
        <v/>
      </c>
    </row>
    <row r="28" spans="2:14" ht="20.100000000000001" customHeight="1">
      <c r="N28" s="37" t="str">
        <f>IFERROR(VLOOKUP(L28,Mapping!$O:$R,4,FALSE),"")</f>
        <v/>
      </c>
    </row>
    <row r="29" spans="2:14" ht="20.100000000000001" customHeight="1">
      <c r="N29" s="37" t="str">
        <f>IFERROR(VLOOKUP(L29,Mapping!$O:$R,4,FALSE),"")</f>
        <v/>
      </c>
    </row>
    <row r="30" spans="2:14" ht="20.100000000000001" customHeight="1">
      <c r="N30" s="37" t="str">
        <f>IFERROR(VLOOKUP(L30,Mapping!$O:$R,4,FALSE),"")</f>
        <v/>
      </c>
    </row>
  </sheetData>
  <mergeCells count="1">
    <mergeCell ref="B19:E19"/>
  </mergeCells>
  <phoneticPr fontId="3" type="noConversion"/>
  <conditionalFormatting sqref="J21">
    <cfRule type="containsText" dxfId="71" priority="1" operator="containsText" text="TRUE">
      <formula>NOT(ISERROR(SEARCH("TRUE",J21)))</formula>
    </cfRule>
    <cfRule type="containsText" dxfId="70" priority="2" operator="containsText" text="FALSE">
      <formula>NOT(ISERROR(SEARCH("FALSE",J21)))</formula>
    </cfRule>
  </conditionalFormatting>
  <conditionalFormatting sqref="K21">
    <cfRule type="containsText" dxfId="69" priority="3" operator="containsText" text="TRUE">
      <formula>NOT(ISERROR(SEARCH("TRUE",K21)))</formula>
    </cfRule>
    <cfRule type="containsText" dxfId="68" priority="4" operator="containsText" text="FALSE">
      <formula>NOT(ISERROR(SEARCH("FALSE",K21)))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N56"/>
  <sheetViews>
    <sheetView showGridLines="0" topLeftCell="A13" zoomScale="85" zoomScaleNormal="85" workbookViewId="0">
      <selection activeCell="F31" sqref="F31"/>
    </sheetView>
  </sheetViews>
  <sheetFormatPr defaultColWidth="9.140625" defaultRowHeight="20.100000000000001" customHeight="1"/>
  <cols>
    <col min="1" max="1" width="2.7109375" style="28" customWidth="1"/>
    <col min="2" max="2" width="20.7109375" style="28" customWidth="1"/>
    <col min="3" max="3" width="20.7109375" style="88" customWidth="1"/>
    <col min="4" max="4" width="92.140625" style="28" bestFit="1" customWidth="1"/>
    <col min="5" max="5" width="20.7109375" style="28" customWidth="1"/>
    <col min="6" max="6" width="9.7109375" style="88" customWidth="1"/>
    <col min="7" max="8" width="27.28515625" style="28" customWidth="1"/>
    <col min="9" max="9" width="23.42578125" style="28" customWidth="1"/>
    <col min="10" max="11" width="20.7109375" style="28" customWidth="1"/>
    <col min="12" max="12" width="27.42578125" style="28" customWidth="1"/>
    <col min="13" max="13" width="23.42578125" style="28" customWidth="1"/>
    <col min="14" max="16384" width="9.140625" style="28"/>
  </cols>
  <sheetData>
    <row r="1" spans="1:14" ht="20.100000000000001" customHeight="1">
      <c r="A1" s="27" t="s">
        <v>502</v>
      </c>
      <c r="B1" s="30"/>
      <c r="C1" s="41"/>
      <c r="D1" s="30"/>
      <c r="E1" s="30"/>
      <c r="F1" s="41"/>
      <c r="G1" s="30"/>
      <c r="H1" s="30"/>
      <c r="I1" s="30"/>
      <c r="J1" s="30"/>
      <c r="K1" s="30"/>
      <c r="L1" s="37"/>
    </row>
    <row r="2" spans="1:14" ht="20.100000000000001" customHeight="1">
      <c r="A2" s="30"/>
      <c r="B2" s="19"/>
      <c r="C2" s="89"/>
      <c r="D2" s="21"/>
      <c r="E2" s="21"/>
      <c r="F2" s="89"/>
      <c r="G2" s="21"/>
      <c r="J2" s="22" t="s">
        <v>473</v>
      </c>
      <c r="K2" s="30"/>
      <c r="L2" s="37"/>
    </row>
    <row r="3" spans="1:14" ht="20.100000000000001" customHeight="1">
      <c r="A3" s="30"/>
      <c r="B3" s="66" t="s">
        <v>754</v>
      </c>
      <c r="C3" s="66" t="s">
        <v>1004</v>
      </c>
      <c r="D3" s="66" t="s">
        <v>486</v>
      </c>
      <c r="E3" s="65" t="s">
        <v>1064</v>
      </c>
      <c r="F3" s="65" t="s">
        <v>1065</v>
      </c>
      <c r="G3" s="65" t="s">
        <v>1094</v>
      </c>
      <c r="H3" s="65" t="s">
        <v>1095</v>
      </c>
      <c r="I3" s="65" t="s">
        <v>1096</v>
      </c>
      <c r="J3" s="67" t="s">
        <v>477</v>
      </c>
      <c r="K3" s="30"/>
      <c r="L3" s="30"/>
      <c r="M3" s="30"/>
      <c r="N3" s="37"/>
    </row>
    <row r="4" spans="1:14" ht="20.100000000000001" customHeight="1">
      <c r="A4" s="30"/>
      <c r="B4" s="68">
        <v>44615</v>
      </c>
      <c r="C4" s="63" t="s">
        <v>1005</v>
      </c>
      <c r="D4" s="60" t="s">
        <v>755</v>
      </c>
      <c r="E4" s="72">
        <v>252055</v>
      </c>
      <c r="F4" s="106">
        <f>G4/E4</f>
        <v>0.24998512229473727</v>
      </c>
      <c r="G4" s="61">
        <v>63010</v>
      </c>
      <c r="H4" s="61">
        <v>6300</v>
      </c>
      <c r="I4" s="60"/>
      <c r="J4" s="60" t="s">
        <v>1066</v>
      </c>
      <c r="K4" s="30"/>
      <c r="L4" s="30"/>
      <c r="M4" s="30"/>
      <c r="N4" s="37"/>
    </row>
    <row r="5" spans="1:14" ht="20.100000000000001" customHeight="1">
      <c r="A5" s="30"/>
      <c r="B5" s="68">
        <v>44641</v>
      </c>
      <c r="C5" s="63" t="s">
        <v>955</v>
      </c>
      <c r="D5" s="60" t="s">
        <v>756</v>
      </c>
      <c r="E5" s="72">
        <v>306239</v>
      </c>
      <c r="F5" s="106">
        <f t="shared" ref="F5:F29" si="0">G5/E5</f>
        <v>0.13998870163499749</v>
      </c>
      <c r="G5" s="61">
        <v>42870</v>
      </c>
      <c r="H5" s="61">
        <v>4280</v>
      </c>
      <c r="I5" s="60"/>
      <c r="J5" s="60" t="s">
        <v>1069</v>
      </c>
      <c r="K5" s="30"/>
      <c r="L5" s="30"/>
      <c r="M5" s="30"/>
      <c r="N5" s="37"/>
    </row>
    <row r="6" spans="1:14" ht="20.100000000000001" customHeight="1">
      <c r="A6" s="30"/>
      <c r="B6" s="68">
        <v>44678</v>
      </c>
      <c r="C6" s="63" t="s">
        <v>955</v>
      </c>
      <c r="D6" s="60" t="s">
        <v>757</v>
      </c>
      <c r="E6" s="72">
        <v>1102739726</v>
      </c>
      <c r="F6" s="106">
        <f t="shared" si="0"/>
        <v>0.24999999863975156</v>
      </c>
      <c r="G6" s="61">
        <v>275684930</v>
      </c>
      <c r="H6" s="61">
        <v>27568490</v>
      </c>
      <c r="I6" s="60"/>
      <c r="J6" s="60" t="s">
        <v>1067</v>
      </c>
      <c r="K6" s="30"/>
      <c r="L6" s="30"/>
      <c r="M6" s="30"/>
      <c r="N6" s="37"/>
    </row>
    <row r="7" spans="1:14" ht="20.100000000000001" customHeight="1">
      <c r="A7" s="30"/>
      <c r="B7" s="68">
        <v>44680</v>
      </c>
      <c r="C7" s="63" t="s">
        <v>955</v>
      </c>
      <c r="D7" s="60" t="s">
        <v>758</v>
      </c>
      <c r="E7" s="72">
        <v>10435</v>
      </c>
      <c r="F7" s="106">
        <f t="shared" si="0"/>
        <v>0.13991375179683757</v>
      </c>
      <c r="G7" s="61">
        <v>1460</v>
      </c>
      <c r="H7" s="61">
        <v>140</v>
      </c>
      <c r="I7" s="60"/>
      <c r="J7" s="60" t="s">
        <v>969</v>
      </c>
      <c r="K7" s="30"/>
      <c r="L7" s="30"/>
      <c r="M7" s="30"/>
      <c r="N7" s="37"/>
    </row>
    <row r="8" spans="1:14" ht="20.100000000000001" customHeight="1">
      <c r="A8" s="30"/>
      <c r="B8" s="68">
        <v>44680</v>
      </c>
      <c r="C8" s="63" t="s">
        <v>1006</v>
      </c>
      <c r="D8" s="60" t="s">
        <v>759</v>
      </c>
      <c r="E8" s="72">
        <v>1494558904</v>
      </c>
      <c r="F8" s="106">
        <f t="shared" si="0"/>
        <v>0.2499999959854376</v>
      </c>
      <c r="G8" s="61">
        <v>373639720</v>
      </c>
      <c r="H8" s="61">
        <v>37363970</v>
      </c>
      <c r="I8" s="60"/>
      <c r="J8" s="60" t="s">
        <v>1067</v>
      </c>
      <c r="K8" s="30"/>
      <c r="L8" s="30"/>
      <c r="M8" s="30"/>
      <c r="N8" s="37"/>
    </row>
    <row r="9" spans="1:14" ht="20.100000000000001" customHeight="1">
      <c r="A9" s="30"/>
      <c r="B9" s="68">
        <v>44683</v>
      </c>
      <c r="C9" s="63" t="s">
        <v>955</v>
      </c>
      <c r="D9" s="60" t="s">
        <v>760</v>
      </c>
      <c r="E9" s="72">
        <v>680547945</v>
      </c>
      <c r="F9" s="106">
        <f t="shared" si="0"/>
        <v>0.24999999081622382</v>
      </c>
      <c r="G9" s="61">
        <v>170136980</v>
      </c>
      <c r="H9" s="61">
        <v>17013690</v>
      </c>
      <c r="I9" s="60"/>
      <c r="J9" s="60" t="s">
        <v>1067</v>
      </c>
      <c r="K9" s="30"/>
      <c r="L9" s="30"/>
      <c r="M9" s="30"/>
      <c r="N9" s="37"/>
    </row>
    <row r="10" spans="1:14" ht="20.100000000000001" customHeight="1">
      <c r="A10" s="30"/>
      <c r="B10" s="68">
        <v>44723</v>
      </c>
      <c r="C10" s="63" t="s">
        <v>1007</v>
      </c>
      <c r="D10" s="60" t="s">
        <v>761</v>
      </c>
      <c r="E10" s="72">
        <v>2966013</v>
      </c>
      <c r="F10" s="106">
        <f t="shared" si="0"/>
        <v>0.13999938638165105</v>
      </c>
      <c r="G10" s="61">
        <v>415240</v>
      </c>
      <c r="H10" s="61">
        <v>41520</v>
      </c>
      <c r="I10" s="60"/>
      <c r="J10" s="60" t="s">
        <v>1083</v>
      </c>
      <c r="K10" s="30"/>
      <c r="L10" s="30"/>
      <c r="M10" s="30"/>
      <c r="N10" s="37"/>
    </row>
    <row r="11" spans="1:14" ht="20.100000000000001" customHeight="1">
      <c r="A11" s="30"/>
      <c r="B11" s="68">
        <v>44730</v>
      </c>
      <c r="C11" s="63" t="s">
        <v>955</v>
      </c>
      <c r="D11" s="60" t="s">
        <v>762</v>
      </c>
      <c r="E11" s="72">
        <v>93908</v>
      </c>
      <c r="F11" s="106">
        <f t="shared" si="0"/>
        <v>0.13992418111343016</v>
      </c>
      <c r="G11" s="61">
        <v>13140</v>
      </c>
      <c r="H11" s="61">
        <v>1310</v>
      </c>
      <c r="I11" s="60"/>
      <c r="J11" s="60" t="s">
        <v>1070</v>
      </c>
      <c r="K11" s="30"/>
      <c r="L11" s="30"/>
      <c r="M11" s="30"/>
      <c r="N11" s="37"/>
    </row>
    <row r="12" spans="1:14" ht="20.100000000000001" customHeight="1">
      <c r="A12" s="30"/>
      <c r="B12" s="68">
        <v>44730</v>
      </c>
      <c r="C12" s="63" t="s">
        <v>955</v>
      </c>
      <c r="D12" s="60" t="s">
        <v>763</v>
      </c>
      <c r="E12" s="72">
        <v>1245441</v>
      </c>
      <c r="F12" s="106">
        <f t="shared" si="0"/>
        <v>0.13999860290451335</v>
      </c>
      <c r="G12" s="61">
        <v>174360</v>
      </c>
      <c r="H12" s="61">
        <v>17430</v>
      </c>
      <c r="I12" s="60"/>
      <c r="J12" s="60" t="s">
        <v>1071</v>
      </c>
      <c r="K12" s="30"/>
      <c r="L12" s="30"/>
      <c r="M12" s="30"/>
      <c r="N12" s="37"/>
    </row>
    <row r="13" spans="1:14" ht="20.100000000000001" customHeight="1">
      <c r="A13" s="30"/>
      <c r="B13" s="68">
        <v>44732</v>
      </c>
      <c r="C13" s="63" t="s">
        <v>955</v>
      </c>
      <c r="D13" s="60" t="s">
        <v>1081</v>
      </c>
      <c r="E13" s="72">
        <v>2867285</v>
      </c>
      <c r="F13" s="106">
        <f t="shared" si="0"/>
        <v>0.13999654725637667</v>
      </c>
      <c r="G13" s="61">
        <v>401410</v>
      </c>
      <c r="H13" s="61">
        <v>40140</v>
      </c>
      <c r="I13" s="60"/>
      <c r="J13" s="60" t="s">
        <v>1069</v>
      </c>
      <c r="K13" s="30"/>
      <c r="L13" s="30"/>
      <c r="M13" s="30"/>
      <c r="N13" s="37"/>
    </row>
    <row r="14" spans="1:14" ht="20.100000000000001" customHeight="1">
      <c r="A14" s="30"/>
      <c r="B14" s="68">
        <v>44738</v>
      </c>
      <c r="C14" s="63" t="s">
        <v>1008</v>
      </c>
      <c r="D14" s="60" t="s">
        <v>764</v>
      </c>
      <c r="E14" s="72">
        <v>29713</v>
      </c>
      <c r="F14" s="106">
        <f t="shared" si="0"/>
        <v>0.13966950493050181</v>
      </c>
      <c r="G14" s="61">
        <v>4150</v>
      </c>
      <c r="H14" s="61">
        <v>410</v>
      </c>
      <c r="I14" s="60"/>
      <c r="J14" s="60" t="s">
        <v>1072</v>
      </c>
      <c r="K14" s="30"/>
      <c r="L14" s="30"/>
      <c r="M14" s="30"/>
      <c r="N14" s="37"/>
    </row>
    <row r="15" spans="1:14" ht="20.100000000000001" customHeight="1">
      <c r="A15" s="30"/>
      <c r="B15" s="68">
        <v>44742</v>
      </c>
      <c r="C15" s="63" t="s">
        <v>1007</v>
      </c>
      <c r="D15" s="60" t="s">
        <v>765</v>
      </c>
      <c r="E15" s="72">
        <v>328323</v>
      </c>
      <c r="F15" s="106">
        <f t="shared" si="0"/>
        <v>0.13995364321110615</v>
      </c>
      <c r="G15" s="61">
        <v>45950</v>
      </c>
      <c r="H15" s="61">
        <v>4580</v>
      </c>
      <c r="I15" s="60"/>
      <c r="J15" s="60" t="s">
        <v>1073</v>
      </c>
      <c r="K15" s="30"/>
      <c r="L15" s="30"/>
      <c r="M15" s="30"/>
      <c r="N15" s="37"/>
    </row>
    <row r="16" spans="1:14" ht="20.100000000000001" customHeight="1">
      <c r="A16" s="30"/>
      <c r="B16" s="68">
        <v>44774</v>
      </c>
      <c r="C16" s="63" t="s">
        <v>1006</v>
      </c>
      <c r="D16" s="60" t="s">
        <v>766</v>
      </c>
      <c r="E16" s="72">
        <v>170767123</v>
      </c>
      <c r="F16" s="106">
        <f t="shared" si="0"/>
        <v>0.24999999560805389</v>
      </c>
      <c r="G16" s="61">
        <v>42691780</v>
      </c>
      <c r="H16" s="61">
        <v>4269170</v>
      </c>
      <c r="I16" s="60"/>
      <c r="J16" s="60"/>
      <c r="K16" s="30"/>
      <c r="L16" s="30"/>
      <c r="M16" s="30"/>
      <c r="N16" s="37"/>
    </row>
    <row r="17" spans="1:14" ht="20.100000000000001" customHeight="1">
      <c r="A17" s="30"/>
      <c r="B17" s="68">
        <v>44796</v>
      </c>
      <c r="C17" s="63" t="s">
        <v>1005</v>
      </c>
      <c r="D17" s="60" t="s">
        <v>767</v>
      </c>
      <c r="E17" s="72"/>
      <c r="F17" s="106"/>
      <c r="G17" s="61"/>
      <c r="H17" s="61"/>
      <c r="I17" s="69">
        <v>6750737122</v>
      </c>
      <c r="J17" s="60" t="s">
        <v>1068</v>
      </c>
      <c r="K17" s="30"/>
      <c r="L17" s="30"/>
      <c r="M17" s="30"/>
      <c r="N17" s="37"/>
    </row>
    <row r="18" spans="1:14" ht="20.100000000000001" customHeight="1">
      <c r="A18" s="30"/>
      <c r="B18" s="68">
        <v>44806</v>
      </c>
      <c r="C18" s="63" t="s">
        <v>1006</v>
      </c>
      <c r="D18" s="60" t="s">
        <v>768</v>
      </c>
      <c r="E18" s="72">
        <v>496421917</v>
      </c>
      <c r="F18" s="106">
        <f t="shared" si="0"/>
        <v>0.24999998136665671</v>
      </c>
      <c r="G18" s="61">
        <v>124105470</v>
      </c>
      <c r="H18" s="61">
        <v>12410540</v>
      </c>
      <c r="I18" s="60"/>
      <c r="J18" s="60"/>
      <c r="K18" s="30"/>
      <c r="L18" s="30"/>
      <c r="M18" s="30"/>
      <c r="N18" s="37"/>
    </row>
    <row r="19" spans="1:14" ht="20.100000000000001" customHeight="1">
      <c r="A19" s="30"/>
      <c r="B19" s="68">
        <v>44818</v>
      </c>
      <c r="C19" s="63" t="s">
        <v>955</v>
      </c>
      <c r="D19" s="60" t="s">
        <v>769</v>
      </c>
      <c r="E19" s="72">
        <v>595479444</v>
      </c>
      <c r="F19" s="106">
        <f t="shared" si="0"/>
        <v>0.2499999983206809</v>
      </c>
      <c r="G19" s="61">
        <v>148869860</v>
      </c>
      <c r="H19" s="61">
        <v>14886980</v>
      </c>
      <c r="I19" s="60"/>
      <c r="J19" s="60"/>
      <c r="K19" s="30"/>
      <c r="L19" s="30"/>
      <c r="M19" s="30"/>
      <c r="N19" s="37"/>
    </row>
    <row r="20" spans="1:14" ht="20.100000000000001" customHeight="1">
      <c r="A20" s="30"/>
      <c r="B20" s="68">
        <v>44823</v>
      </c>
      <c r="C20" s="63" t="s">
        <v>1005</v>
      </c>
      <c r="D20" s="60" t="s">
        <v>770</v>
      </c>
      <c r="E20" s="72">
        <v>115803</v>
      </c>
      <c r="F20" s="106">
        <f t="shared" si="0"/>
        <v>0.13997910244121481</v>
      </c>
      <c r="G20" s="61">
        <v>16210</v>
      </c>
      <c r="H20" s="61">
        <v>1620</v>
      </c>
      <c r="I20" s="60"/>
      <c r="J20" s="60" t="s">
        <v>1069</v>
      </c>
      <c r="K20" s="30"/>
      <c r="L20" s="30"/>
      <c r="M20" s="30"/>
      <c r="N20" s="37"/>
    </row>
    <row r="21" spans="1:14" ht="20.100000000000001" customHeight="1">
      <c r="A21" s="30"/>
      <c r="B21" s="68">
        <v>44848</v>
      </c>
      <c r="C21" s="63" t="s">
        <v>955</v>
      </c>
      <c r="D21" s="60" t="s">
        <v>771</v>
      </c>
      <c r="E21" s="72">
        <v>304356160</v>
      </c>
      <c r="F21" s="106">
        <f t="shared" si="0"/>
        <v>0.25</v>
      </c>
      <c r="G21" s="61">
        <v>76089040</v>
      </c>
      <c r="H21" s="61">
        <v>7608900</v>
      </c>
      <c r="I21" s="60"/>
      <c r="J21" s="60"/>
      <c r="K21" s="30"/>
      <c r="L21" s="30"/>
      <c r="M21" s="30"/>
      <c r="N21" s="37"/>
    </row>
    <row r="22" spans="1:14" ht="20.100000000000001" customHeight="1">
      <c r="A22" s="30"/>
      <c r="B22" s="68">
        <v>44862</v>
      </c>
      <c r="C22" s="63" t="s">
        <v>1005</v>
      </c>
      <c r="D22" s="60" t="s">
        <v>772</v>
      </c>
      <c r="E22" s="72">
        <v>90487664</v>
      </c>
      <c r="F22" s="106">
        <f t="shared" si="0"/>
        <v>0.24999993369261914</v>
      </c>
      <c r="G22" s="61">
        <v>22621910</v>
      </c>
      <c r="H22" s="61">
        <v>2262190</v>
      </c>
      <c r="I22" s="60"/>
      <c r="J22" s="60"/>
      <c r="K22" s="30"/>
      <c r="L22" s="30"/>
      <c r="M22" s="30"/>
      <c r="N22" s="37"/>
    </row>
    <row r="23" spans="1:14" ht="20.100000000000001" customHeight="1">
      <c r="A23" s="30"/>
      <c r="B23" s="68">
        <v>44897</v>
      </c>
      <c r="C23" s="63" t="s">
        <v>1005</v>
      </c>
      <c r="D23" s="60" t="s">
        <v>773</v>
      </c>
      <c r="E23" s="72">
        <v>13714123745</v>
      </c>
      <c r="F23" s="106">
        <f t="shared" si="0"/>
        <v>0.24999999954426544</v>
      </c>
      <c r="G23" s="61">
        <v>3428530930</v>
      </c>
      <c r="H23" s="61">
        <v>342853090</v>
      </c>
      <c r="I23" s="60"/>
      <c r="J23" s="60"/>
      <c r="K23" s="30"/>
      <c r="L23" s="30"/>
      <c r="M23" s="30"/>
      <c r="N23" s="37"/>
    </row>
    <row r="24" spans="1:14" ht="20.100000000000001" customHeight="1">
      <c r="A24" s="30"/>
      <c r="B24" s="68">
        <v>44897</v>
      </c>
      <c r="C24" s="63" t="s">
        <v>1005</v>
      </c>
      <c r="D24" s="60" t="s">
        <v>774</v>
      </c>
      <c r="E24" s="72">
        <v>313215889</v>
      </c>
      <c r="F24" s="106">
        <f t="shared" si="0"/>
        <v>0.24999999281645638</v>
      </c>
      <c r="G24" s="61">
        <v>78303970</v>
      </c>
      <c r="H24" s="61">
        <v>7830390</v>
      </c>
      <c r="I24" s="60"/>
      <c r="J24" s="60"/>
      <c r="K24" s="30"/>
      <c r="L24" s="30"/>
      <c r="M24" s="30"/>
      <c r="N24" s="37"/>
    </row>
    <row r="25" spans="1:14" ht="20.100000000000001" customHeight="1">
      <c r="A25" s="30"/>
      <c r="B25" s="68">
        <v>44905</v>
      </c>
      <c r="C25" s="63" t="s">
        <v>1006</v>
      </c>
      <c r="D25" s="60" t="s">
        <v>775</v>
      </c>
      <c r="E25" s="72">
        <v>2479576</v>
      </c>
      <c r="F25" s="106">
        <f t="shared" si="0"/>
        <v>0.13999974189135561</v>
      </c>
      <c r="G25" s="61">
        <v>347140</v>
      </c>
      <c r="H25" s="61">
        <v>34710</v>
      </c>
      <c r="I25" s="60"/>
      <c r="J25" s="60" t="s">
        <v>1083</v>
      </c>
      <c r="K25" s="30"/>
      <c r="L25" s="30"/>
      <c r="M25" s="30"/>
      <c r="N25" s="37"/>
    </row>
    <row r="26" spans="1:14" ht="20.100000000000001" customHeight="1">
      <c r="A26" s="30"/>
      <c r="B26" s="68">
        <v>44912</v>
      </c>
      <c r="C26" s="63" t="s">
        <v>1007</v>
      </c>
      <c r="D26" s="60" t="s">
        <v>776</v>
      </c>
      <c r="E26" s="72">
        <v>162654</v>
      </c>
      <c r="F26" s="106">
        <f t="shared" si="0"/>
        <v>0.13999040908923235</v>
      </c>
      <c r="G26" s="61">
        <v>22770</v>
      </c>
      <c r="H26" s="61">
        <v>2270</v>
      </c>
      <c r="I26" s="60"/>
      <c r="J26" s="60" t="s">
        <v>1069</v>
      </c>
      <c r="K26" s="30"/>
      <c r="L26" s="30"/>
      <c r="M26" s="30"/>
      <c r="N26" s="37"/>
    </row>
    <row r="27" spans="1:14" ht="20.100000000000001" customHeight="1">
      <c r="A27" s="30"/>
      <c r="B27" s="68">
        <v>44912</v>
      </c>
      <c r="C27" s="63" t="s">
        <v>955</v>
      </c>
      <c r="D27" s="60" t="s">
        <v>777</v>
      </c>
      <c r="E27" s="72">
        <v>161571</v>
      </c>
      <c r="F27" s="106">
        <f t="shared" si="0"/>
        <v>0.13993847905874199</v>
      </c>
      <c r="G27" s="61">
        <v>22610</v>
      </c>
      <c r="H27" s="61">
        <v>2260</v>
      </c>
      <c r="I27" s="60"/>
      <c r="J27" s="60" t="s">
        <v>1069</v>
      </c>
      <c r="K27" s="30"/>
      <c r="L27" s="30"/>
      <c r="M27" s="30"/>
      <c r="N27" s="37"/>
    </row>
    <row r="28" spans="1:14" ht="20.100000000000001" customHeight="1">
      <c r="A28" s="30"/>
      <c r="B28" s="68">
        <v>44912</v>
      </c>
      <c r="C28" s="63" t="s">
        <v>1006</v>
      </c>
      <c r="D28" s="60" t="s">
        <v>778</v>
      </c>
      <c r="E28" s="72">
        <v>73627</v>
      </c>
      <c r="F28" s="106">
        <f t="shared" si="0"/>
        <v>0.13989433224224809</v>
      </c>
      <c r="G28" s="61">
        <v>10300</v>
      </c>
      <c r="H28" s="61">
        <v>1030</v>
      </c>
      <c r="I28" s="60"/>
      <c r="J28" s="60" t="s">
        <v>1070</v>
      </c>
      <c r="K28" s="30"/>
      <c r="L28" s="30"/>
      <c r="M28" s="30"/>
      <c r="N28" s="37"/>
    </row>
    <row r="29" spans="1:14" ht="20.100000000000001" customHeight="1">
      <c r="A29" s="30"/>
      <c r="B29" s="68">
        <v>44914</v>
      </c>
      <c r="C29" s="63" t="s">
        <v>955</v>
      </c>
      <c r="D29" s="60" t="s">
        <v>779</v>
      </c>
      <c r="E29" s="72">
        <v>1515920</v>
      </c>
      <c r="F29" s="106">
        <f t="shared" si="0"/>
        <v>0.13999419494432425</v>
      </c>
      <c r="G29" s="61">
        <v>212220</v>
      </c>
      <c r="H29" s="61">
        <v>21220</v>
      </c>
      <c r="I29" s="60"/>
      <c r="J29" s="60" t="s">
        <v>1069</v>
      </c>
      <c r="K29" s="30"/>
      <c r="L29" s="30"/>
      <c r="M29" s="30"/>
      <c r="N29" s="37"/>
    </row>
    <row r="30" spans="1:14" ht="20.100000000000001" customHeight="1">
      <c r="A30" s="30"/>
      <c r="B30" s="68">
        <v>44926</v>
      </c>
      <c r="C30" s="63"/>
      <c r="D30" s="60" t="s">
        <v>1089</v>
      </c>
      <c r="E30" s="72"/>
      <c r="F30" s="107"/>
      <c r="G30" s="61">
        <v>-4742467430</v>
      </c>
      <c r="H30" s="61">
        <v>-474246630</v>
      </c>
      <c r="I30" s="61">
        <v>-6750737122</v>
      </c>
      <c r="J30" s="60"/>
      <c r="K30" s="30"/>
      <c r="L30" s="30"/>
      <c r="M30" s="30"/>
      <c r="N30" s="37"/>
    </row>
    <row r="31" spans="1:14" ht="20.100000000000001" customHeight="1">
      <c r="A31" s="30"/>
      <c r="B31" s="134">
        <v>44929</v>
      </c>
      <c r="C31" s="109" t="s">
        <v>1006</v>
      </c>
      <c r="D31" s="135" t="s">
        <v>1944</v>
      </c>
      <c r="E31" s="64">
        <v>23063012</v>
      </c>
      <c r="F31" s="136">
        <f t="shared" ref="F31:F34" si="1">G31/E31</f>
        <v>0.24999986992158699</v>
      </c>
      <c r="G31" s="64">
        <v>5765750</v>
      </c>
      <c r="H31" s="64">
        <v>576570</v>
      </c>
      <c r="I31" s="135"/>
      <c r="J31" s="135" t="s">
        <v>1067</v>
      </c>
      <c r="K31" s="30"/>
      <c r="L31" s="30"/>
      <c r="M31" s="30"/>
      <c r="N31" s="37"/>
    </row>
    <row r="32" spans="1:14" ht="20.100000000000001" customHeight="1">
      <c r="A32" s="30"/>
      <c r="B32" s="134">
        <v>44946</v>
      </c>
      <c r="C32" s="109" t="s">
        <v>1006</v>
      </c>
      <c r="D32" s="135" t="s">
        <v>1945</v>
      </c>
      <c r="E32" s="64">
        <v>14115068</v>
      </c>
      <c r="F32" s="136">
        <f t="shared" si="1"/>
        <v>0.24999950407606963</v>
      </c>
      <c r="G32" s="64">
        <v>3528760</v>
      </c>
      <c r="H32" s="64">
        <v>352870</v>
      </c>
      <c r="I32" s="135"/>
      <c r="J32" s="135" t="s">
        <v>1946</v>
      </c>
      <c r="K32" s="30"/>
      <c r="L32" s="30"/>
      <c r="M32" s="30"/>
      <c r="N32" s="37"/>
    </row>
    <row r="33" spans="1:14" ht="20.100000000000001" customHeight="1">
      <c r="A33" s="30"/>
      <c r="B33" s="134">
        <v>44998</v>
      </c>
      <c r="C33" s="109" t="s">
        <v>1006</v>
      </c>
      <c r="D33" s="135" t="s">
        <v>1947</v>
      </c>
      <c r="E33" s="64">
        <v>33649315</v>
      </c>
      <c r="F33" s="136">
        <f t="shared" si="1"/>
        <v>0.24999973996498889</v>
      </c>
      <c r="G33" s="64">
        <v>8412320</v>
      </c>
      <c r="H33" s="64">
        <v>841230</v>
      </c>
      <c r="I33" s="135"/>
      <c r="J33" s="135" t="s">
        <v>1946</v>
      </c>
      <c r="K33" s="30"/>
      <c r="L33" s="30"/>
      <c r="M33" s="30"/>
      <c r="N33" s="37"/>
    </row>
    <row r="34" spans="1:14" ht="20.100000000000001" customHeight="1">
      <c r="A34" s="30"/>
      <c r="B34" s="134">
        <v>45005</v>
      </c>
      <c r="C34" s="109" t="s">
        <v>1006</v>
      </c>
      <c r="D34" s="135" t="s">
        <v>1948</v>
      </c>
      <c r="E34" s="64">
        <v>243993</v>
      </c>
      <c r="F34" s="136">
        <f t="shared" si="1"/>
        <v>0.13996303172632002</v>
      </c>
      <c r="G34" s="64">
        <v>34150</v>
      </c>
      <c r="H34" s="64">
        <v>3410</v>
      </c>
      <c r="I34" s="135"/>
      <c r="J34" s="135" t="s">
        <v>1949</v>
      </c>
      <c r="K34" s="30"/>
      <c r="L34" s="30"/>
      <c r="M34" s="30"/>
      <c r="N34" s="37"/>
    </row>
    <row r="35" spans="1:14" ht="20.100000000000001" customHeight="1">
      <c r="A35" s="30"/>
      <c r="B35" s="68"/>
      <c r="C35" s="63"/>
      <c r="D35" s="60"/>
      <c r="E35" s="72"/>
      <c r="F35" s="106"/>
      <c r="G35" s="61"/>
      <c r="H35" s="61"/>
      <c r="I35" s="60"/>
      <c r="J35" s="60"/>
      <c r="K35" s="30"/>
      <c r="L35" s="30"/>
      <c r="M35" s="30"/>
      <c r="N35" s="37"/>
    </row>
    <row r="36" spans="1:14" ht="20.100000000000001" customHeight="1">
      <c r="A36" s="30"/>
      <c r="B36" s="68"/>
      <c r="C36" s="63"/>
      <c r="D36" s="60"/>
      <c r="E36" s="72"/>
      <c r="F36" s="106"/>
      <c r="G36" s="61"/>
      <c r="H36" s="61"/>
      <c r="I36" s="60"/>
      <c r="J36" s="60"/>
      <c r="K36" s="30"/>
      <c r="L36" s="30"/>
      <c r="M36" s="30"/>
      <c r="N36" s="37"/>
    </row>
    <row r="37" spans="1:14" ht="20.100000000000001" customHeight="1">
      <c r="A37" s="30"/>
      <c r="B37" s="68"/>
      <c r="C37" s="63"/>
      <c r="D37" s="60"/>
      <c r="E37" s="72"/>
      <c r="F37" s="106"/>
      <c r="G37" s="61"/>
      <c r="H37" s="61"/>
      <c r="I37" s="60"/>
      <c r="J37" s="60"/>
      <c r="K37" s="30"/>
      <c r="L37" s="30"/>
      <c r="M37" s="30"/>
      <c r="N37" s="37"/>
    </row>
    <row r="38" spans="1:14" ht="20.100000000000001" customHeight="1">
      <c r="A38" s="30"/>
      <c r="B38" s="68"/>
      <c r="C38" s="63"/>
      <c r="D38" s="60"/>
      <c r="E38" s="72"/>
      <c r="F38" s="106"/>
      <c r="G38" s="61"/>
      <c r="H38" s="61"/>
      <c r="I38" s="60"/>
      <c r="J38" s="60"/>
      <c r="K38" s="30"/>
      <c r="L38" s="30"/>
      <c r="M38" s="30"/>
      <c r="N38" s="37"/>
    </row>
    <row r="39" spans="1:14" ht="20.100000000000001" customHeight="1">
      <c r="A39" s="30"/>
      <c r="B39" s="68"/>
      <c r="C39" s="63"/>
      <c r="D39" s="60"/>
      <c r="E39" s="72"/>
      <c r="F39" s="106"/>
      <c r="G39" s="61"/>
      <c r="H39" s="61"/>
      <c r="I39" s="60"/>
      <c r="J39" s="60"/>
      <c r="K39" s="30"/>
      <c r="L39" s="30"/>
      <c r="M39" s="30"/>
      <c r="N39" s="37"/>
    </row>
    <row r="40" spans="1:14" ht="20.100000000000001" customHeight="1">
      <c r="A40" s="30"/>
      <c r="B40" s="68"/>
      <c r="C40" s="63"/>
      <c r="D40" s="60"/>
      <c r="E40" s="72"/>
      <c r="F40" s="106"/>
      <c r="G40" s="61"/>
      <c r="H40" s="61"/>
      <c r="I40" s="60"/>
      <c r="J40" s="60"/>
      <c r="K40" s="30"/>
      <c r="L40" s="30"/>
      <c r="M40" s="30"/>
      <c r="N40" s="37"/>
    </row>
    <row r="41" spans="1:14" ht="20.100000000000001" customHeight="1">
      <c r="A41" s="30"/>
      <c r="B41" s="68"/>
      <c r="C41" s="63"/>
      <c r="D41" s="60"/>
      <c r="E41" s="72"/>
      <c r="F41" s="106"/>
      <c r="G41" s="61"/>
      <c r="H41" s="61"/>
      <c r="I41" s="60"/>
      <c r="J41" s="60"/>
      <c r="K41" s="30"/>
      <c r="L41" s="30"/>
      <c r="M41" s="30"/>
      <c r="N41" s="37"/>
    </row>
    <row r="42" spans="1:14" ht="20.100000000000001" customHeight="1">
      <c r="A42" s="30"/>
      <c r="B42" s="68"/>
      <c r="C42" s="63"/>
      <c r="D42" s="60"/>
      <c r="E42" s="72"/>
      <c r="F42" s="106"/>
      <c r="G42" s="61"/>
      <c r="H42" s="61"/>
      <c r="I42" s="60"/>
      <c r="J42" s="60"/>
      <c r="K42" s="30"/>
      <c r="L42" s="30"/>
      <c r="M42" s="30"/>
      <c r="N42" s="37"/>
    </row>
    <row r="43" spans="1:14" ht="20.100000000000001" customHeight="1">
      <c r="A43" s="30"/>
      <c r="B43" s="68"/>
      <c r="C43" s="63"/>
      <c r="D43" s="60"/>
      <c r="E43" s="72"/>
      <c r="F43" s="106"/>
      <c r="G43" s="61"/>
      <c r="H43" s="61"/>
      <c r="I43" s="60"/>
      <c r="J43" s="60"/>
      <c r="K43" s="30"/>
      <c r="L43" s="30"/>
      <c r="M43" s="30"/>
      <c r="N43" s="37"/>
    </row>
    <row r="44" spans="1:14" ht="20.100000000000001" customHeight="1">
      <c r="A44" s="30"/>
      <c r="B44" s="68"/>
      <c r="C44" s="63"/>
      <c r="D44" s="60"/>
      <c r="E44" s="72"/>
      <c r="F44" s="106"/>
      <c r="G44" s="61"/>
      <c r="H44" s="61"/>
      <c r="I44" s="60"/>
      <c r="J44" s="60"/>
      <c r="K44" s="30"/>
      <c r="L44" s="30"/>
      <c r="M44" s="30"/>
      <c r="N44" s="37"/>
    </row>
    <row r="45" spans="1:14" ht="20.100000000000001" customHeight="1">
      <c r="A45" s="30"/>
      <c r="B45" s="140" t="s">
        <v>1009</v>
      </c>
      <c r="C45" s="141"/>
      <c r="D45" s="142"/>
      <c r="E45" s="98">
        <f>SUM(E4:E44)</f>
        <v>19046378468</v>
      </c>
      <c r="F45" s="108"/>
      <c r="G45" s="98">
        <f>SUM(G4:G44)</f>
        <v>17740980</v>
      </c>
      <c r="H45" s="98">
        <f>SUM(H4:H44)</f>
        <v>1774080</v>
      </c>
      <c r="I45" s="98">
        <f>SUM(I4:I44)</f>
        <v>0</v>
      </c>
      <c r="J45" s="79"/>
      <c r="K45" s="30"/>
      <c r="L45" s="30"/>
      <c r="M45" s="30"/>
      <c r="N45" s="37"/>
    </row>
    <row r="46" spans="1:14" ht="20.100000000000001" customHeight="1">
      <c r="A46" s="30"/>
      <c r="B46" s="30"/>
      <c r="C46" s="41"/>
      <c r="D46" s="30"/>
      <c r="E46" s="30"/>
      <c r="F46" s="41"/>
      <c r="G46" s="30"/>
      <c r="H46" s="30"/>
      <c r="I46" s="30"/>
      <c r="J46" s="30"/>
      <c r="K46" s="30"/>
      <c r="L46" s="37"/>
    </row>
    <row r="47" spans="1:14" ht="20.100000000000001" customHeight="1">
      <c r="A47" s="30"/>
      <c r="B47" s="30"/>
      <c r="C47" s="41"/>
      <c r="D47" s="30"/>
      <c r="E47" s="30"/>
      <c r="F47" s="41"/>
      <c r="G47" s="32" t="s">
        <v>479</v>
      </c>
      <c r="H47" s="33">
        <f>SUM(M:M)</f>
        <v>19515060</v>
      </c>
      <c r="I47" s="30"/>
      <c r="J47" s="30"/>
      <c r="K47" s="30">
        <v>11100101</v>
      </c>
      <c r="L47" s="30" t="s">
        <v>48</v>
      </c>
      <c r="M47" s="37">
        <f>IFERROR(VLOOKUP(K47,Mapping!$O:$R,4,FALSE),"")</f>
        <v>17740980</v>
      </c>
    </row>
    <row r="48" spans="1:14" ht="20.100000000000001" customHeight="1">
      <c r="A48" s="30"/>
      <c r="B48" s="30"/>
      <c r="C48" s="41"/>
      <c r="D48" s="30"/>
      <c r="E48" s="30"/>
      <c r="F48" s="41"/>
      <c r="G48" s="34" t="s">
        <v>483</v>
      </c>
      <c r="H48" s="35">
        <f>+H47-(H45+G45+I45)</f>
        <v>0</v>
      </c>
      <c r="I48" s="30"/>
      <c r="J48" s="30"/>
      <c r="K48" s="30">
        <v>11100102</v>
      </c>
      <c r="L48" s="30" t="s">
        <v>49</v>
      </c>
      <c r="M48" s="37">
        <f>IFERROR(VLOOKUP(K48,Mapping!$O:$R,4,FALSE),"")</f>
        <v>1774080</v>
      </c>
    </row>
    <row r="49" spans="1:13" ht="20.100000000000001" customHeight="1">
      <c r="A49" s="30"/>
      <c r="B49" s="30"/>
      <c r="C49" s="41"/>
      <c r="D49" s="30"/>
      <c r="E49" s="30"/>
      <c r="F49" s="41"/>
      <c r="G49" s="30"/>
      <c r="H49" s="30"/>
      <c r="I49" s="30"/>
      <c r="J49" s="30"/>
      <c r="K49" s="30">
        <v>11100103</v>
      </c>
      <c r="L49" s="30" t="s">
        <v>50</v>
      </c>
      <c r="M49" s="37">
        <f>IFERROR(VLOOKUP(K49,Mapping!$O:$R,4,FALSE),"")</f>
        <v>0</v>
      </c>
    </row>
    <row r="50" spans="1:13" ht="20.100000000000001" customHeight="1">
      <c r="A50"/>
      <c r="B50"/>
      <c r="C50" s="42"/>
      <c r="D50"/>
      <c r="E50"/>
      <c r="F50" s="42"/>
      <c r="G50"/>
      <c r="H50"/>
      <c r="I50"/>
      <c r="J50"/>
      <c r="K50"/>
      <c r="L50" s="37" t="str">
        <f>IFERROR(VLOOKUP(J50,Mapping!$O:$R,4,FALSE),"")</f>
        <v/>
      </c>
    </row>
    <row r="51" spans="1:13" ht="20.100000000000001" customHeight="1">
      <c r="A51"/>
      <c r="B51"/>
      <c r="C51" s="42"/>
      <c r="D51"/>
      <c r="E51"/>
      <c r="F51" s="42"/>
      <c r="G51"/>
      <c r="H51"/>
      <c r="I51"/>
      <c r="J51"/>
      <c r="K51"/>
      <c r="L51" s="37" t="str">
        <f>IFERROR(VLOOKUP(J51,Mapping!$O:$R,4,FALSE),"")</f>
        <v/>
      </c>
    </row>
    <row r="52" spans="1:13" ht="20.100000000000001" customHeight="1">
      <c r="A52"/>
      <c r="B52"/>
      <c r="C52" s="42"/>
      <c r="D52"/>
      <c r="E52"/>
      <c r="F52" s="42"/>
      <c r="G52"/>
      <c r="H52"/>
      <c r="I52"/>
      <c r="J52"/>
      <c r="K52"/>
      <c r="L52" s="37" t="str">
        <f>IFERROR(VLOOKUP(J52,Mapping!$O:$R,4,FALSE),"")</f>
        <v/>
      </c>
    </row>
    <row r="53" spans="1:13" ht="20.100000000000001" customHeight="1">
      <c r="A53"/>
      <c r="B53"/>
      <c r="C53" s="42"/>
      <c r="D53"/>
      <c r="E53"/>
      <c r="F53" s="42"/>
      <c r="G53"/>
      <c r="H53"/>
      <c r="I53"/>
      <c r="J53"/>
      <c r="K53"/>
      <c r="L53" s="37" t="str">
        <f>IFERROR(VLOOKUP(J53,Mapping!$O:$R,4,FALSE),"")</f>
        <v/>
      </c>
    </row>
    <row r="54" spans="1:13" ht="20.100000000000001" customHeight="1">
      <c r="A54"/>
      <c r="B54"/>
      <c r="C54" s="42"/>
      <c r="D54"/>
      <c r="E54"/>
      <c r="F54" s="42"/>
      <c r="G54"/>
      <c r="H54"/>
      <c r="I54"/>
      <c r="J54"/>
      <c r="K54"/>
      <c r="L54" s="37" t="str">
        <f>IFERROR(VLOOKUP(J54,Mapping!$O:$R,4,FALSE),"")</f>
        <v/>
      </c>
    </row>
    <row r="55" spans="1:13" ht="20.100000000000001" customHeight="1">
      <c r="A55"/>
      <c r="B55"/>
      <c r="C55" s="42"/>
      <c r="D55"/>
      <c r="E55"/>
      <c r="F55" s="42"/>
      <c r="G55"/>
      <c r="H55"/>
      <c r="I55"/>
      <c r="J55"/>
      <c r="K55"/>
      <c r="L55" s="37" t="str">
        <f>IFERROR(VLOOKUP(J55,Mapping!$O:$R,4,FALSE),"")</f>
        <v/>
      </c>
    </row>
    <row r="56" spans="1:13" ht="20.100000000000001" customHeight="1">
      <c r="A56"/>
      <c r="B56"/>
      <c r="C56" s="42"/>
      <c r="D56"/>
      <c r="E56"/>
      <c r="F56" s="42"/>
      <c r="G56"/>
      <c r="H56"/>
      <c r="I56"/>
      <c r="J56"/>
      <c r="K56"/>
      <c r="L56" s="37" t="str">
        <f>IFERROR(VLOOKUP(J56,Mapping!$O:$R,4,FALSE),"")</f>
        <v/>
      </c>
    </row>
  </sheetData>
  <mergeCells count="1">
    <mergeCell ref="B45:D45"/>
  </mergeCells>
  <phoneticPr fontId="3" type="noConversion"/>
  <conditionalFormatting sqref="K47:L47">
    <cfRule type="containsText" dxfId="41" priority="1" operator="containsText" text="TRUE">
      <formula>NOT(ISERROR(SEARCH("TRUE",K47)))</formula>
    </cfRule>
    <cfRule type="containsText" dxfId="40" priority="2" operator="containsText" text="FALSE">
      <formula>NOT(ISERROR(SEARCH("FALSE",K47)))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N32"/>
  <sheetViews>
    <sheetView showGridLines="0" zoomScale="85" zoomScaleNormal="85" workbookViewId="0">
      <selection activeCell="C4" sqref="C4"/>
    </sheetView>
  </sheetViews>
  <sheetFormatPr defaultColWidth="9.140625" defaultRowHeight="20.100000000000001" customHeight="1"/>
  <cols>
    <col min="1" max="1" width="2.7109375" style="28" customWidth="1"/>
    <col min="2" max="2" width="20.7109375" style="88" customWidth="1"/>
    <col min="3" max="3" width="37" style="88" bestFit="1" customWidth="1"/>
    <col min="4" max="4" width="70" style="28" bestFit="1" customWidth="1"/>
    <col min="5" max="8" width="20.7109375" style="28" customWidth="1"/>
    <col min="9" max="9" width="25.5703125" style="28" customWidth="1"/>
    <col min="10" max="10" width="2.7109375" style="28" customWidth="1"/>
    <col min="11" max="14" width="13.5703125" style="28" customWidth="1"/>
    <col min="15" max="16384" width="9.140625" style="28"/>
  </cols>
  <sheetData>
    <row r="1" spans="1:13" ht="20.100000000000001" customHeight="1">
      <c r="A1" s="27" t="s">
        <v>503</v>
      </c>
      <c r="B1" s="41"/>
      <c r="C1" s="41"/>
      <c r="D1" s="30"/>
      <c r="E1" s="30"/>
      <c r="F1" s="30"/>
      <c r="G1" s="30"/>
      <c r="H1" s="30"/>
      <c r="I1" s="30"/>
      <c r="J1" s="30"/>
      <c r="K1" s="30"/>
      <c r="L1" s="30"/>
      <c r="M1" s="37"/>
    </row>
    <row r="2" spans="1:13" ht="20.100000000000001" customHeight="1">
      <c r="A2" s="30"/>
      <c r="B2" s="87"/>
      <c r="C2" s="89"/>
      <c r="D2" s="21"/>
      <c r="E2" s="21"/>
      <c r="F2" s="21"/>
      <c r="G2" s="21"/>
      <c r="H2" s="21"/>
      <c r="I2" s="22" t="s">
        <v>473</v>
      </c>
      <c r="J2" s="30"/>
      <c r="K2" s="30"/>
      <c r="L2" s="30"/>
      <c r="M2" s="37"/>
    </row>
    <row r="3" spans="1:13" ht="20.100000000000001" customHeight="1">
      <c r="A3" s="30"/>
      <c r="B3" s="66" t="s">
        <v>469</v>
      </c>
      <c r="C3" s="66" t="s">
        <v>1010</v>
      </c>
      <c r="D3" s="66" t="s">
        <v>1011</v>
      </c>
      <c r="E3" s="24" t="str">
        <f>보통예금YG!$F$3</f>
        <v>`22년말</v>
      </c>
      <c r="F3" s="65" t="s">
        <v>1012</v>
      </c>
      <c r="G3" s="65" t="s">
        <v>1013</v>
      </c>
      <c r="H3" s="24" t="str">
        <f>보통예금YG!$G$3</f>
        <v>`23년 1분기</v>
      </c>
      <c r="I3" s="67" t="s">
        <v>1014</v>
      </c>
      <c r="J3" s="30"/>
      <c r="K3" s="30"/>
      <c r="L3" s="30"/>
      <c r="M3" s="37"/>
    </row>
    <row r="4" spans="1:13" ht="20.100000000000001" customHeight="1">
      <c r="A4" s="30"/>
      <c r="B4" s="144" t="s">
        <v>55</v>
      </c>
      <c r="C4" s="63" t="s">
        <v>783</v>
      </c>
      <c r="D4" s="60" t="s">
        <v>784</v>
      </c>
      <c r="E4" s="72">
        <v>3773203106</v>
      </c>
      <c r="F4" s="72"/>
      <c r="G4" s="72">
        <v>3773203106</v>
      </c>
      <c r="H4" s="61">
        <f>E4+F4-G4</f>
        <v>0</v>
      </c>
      <c r="I4" s="60"/>
      <c r="J4" s="30"/>
      <c r="K4" s="30"/>
      <c r="L4" s="30"/>
      <c r="M4" s="37"/>
    </row>
    <row r="5" spans="1:13" ht="20.100000000000001" customHeight="1">
      <c r="A5" s="30"/>
      <c r="B5" s="145"/>
      <c r="C5" s="63" t="s">
        <v>782</v>
      </c>
      <c r="D5" s="60" t="s">
        <v>1950</v>
      </c>
      <c r="E5" s="72">
        <v>9703100</v>
      </c>
      <c r="F5" s="72"/>
      <c r="G5" s="72">
        <v>9703100</v>
      </c>
      <c r="H5" s="61">
        <f t="shared" ref="H5:H18" si="0">E5+F5-G5</f>
        <v>0</v>
      </c>
      <c r="I5" s="60"/>
      <c r="J5" s="30"/>
      <c r="K5" s="30"/>
      <c r="L5" s="30"/>
      <c r="M5" s="37"/>
    </row>
    <row r="6" spans="1:13" ht="20.100000000000001" customHeight="1">
      <c r="A6" s="30"/>
      <c r="B6" s="145"/>
      <c r="C6" s="63" t="s">
        <v>780</v>
      </c>
      <c r="D6" s="60" t="s">
        <v>781</v>
      </c>
      <c r="E6" s="72">
        <v>850000</v>
      </c>
      <c r="F6" s="72"/>
      <c r="G6" s="72">
        <v>850000</v>
      </c>
      <c r="H6" s="61">
        <f t="shared" si="0"/>
        <v>0</v>
      </c>
      <c r="I6" s="60"/>
      <c r="J6" s="30"/>
      <c r="K6" s="30"/>
      <c r="L6" s="30"/>
      <c r="M6" s="37"/>
    </row>
    <row r="7" spans="1:13" ht="20.100000000000001" customHeight="1">
      <c r="A7" s="30"/>
      <c r="B7" s="145"/>
      <c r="C7" s="63" t="s">
        <v>785</v>
      </c>
      <c r="D7" s="60" t="s">
        <v>786</v>
      </c>
      <c r="E7" s="72">
        <v>300000</v>
      </c>
      <c r="F7" s="72"/>
      <c r="G7" s="72">
        <v>300000</v>
      </c>
      <c r="H7" s="61">
        <f t="shared" si="0"/>
        <v>0</v>
      </c>
      <c r="I7" s="60"/>
      <c r="J7" s="30"/>
      <c r="K7" s="30"/>
      <c r="L7" s="30"/>
      <c r="M7" s="37"/>
    </row>
    <row r="8" spans="1:13" ht="20.100000000000001" customHeight="1">
      <c r="A8" s="30"/>
      <c r="B8" s="145"/>
      <c r="C8" s="63" t="s">
        <v>785</v>
      </c>
      <c r="D8" s="60" t="s">
        <v>787</v>
      </c>
      <c r="E8" s="72">
        <v>300000</v>
      </c>
      <c r="F8" s="72"/>
      <c r="G8" s="72">
        <v>300000</v>
      </c>
      <c r="H8" s="61">
        <f t="shared" si="0"/>
        <v>0</v>
      </c>
      <c r="I8" s="60"/>
      <c r="J8" s="30"/>
      <c r="K8" s="30"/>
      <c r="L8" s="30"/>
      <c r="M8" s="37"/>
    </row>
    <row r="9" spans="1:13" ht="20.100000000000001" customHeight="1">
      <c r="A9" s="30"/>
      <c r="B9" s="145"/>
      <c r="C9" s="63" t="s">
        <v>785</v>
      </c>
      <c r="D9" s="60" t="s">
        <v>788</v>
      </c>
      <c r="E9" s="72">
        <v>300000</v>
      </c>
      <c r="F9" s="72"/>
      <c r="G9" s="72">
        <v>300000</v>
      </c>
      <c r="H9" s="61">
        <f t="shared" si="0"/>
        <v>0</v>
      </c>
      <c r="I9" s="60"/>
      <c r="J9" s="30"/>
      <c r="K9" s="30"/>
      <c r="L9" s="30"/>
      <c r="M9" s="37"/>
    </row>
    <row r="10" spans="1:13" ht="20.100000000000001" customHeight="1">
      <c r="A10" s="30"/>
      <c r="B10" s="145"/>
      <c r="C10" s="63" t="s">
        <v>783</v>
      </c>
      <c r="D10" s="60" t="s">
        <v>1719</v>
      </c>
      <c r="E10" s="72"/>
      <c r="F10" s="72">
        <v>8968738211</v>
      </c>
      <c r="G10" s="72"/>
      <c r="H10" s="61">
        <f t="shared" si="0"/>
        <v>8968738211</v>
      </c>
      <c r="I10" s="60"/>
      <c r="J10" s="30"/>
      <c r="K10" s="30"/>
      <c r="L10" s="30"/>
      <c r="M10" s="37"/>
    </row>
    <row r="11" spans="1:13" ht="20.100000000000001" customHeight="1">
      <c r="A11" s="30"/>
      <c r="B11" s="145"/>
      <c r="C11" s="63" t="s">
        <v>782</v>
      </c>
      <c r="D11" s="60" t="s">
        <v>1951</v>
      </c>
      <c r="E11" s="72"/>
      <c r="F11" s="72">
        <v>5690000</v>
      </c>
      <c r="G11" s="72"/>
      <c r="H11" s="61">
        <f t="shared" si="0"/>
        <v>5690000</v>
      </c>
      <c r="I11" s="60"/>
      <c r="J11" s="30"/>
      <c r="K11" s="30"/>
      <c r="L11" s="30"/>
      <c r="M11" s="37"/>
    </row>
    <row r="12" spans="1:13" ht="20.100000000000001" customHeight="1">
      <c r="A12" s="30"/>
      <c r="B12" s="145"/>
      <c r="C12" s="63" t="s">
        <v>1952</v>
      </c>
      <c r="D12" s="60" t="s">
        <v>1953</v>
      </c>
      <c r="E12" s="72"/>
      <c r="F12" s="72">
        <v>2024000</v>
      </c>
      <c r="G12" s="72"/>
      <c r="H12" s="61">
        <f t="shared" si="0"/>
        <v>2024000</v>
      </c>
      <c r="I12" s="60"/>
      <c r="J12" s="30"/>
      <c r="K12" s="30"/>
      <c r="L12" s="30"/>
      <c r="M12" s="37"/>
    </row>
    <row r="13" spans="1:13" ht="20.100000000000001" customHeight="1">
      <c r="A13" s="30"/>
      <c r="B13" s="145"/>
      <c r="C13" s="63" t="s">
        <v>1954</v>
      </c>
      <c r="D13" s="60" t="s">
        <v>1955</v>
      </c>
      <c r="E13" s="72"/>
      <c r="F13" s="72">
        <v>660000</v>
      </c>
      <c r="G13" s="72"/>
      <c r="H13" s="61">
        <f t="shared" si="0"/>
        <v>660000</v>
      </c>
      <c r="I13" s="60"/>
      <c r="J13" s="30"/>
      <c r="K13" s="30"/>
      <c r="L13" s="30"/>
      <c r="M13" s="37"/>
    </row>
    <row r="14" spans="1:13" ht="20.100000000000001" customHeight="1">
      <c r="A14" s="30"/>
      <c r="B14" s="146"/>
      <c r="C14" s="63" t="s">
        <v>1956</v>
      </c>
      <c r="D14" s="137" t="s">
        <v>1957</v>
      </c>
      <c r="E14" s="72"/>
      <c r="F14" s="72">
        <v>323530</v>
      </c>
      <c r="G14" s="72"/>
      <c r="H14" s="61">
        <f t="shared" si="0"/>
        <v>323530</v>
      </c>
      <c r="I14" s="60"/>
      <c r="J14" s="30"/>
      <c r="K14" s="30"/>
      <c r="L14" s="30"/>
      <c r="M14" s="37"/>
    </row>
    <row r="15" spans="1:13" ht="20.100000000000001" hidden="1" customHeight="1">
      <c r="A15" s="30"/>
      <c r="B15" s="131"/>
      <c r="C15" s="63"/>
      <c r="D15" s="60"/>
      <c r="E15" s="72"/>
      <c r="F15" s="72"/>
      <c r="G15" s="72"/>
      <c r="H15" s="61"/>
      <c r="I15" s="60"/>
      <c r="J15" s="30"/>
      <c r="K15" s="30"/>
      <c r="L15" s="30"/>
      <c r="M15" s="37"/>
    </row>
    <row r="16" spans="1:13" ht="20.100000000000001" hidden="1" customHeight="1">
      <c r="A16" s="30"/>
      <c r="B16" s="131"/>
      <c r="C16" s="63"/>
      <c r="D16" s="60"/>
      <c r="E16" s="72"/>
      <c r="F16" s="72"/>
      <c r="G16" s="72"/>
      <c r="H16" s="61"/>
      <c r="I16" s="60"/>
      <c r="J16" s="30"/>
      <c r="K16" s="30"/>
      <c r="L16" s="30"/>
      <c r="M16" s="37"/>
    </row>
    <row r="17" spans="1:14" ht="20.100000000000001" hidden="1" customHeight="1">
      <c r="A17" s="30"/>
      <c r="B17" s="131"/>
      <c r="C17" s="63"/>
      <c r="D17" s="60"/>
      <c r="E17" s="72"/>
      <c r="F17" s="72"/>
      <c r="G17" s="72"/>
      <c r="H17" s="61"/>
      <c r="I17" s="60"/>
      <c r="J17" s="30"/>
      <c r="K17" s="30"/>
      <c r="L17" s="30"/>
      <c r="M17" s="37"/>
    </row>
    <row r="18" spans="1:14" ht="20.100000000000001" hidden="1" customHeight="1">
      <c r="A18" s="30"/>
      <c r="B18" s="63"/>
      <c r="C18" s="63"/>
      <c r="D18" s="60"/>
      <c r="E18" s="72"/>
      <c r="F18" s="72"/>
      <c r="G18" s="72"/>
      <c r="H18" s="61">
        <f t="shared" si="0"/>
        <v>0</v>
      </c>
      <c r="I18" s="60"/>
      <c r="J18" s="30"/>
      <c r="K18" s="30"/>
      <c r="L18" s="30"/>
      <c r="M18" s="37"/>
    </row>
    <row r="19" spans="1:14" ht="20.100000000000001" customHeight="1">
      <c r="A19" s="30"/>
      <c r="B19" s="140" t="s">
        <v>1015</v>
      </c>
      <c r="C19" s="141"/>
      <c r="D19" s="142"/>
      <c r="E19" s="98">
        <f>SUM(E4:E18)</f>
        <v>3784656206</v>
      </c>
      <c r="F19" s="98">
        <f>SUM(F4:F18)</f>
        <v>8977435741</v>
      </c>
      <c r="G19" s="98">
        <f>SUM(G4:G18)</f>
        <v>3784656206</v>
      </c>
      <c r="H19" s="98">
        <f>SUM(H4:H18)</f>
        <v>8977435741</v>
      </c>
      <c r="I19" s="79"/>
      <c r="J19" s="30"/>
      <c r="K19" s="30"/>
      <c r="L19" s="30"/>
      <c r="M19" s="37"/>
    </row>
    <row r="20" spans="1:14" ht="20.100000000000001" customHeight="1">
      <c r="A20" s="30"/>
      <c r="B20" s="41"/>
      <c r="C20" s="41"/>
      <c r="D20" s="30"/>
      <c r="E20" s="30"/>
      <c r="F20" s="30"/>
      <c r="G20" s="30"/>
      <c r="H20" s="30"/>
      <c r="I20" s="30"/>
      <c r="J20" s="30"/>
      <c r="K20" s="30"/>
      <c r="L20" s="30"/>
      <c r="M20" s="37"/>
    </row>
    <row r="21" spans="1:14" ht="20.100000000000001" customHeight="1">
      <c r="A21" s="30"/>
      <c r="B21" s="41"/>
      <c r="C21" s="41"/>
      <c r="D21" s="30"/>
      <c r="E21" s="30"/>
      <c r="F21" s="30"/>
      <c r="G21" s="30"/>
      <c r="H21" s="32" t="s">
        <v>479</v>
      </c>
      <c r="I21" s="33">
        <f>SUM(N:N)</f>
        <v>8977435741</v>
      </c>
      <c r="J21" s="30"/>
      <c r="K21" s="30"/>
      <c r="L21" s="30">
        <v>11110201</v>
      </c>
      <c r="M21" s="30" t="s">
        <v>55</v>
      </c>
      <c r="N21" s="37">
        <f>IFERROR(VLOOKUP(L21,Mapping!$O:$R,4,FALSE),"")</f>
        <v>8977435741</v>
      </c>
    </row>
    <row r="22" spans="1:14" ht="20.100000000000001" customHeight="1">
      <c r="A22" s="30"/>
      <c r="B22" s="41"/>
      <c r="C22" s="41"/>
      <c r="D22" s="30"/>
      <c r="E22" s="30"/>
      <c r="F22" s="30"/>
      <c r="G22" s="30"/>
      <c r="H22" s="34" t="s">
        <v>483</v>
      </c>
      <c r="I22" s="35">
        <f>+I21-H19</f>
        <v>0</v>
      </c>
      <c r="J22" s="30"/>
      <c r="K22" s="30"/>
      <c r="L22" s="30">
        <v>11110601</v>
      </c>
      <c r="M22" s="30" t="s">
        <v>62</v>
      </c>
      <c r="N22" s="37">
        <f>IFERROR(VLOOKUP(L22,Mapping!$O:$R,4,FALSE),"")</f>
        <v>0</v>
      </c>
    </row>
    <row r="23" spans="1:14" ht="20.100000000000001" customHeight="1">
      <c r="A23" s="30"/>
      <c r="B23" s="41"/>
      <c r="C23" s="41"/>
      <c r="D23" s="30"/>
      <c r="E23" s="30"/>
      <c r="F23" s="30"/>
      <c r="G23" s="30"/>
      <c r="H23" s="30"/>
      <c r="I23" s="30"/>
      <c r="J23" s="30"/>
      <c r="K23" s="30"/>
      <c r="L23" s="30"/>
      <c r="M23" s="37" t="str">
        <f>IFERROR(VLOOKUP(K23,Mapping!$O:$R,4,FALSE),"")</f>
        <v/>
      </c>
    </row>
    <row r="24" spans="1:14" ht="20.100000000000001" customHeight="1">
      <c r="A24"/>
      <c r="B24" s="42"/>
      <c r="C24" s="42"/>
      <c r="D24"/>
      <c r="E24"/>
      <c r="F24" s="30"/>
      <c r="G24"/>
      <c r="H24"/>
      <c r="I24"/>
      <c r="J24"/>
      <c r="K24"/>
      <c r="L24"/>
      <c r="M24" s="37" t="str">
        <f>IFERROR(VLOOKUP(K24,Mapping!$O:$R,4,FALSE),"")</f>
        <v/>
      </c>
    </row>
    <row r="25" spans="1:14" ht="20.100000000000001" customHeight="1">
      <c r="A25"/>
      <c r="B25" s="42"/>
      <c r="C25" s="42"/>
      <c r="D25"/>
      <c r="E25"/>
      <c r="F25" s="30"/>
      <c r="G25"/>
      <c r="H25"/>
      <c r="I25"/>
      <c r="J25"/>
      <c r="K25"/>
      <c r="L25"/>
      <c r="M25" s="37" t="str">
        <f>IFERROR(VLOOKUP(K25,Mapping!$O:$R,4,FALSE),"")</f>
        <v/>
      </c>
    </row>
    <row r="26" spans="1:14" ht="20.100000000000001" customHeight="1">
      <c r="A26"/>
      <c r="B26" s="42"/>
      <c r="C26" s="42"/>
      <c r="D26"/>
      <c r="E26"/>
      <c r="F26"/>
      <c r="G26"/>
      <c r="H26"/>
      <c r="I26"/>
      <c r="J26"/>
      <c r="K26"/>
      <c r="L26"/>
      <c r="M26" s="37" t="str">
        <f>IFERROR(VLOOKUP(K26,Mapping!$O:$R,4,FALSE),"")</f>
        <v/>
      </c>
    </row>
    <row r="27" spans="1:14" ht="20.100000000000001" customHeight="1">
      <c r="A27"/>
      <c r="B27" s="42"/>
      <c r="C27" s="42"/>
      <c r="D27"/>
      <c r="E27"/>
      <c r="F27"/>
      <c r="G27"/>
      <c r="H27"/>
      <c r="I27"/>
      <c r="J27"/>
      <c r="K27"/>
      <c r="L27"/>
      <c r="M27" s="37" t="str">
        <f>IFERROR(VLOOKUP(K27,Mapping!$O:$R,4,FALSE),"")</f>
        <v/>
      </c>
    </row>
    <row r="28" spans="1:14" ht="20.100000000000001" customHeight="1">
      <c r="A28"/>
      <c r="B28" s="42"/>
      <c r="C28" s="42"/>
      <c r="D28"/>
      <c r="E28"/>
      <c r="F28"/>
      <c r="G28"/>
      <c r="H28"/>
      <c r="I28"/>
      <c r="J28"/>
      <c r="K28"/>
      <c r="L28"/>
      <c r="M28" s="37" t="str">
        <f>IFERROR(VLOOKUP(K28,Mapping!$O:$R,4,FALSE),"")</f>
        <v/>
      </c>
    </row>
    <row r="29" spans="1:14" ht="20.100000000000001" customHeight="1">
      <c r="A29"/>
      <c r="B29" s="42"/>
      <c r="C29" s="42"/>
      <c r="D29"/>
      <c r="E29"/>
      <c r="F29"/>
      <c r="G29"/>
      <c r="H29"/>
      <c r="I29"/>
      <c r="J29"/>
      <c r="K29"/>
      <c r="L29"/>
      <c r="M29" s="37" t="str">
        <f>IFERROR(VLOOKUP(K29,Mapping!$O:$R,4,FALSE),"")</f>
        <v/>
      </c>
    </row>
    <row r="30" spans="1:14" ht="20.100000000000001" customHeight="1">
      <c r="A30"/>
      <c r="B30" s="42"/>
      <c r="C30" s="42"/>
      <c r="D30"/>
      <c r="E30"/>
      <c r="F30"/>
      <c r="G30"/>
      <c r="H30"/>
      <c r="I30"/>
      <c r="J30"/>
      <c r="K30"/>
      <c r="L30"/>
      <c r="M30" s="37" t="str">
        <f>IFERROR(VLOOKUP(K30,Mapping!$O:$R,4,FALSE),"")</f>
        <v/>
      </c>
    </row>
    <row r="31" spans="1:14" ht="20.100000000000001" customHeight="1">
      <c r="F31"/>
    </row>
    <row r="32" spans="1:14" ht="20.100000000000001" customHeight="1">
      <c r="F32"/>
    </row>
  </sheetData>
  <sortState xmlns:xlrd2="http://schemas.microsoft.com/office/spreadsheetml/2017/richdata2" ref="A4:N9">
    <sortCondition descending="1" ref="H4:H9"/>
  </sortState>
  <mergeCells count="2">
    <mergeCell ref="B19:D19"/>
    <mergeCell ref="B4:B14"/>
  </mergeCells>
  <phoneticPr fontId="3" type="noConversion"/>
  <conditionalFormatting sqref="L21:M21">
    <cfRule type="containsText" dxfId="39" priority="1" operator="containsText" text="TRUE">
      <formula>NOT(ISERROR(SEARCH("TRUE",L21)))</formula>
    </cfRule>
    <cfRule type="containsText" dxfId="38" priority="2" operator="containsText" text="FALSE">
      <formula>NOT(ISERROR(SEARCH("FALSE",L21)))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N50"/>
  <sheetViews>
    <sheetView showGridLines="0" zoomScale="85" zoomScaleNormal="85" workbookViewId="0"/>
  </sheetViews>
  <sheetFormatPr defaultColWidth="9.140625" defaultRowHeight="20.100000000000001" customHeight="1"/>
  <cols>
    <col min="1" max="1" width="2.5703125" style="28" customWidth="1"/>
    <col min="2" max="2" width="20.7109375" style="88" customWidth="1"/>
    <col min="3" max="3" width="35.28515625" style="88" bestFit="1" customWidth="1"/>
    <col min="4" max="4" width="110.7109375" style="28" bestFit="1" customWidth="1"/>
    <col min="5" max="8" width="20.7109375" style="28" customWidth="1"/>
    <col min="9" max="9" width="28.140625" style="28" customWidth="1"/>
    <col min="10" max="10" width="2.7109375" style="28" customWidth="1"/>
    <col min="11" max="11" width="13.28515625" style="28" customWidth="1"/>
    <col min="12" max="12" width="16.7109375" style="28" customWidth="1"/>
    <col min="13" max="13" width="19.5703125" style="28" customWidth="1"/>
    <col min="14" max="14" width="16.7109375" style="28" customWidth="1"/>
    <col min="15" max="16384" width="9.140625" style="28"/>
  </cols>
  <sheetData>
    <row r="1" spans="1:13" ht="20.100000000000001" customHeight="1">
      <c r="A1" s="27" t="s">
        <v>504</v>
      </c>
      <c r="B1" s="41"/>
      <c r="C1" s="41"/>
      <c r="D1" s="30"/>
      <c r="E1" s="30"/>
      <c r="F1" s="30"/>
      <c r="G1" s="30"/>
      <c r="H1" s="30"/>
      <c r="I1" s="30"/>
      <c r="J1" s="30"/>
      <c r="K1" s="30"/>
      <c r="L1" s="30"/>
      <c r="M1" s="37"/>
    </row>
    <row r="2" spans="1:13" ht="20.100000000000001" customHeight="1">
      <c r="A2" s="30"/>
      <c r="B2" s="87"/>
      <c r="C2" s="89"/>
      <c r="D2" s="21"/>
      <c r="E2" s="21"/>
      <c r="F2" s="21"/>
      <c r="G2" s="21"/>
      <c r="H2" s="21"/>
      <c r="I2" s="22" t="s">
        <v>473</v>
      </c>
      <c r="J2" s="30"/>
      <c r="K2" s="30"/>
      <c r="L2" s="30"/>
      <c r="M2" s="37"/>
    </row>
    <row r="3" spans="1:13" ht="20.100000000000001" customHeight="1">
      <c r="A3" s="30"/>
      <c r="B3" s="23" t="s">
        <v>469</v>
      </c>
      <c r="C3" s="23" t="s">
        <v>485</v>
      </c>
      <c r="D3" s="23" t="s">
        <v>486</v>
      </c>
      <c r="E3" s="24" t="str">
        <f>보통예금YG!$F$3</f>
        <v>`22년말</v>
      </c>
      <c r="F3" s="24" t="s">
        <v>474</v>
      </c>
      <c r="G3" s="24" t="s">
        <v>475</v>
      </c>
      <c r="H3" s="24" t="str">
        <f>보통예금YG!$G$3</f>
        <v>`23년 1분기</v>
      </c>
      <c r="I3" s="26" t="s">
        <v>477</v>
      </c>
      <c r="J3" s="30"/>
      <c r="K3" s="30"/>
      <c r="L3" s="30"/>
      <c r="M3" s="37"/>
    </row>
    <row r="4" spans="1:13" ht="20.100000000000001" customHeight="1">
      <c r="A4" s="30"/>
      <c r="B4" s="82" t="s">
        <v>656</v>
      </c>
      <c r="C4" s="36" t="s">
        <v>648</v>
      </c>
      <c r="D4" s="31" t="s">
        <v>657</v>
      </c>
      <c r="E4" s="93">
        <v>306649263</v>
      </c>
      <c r="F4" s="93"/>
      <c r="G4" s="93">
        <v>15332463</v>
      </c>
      <c r="H4" s="29">
        <f t="shared" ref="H4:H36" si="0">E4+F4-G4</f>
        <v>291316800</v>
      </c>
      <c r="I4" s="31"/>
      <c r="J4" s="30"/>
      <c r="K4" s="30"/>
      <c r="L4" s="30"/>
      <c r="M4" s="37"/>
    </row>
    <row r="5" spans="1:13" ht="20.100000000000001" customHeight="1">
      <c r="A5" s="30"/>
      <c r="B5" s="83"/>
      <c r="C5" s="36" t="s">
        <v>653</v>
      </c>
      <c r="D5" s="31" t="s">
        <v>667</v>
      </c>
      <c r="E5" s="93">
        <v>41317419</v>
      </c>
      <c r="F5" s="93"/>
      <c r="G5" s="93">
        <v>24790451</v>
      </c>
      <c r="H5" s="29">
        <f t="shared" si="0"/>
        <v>16526968</v>
      </c>
      <c r="I5" s="31"/>
      <c r="J5" s="30"/>
      <c r="K5" s="30"/>
      <c r="L5" s="30"/>
      <c r="M5" s="37"/>
    </row>
    <row r="6" spans="1:13" ht="20.100000000000001" customHeight="1">
      <c r="A6" s="30"/>
      <c r="B6" s="83"/>
      <c r="C6" s="36" t="s">
        <v>649</v>
      </c>
      <c r="D6" s="31" t="s">
        <v>668</v>
      </c>
      <c r="E6" s="93">
        <v>14469477</v>
      </c>
      <c r="F6" s="93"/>
      <c r="G6" s="93">
        <v>5426054</v>
      </c>
      <c r="H6" s="29">
        <f t="shared" si="0"/>
        <v>9043423</v>
      </c>
      <c r="I6" s="31"/>
      <c r="J6" s="30"/>
      <c r="K6" s="30"/>
      <c r="L6" s="30"/>
      <c r="M6" s="37"/>
    </row>
    <row r="7" spans="1:13" ht="20.100000000000001" customHeight="1">
      <c r="A7" s="30"/>
      <c r="B7" s="83"/>
      <c r="C7" s="36" t="s">
        <v>650</v>
      </c>
      <c r="D7" s="31" t="s">
        <v>659</v>
      </c>
      <c r="E7" s="93">
        <v>11422929</v>
      </c>
      <c r="F7" s="93"/>
      <c r="G7" s="93">
        <v>1713440</v>
      </c>
      <c r="H7" s="29">
        <f t="shared" si="0"/>
        <v>9709489</v>
      </c>
      <c r="I7" s="31"/>
      <c r="J7" s="30"/>
      <c r="K7" s="30"/>
      <c r="L7" s="30"/>
      <c r="M7" s="37"/>
    </row>
    <row r="8" spans="1:13" ht="20.100000000000001" customHeight="1">
      <c r="A8" s="30"/>
      <c r="B8" s="83"/>
      <c r="C8" s="36" t="s">
        <v>655</v>
      </c>
      <c r="D8" s="31" t="s">
        <v>669</v>
      </c>
      <c r="E8" s="93">
        <v>8448000</v>
      </c>
      <c r="F8" s="93"/>
      <c r="G8" s="93">
        <v>5068800</v>
      </c>
      <c r="H8" s="29">
        <f t="shared" si="0"/>
        <v>3379200</v>
      </c>
      <c r="I8" s="31"/>
      <c r="J8" s="30"/>
      <c r="K8" s="30"/>
      <c r="L8" s="30"/>
      <c r="M8" s="37"/>
    </row>
    <row r="9" spans="1:13" ht="20.100000000000001" customHeight="1">
      <c r="A9" s="30"/>
      <c r="B9" s="83"/>
      <c r="C9" s="36" t="s">
        <v>654</v>
      </c>
      <c r="D9" s="31" t="s">
        <v>671</v>
      </c>
      <c r="E9" s="93">
        <v>7745833</v>
      </c>
      <c r="F9" s="93"/>
      <c r="G9" s="93">
        <v>2112500</v>
      </c>
      <c r="H9" s="29">
        <f t="shared" si="0"/>
        <v>5633333</v>
      </c>
      <c r="I9" s="31"/>
      <c r="J9" s="30"/>
      <c r="K9" s="30"/>
      <c r="L9" s="30"/>
      <c r="M9" s="37"/>
    </row>
    <row r="10" spans="1:13" ht="20.100000000000001" customHeight="1">
      <c r="A10" s="30"/>
      <c r="B10" s="83"/>
      <c r="C10" s="36" t="s">
        <v>648</v>
      </c>
      <c r="D10" s="31" t="s">
        <v>658</v>
      </c>
      <c r="E10" s="93">
        <v>6147545</v>
      </c>
      <c r="F10" s="93"/>
      <c r="G10" s="93">
        <v>2305330</v>
      </c>
      <c r="H10" s="29">
        <f t="shared" si="0"/>
        <v>3842215</v>
      </c>
      <c r="I10" s="31"/>
      <c r="J10" s="30"/>
      <c r="K10" s="30"/>
      <c r="L10" s="30"/>
      <c r="M10" s="37"/>
    </row>
    <row r="11" spans="1:13" ht="20.100000000000001" customHeight="1">
      <c r="A11" s="30"/>
      <c r="B11" s="83"/>
      <c r="C11" s="36" t="s">
        <v>651</v>
      </c>
      <c r="D11" s="31" t="s">
        <v>662</v>
      </c>
      <c r="E11" s="93">
        <v>3212689</v>
      </c>
      <c r="F11" s="93"/>
      <c r="G11" s="93">
        <v>3212689</v>
      </c>
      <c r="H11" s="29">
        <f t="shared" si="0"/>
        <v>0</v>
      </c>
      <c r="I11" s="31"/>
      <c r="J11" s="30"/>
      <c r="K11" s="30"/>
      <c r="L11" s="30"/>
      <c r="M11" s="37"/>
    </row>
    <row r="12" spans="1:13" ht="20.100000000000001" customHeight="1">
      <c r="A12" s="30"/>
      <c r="B12" s="83"/>
      <c r="C12" s="36" t="s">
        <v>651</v>
      </c>
      <c r="D12" s="31" t="s">
        <v>661</v>
      </c>
      <c r="E12" s="93">
        <v>356408</v>
      </c>
      <c r="F12" s="93"/>
      <c r="G12" s="93">
        <v>356408</v>
      </c>
      <c r="H12" s="29">
        <f t="shared" si="0"/>
        <v>0</v>
      </c>
      <c r="I12" s="31"/>
      <c r="J12" s="30"/>
      <c r="K12" s="30"/>
      <c r="L12" s="30"/>
      <c r="M12" s="37"/>
    </row>
    <row r="13" spans="1:13" ht="20.100000000000001" customHeight="1">
      <c r="A13" s="30"/>
      <c r="B13" s="83"/>
      <c r="C13" s="36" t="s">
        <v>649</v>
      </c>
      <c r="D13" s="31" t="s">
        <v>666</v>
      </c>
      <c r="E13" s="93">
        <v>342173</v>
      </c>
      <c r="F13" s="93"/>
      <c r="G13" s="93">
        <v>342173</v>
      </c>
      <c r="H13" s="29">
        <f t="shared" si="0"/>
        <v>0</v>
      </c>
      <c r="I13" s="31"/>
      <c r="J13" s="30"/>
      <c r="K13" s="30"/>
      <c r="L13" s="30"/>
      <c r="M13" s="37"/>
    </row>
    <row r="14" spans="1:13" ht="20.100000000000001" customHeight="1">
      <c r="A14" s="30"/>
      <c r="B14" s="83"/>
      <c r="C14" s="36" t="s">
        <v>651</v>
      </c>
      <c r="D14" s="31" t="s">
        <v>664</v>
      </c>
      <c r="E14" s="93">
        <v>303953</v>
      </c>
      <c r="F14" s="93"/>
      <c r="G14" s="93">
        <v>303953</v>
      </c>
      <c r="H14" s="29">
        <f t="shared" si="0"/>
        <v>0</v>
      </c>
      <c r="I14" s="31"/>
      <c r="J14" s="30"/>
      <c r="K14" s="30"/>
      <c r="L14" s="30"/>
      <c r="M14" s="37"/>
    </row>
    <row r="15" spans="1:13" ht="20.100000000000001" customHeight="1">
      <c r="A15" s="30"/>
      <c r="B15" s="83"/>
      <c r="C15" s="36" t="s">
        <v>652</v>
      </c>
      <c r="D15" s="31" t="s">
        <v>665</v>
      </c>
      <c r="E15" s="93">
        <v>149205</v>
      </c>
      <c r="F15" s="93"/>
      <c r="G15" s="93">
        <v>149205</v>
      </c>
      <c r="H15" s="29">
        <f t="shared" si="0"/>
        <v>0</v>
      </c>
      <c r="I15" s="31"/>
      <c r="J15" s="30"/>
      <c r="K15" s="30"/>
      <c r="L15" s="30"/>
      <c r="M15" s="37"/>
    </row>
    <row r="16" spans="1:13" ht="20.100000000000001" customHeight="1">
      <c r="A16" s="30"/>
      <c r="B16" s="83"/>
      <c r="C16" s="36" t="s">
        <v>651</v>
      </c>
      <c r="D16" s="31" t="s">
        <v>663</v>
      </c>
      <c r="E16" s="93">
        <v>125392</v>
      </c>
      <c r="F16" s="93"/>
      <c r="G16" s="93">
        <v>125392</v>
      </c>
      <c r="H16" s="29">
        <f t="shared" si="0"/>
        <v>0</v>
      </c>
      <c r="I16" s="31"/>
      <c r="J16" s="30"/>
      <c r="K16" s="30"/>
      <c r="L16" s="30"/>
      <c r="M16" s="37"/>
    </row>
    <row r="17" spans="1:13" ht="20.100000000000001" customHeight="1">
      <c r="A17" s="30"/>
      <c r="B17" s="83"/>
      <c r="C17" s="36" t="s">
        <v>651</v>
      </c>
      <c r="D17" s="31" t="s">
        <v>660</v>
      </c>
      <c r="E17" s="93">
        <v>53968</v>
      </c>
      <c r="F17" s="93"/>
      <c r="G17" s="93">
        <v>53968</v>
      </c>
      <c r="H17" s="29">
        <f t="shared" si="0"/>
        <v>0</v>
      </c>
      <c r="I17" s="31"/>
      <c r="J17" s="30"/>
      <c r="K17" s="30"/>
      <c r="L17" s="30"/>
      <c r="M17" s="37"/>
    </row>
    <row r="18" spans="1:13" ht="20.100000000000001" customHeight="1">
      <c r="A18" s="30"/>
      <c r="B18" s="83"/>
      <c r="C18" s="36" t="s">
        <v>651</v>
      </c>
      <c r="D18" s="31" t="s">
        <v>670</v>
      </c>
      <c r="E18" s="93">
        <v>47925</v>
      </c>
      <c r="F18" s="93"/>
      <c r="G18" s="93">
        <v>47925</v>
      </c>
      <c r="H18" s="29">
        <f t="shared" si="0"/>
        <v>0</v>
      </c>
      <c r="I18" s="31"/>
      <c r="J18" s="30"/>
      <c r="K18" s="30"/>
      <c r="L18" s="30"/>
      <c r="M18" s="37"/>
    </row>
    <row r="19" spans="1:13" ht="20.100000000000001" customHeight="1">
      <c r="A19" s="30"/>
      <c r="B19" s="83"/>
      <c r="C19" s="36" t="s">
        <v>649</v>
      </c>
      <c r="D19" s="31" t="s">
        <v>1924</v>
      </c>
      <c r="E19" s="93">
        <v>0</v>
      </c>
      <c r="F19" s="93">
        <v>47029748</v>
      </c>
      <c r="G19" s="93">
        <v>9405950</v>
      </c>
      <c r="H19" s="29">
        <f t="shared" ref="H19:H27" si="1">E19+F19-G19</f>
        <v>37623798</v>
      </c>
      <c r="I19" s="31"/>
      <c r="J19" s="30"/>
      <c r="K19" s="30"/>
      <c r="L19" s="30"/>
      <c r="M19" s="37"/>
    </row>
    <row r="20" spans="1:13" ht="20.100000000000001" customHeight="1">
      <c r="A20" s="30"/>
      <c r="B20" s="83"/>
      <c r="C20" s="36" t="s">
        <v>649</v>
      </c>
      <c r="D20" s="31" t="s">
        <v>1925</v>
      </c>
      <c r="E20" s="93">
        <v>0</v>
      </c>
      <c r="F20" s="93">
        <v>1001998</v>
      </c>
      <c r="G20" s="93">
        <v>200400</v>
      </c>
      <c r="H20" s="29">
        <f t="shared" si="1"/>
        <v>801598</v>
      </c>
      <c r="I20" s="31"/>
      <c r="J20" s="30"/>
      <c r="K20" s="30"/>
      <c r="L20" s="30"/>
      <c r="M20" s="37"/>
    </row>
    <row r="21" spans="1:13" ht="20.100000000000001" customHeight="1">
      <c r="A21" s="30"/>
      <c r="B21" s="83"/>
      <c r="C21" s="36" t="s">
        <v>649</v>
      </c>
      <c r="D21" s="31" t="s">
        <v>1926</v>
      </c>
      <c r="E21" s="93">
        <v>0</v>
      </c>
      <c r="F21" s="93">
        <v>4055446</v>
      </c>
      <c r="G21" s="93">
        <v>811089</v>
      </c>
      <c r="H21" s="29">
        <f t="shared" si="1"/>
        <v>3244357</v>
      </c>
      <c r="I21" s="31"/>
      <c r="J21" s="30"/>
      <c r="K21" s="30"/>
      <c r="L21" s="30"/>
      <c r="M21" s="37"/>
    </row>
    <row r="22" spans="1:13" ht="20.100000000000001" customHeight="1">
      <c r="A22" s="30"/>
      <c r="B22" s="83"/>
      <c r="C22" s="36" t="s">
        <v>649</v>
      </c>
      <c r="D22" s="31" t="s">
        <v>1927</v>
      </c>
      <c r="E22" s="93">
        <v>0</v>
      </c>
      <c r="F22" s="93">
        <v>3347934</v>
      </c>
      <c r="G22" s="93">
        <v>669587</v>
      </c>
      <c r="H22" s="29">
        <f t="shared" si="1"/>
        <v>2678347</v>
      </c>
      <c r="I22" s="31"/>
      <c r="J22" s="30"/>
      <c r="K22" s="30"/>
      <c r="L22" s="30"/>
      <c r="M22" s="37"/>
    </row>
    <row r="23" spans="1:13" ht="20.100000000000001" customHeight="1">
      <c r="A23" s="30"/>
      <c r="B23" s="83"/>
      <c r="C23" s="36" t="s">
        <v>649</v>
      </c>
      <c r="D23" s="31" t="s">
        <v>1928</v>
      </c>
      <c r="E23" s="93">
        <v>0</v>
      </c>
      <c r="F23" s="93">
        <v>36779354</v>
      </c>
      <c r="G23" s="93">
        <v>7355871</v>
      </c>
      <c r="H23" s="29">
        <f t="shared" si="1"/>
        <v>29423483</v>
      </c>
      <c r="I23" s="31"/>
      <c r="J23" s="30"/>
      <c r="K23" s="30"/>
      <c r="L23" s="30"/>
      <c r="M23" s="37"/>
    </row>
    <row r="24" spans="1:13" ht="20.100000000000001" customHeight="1">
      <c r="A24" s="30"/>
      <c r="B24" s="83"/>
      <c r="C24" s="36" t="s">
        <v>649</v>
      </c>
      <c r="D24" s="31" t="s">
        <v>1929</v>
      </c>
      <c r="E24" s="93">
        <v>0</v>
      </c>
      <c r="F24" s="93">
        <v>174348120</v>
      </c>
      <c r="G24" s="93">
        <v>34869624</v>
      </c>
      <c r="H24" s="29">
        <f t="shared" si="1"/>
        <v>139478496</v>
      </c>
      <c r="I24" s="31"/>
      <c r="J24" s="30"/>
      <c r="K24" s="30"/>
      <c r="L24" s="30"/>
      <c r="M24" s="37"/>
    </row>
    <row r="25" spans="1:13" ht="20.100000000000001" customHeight="1">
      <c r="A25" s="30"/>
      <c r="B25" s="83"/>
      <c r="C25" s="36" t="s">
        <v>649</v>
      </c>
      <c r="D25" s="31" t="s">
        <v>1930</v>
      </c>
      <c r="E25" s="93">
        <v>0</v>
      </c>
      <c r="F25" s="93">
        <v>116851202</v>
      </c>
      <c r="G25" s="93">
        <v>23370240</v>
      </c>
      <c r="H25" s="29">
        <f t="shared" si="1"/>
        <v>93480962</v>
      </c>
      <c r="I25" s="31"/>
      <c r="J25" s="30"/>
      <c r="K25" s="30"/>
      <c r="L25" s="30"/>
      <c r="M25" s="37"/>
    </row>
    <row r="26" spans="1:13" ht="20.100000000000001" customHeight="1">
      <c r="A26" s="30"/>
      <c r="B26" s="83"/>
      <c r="C26" s="36" t="s">
        <v>649</v>
      </c>
      <c r="D26" s="31" t="s">
        <v>1931</v>
      </c>
      <c r="E26" s="93">
        <v>0</v>
      </c>
      <c r="F26" s="93">
        <v>50079087</v>
      </c>
      <c r="G26" s="93">
        <v>10015817</v>
      </c>
      <c r="H26" s="29">
        <f t="shared" si="1"/>
        <v>40063270</v>
      </c>
      <c r="I26" s="31"/>
      <c r="J26" s="30"/>
      <c r="K26" s="30"/>
      <c r="L26" s="30"/>
      <c r="M26" s="37"/>
    </row>
    <row r="27" spans="1:13" ht="20.100000000000001" customHeight="1">
      <c r="A27" s="30"/>
      <c r="B27" s="83"/>
      <c r="C27" s="36" t="s">
        <v>654</v>
      </c>
      <c r="D27" s="31" t="s">
        <v>1932</v>
      </c>
      <c r="E27" s="93">
        <v>0</v>
      </c>
      <c r="F27" s="93">
        <v>13395000</v>
      </c>
      <c r="G27" s="93">
        <v>1339500</v>
      </c>
      <c r="H27" s="29">
        <f t="shared" si="1"/>
        <v>12055500</v>
      </c>
      <c r="I27" s="31"/>
      <c r="J27" s="30"/>
      <c r="K27" s="30"/>
      <c r="L27" s="30"/>
      <c r="M27" s="37"/>
    </row>
    <row r="28" spans="1:13" ht="20.100000000000001" customHeight="1">
      <c r="A28" s="30"/>
      <c r="B28" s="83"/>
      <c r="C28" s="36" t="s">
        <v>649</v>
      </c>
      <c r="D28" s="31" t="s">
        <v>1935</v>
      </c>
      <c r="E28" s="93">
        <v>0</v>
      </c>
      <c r="F28" s="93">
        <v>1125000</v>
      </c>
      <c r="G28" s="93">
        <v>86538</v>
      </c>
      <c r="H28" s="29">
        <f t="shared" si="0"/>
        <v>1038462</v>
      </c>
      <c r="I28" s="31"/>
      <c r="J28" s="30"/>
      <c r="K28" s="30"/>
      <c r="L28" s="30"/>
      <c r="M28" s="37"/>
    </row>
    <row r="29" spans="1:13" ht="20.100000000000001" customHeight="1">
      <c r="A29" s="30"/>
      <c r="B29" s="83"/>
      <c r="C29" s="36" t="s">
        <v>649</v>
      </c>
      <c r="D29" s="31" t="s">
        <v>1936</v>
      </c>
      <c r="E29" s="93">
        <v>0</v>
      </c>
      <c r="F29" s="93">
        <v>1125000</v>
      </c>
      <c r="G29" s="93">
        <v>86538</v>
      </c>
      <c r="H29" s="29">
        <f t="shared" ref="H29:H32" si="2">E29+F29-G29</f>
        <v>1038462</v>
      </c>
      <c r="I29" s="31"/>
      <c r="J29" s="30"/>
      <c r="K29" s="30"/>
      <c r="L29" s="30"/>
      <c r="M29" s="37"/>
    </row>
    <row r="30" spans="1:13" ht="20.100000000000001" customHeight="1">
      <c r="A30" s="30"/>
      <c r="B30" s="83"/>
      <c r="C30" s="36" t="s">
        <v>649</v>
      </c>
      <c r="D30" s="31" t="s">
        <v>1937</v>
      </c>
      <c r="E30" s="93">
        <v>0</v>
      </c>
      <c r="F30" s="93">
        <v>1125000</v>
      </c>
      <c r="G30" s="93">
        <v>86538</v>
      </c>
      <c r="H30" s="29">
        <f t="shared" si="2"/>
        <v>1038462</v>
      </c>
      <c r="I30" s="31"/>
      <c r="J30" s="30"/>
      <c r="K30" s="30"/>
      <c r="L30" s="30"/>
      <c r="M30" s="37"/>
    </row>
    <row r="31" spans="1:13" ht="20.100000000000001" customHeight="1">
      <c r="A31" s="30"/>
      <c r="B31" s="83"/>
      <c r="C31" s="36" t="s">
        <v>649</v>
      </c>
      <c r="D31" s="31" t="s">
        <v>1938</v>
      </c>
      <c r="E31" s="93">
        <v>0</v>
      </c>
      <c r="F31" s="93">
        <v>1125000</v>
      </c>
      <c r="G31" s="93">
        <v>86538</v>
      </c>
      <c r="H31" s="29">
        <f t="shared" si="2"/>
        <v>1038462</v>
      </c>
      <c r="I31" s="31"/>
      <c r="J31" s="30"/>
      <c r="K31" s="30"/>
      <c r="L31" s="30"/>
      <c r="M31" s="37"/>
    </row>
    <row r="32" spans="1:13" ht="20.100000000000001" customHeight="1">
      <c r="A32" s="30"/>
      <c r="B32" s="83"/>
      <c r="C32" s="36" t="s">
        <v>649</v>
      </c>
      <c r="D32" s="31" t="s">
        <v>1939</v>
      </c>
      <c r="E32" s="93">
        <v>0</v>
      </c>
      <c r="F32" s="93">
        <v>1125000</v>
      </c>
      <c r="G32" s="93">
        <v>86538</v>
      </c>
      <c r="H32" s="29">
        <f t="shared" si="2"/>
        <v>1038462</v>
      </c>
      <c r="I32" s="31"/>
      <c r="J32" s="30"/>
      <c r="K32" s="30"/>
      <c r="L32" s="30"/>
      <c r="M32" s="37"/>
    </row>
    <row r="33" spans="1:14" ht="20.100000000000001" customHeight="1">
      <c r="A33" s="30"/>
      <c r="B33" s="83"/>
      <c r="C33" s="36" t="s">
        <v>651</v>
      </c>
      <c r="D33" s="31" t="s">
        <v>1933</v>
      </c>
      <c r="E33" s="93">
        <v>0</v>
      </c>
      <c r="F33" s="93">
        <v>980000</v>
      </c>
      <c r="G33" s="93">
        <v>75385</v>
      </c>
      <c r="H33" s="29">
        <f t="shared" ref="H33" si="3">E33+F33-G33</f>
        <v>904615</v>
      </c>
      <c r="I33" s="31"/>
      <c r="J33" s="30"/>
      <c r="K33" s="30"/>
      <c r="L33" s="30"/>
      <c r="M33" s="37"/>
    </row>
    <row r="34" spans="1:14" ht="20.100000000000001" customHeight="1">
      <c r="A34" s="30"/>
      <c r="B34" s="83"/>
      <c r="C34" s="36" t="s">
        <v>652</v>
      </c>
      <c r="D34" s="31" t="s">
        <v>1940</v>
      </c>
      <c r="E34" s="93">
        <v>0</v>
      </c>
      <c r="F34" s="93">
        <v>587330</v>
      </c>
      <c r="G34" s="93">
        <v>45179</v>
      </c>
      <c r="H34" s="29">
        <f t="shared" si="0"/>
        <v>542151</v>
      </c>
      <c r="I34" s="31"/>
      <c r="J34" s="30"/>
      <c r="K34" s="30"/>
      <c r="L34" s="30"/>
      <c r="M34" s="37"/>
    </row>
    <row r="35" spans="1:14" ht="20.100000000000001" customHeight="1">
      <c r="A35" s="30"/>
      <c r="B35" s="83"/>
      <c r="C35" s="36" t="s">
        <v>649</v>
      </c>
      <c r="D35" s="31" t="s">
        <v>1934</v>
      </c>
      <c r="E35" s="93">
        <v>0</v>
      </c>
      <c r="F35" s="93">
        <v>73685501</v>
      </c>
      <c r="G35" s="93">
        <v>5668115</v>
      </c>
      <c r="H35" s="29">
        <f t="shared" ref="H35" si="4">E35+F35-G35</f>
        <v>68017386</v>
      </c>
      <c r="I35" s="31"/>
      <c r="J35" s="30"/>
      <c r="K35" s="30"/>
      <c r="L35" s="30"/>
      <c r="M35" s="37"/>
    </row>
    <row r="36" spans="1:14" ht="20.100000000000001" customHeight="1">
      <c r="A36" s="30"/>
      <c r="B36" s="83"/>
      <c r="C36" s="36" t="s">
        <v>649</v>
      </c>
      <c r="D36" s="31" t="s">
        <v>1941</v>
      </c>
      <c r="E36" s="93">
        <v>0</v>
      </c>
      <c r="F36" s="93">
        <v>514350</v>
      </c>
      <c r="G36" s="93">
        <v>39565</v>
      </c>
      <c r="H36" s="29">
        <f t="shared" si="0"/>
        <v>474785</v>
      </c>
      <c r="I36" s="31"/>
      <c r="J36" s="30"/>
      <c r="K36" s="30"/>
      <c r="L36" s="30"/>
      <c r="M36" s="37"/>
    </row>
    <row r="37" spans="1:14" ht="20.100000000000001" customHeight="1">
      <c r="A37" s="30"/>
      <c r="B37" s="83"/>
      <c r="C37" s="36" t="s">
        <v>649</v>
      </c>
      <c r="D37" s="31" t="s">
        <v>1942</v>
      </c>
      <c r="E37" s="93">
        <v>0</v>
      </c>
      <c r="F37" s="93">
        <v>514350</v>
      </c>
      <c r="G37" s="93">
        <v>39565</v>
      </c>
      <c r="H37" s="29">
        <f t="shared" ref="H37" si="5">E37+F37-G37</f>
        <v>474785</v>
      </c>
      <c r="I37" s="31"/>
      <c r="J37" s="30"/>
      <c r="K37" s="30"/>
      <c r="L37" s="30"/>
      <c r="M37" s="37"/>
    </row>
    <row r="38" spans="1:14" ht="20.100000000000001" customHeight="1">
      <c r="A38" s="30"/>
      <c r="B38" s="36"/>
      <c r="C38" s="36"/>
      <c r="D38" s="31"/>
      <c r="E38" s="93"/>
      <c r="F38" s="93"/>
      <c r="G38" s="93"/>
      <c r="H38" s="29">
        <f>E38+F38-G38</f>
        <v>0</v>
      </c>
      <c r="I38" s="31"/>
      <c r="J38" s="30"/>
      <c r="K38" s="30"/>
      <c r="L38" s="30"/>
      <c r="M38" s="37"/>
    </row>
    <row r="39" spans="1:14" ht="20.100000000000001" customHeight="1">
      <c r="A39" s="30"/>
      <c r="B39" s="140" t="s">
        <v>480</v>
      </c>
      <c r="C39" s="141"/>
      <c r="D39" s="142"/>
      <c r="E39" s="38">
        <f>SUM(E4:E38)</f>
        <v>400792179</v>
      </c>
      <c r="F39" s="38">
        <f>SUM(F4:F38)</f>
        <v>528794420</v>
      </c>
      <c r="G39" s="38">
        <f>SUM(G4:G38)</f>
        <v>155679328</v>
      </c>
      <c r="H39" s="38">
        <f>SUM(H4:H38)</f>
        <v>773907271</v>
      </c>
      <c r="I39" s="39"/>
      <c r="J39" s="30"/>
      <c r="K39" s="30"/>
      <c r="L39" s="30"/>
      <c r="M39" s="37"/>
    </row>
    <row r="40" spans="1:14" ht="20.100000000000001" customHeight="1">
      <c r="A40" s="30"/>
      <c r="B40" s="41"/>
      <c r="C40" s="41"/>
      <c r="D40" s="30"/>
      <c r="E40" s="30"/>
      <c r="F40" s="30"/>
      <c r="G40" s="30"/>
      <c r="H40" s="30"/>
      <c r="I40" s="30"/>
      <c r="J40" s="30"/>
      <c r="K40" s="30"/>
      <c r="L40" s="30"/>
      <c r="M40" s="37"/>
    </row>
    <row r="41" spans="1:14" ht="20.100000000000001" customHeight="1">
      <c r="A41" s="30"/>
      <c r="B41" s="41"/>
      <c r="C41" s="41"/>
      <c r="D41" s="30"/>
      <c r="E41" s="30"/>
      <c r="F41" s="30"/>
      <c r="G41" s="30"/>
      <c r="H41" s="32" t="s">
        <v>479</v>
      </c>
      <c r="I41" s="33">
        <f>SUM(N:N)</f>
        <v>773907271</v>
      </c>
      <c r="J41" s="30"/>
      <c r="K41" s="30"/>
      <c r="L41" s="30">
        <v>11110401</v>
      </c>
      <c r="M41" s="30" t="s">
        <v>56</v>
      </c>
      <c r="N41" s="37">
        <f>IFERROR(VLOOKUP(L41,Mapping!$O:$R,4,FALSE),"")</f>
        <v>726602781</v>
      </c>
    </row>
    <row r="42" spans="1:14" ht="20.100000000000001" customHeight="1">
      <c r="A42" s="30"/>
      <c r="B42" s="41"/>
      <c r="C42" s="41"/>
      <c r="D42" s="30"/>
      <c r="E42" s="30"/>
      <c r="F42" s="30"/>
      <c r="G42" s="30"/>
      <c r="H42" s="34" t="s">
        <v>483</v>
      </c>
      <c r="I42" s="35">
        <f>+I41-H39</f>
        <v>0</v>
      </c>
      <c r="J42" s="30"/>
      <c r="K42" s="30"/>
      <c r="L42" s="30">
        <v>11110403</v>
      </c>
      <c r="M42" s="30" t="s">
        <v>58</v>
      </c>
      <c r="N42" s="37">
        <f>IFERROR(VLOOKUP(L42,Mapping!$O:$R,4,FALSE),"")</f>
        <v>40411668</v>
      </c>
    </row>
    <row r="43" spans="1:14" ht="20.100000000000001" customHeight="1">
      <c r="A43" s="30"/>
      <c r="B43" s="41"/>
      <c r="C43" s="41"/>
      <c r="D43" s="30"/>
      <c r="E43" s="30"/>
      <c r="F43" s="30"/>
      <c r="G43" s="30"/>
      <c r="H43" s="30"/>
      <c r="I43" s="30"/>
      <c r="J43" s="30"/>
      <c r="K43" s="30"/>
      <c r="L43" s="30">
        <v>11110411</v>
      </c>
      <c r="M43" s="30" t="s">
        <v>59</v>
      </c>
      <c r="N43" s="37">
        <f>IFERROR(VLOOKUP(L43,Mapping!$O:$R,4,FALSE),"")</f>
        <v>6892822</v>
      </c>
    </row>
    <row r="44" spans="1:14" ht="20.100000000000001" customHeight="1">
      <c r="A44"/>
      <c r="B44" s="42"/>
      <c r="C44" s="42"/>
      <c r="D44"/>
      <c r="E44"/>
      <c r="F44"/>
      <c r="G44"/>
      <c r="H44"/>
      <c r="I44"/>
      <c r="J44"/>
      <c r="K44"/>
      <c r="L44"/>
      <c r="M44" s="37" t="str">
        <f>IFERROR(VLOOKUP(K44,Mapping!$O:$R,4,FALSE),"")</f>
        <v/>
      </c>
    </row>
    <row r="45" spans="1:14" ht="20.100000000000001" customHeight="1">
      <c r="A45"/>
      <c r="B45" s="42"/>
      <c r="C45" s="42"/>
      <c r="D45"/>
      <c r="E45"/>
      <c r="F45"/>
      <c r="G45"/>
      <c r="H45"/>
      <c r="I45"/>
      <c r="J45"/>
      <c r="K45"/>
      <c r="L45"/>
      <c r="M45" s="37" t="str">
        <f>IFERROR(VLOOKUP(K45,Mapping!$O:$R,4,FALSE),"")</f>
        <v/>
      </c>
    </row>
    <row r="46" spans="1:14" ht="20.100000000000001" customHeight="1">
      <c r="A46"/>
      <c r="B46" s="42"/>
      <c r="C46" s="42"/>
      <c r="D46"/>
      <c r="E46"/>
      <c r="F46"/>
      <c r="G46"/>
      <c r="H46"/>
      <c r="I46"/>
      <c r="J46"/>
      <c r="K46"/>
      <c r="L46"/>
      <c r="M46" s="37" t="str">
        <f>IFERROR(VLOOKUP(K46,Mapping!$O:$R,4,FALSE),"")</f>
        <v/>
      </c>
    </row>
    <row r="47" spans="1:14" ht="20.100000000000001" customHeight="1">
      <c r="A47"/>
      <c r="B47" s="42"/>
      <c r="C47" s="42"/>
      <c r="D47"/>
      <c r="E47"/>
      <c r="F47"/>
      <c r="G47"/>
      <c r="H47"/>
      <c r="I47"/>
      <c r="J47"/>
      <c r="K47"/>
      <c r="L47"/>
      <c r="M47" s="37" t="str">
        <f>IFERROR(VLOOKUP(K47,Mapping!$O:$R,4,FALSE),"")</f>
        <v/>
      </c>
    </row>
    <row r="48" spans="1:14" ht="20.100000000000001" customHeight="1">
      <c r="A48"/>
      <c r="B48" s="42"/>
      <c r="C48" s="42"/>
      <c r="D48"/>
      <c r="E48"/>
      <c r="F48"/>
      <c r="G48"/>
      <c r="H48"/>
      <c r="I48"/>
      <c r="J48"/>
      <c r="K48"/>
      <c r="L48"/>
      <c r="M48" s="37" t="str">
        <f>IFERROR(VLOOKUP(K48,Mapping!$O:$R,4,FALSE),"")</f>
        <v/>
      </c>
    </row>
    <row r="49" spans="1:13" ht="20.100000000000001" customHeight="1">
      <c r="A49"/>
      <c r="B49" s="42"/>
      <c r="C49" s="42"/>
      <c r="D49"/>
      <c r="E49"/>
      <c r="F49"/>
      <c r="G49"/>
      <c r="H49"/>
      <c r="I49"/>
      <c r="J49"/>
      <c r="K49"/>
      <c r="L49"/>
      <c r="M49" s="37" t="str">
        <f>IFERROR(VLOOKUP(K49,Mapping!$O:$R,4,FALSE),"")</f>
        <v/>
      </c>
    </row>
    <row r="50" spans="1:13" ht="20.100000000000001" customHeight="1">
      <c r="A50"/>
      <c r="B50" s="42"/>
      <c r="C50" s="42"/>
      <c r="D50"/>
      <c r="E50"/>
      <c r="F50"/>
      <c r="G50"/>
      <c r="H50"/>
      <c r="I50"/>
      <c r="J50"/>
      <c r="K50"/>
      <c r="L50"/>
      <c r="M50" s="37" t="str">
        <f>IFERROR(VLOOKUP(K50,Mapping!$O:$R,4,FALSE),"")</f>
        <v/>
      </c>
    </row>
  </sheetData>
  <sortState xmlns:xlrd2="http://schemas.microsoft.com/office/spreadsheetml/2017/richdata2" ref="A19:N21">
    <sortCondition descending="1" ref="G19:G21"/>
  </sortState>
  <mergeCells count="1">
    <mergeCell ref="B39:D39"/>
  </mergeCells>
  <phoneticPr fontId="3" type="noConversion"/>
  <conditionalFormatting sqref="L41:M41">
    <cfRule type="containsText" dxfId="37" priority="1" operator="containsText" text="TRUE">
      <formula>NOT(ISERROR(SEARCH("TRUE",L41)))</formula>
    </cfRule>
    <cfRule type="containsText" dxfId="36" priority="2" operator="containsText" text="FALSE">
      <formula>NOT(ISERROR(SEARCH("FALSE",L41)))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2060"/>
  </sheetPr>
  <dimension ref="A1:O18"/>
  <sheetViews>
    <sheetView showGridLines="0" zoomScale="85" zoomScaleNormal="85" workbookViewId="0">
      <selection activeCell="I1" sqref="I1"/>
    </sheetView>
  </sheetViews>
  <sheetFormatPr defaultColWidth="9.140625" defaultRowHeight="20.100000000000001" customHeight="1"/>
  <cols>
    <col min="1" max="1" width="2.7109375" style="28" customWidth="1"/>
    <col min="2" max="2" width="30.42578125" style="88" bestFit="1" customWidth="1"/>
    <col min="3" max="3" width="20.7109375" style="88" customWidth="1"/>
    <col min="4" max="5" width="14.85546875" style="28" customWidth="1"/>
    <col min="6" max="10" width="20.7109375" style="28" customWidth="1"/>
    <col min="11" max="11" width="28.140625" style="28" customWidth="1"/>
    <col min="12" max="12" width="2.7109375" style="28" customWidth="1"/>
    <col min="13" max="15" width="20.7109375" style="28" customWidth="1"/>
    <col min="16" max="16384" width="9.140625" style="28"/>
  </cols>
  <sheetData>
    <row r="1" spans="1:15" ht="20.100000000000001" customHeight="1">
      <c r="A1" s="27" t="s">
        <v>505</v>
      </c>
      <c r="B1" s="41"/>
      <c r="C1" s="41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7"/>
    </row>
    <row r="2" spans="1:15" ht="20.100000000000001" customHeight="1">
      <c r="A2" s="30"/>
      <c r="B2" s="87"/>
      <c r="C2" s="89"/>
      <c r="D2" s="21"/>
      <c r="E2" s="21"/>
      <c r="F2" s="21"/>
      <c r="G2" s="21"/>
      <c r="H2" s="21"/>
      <c r="I2" s="21"/>
      <c r="J2" s="21"/>
      <c r="K2" s="22" t="s">
        <v>473</v>
      </c>
      <c r="L2" s="30"/>
      <c r="M2" s="30"/>
      <c r="N2" s="30"/>
      <c r="O2" s="37"/>
    </row>
    <row r="3" spans="1:15" ht="20.100000000000001" customHeight="1">
      <c r="A3" s="30"/>
      <c r="B3" s="153" t="s">
        <v>469</v>
      </c>
      <c r="C3" s="153" t="s">
        <v>506</v>
      </c>
      <c r="D3" s="153" t="s">
        <v>507</v>
      </c>
      <c r="E3" s="153" t="s">
        <v>508</v>
      </c>
      <c r="F3" s="147" t="s">
        <v>513</v>
      </c>
      <c r="G3" s="148"/>
      <c r="H3" s="147" t="s">
        <v>509</v>
      </c>
      <c r="I3" s="148"/>
      <c r="J3" s="149" t="str">
        <f>보통예금YG!G3</f>
        <v>`23년 1분기</v>
      </c>
      <c r="K3" s="151" t="s">
        <v>477</v>
      </c>
      <c r="L3" s="30"/>
      <c r="M3" s="30"/>
      <c r="N3" s="30"/>
      <c r="O3" s="37"/>
    </row>
    <row r="4" spans="1:15" ht="20.100000000000001" customHeight="1">
      <c r="A4" s="30"/>
      <c r="B4" s="154"/>
      <c r="C4" s="154"/>
      <c r="D4" s="154"/>
      <c r="E4" s="154"/>
      <c r="F4" s="24" t="s">
        <v>510</v>
      </c>
      <c r="G4" s="24" t="s">
        <v>511</v>
      </c>
      <c r="H4" s="24" t="s">
        <v>512</v>
      </c>
      <c r="I4" s="24" t="s">
        <v>514</v>
      </c>
      <c r="J4" s="150"/>
      <c r="K4" s="152"/>
      <c r="L4" s="30"/>
      <c r="M4" s="30"/>
      <c r="N4" s="30"/>
      <c r="O4" s="37"/>
    </row>
    <row r="5" spans="1:15" ht="20.100000000000001" customHeight="1">
      <c r="A5" s="30"/>
      <c r="B5" s="36" t="s">
        <v>66</v>
      </c>
      <c r="C5" s="36" t="s">
        <v>672</v>
      </c>
      <c r="D5" s="58">
        <v>48650</v>
      </c>
      <c r="E5" s="58">
        <v>160000</v>
      </c>
      <c r="F5" s="29">
        <v>7784000000</v>
      </c>
      <c r="G5" s="29">
        <v>0</v>
      </c>
      <c r="H5" s="29">
        <v>6952000000</v>
      </c>
      <c r="I5" s="29">
        <v>21184000000</v>
      </c>
      <c r="J5" s="29">
        <f>SUM(F5:I5)</f>
        <v>35920000000</v>
      </c>
      <c r="K5" s="31"/>
      <c r="L5" s="30"/>
      <c r="M5" s="30"/>
      <c r="N5" s="30"/>
      <c r="O5" s="37"/>
    </row>
    <row r="6" spans="1:15" ht="20.100000000000001" customHeight="1">
      <c r="A6" s="30"/>
      <c r="B6" s="36"/>
      <c r="C6" s="36"/>
      <c r="D6" s="58"/>
      <c r="E6" s="58"/>
      <c r="F6" s="29"/>
      <c r="G6" s="29"/>
      <c r="H6" s="29"/>
      <c r="I6" s="29"/>
      <c r="J6" s="29">
        <f>SUM(F6:I6)</f>
        <v>0</v>
      </c>
      <c r="K6" s="31"/>
      <c r="L6" s="30"/>
      <c r="M6" s="30"/>
      <c r="N6" s="30"/>
      <c r="O6" s="37"/>
    </row>
    <row r="7" spans="1:15" ht="20.100000000000001" customHeight="1">
      <c r="A7" s="30"/>
      <c r="B7" s="140" t="s">
        <v>480</v>
      </c>
      <c r="C7" s="141"/>
      <c r="D7" s="141"/>
      <c r="E7" s="141"/>
      <c r="F7" s="38">
        <f>SUM(F5:F6)</f>
        <v>7784000000</v>
      </c>
      <c r="G7" s="38">
        <f>SUM(G5:G6)</f>
        <v>0</v>
      </c>
      <c r="H7" s="38">
        <f>SUM(H5:H6)</f>
        <v>6952000000</v>
      </c>
      <c r="I7" s="38">
        <f>SUM(I5:I6)</f>
        <v>21184000000</v>
      </c>
      <c r="J7" s="38">
        <f>SUM(J5:J6)</f>
        <v>35920000000</v>
      </c>
      <c r="K7" s="39"/>
      <c r="L7" s="30"/>
      <c r="M7" s="30"/>
      <c r="N7" s="30"/>
      <c r="O7" s="37"/>
    </row>
    <row r="8" spans="1:15" ht="20.100000000000001" customHeight="1">
      <c r="A8" s="30"/>
      <c r="B8" s="41"/>
      <c r="C8" s="41"/>
      <c r="D8" s="30"/>
      <c r="E8" s="30"/>
      <c r="F8" s="30"/>
      <c r="G8" s="30"/>
      <c r="H8" s="37"/>
      <c r="I8" s="30"/>
      <c r="J8" s="30"/>
      <c r="K8" s="30"/>
      <c r="L8" s="30"/>
      <c r="M8" s="30"/>
      <c r="N8" s="30"/>
      <c r="O8" s="37"/>
    </row>
    <row r="9" spans="1:15" ht="20.100000000000001" customHeight="1">
      <c r="A9" s="30"/>
      <c r="B9" s="41"/>
      <c r="C9" s="41"/>
      <c r="D9" s="30"/>
      <c r="E9" s="30"/>
      <c r="F9" s="130"/>
      <c r="G9" s="30"/>
      <c r="H9" s="30"/>
      <c r="I9" s="32" t="s">
        <v>479</v>
      </c>
      <c r="J9" s="33">
        <f>SUM(O:O)</f>
        <v>35920000000</v>
      </c>
      <c r="K9" s="30"/>
      <c r="L9" s="30"/>
      <c r="M9" s="30">
        <v>12030101</v>
      </c>
      <c r="N9" s="30" t="s">
        <v>66</v>
      </c>
      <c r="O9" s="37">
        <f>IFERROR(VLOOKUP(M9,Mapping!$O:$R,4,FALSE),"")</f>
        <v>35920000000</v>
      </c>
    </row>
    <row r="10" spans="1:15" ht="20.100000000000001" customHeight="1">
      <c r="A10" s="30"/>
      <c r="B10" s="41"/>
      <c r="C10" s="41"/>
      <c r="D10" s="30"/>
      <c r="E10" s="30"/>
      <c r="F10" s="130"/>
      <c r="G10" s="30"/>
      <c r="H10" s="30"/>
      <c r="I10" s="34" t="s">
        <v>483</v>
      </c>
      <c r="J10" s="35">
        <f>+J9-J7</f>
        <v>0</v>
      </c>
      <c r="K10" s="30"/>
      <c r="L10" s="30"/>
      <c r="M10" s="30"/>
      <c r="N10" s="30"/>
      <c r="O10" s="37" t="str">
        <f>IFERROR(VLOOKUP(M10,Mapping!$O:$R,4,FALSE),"")</f>
        <v/>
      </c>
    </row>
    <row r="11" spans="1:15" ht="20.100000000000001" customHeight="1">
      <c r="A11" s="30"/>
      <c r="B11" s="41"/>
      <c r="C11" s="41"/>
      <c r="D11" s="30"/>
      <c r="E11" s="30"/>
      <c r="F11" s="130"/>
      <c r="G11" s="30"/>
      <c r="H11" s="30"/>
      <c r="I11" s="30"/>
      <c r="J11" s="30"/>
      <c r="K11" s="30"/>
      <c r="L11" s="30"/>
      <c r="M11" s="30"/>
      <c r="N11" s="30"/>
      <c r="O11" s="37" t="str">
        <f>IFERROR(VLOOKUP(M11,Mapping!$O:$R,4,FALSE),"")</f>
        <v/>
      </c>
    </row>
    <row r="12" spans="1:15" ht="20.100000000000001" customHeight="1">
      <c r="A12"/>
      <c r="B12" s="42"/>
      <c r="C12" s="42"/>
      <c r="D12"/>
      <c r="E12"/>
      <c r="F12"/>
      <c r="G12"/>
      <c r="H12"/>
      <c r="I12"/>
      <c r="J12"/>
      <c r="K12"/>
      <c r="L12"/>
      <c r="M12"/>
      <c r="N12"/>
      <c r="O12" s="37" t="str">
        <f>IFERROR(VLOOKUP(M12,Mapping!$O:$R,4,FALSE),"")</f>
        <v/>
      </c>
    </row>
    <row r="13" spans="1:15" ht="20.100000000000001" customHeight="1">
      <c r="A13"/>
      <c r="B13" s="42"/>
      <c r="C13" s="42"/>
      <c r="D13"/>
      <c r="E13"/>
      <c r="F13"/>
      <c r="G13"/>
      <c r="H13"/>
      <c r="I13"/>
      <c r="J13"/>
      <c r="K13"/>
      <c r="L13"/>
      <c r="M13"/>
      <c r="N13"/>
      <c r="O13" s="37" t="str">
        <f>IFERROR(VLOOKUP(M13,Mapping!$O:$R,4,FALSE),"")</f>
        <v/>
      </c>
    </row>
    <row r="14" spans="1:15" ht="20.100000000000001" customHeight="1">
      <c r="A14"/>
      <c r="B14" s="42"/>
      <c r="C14" s="42"/>
      <c r="D14"/>
      <c r="E14"/>
      <c r="F14"/>
      <c r="G14"/>
      <c r="H14"/>
      <c r="I14"/>
      <c r="J14"/>
      <c r="K14"/>
      <c r="L14"/>
      <c r="M14"/>
      <c r="N14"/>
      <c r="O14" s="37" t="str">
        <f>IFERROR(VLOOKUP(M14,Mapping!$O:$R,4,FALSE),"")</f>
        <v/>
      </c>
    </row>
    <row r="15" spans="1:15" ht="20.100000000000001" customHeight="1">
      <c r="A15"/>
      <c r="B15" s="42"/>
      <c r="C15" s="42"/>
      <c r="D15"/>
      <c r="E15"/>
      <c r="F15"/>
      <c r="G15"/>
      <c r="H15"/>
      <c r="I15"/>
      <c r="J15"/>
      <c r="K15"/>
      <c r="L15"/>
      <c r="M15"/>
      <c r="N15"/>
      <c r="O15" s="37" t="str">
        <f>IFERROR(VLOOKUP(M15,Mapping!$O:$R,4,FALSE),"")</f>
        <v/>
      </c>
    </row>
    <row r="16" spans="1:15" ht="20.100000000000001" customHeight="1">
      <c r="A16"/>
      <c r="B16" s="42"/>
      <c r="C16" s="42"/>
      <c r="D16"/>
      <c r="E16"/>
      <c r="F16"/>
      <c r="G16"/>
      <c r="H16"/>
      <c r="I16"/>
      <c r="J16"/>
      <c r="K16"/>
      <c r="L16"/>
      <c r="M16"/>
      <c r="N16"/>
      <c r="O16" s="37" t="str">
        <f>IFERROR(VLOOKUP(M16,Mapping!$O:$R,4,FALSE),"")</f>
        <v/>
      </c>
    </row>
    <row r="17" spans="1:15" ht="20.100000000000001" customHeight="1">
      <c r="A17"/>
      <c r="B17" s="42"/>
      <c r="C17" s="42"/>
      <c r="D17"/>
      <c r="E17"/>
      <c r="F17"/>
      <c r="G17"/>
      <c r="H17"/>
      <c r="I17"/>
      <c r="J17"/>
      <c r="K17"/>
      <c r="L17"/>
      <c r="M17"/>
      <c r="N17"/>
      <c r="O17" s="37" t="str">
        <f>IFERROR(VLOOKUP(M17,Mapping!$O:$R,4,FALSE),"")</f>
        <v/>
      </c>
    </row>
    <row r="18" spans="1:15" ht="20.100000000000001" customHeight="1">
      <c r="A18"/>
      <c r="B18" s="42"/>
      <c r="C18" s="42"/>
      <c r="D18"/>
      <c r="E18"/>
      <c r="F18"/>
      <c r="G18"/>
      <c r="H18"/>
      <c r="I18"/>
      <c r="J18"/>
      <c r="K18"/>
      <c r="L18"/>
      <c r="M18"/>
      <c r="N18"/>
      <c r="O18" s="37" t="str">
        <f>IFERROR(VLOOKUP(M18,Mapping!$O:$R,4,FALSE),"")</f>
        <v/>
      </c>
    </row>
  </sheetData>
  <mergeCells count="9">
    <mergeCell ref="B7:E7"/>
    <mergeCell ref="F3:G3"/>
    <mergeCell ref="H3:I3"/>
    <mergeCell ref="J3:J4"/>
    <mergeCell ref="K3:K4"/>
    <mergeCell ref="B3:B4"/>
    <mergeCell ref="C3:C4"/>
    <mergeCell ref="D3:D4"/>
    <mergeCell ref="E3:E4"/>
  </mergeCells>
  <phoneticPr fontId="3" type="noConversion"/>
  <conditionalFormatting sqref="M9:N9">
    <cfRule type="containsText" dxfId="35" priority="3" operator="containsText" text="TRUE">
      <formula>NOT(ISERROR(SEARCH("TRUE",M9)))</formula>
    </cfRule>
    <cfRule type="containsText" dxfId="34" priority="4" operator="containsText" text="FALSE">
      <formula>NOT(ISERROR(SEARCH("FALSE",M9)))</formula>
    </cfRule>
  </conditionalFormatting>
  <conditionalFormatting sqref="B5">
    <cfRule type="containsText" dxfId="33" priority="1" operator="containsText" text="TRUE">
      <formula>NOT(ISERROR(SEARCH("TRUE",B5)))</formula>
    </cfRule>
    <cfRule type="containsText" dxfId="32" priority="2" operator="containsText" text="FALSE">
      <formula>NOT(ISERROR(SEARCH("FALSE",B5)))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2060"/>
  </sheetPr>
  <dimension ref="A1:N22"/>
  <sheetViews>
    <sheetView showGridLines="0" zoomScale="85" zoomScaleNormal="85" workbookViewId="0">
      <selection activeCell="H11" sqref="H11"/>
    </sheetView>
  </sheetViews>
  <sheetFormatPr defaultColWidth="9.140625" defaultRowHeight="20.100000000000001" customHeight="1"/>
  <cols>
    <col min="1" max="1" width="2.7109375" style="28" customWidth="1"/>
    <col min="2" max="3" width="20.7109375" style="88" customWidth="1"/>
    <col min="4" max="9" width="20.7109375" style="28" customWidth="1"/>
    <col min="10" max="10" width="70.5703125" style="28" bestFit="1" customWidth="1"/>
    <col min="11" max="11" width="2.7109375" style="28" customWidth="1"/>
    <col min="12" max="14" width="20.7109375" style="28" customWidth="1"/>
    <col min="15" max="16384" width="9.140625" style="28"/>
  </cols>
  <sheetData>
    <row r="1" spans="1:14" ht="20.100000000000001" customHeight="1">
      <c r="A1" s="27" t="s">
        <v>515</v>
      </c>
      <c r="B1" s="41"/>
      <c r="C1" s="41"/>
      <c r="D1" s="30"/>
      <c r="E1" s="30"/>
      <c r="F1" s="30"/>
      <c r="G1" s="30"/>
      <c r="H1" s="30"/>
      <c r="I1" s="30"/>
      <c r="J1" s="30"/>
      <c r="K1" s="30"/>
      <c r="L1" s="30"/>
      <c r="M1" s="30"/>
      <c r="N1" s="37"/>
    </row>
    <row r="2" spans="1:14" ht="20.100000000000001" customHeight="1">
      <c r="A2" s="30"/>
      <c r="B2" s="87"/>
      <c r="C2" s="89"/>
      <c r="D2" s="21"/>
      <c r="E2" s="21"/>
      <c r="F2" s="21"/>
      <c r="G2" s="21"/>
      <c r="H2" s="21"/>
      <c r="I2" s="21"/>
      <c r="J2" s="22" t="s">
        <v>473</v>
      </c>
      <c r="K2" s="30"/>
      <c r="L2" s="30"/>
      <c r="M2" s="30"/>
      <c r="N2" s="37"/>
    </row>
    <row r="3" spans="1:14" ht="20.100000000000001" customHeight="1">
      <c r="A3" s="30"/>
      <c r="B3" s="153" t="s">
        <v>469</v>
      </c>
      <c r="C3" s="153" t="s">
        <v>516</v>
      </c>
      <c r="D3" s="153" t="s">
        <v>517</v>
      </c>
      <c r="E3" s="153" t="s">
        <v>518</v>
      </c>
      <c r="F3" s="155" t="str">
        <f>보통예금YG!F3</f>
        <v>`22년말</v>
      </c>
      <c r="G3" s="148"/>
      <c r="H3" s="156" t="s">
        <v>521</v>
      </c>
      <c r="I3" s="149" t="str">
        <f>보통예금YG!G3</f>
        <v>`23년 1분기</v>
      </c>
      <c r="J3" s="151" t="s">
        <v>477</v>
      </c>
      <c r="K3" s="30"/>
      <c r="L3" s="30"/>
      <c r="M3" s="30"/>
      <c r="N3" s="37"/>
    </row>
    <row r="4" spans="1:14" ht="20.100000000000001" customHeight="1">
      <c r="A4" s="30"/>
      <c r="B4" s="154"/>
      <c r="C4" s="154"/>
      <c r="D4" s="154"/>
      <c r="E4" s="154"/>
      <c r="F4" s="23" t="s">
        <v>519</v>
      </c>
      <c r="G4" s="24" t="s">
        <v>520</v>
      </c>
      <c r="H4" s="157"/>
      <c r="I4" s="150"/>
      <c r="J4" s="152"/>
      <c r="K4" s="30"/>
      <c r="L4" s="30"/>
      <c r="M4" s="30"/>
      <c r="N4" s="37"/>
    </row>
    <row r="5" spans="1:14" ht="20.100000000000001" customHeight="1">
      <c r="A5" s="30"/>
      <c r="B5" s="82" t="s">
        <v>1063</v>
      </c>
      <c r="C5" s="63" t="s">
        <v>789</v>
      </c>
      <c r="D5" s="70">
        <v>44103</v>
      </c>
      <c r="E5" s="70">
        <v>45201</v>
      </c>
      <c r="F5" s="71">
        <v>3008547.01</v>
      </c>
      <c r="G5" s="61">
        <v>379780951</v>
      </c>
      <c r="H5" s="61">
        <v>76221624</v>
      </c>
      <c r="I5" s="61">
        <f>SUM(G5:H5)</f>
        <v>456002575</v>
      </c>
      <c r="J5" s="60" t="s">
        <v>790</v>
      </c>
      <c r="K5" s="30"/>
      <c r="L5" s="30"/>
      <c r="M5" s="30"/>
      <c r="N5" s="37"/>
    </row>
    <row r="6" spans="1:14" ht="20.100000000000001" customHeight="1">
      <c r="A6" s="30"/>
      <c r="B6" s="83"/>
      <c r="C6" s="63" t="s">
        <v>789</v>
      </c>
      <c r="D6" s="70">
        <v>44187</v>
      </c>
      <c r="E6" s="70">
        <v>45201</v>
      </c>
      <c r="F6" s="71">
        <v>3000000</v>
      </c>
      <c r="G6" s="61">
        <v>567420758</v>
      </c>
      <c r="H6" s="61">
        <v>78663993</v>
      </c>
      <c r="I6" s="61">
        <f>SUM(G6:H6)</f>
        <v>646084751</v>
      </c>
      <c r="J6" s="60" t="s">
        <v>791</v>
      </c>
      <c r="K6" s="30"/>
      <c r="L6" s="30"/>
      <c r="M6" s="30"/>
      <c r="N6" s="37"/>
    </row>
    <row r="7" spans="1:14" ht="20.100000000000001" customHeight="1">
      <c r="A7" s="30"/>
      <c r="B7" s="83"/>
      <c r="C7" s="63" t="s">
        <v>792</v>
      </c>
      <c r="D7" s="70">
        <v>44259</v>
      </c>
      <c r="E7" s="70">
        <v>45201</v>
      </c>
      <c r="F7" s="71">
        <v>5000000</v>
      </c>
      <c r="G7" s="61">
        <v>842381125</v>
      </c>
      <c r="H7" s="61">
        <v>130220490</v>
      </c>
      <c r="I7" s="61">
        <f>SUM(G7:H7)</f>
        <v>972601615</v>
      </c>
      <c r="J7" s="60" t="s">
        <v>793</v>
      </c>
      <c r="K7" s="30"/>
      <c r="L7" s="30"/>
      <c r="M7" s="30"/>
      <c r="N7" s="37"/>
    </row>
    <row r="8" spans="1:14" ht="20.100000000000001" customHeight="1">
      <c r="A8" s="30"/>
      <c r="B8" s="83"/>
      <c r="C8" s="63" t="s">
        <v>789</v>
      </c>
      <c r="D8" s="70">
        <v>44350</v>
      </c>
      <c r="E8" s="70">
        <v>45083</v>
      </c>
      <c r="F8" s="71">
        <v>12500000</v>
      </c>
      <c r="G8" s="61">
        <v>2191099370</v>
      </c>
      <c r="H8" s="61">
        <v>330069271</v>
      </c>
      <c r="I8" s="61">
        <f>SUM(G8:H8)</f>
        <v>2521168641</v>
      </c>
      <c r="J8" s="60" t="s">
        <v>794</v>
      </c>
      <c r="K8" s="30"/>
      <c r="L8" s="30"/>
      <c r="M8" s="30"/>
      <c r="N8" s="37"/>
    </row>
    <row r="9" spans="1:14" ht="20.100000000000001" customHeight="1">
      <c r="A9" s="30"/>
      <c r="B9" s="84"/>
      <c r="C9" s="63" t="s">
        <v>795</v>
      </c>
      <c r="D9" s="70">
        <v>44476</v>
      </c>
      <c r="E9" s="70">
        <v>45201</v>
      </c>
      <c r="F9" s="71">
        <v>2591452.9900000002</v>
      </c>
      <c r="G9" s="61">
        <v>254842514</v>
      </c>
      <c r="H9" s="61">
        <v>70780402</v>
      </c>
      <c r="I9" s="61">
        <f>SUM(G9:H9)</f>
        <v>325622916</v>
      </c>
      <c r="J9" s="60" t="s">
        <v>796</v>
      </c>
      <c r="K9" s="30"/>
      <c r="L9" s="30"/>
      <c r="M9" s="30"/>
      <c r="N9" s="37"/>
    </row>
    <row r="10" spans="1:14" ht="20.100000000000001" customHeight="1">
      <c r="A10" s="30"/>
      <c r="B10" s="36"/>
      <c r="C10" s="36"/>
      <c r="D10" s="31"/>
      <c r="E10" s="31"/>
      <c r="F10" s="31"/>
      <c r="G10" s="29"/>
      <c r="H10" s="29">
        <f>I10-G10</f>
        <v>0</v>
      </c>
      <c r="I10" s="29"/>
      <c r="J10" s="31"/>
      <c r="K10" s="30"/>
      <c r="L10" s="30"/>
      <c r="M10" s="30"/>
      <c r="N10" s="37"/>
    </row>
    <row r="11" spans="1:14" ht="20.100000000000001" customHeight="1">
      <c r="A11" s="30"/>
      <c r="B11" s="140" t="s">
        <v>480</v>
      </c>
      <c r="C11" s="141"/>
      <c r="D11" s="141"/>
      <c r="E11" s="142"/>
      <c r="F11" s="40"/>
      <c r="G11" s="38">
        <f>SUM(G5:G10)</f>
        <v>4235524718</v>
      </c>
      <c r="H11" s="38">
        <f>SUM(H5:H10)</f>
        <v>685955780</v>
      </c>
      <c r="I11" s="38">
        <f>SUM(I5:I10)</f>
        <v>4921480498</v>
      </c>
      <c r="J11" s="39"/>
      <c r="K11" s="30"/>
      <c r="L11" s="30"/>
      <c r="M11" s="30"/>
      <c r="N11" s="37"/>
    </row>
    <row r="12" spans="1:14" ht="20.100000000000001" customHeight="1">
      <c r="A12" s="30"/>
      <c r="B12" s="41"/>
      <c r="C12" s="41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7"/>
    </row>
    <row r="13" spans="1:14" ht="20.100000000000001" customHeight="1">
      <c r="A13" s="30"/>
      <c r="B13" s="41"/>
      <c r="C13" s="41"/>
      <c r="D13" s="30"/>
      <c r="E13" s="30"/>
      <c r="F13" s="30"/>
      <c r="G13" s="30"/>
      <c r="H13" s="32" t="s">
        <v>479</v>
      </c>
      <c r="I13" s="33">
        <f>SUM(N:N)</f>
        <v>4921480498</v>
      </c>
      <c r="J13" s="30"/>
      <c r="K13" s="30"/>
      <c r="L13" s="1">
        <v>11050101</v>
      </c>
      <c r="M13" s="1" t="s">
        <v>1037</v>
      </c>
      <c r="N13" s="37">
        <f>IFERROR(VLOOKUP(L13,Mapping!$O:$R,4,FALSE),"")</f>
        <v>4921480498</v>
      </c>
    </row>
    <row r="14" spans="1:14" ht="20.100000000000001" customHeight="1">
      <c r="A14" s="30"/>
      <c r="B14" s="41"/>
      <c r="C14" s="41"/>
      <c r="D14" s="30"/>
      <c r="E14" s="30"/>
      <c r="F14" s="30"/>
      <c r="G14" s="30"/>
      <c r="H14" s="34" t="s">
        <v>483</v>
      </c>
      <c r="I14" s="35">
        <f>+I13-I11</f>
        <v>0</v>
      </c>
      <c r="J14" s="30"/>
      <c r="K14" s="30"/>
      <c r="L14" s="30"/>
      <c r="M14" s="30"/>
      <c r="N14" s="37" t="str">
        <f>IFERROR(VLOOKUP(L14,Mapping!$O:$R,4,FALSE),"")</f>
        <v/>
      </c>
    </row>
    <row r="15" spans="1:14" ht="20.100000000000001" customHeight="1">
      <c r="A15" s="30"/>
      <c r="B15" s="41"/>
      <c r="C15" s="41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7" t="str">
        <f>IFERROR(VLOOKUP(L15,Mapping!$O:$R,4,FALSE),"")</f>
        <v/>
      </c>
    </row>
    <row r="16" spans="1:14" ht="20.100000000000001" customHeight="1">
      <c r="A16"/>
      <c r="B16" s="42"/>
      <c r="C16" s="42"/>
      <c r="D16"/>
      <c r="E16"/>
      <c r="F16"/>
      <c r="G16"/>
      <c r="H16"/>
      <c r="I16"/>
      <c r="J16"/>
      <c r="K16"/>
      <c r="L16"/>
      <c r="M16"/>
      <c r="N16" s="37" t="str">
        <f>IFERROR(VLOOKUP(L16,Mapping!$O:$R,4,FALSE),"")</f>
        <v/>
      </c>
    </row>
    <row r="17" spans="1:14" ht="20.100000000000001" customHeight="1">
      <c r="A17"/>
      <c r="B17" s="42"/>
      <c r="C17" s="42"/>
      <c r="D17"/>
      <c r="E17"/>
      <c r="F17"/>
      <c r="G17"/>
      <c r="H17"/>
      <c r="I17"/>
      <c r="J17"/>
      <c r="K17"/>
      <c r="L17"/>
      <c r="M17"/>
      <c r="N17" s="37" t="str">
        <f>IFERROR(VLOOKUP(L17,Mapping!$O:$R,4,FALSE),"")</f>
        <v/>
      </c>
    </row>
    <row r="18" spans="1:14" ht="20.100000000000001" customHeight="1">
      <c r="A18"/>
      <c r="B18" s="42"/>
      <c r="C18" s="42"/>
      <c r="D18"/>
      <c r="E18"/>
      <c r="F18"/>
      <c r="G18"/>
      <c r="H18"/>
      <c r="I18"/>
      <c r="J18"/>
      <c r="K18"/>
      <c r="L18"/>
      <c r="M18"/>
      <c r="N18" s="37" t="str">
        <f>IFERROR(VLOOKUP(L18,Mapping!$O:$R,4,FALSE),"")</f>
        <v/>
      </c>
    </row>
    <row r="19" spans="1:14" ht="20.100000000000001" customHeight="1">
      <c r="A19"/>
      <c r="B19" s="42"/>
      <c r="C19" s="42"/>
      <c r="D19"/>
      <c r="E19"/>
      <c r="F19"/>
      <c r="G19"/>
      <c r="H19"/>
      <c r="I19"/>
      <c r="J19"/>
      <c r="K19"/>
      <c r="L19"/>
      <c r="M19"/>
      <c r="N19" s="37" t="str">
        <f>IFERROR(VLOOKUP(L19,Mapping!$O:$R,4,FALSE),"")</f>
        <v/>
      </c>
    </row>
    <row r="20" spans="1:14" ht="20.100000000000001" customHeight="1">
      <c r="A20"/>
      <c r="B20" s="42"/>
      <c r="C20" s="42"/>
      <c r="D20"/>
      <c r="E20"/>
      <c r="F20"/>
      <c r="G20"/>
      <c r="H20"/>
      <c r="I20"/>
      <c r="J20"/>
      <c r="K20"/>
      <c r="L20"/>
      <c r="M20"/>
      <c r="N20" s="37" t="str">
        <f>IFERROR(VLOOKUP(L20,Mapping!$O:$R,4,FALSE),"")</f>
        <v/>
      </c>
    </row>
    <row r="21" spans="1:14" ht="20.100000000000001" customHeight="1">
      <c r="A21"/>
      <c r="B21" s="42"/>
      <c r="C21" s="42"/>
      <c r="D21"/>
      <c r="E21"/>
      <c r="F21"/>
      <c r="G21"/>
      <c r="H21"/>
      <c r="I21"/>
      <c r="J21"/>
      <c r="K21"/>
      <c r="L21"/>
      <c r="M21"/>
      <c r="N21" s="37" t="str">
        <f>IFERROR(VLOOKUP(L21,Mapping!$O:$R,4,FALSE),"")</f>
        <v/>
      </c>
    </row>
    <row r="22" spans="1:14" ht="20.100000000000001" customHeight="1">
      <c r="A22"/>
      <c r="B22" s="42"/>
      <c r="C22" s="42"/>
      <c r="D22"/>
      <c r="E22"/>
      <c r="F22"/>
      <c r="G22"/>
      <c r="H22"/>
      <c r="I22"/>
      <c r="J22"/>
      <c r="K22"/>
      <c r="L22"/>
      <c r="M22"/>
      <c r="N22" s="37" t="str">
        <f>IFERROR(VLOOKUP(L22,Mapping!$O:$R,4,FALSE),"")</f>
        <v/>
      </c>
    </row>
  </sheetData>
  <mergeCells count="9">
    <mergeCell ref="F3:G3"/>
    <mergeCell ref="H3:H4"/>
    <mergeCell ref="I3:I4"/>
    <mergeCell ref="J3:J4"/>
    <mergeCell ref="B11:E11"/>
    <mergeCell ref="B3:B4"/>
    <mergeCell ref="C3:C4"/>
    <mergeCell ref="D3:D4"/>
    <mergeCell ref="E3:E4"/>
  </mergeCells>
  <phoneticPr fontId="3" type="noConversion"/>
  <conditionalFormatting sqref="L13:M13">
    <cfRule type="containsText" dxfId="31" priority="1" operator="containsText" text="TRUE">
      <formula>NOT(ISERROR(SEARCH("TRUE",L13)))</formula>
    </cfRule>
    <cfRule type="containsText" dxfId="30" priority="2" operator="containsText" text="FALSE">
      <formula>NOT(ISERROR(SEARCH("FALSE",L13)))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2060"/>
  </sheetPr>
  <dimension ref="A1:P31"/>
  <sheetViews>
    <sheetView showGridLines="0" zoomScale="85" zoomScaleNormal="85" workbookViewId="0">
      <selection activeCell="I4" sqref="I4:I18"/>
    </sheetView>
  </sheetViews>
  <sheetFormatPr defaultColWidth="9.140625" defaultRowHeight="20.100000000000001" customHeight="1"/>
  <cols>
    <col min="1" max="1" width="2.7109375" style="28" customWidth="1"/>
    <col min="2" max="2" width="20.7109375" style="88" customWidth="1"/>
    <col min="3" max="3" width="37" style="28" bestFit="1" customWidth="1"/>
    <col min="4" max="4" width="37" style="28" customWidth="1"/>
    <col min="5" max="5" width="12.42578125" style="28" customWidth="1"/>
    <col min="6" max="10" width="20.7109375" style="28" customWidth="1"/>
    <col min="11" max="11" width="28.140625" style="28" customWidth="1"/>
    <col min="12" max="12" width="2.7109375" style="28" customWidth="1"/>
    <col min="13" max="13" width="17.28515625" style="28" customWidth="1"/>
    <col min="14" max="15" width="20.7109375" style="28" customWidth="1"/>
    <col min="16" max="16" width="15.7109375" style="28" bestFit="1" customWidth="1"/>
    <col min="17" max="16384" width="9.140625" style="28"/>
  </cols>
  <sheetData>
    <row r="1" spans="1:15" ht="20.100000000000001" customHeight="1">
      <c r="A1" s="27" t="s">
        <v>522</v>
      </c>
      <c r="B1" s="41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7"/>
    </row>
    <row r="2" spans="1:15" ht="20.100000000000001" customHeight="1">
      <c r="A2" s="30"/>
      <c r="B2" s="87"/>
      <c r="C2" s="21"/>
      <c r="D2" s="21"/>
      <c r="E2" s="21"/>
      <c r="F2" s="21"/>
      <c r="G2" s="21"/>
      <c r="H2" s="21"/>
      <c r="I2" s="21"/>
      <c r="J2" s="21"/>
      <c r="K2" s="22" t="s">
        <v>473</v>
      </c>
      <c r="L2" s="30"/>
      <c r="M2" s="30"/>
      <c r="N2" s="30"/>
      <c r="O2" s="37"/>
    </row>
    <row r="3" spans="1:15" ht="20.100000000000001" customHeight="1">
      <c r="A3" s="30"/>
      <c r="B3" s="23" t="s">
        <v>469</v>
      </c>
      <c r="C3" s="23" t="s">
        <v>485</v>
      </c>
      <c r="D3" s="66" t="s">
        <v>1888</v>
      </c>
      <c r="E3" s="23" t="s">
        <v>1882</v>
      </c>
      <c r="F3" s="24" t="str">
        <f>보통예금YG!$F$3</f>
        <v>`22년말</v>
      </c>
      <c r="G3" s="24" t="s">
        <v>474</v>
      </c>
      <c r="H3" s="24" t="s">
        <v>475</v>
      </c>
      <c r="I3" s="65" t="s">
        <v>1885</v>
      </c>
      <c r="J3" s="24" t="str">
        <f>보통예금YG!$G$3</f>
        <v>`23년 1분기</v>
      </c>
      <c r="K3" s="26" t="s">
        <v>477</v>
      </c>
      <c r="L3" s="30"/>
      <c r="M3" s="30"/>
      <c r="N3" s="30"/>
      <c r="O3" s="37"/>
    </row>
    <row r="4" spans="1:15" ht="20.100000000000001" customHeight="1">
      <c r="A4" s="30"/>
      <c r="B4" s="127" t="s">
        <v>129</v>
      </c>
      <c r="C4" s="73" t="s">
        <v>783</v>
      </c>
      <c r="D4" s="73" t="s">
        <v>1895</v>
      </c>
      <c r="E4" s="129" t="s">
        <v>1884</v>
      </c>
      <c r="F4" s="72">
        <v>6782078092</v>
      </c>
      <c r="G4" s="61">
        <v>56206216682</v>
      </c>
      <c r="H4" s="61">
        <v>-62988294774</v>
      </c>
      <c r="I4" s="61"/>
      <c r="J4" s="61">
        <f t="shared" ref="J4:J19" si="0">SUM(F4:I4)</f>
        <v>0</v>
      </c>
      <c r="K4" s="74">
        <v>5351596.38</v>
      </c>
      <c r="L4" s="30"/>
      <c r="M4" s="30"/>
      <c r="N4" s="30"/>
      <c r="O4" s="37"/>
    </row>
    <row r="5" spans="1:15" ht="20.100000000000001" customHeight="1">
      <c r="A5" s="30"/>
      <c r="B5" s="83"/>
      <c r="C5" s="73" t="s">
        <v>821</v>
      </c>
      <c r="D5" s="73" t="s">
        <v>1895</v>
      </c>
      <c r="E5" s="129" t="s">
        <v>1883</v>
      </c>
      <c r="F5" s="72">
        <v>789277500</v>
      </c>
      <c r="G5" s="61">
        <v>5246219689</v>
      </c>
      <c r="H5" s="61">
        <v>-1624820912</v>
      </c>
      <c r="I5" s="61"/>
      <c r="J5" s="61">
        <f t="shared" si="0"/>
        <v>4410676277</v>
      </c>
      <c r="K5" s="60"/>
      <c r="L5" s="30"/>
      <c r="M5" s="30"/>
      <c r="N5" s="30"/>
      <c r="O5" s="37"/>
    </row>
    <row r="6" spans="1:15" ht="20.100000000000001" customHeight="1">
      <c r="A6" s="30"/>
      <c r="B6" s="83"/>
      <c r="C6" s="73" t="s">
        <v>1902</v>
      </c>
      <c r="D6" s="73" t="s">
        <v>1895</v>
      </c>
      <c r="E6" s="129" t="s">
        <v>1884</v>
      </c>
      <c r="F6" s="72">
        <v>0</v>
      </c>
      <c r="G6" s="61">
        <v>27615375214</v>
      </c>
      <c r="H6" s="61">
        <v>-27615375214</v>
      </c>
      <c r="I6" s="61"/>
      <c r="J6" s="61">
        <f t="shared" si="0"/>
        <v>0</v>
      </c>
      <c r="K6" s="60"/>
      <c r="L6" s="30"/>
      <c r="M6" s="30"/>
      <c r="N6" s="30"/>
      <c r="O6" s="37"/>
    </row>
    <row r="7" spans="1:15" ht="20.100000000000001" customHeight="1">
      <c r="A7" s="30"/>
      <c r="B7" s="83"/>
      <c r="C7" s="73" t="s">
        <v>725</v>
      </c>
      <c r="D7" s="73" t="s">
        <v>1896</v>
      </c>
      <c r="E7" s="129" t="s">
        <v>1883</v>
      </c>
      <c r="F7" s="72">
        <v>4763063524</v>
      </c>
      <c r="G7" s="61">
        <v>24580270523</v>
      </c>
      <c r="H7" s="61">
        <v>-21862495393</v>
      </c>
      <c r="I7" s="61"/>
      <c r="J7" s="61">
        <f t="shared" si="0"/>
        <v>7480838654</v>
      </c>
      <c r="K7" s="60"/>
      <c r="L7" s="30"/>
      <c r="M7" s="30"/>
      <c r="N7" s="30"/>
      <c r="O7" s="37"/>
    </row>
    <row r="8" spans="1:15" ht="20.100000000000001" customHeight="1">
      <c r="A8" s="30"/>
      <c r="B8" s="83"/>
      <c r="C8" s="73" t="s">
        <v>824</v>
      </c>
      <c r="D8" s="73" t="s">
        <v>1895</v>
      </c>
      <c r="E8" s="129" t="s">
        <v>1883</v>
      </c>
      <c r="F8" s="72">
        <v>2127723180</v>
      </c>
      <c r="G8" s="61">
        <v>12798840619</v>
      </c>
      <c r="H8" s="61">
        <v>-10684338090</v>
      </c>
      <c r="I8" s="61"/>
      <c r="J8" s="61">
        <f t="shared" si="0"/>
        <v>4242225709</v>
      </c>
      <c r="K8" s="60"/>
      <c r="L8" s="30"/>
      <c r="M8" s="30"/>
      <c r="N8" s="30"/>
      <c r="O8" s="37"/>
    </row>
    <row r="9" spans="1:15" ht="20.100000000000001" customHeight="1">
      <c r="A9" s="30"/>
      <c r="B9" s="83"/>
      <c r="C9" s="73" t="s">
        <v>1887</v>
      </c>
      <c r="D9" s="73" t="s">
        <v>1895</v>
      </c>
      <c r="E9" s="129" t="s">
        <v>1883</v>
      </c>
      <c r="F9" s="72">
        <v>0</v>
      </c>
      <c r="G9" s="61">
        <v>1188000000</v>
      </c>
      <c r="H9" s="61">
        <v>-594000000</v>
      </c>
      <c r="I9" s="61"/>
      <c r="J9" s="61">
        <f t="shared" si="0"/>
        <v>594000000</v>
      </c>
      <c r="K9" s="60"/>
      <c r="L9" s="30"/>
      <c r="M9" s="30"/>
      <c r="N9" s="30"/>
      <c r="O9" s="37"/>
    </row>
    <row r="10" spans="1:15" ht="20.100000000000001" customHeight="1">
      <c r="A10" s="30"/>
      <c r="B10" s="83"/>
      <c r="C10" s="73" t="s">
        <v>820</v>
      </c>
      <c r="D10" s="73" t="s">
        <v>1897</v>
      </c>
      <c r="E10" s="129" t="s">
        <v>1883</v>
      </c>
      <c r="F10" s="72">
        <v>254733197</v>
      </c>
      <c r="G10" s="61">
        <v>950476488</v>
      </c>
      <c r="H10" s="61">
        <v>-933841217</v>
      </c>
      <c r="I10" s="61"/>
      <c r="J10" s="61">
        <f>SUM(F10:I10)</f>
        <v>271368468</v>
      </c>
      <c r="K10" s="60"/>
      <c r="L10" s="30"/>
      <c r="M10" s="30"/>
      <c r="N10" s="30"/>
      <c r="O10" s="37"/>
    </row>
    <row r="11" spans="1:15" ht="20.100000000000001" customHeight="1">
      <c r="A11" s="30"/>
      <c r="B11" s="83"/>
      <c r="C11" s="73" t="s">
        <v>823</v>
      </c>
      <c r="D11" s="73" t="s">
        <v>1897</v>
      </c>
      <c r="E11" s="129" t="s">
        <v>1883</v>
      </c>
      <c r="F11" s="72">
        <v>118529741</v>
      </c>
      <c r="G11" s="61">
        <v>210898385</v>
      </c>
      <c r="H11" s="61">
        <v>-270228887</v>
      </c>
      <c r="I11" s="61"/>
      <c r="J11" s="61">
        <f>SUM(F11:I11)</f>
        <v>59199239</v>
      </c>
      <c r="K11" s="60"/>
      <c r="L11" s="30"/>
      <c r="M11" s="30"/>
      <c r="N11" s="30"/>
      <c r="O11" s="37"/>
    </row>
    <row r="12" spans="1:15" ht="20.100000000000001" customHeight="1">
      <c r="A12" s="30"/>
      <c r="B12" s="83"/>
      <c r="C12" s="73" t="s">
        <v>825</v>
      </c>
      <c r="D12" s="73" t="s">
        <v>1898</v>
      </c>
      <c r="E12" s="129" t="s">
        <v>1883</v>
      </c>
      <c r="F12" s="72">
        <v>3098957</v>
      </c>
      <c r="G12" s="61">
        <v>15070715</v>
      </c>
      <c r="H12" s="61">
        <v>-11721527</v>
      </c>
      <c r="I12" s="61"/>
      <c r="J12" s="61">
        <f>SUM(F12:I12)</f>
        <v>6448145</v>
      </c>
      <c r="K12" s="60"/>
      <c r="L12" s="30"/>
      <c r="M12" s="30"/>
      <c r="N12" s="30"/>
      <c r="O12" s="37"/>
    </row>
    <row r="13" spans="1:15" ht="20.100000000000001" customHeight="1">
      <c r="A13" s="30"/>
      <c r="B13" s="83"/>
      <c r="C13" s="73" t="s">
        <v>1886</v>
      </c>
      <c r="D13" s="73" t="s">
        <v>1892</v>
      </c>
      <c r="E13" s="129" t="s">
        <v>1883</v>
      </c>
      <c r="F13" s="72">
        <v>0</v>
      </c>
      <c r="G13" s="61">
        <v>46927188</v>
      </c>
      <c r="H13" s="61">
        <v>-19916908</v>
      </c>
      <c r="I13" s="61"/>
      <c r="J13" s="61">
        <f t="shared" si="0"/>
        <v>27010280</v>
      </c>
      <c r="K13" s="60"/>
      <c r="L13" s="30"/>
      <c r="M13" s="30"/>
      <c r="N13" s="30"/>
      <c r="O13" s="37"/>
    </row>
    <row r="14" spans="1:15" ht="20.100000000000001" customHeight="1">
      <c r="A14" s="30"/>
      <c r="B14" s="83"/>
      <c r="C14" s="73" t="s">
        <v>685</v>
      </c>
      <c r="D14" s="73" t="s">
        <v>1892</v>
      </c>
      <c r="E14" s="129" t="s">
        <v>1883</v>
      </c>
      <c r="F14" s="72"/>
      <c r="G14" s="61">
        <v>55761975</v>
      </c>
      <c r="H14" s="61">
        <v>-22307630</v>
      </c>
      <c r="I14" s="61"/>
      <c r="J14" s="61">
        <f t="shared" si="0"/>
        <v>33454345</v>
      </c>
      <c r="K14" s="60"/>
      <c r="L14" s="30"/>
      <c r="M14" s="30"/>
      <c r="N14" s="30"/>
      <c r="O14" s="37"/>
    </row>
    <row r="15" spans="1:15" ht="20.100000000000001" customHeight="1">
      <c r="A15" s="30"/>
      <c r="B15" s="83"/>
      <c r="C15" s="73" t="s">
        <v>822</v>
      </c>
      <c r="D15" s="73" t="s">
        <v>1894</v>
      </c>
      <c r="E15" s="129" t="s">
        <v>1883</v>
      </c>
      <c r="F15" s="72">
        <v>440000</v>
      </c>
      <c r="G15" s="61">
        <v>2640000</v>
      </c>
      <c r="H15" s="61">
        <v>-1760000</v>
      </c>
      <c r="I15" s="61"/>
      <c r="J15" s="61">
        <f>SUM(F15:I15)</f>
        <v>1320000</v>
      </c>
      <c r="K15" s="60"/>
      <c r="L15" s="30"/>
      <c r="M15" s="30"/>
      <c r="N15" s="30"/>
      <c r="O15" s="37"/>
    </row>
    <row r="16" spans="1:15" ht="20.100000000000001" customHeight="1">
      <c r="A16" s="30"/>
      <c r="B16" s="83"/>
      <c r="C16" s="73" t="s">
        <v>1899</v>
      </c>
      <c r="D16" s="73" t="s">
        <v>1900</v>
      </c>
      <c r="E16" s="129" t="s">
        <v>1883</v>
      </c>
      <c r="F16" s="72">
        <v>0</v>
      </c>
      <c r="G16" s="61">
        <v>1471806160</v>
      </c>
      <c r="H16" s="61">
        <v>-1471806160</v>
      </c>
      <c r="I16" s="61"/>
      <c r="J16" s="61">
        <f>SUM(F16:I16)</f>
        <v>0</v>
      </c>
      <c r="K16" s="60"/>
      <c r="L16" s="30"/>
      <c r="M16" s="30"/>
      <c r="N16" s="30"/>
      <c r="O16" s="37"/>
    </row>
    <row r="17" spans="1:16" ht="20.100000000000001" customHeight="1">
      <c r="A17" s="30"/>
      <c r="B17" s="83"/>
      <c r="C17" s="73" t="s">
        <v>1901</v>
      </c>
      <c r="D17" s="73" t="s">
        <v>1890</v>
      </c>
      <c r="E17" s="129" t="s">
        <v>1883</v>
      </c>
      <c r="F17" s="72">
        <v>0</v>
      </c>
      <c r="G17" s="61">
        <v>10320485</v>
      </c>
      <c r="H17" s="61">
        <v>-10320485</v>
      </c>
      <c r="I17" s="61"/>
      <c r="J17" s="61">
        <f>SUM(F17:I17)</f>
        <v>0</v>
      </c>
      <c r="K17" s="60"/>
      <c r="L17" s="30"/>
      <c r="M17" s="30"/>
      <c r="N17" s="30"/>
      <c r="O17" s="37"/>
    </row>
    <row r="18" spans="1:16" ht="20.100000000000001" customHeight="1">
      <c r="A18" s="30"/>
      <c r="B18" s="83"/>
      <c r="C18" s="73" t="s">
        <v>1893</v>
      </c>
      <c r="D18" s="73" t="s">
        <v>1890</v>
      </c>
      <c r="E18" s="129" t="s">
        <v>1883</v>
      </c>
      <c r="F18" s="72">
        <v>0</v>
      </c>
      <c r="G18" s="61">
        <v>35342095</v>
      </c>
      <c r="H18" s="61">
        <v>-35342095</v>
      </c>
      <c r="I18" s="61"/>
      <c r="J18" s="61">
        <f t="shared" si="0"/>
        <v>0</v>
      </c>
      <c r="K18" s="60"/>
      <c r="L18" s="30"/>
      <c r="M18" s="30"/>
      <c r="N18" s="30"/>
      <c r="O18" s="37"/>
    </row>
    <row r="19" spans="1:16" ht="20.100000000000001" customHeight="1">
      <c r="A19" s="30"/>
      <c r="B19" s="83"/>
      <c r="C19" s="73" t="s">
        <v>1889</v>
      </c>
      <c r="D19" s="73" t="s">
        <v>1891</v>
      </c>
      <c r="E19" s="129" t="s">
        <v>1883</v>
      </c>
      <c r="F19" s="72">
        <v>0</v>
      </c>
      <c r="G19" s="61">
        <v>5453479</v>
      </c>
      <c r="H19" s="61">
        <v>-5453479</v>
      </c>
      <c r="I19" s="61"/>
      <c r="J19" s="61">
        <f t="shared" si="0"/>
        <v>0</v>
      </c>
      <c r="K19" s="60"/>
      <c r="L19" s="30"/>
      <c r="M19" s="30"/>
      <c r="N19" s="30"/>
      <c r="O19" s="37"/>
    </row>
    <row r="20" spans="1:16" ht="20.100000000000001" customHeight="1">
      <c r="A20" s="30"/>
      <c r="B20" s="140" t="s">
        <v>480</v>
      </c>
      <c r="C20" s="141"/>
      <c r="D20" s="141"/>
      <c r="E20" s="142"/>
      <c r="F20" s="38">
        <f>SUM(F4:F19)</f>
        <v>14838944191</v>
      </c>
      <c r="G20" s="38">
        <f>SUM(G4:G19)</f>
        <v>130439619697</v>
      </c>
      <c r="H20" s="38">
        <f>SUM(H4:H19)</f>
        <v>-128152022771</v>
      </c>
      <c r="I20" s="38">
        <f>SUM(I4:I19)</f>
        <v>0</v>
      </c>
      <c r="J20" s="38">
        <f>SUM(J4:J19)</f>
        <v>17126541117</v>
      </c>
      <c r="K20" s="39"/>
      <c r="L20" s="30"/>
      <c r="M20" s="30"/>
      <c r="N20" s="30"/>
      <c r="O20" s="37"/>
    </row>
    <row r="21" spans="1:16" ht="20.100000000000001" customHeight="1">
      <c r="A21" s="30"/>
      <c r="B21" s="41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7"/>
    </row>
    <row r="22" spans="1:16" ht="20.100000000000001" customHeight="1">
      <c r="A22" s="30"/>
      <c r="B22" s="41"/>
      <c r="C22" s="30"/>
      <c r="D22" s="30"/>
      <c r="E22" s="30"/>
      <c r="F22" s="30"/>
      <c r="G22" s="30"/>
      <c r="H22" s="30"/>
      <c r="I22" s="30"/>
      <c r="J22" s="32" t="s">
        <v>479</v>
      </c>
      <c r="K22" s="46">
        <f>-SUM(P:P)</f>
        <v>17126541117</v>
      </c>
      <c r="L22" s="30"/>
      <c r="M22" s="30"/>
      <c r="N22" s="30">
        <v>21010101</v>
      </c>
      <c r="O22" s="30" t="s">
        <v>129</v>
      </c>
      <c r="P22" s="37">
        <f>IFERROR(VLOOKUP(N22,Mapping!$O:$R,4,FALSE),"")</f>
        <v>-17126541117</v>
      </c>
    </row>
    <row r="23" spans="1:16" ht="20.100000000000001" customHeight="1">
      <c r="A23" s="30"/>
      <c r="B23" s="41"/>
      <c r="C23" s="30"/>
      <c r="D23" s="30"/>
      <c r="E23" s="30"/>
      <c r="F23" s="30"/>
      <c r="G23" s="30"/>
      <c r="H23" s="30"/>
      <c r="I23" s="30"/>
      <c r="J23" s="34" t="s">
        <v>483</v>
      </c>
      <c r="K23" s="47">
        <f>+K22-J20</f>
        <v>0</v>
      </c>
      <c r="L23" s="30"/>
      <c r="M23" s="30"/>
      <c r="N23" s="30">
        <v>21010109</v>
      </c>
      <c r="O23" s="30" t="s">
        <v>132</v>
      </c>
      <c r="P23" s="37">
        <f>IFERROR(VLOOKUP(N23,Mapping!$O:$R,4,FALSE),"")</f>
        <v>0</v>
      </c>
    </row>
    <row r="24" spans="1:16" ht="20.100000000000001" customHeight="1">
      <c r="A24" s="30"/>
      <c r="B24" s="41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7" t="str">
        <f>IFERROR(VLOOKUP(M24,Mapping!$O:$R,4,FALSE),"")</f>
        <v/>
      </c>
    </row>
    <row r="25" spans="1:16" ht="20.100000000000001" customHeight="1">
      <c r="A25"/>
      <c r="B25" s="42"/>
      <c r="C25"/>
      <c r="D25"/>
      <c r="E25"/>
      <c r="F25"/>
      <c r="G25"/>
      <c r="H25"/>
      <c r="I25"/>
      <c r="J25"/>
      <c r="K25"/>
      <c r="L25"/>
      <c r="M25"/>
      <c r="N25"/>
      <c r="O25" s="37" t="str">
        <f>IFERROR(VLOOKUP(M25,Mapping!$O:$R,4,FALSE),"")</f>
        <v/>
      </c>
    </row>
    <row r="26" spans="1:16" ht="20.100000000000001" customHeight="1">
      <c r="A26"/>
      <c r="B26" s="42"/>
      <c r="C26"/>
      <c r="D26"/>
      <c r="E26"/>
      <c r="F26"/>
      <c r="G26"/>
      <c r="H26"/>
      <c r="I26"/>
      <c r="J26"/>
      <c r="K26"/>
      <c r="L26"/>
      <c r="M26"/>
      <c r="N26"/>
      <c r="O26" s="37" t="str">
        <f>IFERROR(VLOOKUP(M26,Mapping!$O:$R,4,FALSE),"")</f>
        <v/>
      </c>
    </row>
    <row r="27" spans="1:16" ht="20.100000000000001" customHeight="1">
      <c r="A27"/>
      <c r="B27" s="42"/>
      <c r="C27"/>
      <c r="D27"/>
      <c r="E27"/>
      <c r="F27"/>
      <c r="G27"/>
      <c r="H27"/>
      <c r="I27"/>
      <c r="J27"/>
      <c r="K27"/>
      <c r="L27"/>
      <c r="M27"/>
      <c r="N27"/>
      <c r="O27" s="37" t="str">
        <f>IFERROR(VLOOKUP(M27,Mapping!$O:$R,4,FALSE),"")</f>
        <v/>
      </c>
    </row>
    <row r="28" spans="1:16" ht="20.100000000000001" customHeight="1">
      <c r="A28"/>
      <c r="B28" s="42"/>
      <c r="C28"/>
      <c r="D28"/>
      <c r="E28"/>
      <c r="F28"/>
      <c r="G28"/>
      <c r="H28"/>
      <c r="I28"/>
      <c r="J28"/>
      <c r="K28"/>
      <c r="L28"/>
      <c r="M28"/>
      <c r="N28"/>
      <c r="O28" s="37" t="str">
        <f>IFERROR(VLOOKUP(M28,Mapping!$O:$R,4,FALSE),"")</f>
        <v/>
      </c>
    </row>
    <row r="29" spans="1:16" ht="20.100000000000001" customHeight="1">
      <c r="A29"/>
      <c r="B29" s="42"/>
      <c r="C29"/>
      <c r="D29"/>
      <c r="E29"/>
      <c r="F29"/>
      <c r="G29"/>
      <c r="H29"/>
      <c r="I29"/>
      <c r="J29"/>
      <c r="K29"/>
      <c r="L29"/>
      <c r="M29"/>
      <c r="N29"/>
      <c r="O29" s="37" t="str">
        <f>IFERROR(VLOOKUP(M29,Mapping!$O:$R,4,FALSE),"")</f>
        <v/>
      </c>
    </row>
    <row r="30" spans="1:16" ht="20.100000000000001" customHeight="1">
      <c r="A30"/>
      <c r="B30" s="42"/>
      <c r="C30"/>
      <c r="D30"/>
      <c r="E30"/>
      <c r="F30"/>
      <c r="G30"/>
      <c r="H30"/>
      <c r="I30"/>
      <c r="J30"/>
      <c r="K30"/>
      <c r="L30"/>
      <c r="M30"/>
      <c r="N30"/>
      <c r="O30" s="37" t="str">
        <f>IFERROR(VLOOKUP(M30,Mapping!$O:$R,4,FALSE),"")</f>
        <v/>
      </c>
    </row>
    <row r="31" spans="1:16" ht="20.100000000000001" customHeight="1">
      <c r="A31"/>
      <c r="B31" s="42"/>
      <c r="C31"/>
      <c r="D31"/>
      <c r="E31"/>
      <c r="F31"/>
      <c r="G31"/>
      <c r="H31"/>
      <c r="I31"/>
      <c r="J31"/>
      <c r="K31"/>
      <c r="L31"/>
      <c r="M31"/>
      <c r="N31"/>
      <c r="O31" s="37" t="str">
        <f>IFERROR(VLOOKUP(M31,Mapping!$O:$R,4,FALSE),"")</f>
        <v/>
      </c>
    </row>
  </sheetData>
  <mergeCells count="1">
    <mergeCell ref="B20:E20"/>
  </mergeCells>
  <phoneticPr fontId="3" type="noConversion"/>
  <conditionalFormatting sqref="N22:O22">
    <cfRule type="containsText" dxfId="29" priority="1" operator="containsText" text="TRUE">
      <formula>NOT(ISERROR(SEARCH("TRUE",N22)))</formula>
    </cfRule>
    <cfRule type="containsText" dxfId="28" priority="2" operator="containsText" text="FALSE">
      <formula>NOT(ISERROR(SEARCH("FALSE",N22)))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N35"/>
  <sheetViews>
    <sheetView showGridLines="0" zoomScale="85" zoomScaleNormal="85" workbookViewId="0">
      <selection activeCell="H1" sqref="H1"/>
    </sheetView>
  </sheetViews>
  <sheetFormatPr defaultColWidth="9.140625" defaultRowHeight="20.100000000000001" customHeight="1"/>
  <cols>
    <col min="1" max="1" width="2.7109375" style="28" customWidth="1"/>
    <col min="2" max="2" width="23" style="88" bestFit="1" customWidth="1"/>
    <col min="3" max="3" width="36.140625" style="88" bestFit="1" customWidth="1"/>
    <col min="4" max="4" width="10.7109375" style="88" customWidth="1"/>
    <col min="5" max="8" width="23.42578125" style="28" customWidth="1"/>
    <col min="9" max="9" width="23.42578125" style="49" customWidth="1"/>
    <col min="10" max="10" width="56.42578125" style="28" bestFit="1" customWidth="1"/>
    <col min="11" max="11" width="2.7109375" style="28" customWidth="1"/>
    <col min="12" max="14" width="20.7109375" style="28" customWidth="1"/>
    <col min="15" max="16384" width="9.140625" style="28"/>
  </cols>
  <sheetData>
    <row r="1" spans="1:14" ht="20.100000000000001" customHeight="1">
      <c r="A1" s="27" t="s">
        <v>523</v>
      </c>
      <c r="B1" s="41"/>
      <c r="C1" s="41"/>
      <c r="D1" s="41"/>
      <c r="E1" s="30"/>
      <c r="F1" s="30"/>
      <c r="G1" s="30"/>
      <c r="H1" s="30"/>
      <c r="I1" s="37"/>
      <c r="J1" s="30"/>
      <c r="K1" s="30"/>
      <c r="L1" s="30"/>
      <c r="M1" s="30"/>
      <c r="N1" s="37"/>
    </row>
    <row r="2" spans="1:14" ht="20.100000000000001" customHeight="1">
      <c r="A2" s="30"/>
      <c r="B2" s="87"/>
      <c r="C2" s="89"/>
      <c r="D2" s="89"/>
      <c r="E2" s="21"/>
      <c r="F2" s="21"/>
      <c r="G2" s="21"/>
      <c r="H2" s="21"/>
      <c r="I2" s="44"/>
      <c r="J2" s="22" t="s">
        <v>473</v>
      </c>
      <c r="K2" s="30"/>
      <c r="L2" s="30"/>
      <c r="M2" s="30"/>
      <c r="N2" s="37"/>
    </row>
    <row r="3" spans="1:14" ht="20.100000000000001" customHeight="1">
      <c r="A3" s="30"/>
      <c r="B3" s="23" t="s">
        <v>469</v>
      </c>
      <c r="C3" s="23" t="s">
        <v>485</v>
      </c>
      <c r="D3" s="66" t="s">
        <v>1032</v>
      </c>
      <c r="E3" s="24" t="str">
        <f>보통예금YG!$F$3</f>
        <v>`22년말</v>
      </c>
      <c r="F3" s="24" t="s">
        <v>474</v>
      </c>
      <c r="G3" s="24" t="s">
        <v>475</v>
      </c>
      <c r="H3" s="65" t="s">
        <v>1723</v>
      </c>
      <c r="I3" s="24" t="str">
        <f>보통예금YG!$G$3</f>
        <v>`23년 1분기</v>
      </c>
      <c r="J3" s="26" t="s">
        <v>477</v>
      </c>
      <c r="K3" s="30"/>
      <c r="L3" s="30"/>
      <c r="M3" s="30"/>
      <c r="N3" s="37"/>
    </row>
    <row r="4" spans="1:14" ht="20.100000000000001" customHeight="1">
      <c r="A4" s="30"/>
      <c r="B4" s="82" t="s">
        <v>136</v>
      </c>
      <c r="C4" s="63" t="s">
        <v>797</v>
      </c>
      <c r="D4" s="63" t="s">
        <v>1029</v>
      </c>
      <c r="E4" s="72">
        <v>20000000000</v>
      </c>
      <c r="F4" s="72"/>
      <c r="G4" s="72"/>
      <c r="H4" s="72"/>
      <c r="I4" s="61">
        <f>SUM(E4:H4)</f>
        <v>20000000000</v>
      </c>
      <c r="J4" s="60"/>
      <c r="K4" s="30"/>
      <c r="L4" s="30"/>
      <c r="M4" s="30"/>
      <c r="N4" s="37"/>
    </row>
    <row r="5" spans="1:14" ht="20.100000000000001" customHeight="1">
      <c r="A5" s="30"/>
      <c r="B5" s="83"/>
      <c r="C5" s="63" t="s">
        <v>798</v>
      </c>
      <c r="D5" s="63" t="s">
        <v>1029</v>
      </c>
      <c r="E5" s="72">
        <v>10000000000</v>
      </c>
      <c r="F5" s="72"/>
      <c r="G5" s="72"/>
      <c r="H5" s="72"/>
      <c r="I5" s="61">
        <f>SUM(E5:H5)</f>
        <v>10000000000</v>
      </c>
      <c r="J5" s="60"/>
      <c r="K5" s="30"/>
      <c r="L5" s="30"/>
      <c r="M5" s="30"/>
      <c r="N5" s="37"/>
    </row>
    <row r="6" spans="1:14" ht="20.100000000000001" customHeight="1">
      <c r="A6" s="30"/>
      <c r="B6" s="83"/>
      <c r="C6" s="63" t="s">
        <v>799</v>
      </c>
      <c r="D6" s="63" t="s">
        <v>1029</v>
      </c>
      <c r="E6" s="72">
        <v>2000000000</v>
      </c>
      <c r="F6" s="72"/>
      <c r="G6" s="72"/>
      <c r="H6" s="72"/>
      <c r="I6" s="61">
        <f>SUM(E6:H6)</f>
        <v>2000000000</v>
      </c>
      <c r="J6" s="60"/>
      <c r="K6" s="30"/>
      <c r="L6" s="30"/>
      <c r="M6" s="30"/>
      <c r="N6" s="37"/>
    </row>
    <row r="7" spans="1:14" ht="20.100000000000001" customHeight="1">
      <c r="A7" s="30"/>
      <c r="B7" s="83"/>
      <c r="C7" s="63" t="s">
        <v>800</v>
      </c>
      <c r="D7" s="63" t="s">
        <v>1029</v>
      </c>
      <c r="E7" s="72">
        <v>3000000000</v>
      </c>
      <c r="F7" s="72"/>
      <c r="G7" s="72"/>
      <c r="H7" s="72"/>
      <c r="I7" s="61">
        <f>SUM(E7:H7)</f>
        <v>3000000000</v>
      </c>
      <c r="J7" s="60"/>
      <c r="K7" s="30"/>
      <c r="L7" s="30"/>
      <c r="M7" s="30"/>
      <c r="N7" s="37"/>
    </row>
    <row r="8" spans="1:14" ht="20.100000000000001" customHeight="1">
      <c r="A8" s="30"/>
      <c r="B8" s="84"/>
      <c r="C8" s="63"/>
      <c r="D8" s="63" t="s">
        <v>1029</v>
      </c>
      <c r="E8" s="72"/>
      <c r="F8" s="72"/>
      <c r="G8" s="72"/>
      <c r="H8" s="72"/>
      <c r="I8" s="61">
        <f t="shared" ref="I8:I23" si="0">SUM(E8:H8)</f>
        <v>0</v>
      </c>
      <c r="J8" s="60"/>
      <c r="K8" s="30"/>
      <c r="L8" s="30"/>
      <c r="M8" s="30"/>
      <c r="N8" s="37"/>
    </row>
    <row r="9" spans="1:14" ht="20.100000000000001" customHeight="1">
      <c r="A9" s="30"/>
      <c r="B9" s="82" t="s">
        <v>137</v>
      </c>
      <c r="C9" s="63" t="s">
        <v>801</v>
      </c>
      <c r="D9" s="63" t="s">
        <v>1033</v>
      </c>
      <c r="E9" s="72">
        <v>0</v>
      </c>
      <c r="F9" s="72"/>
      <c r="G9" s="72"/>
      <c r="H9" s="72"/>
      <c r="I9" s="61">
        <f t="shared" si="0"/>
        <v>0</v>
      </c>
      <c r="J9" s="60"/>
      <c r="K9" s="30"/>
      <c r="L9" s="30"/>
      <c r="M9" s="30"/>
      <c r="N9" s="37"/>
    </row>
    <row r="10" spans="1:14" ht="20.100000000000001" customHeight="1">
      <c r="A10" s="30"/>
      <c r="B10" s="83"/>
      <c r="C10" s="63" t="s">
        <v>802</v>
      </c>
      <c r="D10" s="63" t="s">
        <v>1033</v>
      </c>
      <c r="E10" s="72">
        <v>3747183055</v>
      </c>
      <c r="F10" s="72"/>
      <c r="G10" s="72">
        <v>-3747183055</v>
      </c>
      <c r="H10" s="72"/>
      <c r="I10" s="61">
        <f t="shared" si="0"/>
        <v>0</v>
      </c>
      <c r="J10" s="60"/>
      <c r="K10" s="30"/>
      <c r="L10" s="30"/>
      <c r="M10" s="30"/>
      <c r="N10" s="37"/>
    </row>
    <row r="11" spans="1:14" ht="20.100000000000001" customHeight="1">
      <c r="A11" s="30"/>
      <c r="B11" s="84"/>
      <c r="C11" s="63" t="s">
        <v>1718</v>
      </c>
      <c r="D11" s="63" t="s">
        <v>1033</v>
      </c>
      <c r="E11" s="72">
        <v>0</v>
      </c>
      <c r="F11" s="72">
        <v>8968738211</v>
      </c>
      <c r="G11" s="72"/>
      <c r="H11" s="72">
        <v>-108057087</v>
      </c>
      <c r="I11" s="61">
        <f t="shared" si="0"/>
        <v>8860681124</v>
      </c>
      <c r="J11" s="60" t="s">
        <v>1719</v>
      </c>
      <c r="K11" s="30"/>
      <c r="L11" s="30"/>
      <c r="M11" s="30"/>
      <c r="N11" s="37"/>
    </row>
    <row r="12" spans="1:14" ht="20.100000000000001" customHeight="1">
      <c r="A12" s="30"/>
      <c r="B12" s="82" t="s">
        <v>139</v>
      </c>
      <c r="C12" s="63" t="s">
        <v>803</v>
      </c>
      <c r="D12" s="63" t="s">
        <v>1029</v>
      </c>
      <c r="E12" s="72">
        <v>500000000</v>
      </c>
      <c r="F12" s="72">
        <v>125000000</v>
      </c>
      <c r="G12" s="72">
        <v>-125000000</v>
      </c>
      <c r="H12" s="72"/>
      <c r="I12" s="61">
        <f t="shared" si="0"/>
        <v>500000000</v>
      </c>
      <c r="J12" s="60" t="s">
        <v>1720</v>
      </c>
      <c r="K12" s="30"/>
      <c r="L12" s="30"/>
      <c r="M12" s="30"/>
      <c r="N12" s="37"/>
    </row>
    <row r="13" spans="1:14" ht="20.100000000000001" customHeight="1">
      <c r="A13" s="30"/>
      <c r="B13" s="83"/>
      <c r="C13" s="63" t="s">
        <v>804</v>
      </c>
      <c r="D13" s="63" t="s">
        <v>1029</v>
      </c>
      <c r="E13" s="72">
        <v>300000000</v>
      </c>
      <c r="F13" s="72">
        <v>75000000</v>
      </c>
      <c r="G13" s="72">
        <v>-75000000</v>
      </c>
      <c r="H13" s="72"/>
      <c r="I13" s="61">
        <f t="shared" si="0"/>
        <v>300000000</v>
      </c>
      <c r="J13" s="60" t="s">
        <v>1720</v>
      </c>
      <c r="K13" s="30"/>
      <c r="L13" s="30"/>
      <c r="M13" s="30"/>
      <c r="N13" s="37"/>
    </row>
    <row r="14" spans="1:14" ht="20.100000000000001" customHeight="1">
      <c r="A14" s="30"/>
      <c r="B14" s="83"/>
      <c r="C14" s="63" t="s">
        <v>805</v>
      </c>
      <c r="D14" s="63" t="s">
        <v>1029</v>
      </c>
      <c r="E14" s="72">
        <v>375000000</v>
      </c>
      <c r="F14" s="72">
        <v>93750000</v>
      </c>
      <c r="G14" s="72">
        <v>-93750000</v>
      </c>
      <c r="H14" s="72"/>
      <c r="I14" s="61">
        <f t="shared" si="0"/>
        <v>375000000</v>
      </c>
      <c r="J14" s="60" t="s">
        <v>1720</v>
      </c>
      <c r="K14" s="30"/>
      <c r="L14" s="30"/>
      <c r="M14" s="30"/>
      <c r="N14" s="37"/>
    </row>
    <row r="15" spans="1:14" ht="20.100000000000001" customHeight="1">
      <c r="A15" s="30"/>
      <c r="B15" s="83"/>
      <c r="C15" s="63" t="s">
        <v>806</v>
      </c>
      <c r="D15" s="63" t="s">
        <v>1029</v>
      </c>
      <c r="E15" s="72">
        <v>825000000</v>
      </c>
      <c r="F15" s="72">
        <v>206250000</v>
      </c>
      <c r="G15" s="72">
        <v>-206250000</v>
      </c>
      <c r="H15" s="72"/>
      <c r="I15" s="61">
        <f t="shared" si="0"/>
        <v>825000000</v>
      </c>
      <c r="J15" s="60" t="s">
        <v>1720</v>
      </c>
      <c r="K15" s="30"/>
      <c r="L15" s="30"/>
      <c r="M15" s="30"/>
      <c r="N15" s="37"/>
    </row>
    <row r="16" spans="1:14" ht="20.100000000000001" customHeight="1">
      <c r="A16" s="30"/>
      <c r="B16" s="83"/>
      <c r="C16" s="63" t="s">
        <v>809</v>
      </c>
      <c r="D16" s="63" t="s">
        <v>1029</v>
      </c>
      <c r="E16" s="72">
        <v>332220000</v>
      </c>
      <c r="F16" s="72">
        <v>332220000</v>
      </c>
      <c r="G16" s="72"/>
      <c r="H16" s="72"/>
      <c r="I16" s="61">
        <f t="shared" si="0"/>
        <v>664440000</v>
      </c>
      <c r="J16" s="60" t="s">
        <v>1721</v>
      </c>
      <c r="K16" s="30"/>
      <c r="L16" s="30"/>
      <c r="M16" s="30"/>
      <c r="N16" s="37"/>
    </row>
    <row r="17" spans="1:14" ht="20.100000000000001" customHeight="1">
      <c r="A17" s="30"/>
      <c r="B17" s="83"/>
      <c r="C17" s="63" t="s">
        <v>810</v>
      </c>
      <c r="D17" s="63" t="s">
        <v>1029</v>
      </c>
      <c r="E17" s="72">
        <v>196660000</v>
      </c>
      <c r="F17" s="72">
        <v>196660000</v>
      </c>
      <c r="G17" s="72"/>
      <c r="H17" s="72"/>
      <c r="I17" s="61">
        <f t="shared" si="0"/>
        <v>393320000</v>
      </c>
      <c r="J17" s="60" t="s">
        <v>1721</v>
      </c>
      <c r="K17" s="30"/>
      <c r="L17" s="30"/>
      <c r="M17" s="30"/>
      <c r="N17" s="37"/>
    </row>
    <row r="18" spans="1:14" ht="20.100000000000001" customHeight="1">
      <c r="A18" s="30"/>
      <c r="B18" s="83"/>
      <c r="C18" s="63" t="s">
        <v>811</v>
      </c>
      <c r="D18" s="63" t="s">
        <v>1029</v>
      </c>
      <c r="E18" s="72">
        <v>89440000</v>
      </c>
      <c r="F18" s="72">
        <v>89440000</v>
      </c>
      <c r="G18" s="72"/>
      <c r="H18" s="72"/>
      <c r="I18" s="61">
        <f t="shared" si="0"/>
        <v>178880000</v>
      </c>
      <c r="J18" s="60" t="s">
        <v>1721</v>
      </c>
      <c r="K18" s="30"/>
      <c r="L18" s="30"/>
      <c r="M18" s="30"/>
      <c r="N18" s="37"/>
    </row>
    <row r="19" spans="1:14" ht="20.100000000000001" customHeight="1">
      <c r="A19" s="30"/>
      <c r="B19" s="83"/>
      <c r="C19" s="63" t="s">
        <v>812</v>
      </c>
      <c r="D19" s="63" t="s">
        <v>1029</v>
      </c>
      <c r="E19" s="72">
        <v>460830000</v>
      </c>
      <c r="F19" s="72">
        <v>460830000</v>
      </c>
      <c r="G19" s="72"/>
      <c r="H19" s="72"/>
      <c r="I19" s="61">
        <f t="shared" si="0"/>
        <v>921660000</v>
      </c>
      <c r="J19" s="60" t="s">
        <v>1721</v>
      </c>
      <c r="K19" s="30"/>
      <c r="L19" s="30"/>
      <c r="M19" s="30"/>
      <c r="N19" s="37"/>
    </row>
    <row r="20" spans="1:14" ht="20.100000000000001" customHeight="1">
      <c r="A20" s="30"/>
      <c r="B20" s="83"/>
      <c r="C20" s="63" t="s">
        <v>813</v>
      </c>
      <c r="D20" s="63" t="s">
        <v>1029</v>
      </c>
      <c r="E20" s="72">
        <v>421660000</v>
      </c>
      <c r="F20" s="72">
        <v>421660000</v>
      </c>
      <c r="G20" s="72"/>
      <c r="H20" s="72"/>
      <c r="I20" s="61">
        <f t="shared" si="0"/>
        <v>843320000</v>
      </c>
      <c r="J20" s="60" t="s">
        <v>1721</v>
      </c>
      <c r="K20" s="30"/>
      <c r="L20" s="30"/>
      <c r="M20" s="30"/>
      <c r="N20" s="37"/>
    </row>
    <row r="21" spans="1:14" ht="20.100000000000001" customHeight="1">
      <c r="A21" s="30"/>
      <c r="B21" s="83"/>
      <c r="C21" s="63" t="s">
        <v>807</v>
      </c>
      <c r="D21" s="63" t="s">
        <v>1033</v>
      </c>
      <c r="E21" s="72">
        <v>17235280000</v>
      </c>
      <c r="F21" s="72"/>
      <c r="G21" s="72"/>
      <c r="H21" s="72">
        <v>496400000</v>
      </c>
      <c r="I21" s="61">
        <f t="shared" si="0"/>
        <v>17731680000</v>
      </c>
      <c r="J21" s="60"/>
      <c r="K21" s="30"/>
      <c r="L21" s="30"/>
      <c r="M21" s="30"/>
      <c r="N21" s="37"/>
    </row>
    <row r="22" spans="1:14" ht="20.100000000000001" customHeight="1">
      <c r="A22" s="30"/>
      <c r="B22" s="84"/>
      <c r="C22" s="63" t="s">
        <v>808</v>
      </c>
      <c r="D22" s="63" t="s">
        <v>1033</v>
      </c>
      <c r="E22" s="72">
        <v>15841250000</v>
      </c>
      <c r="F22" s="72"/>
      <c r="G22" s="72"/>
      <c r="H22" s="72">
        <v>456250000</v>
      </c>
      <c r="I22" s="61">
        <f t="shared" si="0"/>
        <v>16297500000</v>
      </c>
      <c r="J22" s="60"/>
      <c r="K22" s="30"/>
      <c r="L22" s="30"/>
      <c r="M22" s="30"/>
      <c r="N22" s="37"/>
    </row>
    <row r="23" spans="1:14" ht="20.100000000000001" customHeight="1">
      <c r="A23" s="30"/>
      <c r="B23" s="63"/>
      <c r="C23" s="63"/>
      <c r="D23" s="63"/>
      <c r="E23" s="72"/>
      <c r="F23" s="72"/>
      <c r="G23" s="72"/>
      <c r="H23" s="72"/>
      <c r="I23" s="61">
        <f t="shared" si="0"/>
        <v>0</v>
      </c>
      <c r="J23" s="60"/>
      <c r="K23" s="30"/>
      <c r="L23" s="30"/>
      <c r="M23" s="30"/>
      <c r="N23" s="37"/>
    </row>
    <row r="24" spans="1:14" ht="20.100000000000001" customHeight="1">
      <c r="A24" s="30"/>
      <c r="B24" s="140" t="s">
        <v>480</v>
      </c>
      <c r="C24" s="141"/>
      <c r="D24" s="101"/>
      <c r="E24" s="38">
        <f>SUM(E4:E23)</f>
        <v>75324523055</v>
      </c>
      <c r="F24" s="38">
        <f>SUM(F4:F23)</f>
        <v>10969548211</v>
      </c>
      <c r="G24" s="38">
        <f>SUM(G4:G23)</f>
        <v>-4247183055</v>
      </c>
      <c r="H24" s="38">
        <f>SUM(H4:H23)</f>
        <v>844592913</v>
      </c>
      <c r="I24" s="38">
        <f>SUM(I4:I23)</f>
        <v>82891481124</v>
      </c>
      <c r="J24" s="39"/>
      <c r="K24" s="30"/>
      <c r="L24" s="30"/>
      <c r="M24" s="30"/>
      <c r="N24" s="37"/>
    </row>
    <row r="25" spans="1:14" ht="20.100000000000001" customHeight="1">
      <c r="A25" s="30"/>
      <c r="B25" s="41"/>
      <c r="C25" s="41"/>
      <c r="D25" s="41"/>
      <c r="E25" s="30"/>
      <c r="F25" s="30"/>
      <c r="G25" s="30"/>
      <c r="H25" s="30"/>
      <c r="I25" s="37"/>
      <c r="J25" s="30"/>
      <c r="K25" s="30"/>
      <c r="L25" s="30"/>
      <c r="M25" s="30"/>
      <c r="N25" s="37"/>
    </row>
    <row r="26" spans="1:14" ht="20.100000000000001" customHeight="1">
      <c r="A26" s="30"/>
      <c r="B26" s="41"/>
      <c r="C26" s="41"/>
      <c r="D26" s="41"/>
      <c r="E26" s="30"/>
      <c r="F26" s="30"/>
      <c r="H26" s="32" t="s">
        <v>479</v>
      </c>
      <c r="I26" s="46">
        <f>-SUM(N:N)</f>
        <v>82891481124</v>
      </c>
      <c r="J26" s="30"/>
      <c r="K26" s="30"/>
      <c r="L26" s="30">
        <v>21040101</v>
      </c>
      <c r="M26" s="30" t="s">
        <v>136</v>
      </c>
      <c r="N26" s="37">
        <f>IFERROR(VLOOKUP(L26,Mapping!$O:$R,4,FALSE),"")</f>
        <v>-35000000000</v>
      </c>
    </row>
    <row r="27" spans="1:14" ht="20.100000000000001" customHeight="1">
      <c r="A27" s="30"/>
      <c r="B27" s="41"/>
      <c r="C27" s="41"/>
      <c r="D27" s="41"/>
      <c r="E27" s="30"/>
      <c r="F27" s="30"/>
      <c r="H27" s="34" t="s">
        <v>483</v>
      </c>
      <c r="I27" s="47">
        <f>+I26-I24</f>
        <v>0</v>
      </c>
      <c r="J27" s="30"/>
      <c r="K27" s="30"/>
      <c r="L27" s="30">
        <v>21040107</v>
      </c>
      <c r="M27" s="30" t="s">
        <v>137</v>
      </c>
      <c r="N27" s="37">
        <f>IFERROR(VLOOKUP(L27,Mapping!$O:$R,4,FALSE),"")</f>
        <v>-8860681124</v>
      </c>
    </row>
    <row r="28" spans="1:14" ht="20.100000000000001" customHeight="1">
      <c r="A28" s="30"/>
      <c r="B28" s="41"/>
      <c r="C28" s="41"/>
      <c r="D28" s="41"/>
      <c r="E28" s="30"/>
      <c r="F28" s="30"/>
      <c r="G28" s="30"/>
      <c r="H28" s="30"/>
      <c r="I28" s="37"/>
      <c r="J28" s="30"/>
      <c r="K28" s="30"/>
      <c r="L28" s="30">
        <v>21050101</v>
      </c>
      <c r="M28" s="30" t="s">
        <v>139</v>
      </c>
      <c r="N28" s="37">
        <f>IFERROR(VLOOKUP(L28,Mapping!$O:$R,4,FALSE),"")</f>
        <v>-39030800000</v>
      </c>
    </row>
    <row r="29" spans="1:14" ht="20.100000000000001" customHeight="1">
      <c r="A29"/>
      <c r="B29" s="42"/>
      <c r="C29" s="42"/>
      <c r="D29" s="42"/>
      <c r="E29"/>
      <c r="F29"/>
      <c r="G29"/>
      <c r="H29"/>
      <c r="I29" s="48"/>
      <c r="J29"/>
      <c r="K29"/>
      <c r="L29"/>
      <c r="M29"/>
      <c r="N29" s="37" t="str">
        <f>IFERROR(VLOOKUP(L29,Mapping!$O:$R,4,FALSE),"")</f>
        <v/>
      </c>
    </row>
    <row r="30" spans="1:14" ht="20.100000000000001" customHeight="1">
      <c r="A30"/>
      <c r="B30" s="42"/>
      <c r="C30" s="42"/>
      <c r="D30" s="42"/>
      <c r="E30"/>
      <c r="F30"/>
      <c r="G30"/>
      <c r="H30"/>
      <c r="I30" s="48"/>
      <c r="J30"/>
      <c r="K30"/>
      <c r="L30"/>
      <c r="M30"/>
      <c r="N30" s="37" t="str">
        <f>IFERROR(VLOOKUP(L30,Mapping!$O:$R,4,FALSE),"")</f>
        <v/>
      </c>
    </row>
    <row r="31" spans="1:14" ht="20.100000000000001" customHeight="1">
      <c r="A31"/>
      <c r="B31" s="42"/>
      <c r="C31" s="42"/>
      <c r="D31" s="42"/>
      <c r="E31"/>
      <c r="F31"/>
      <c r="G31"/>
      <c r="H31"/>
      <c r="I31" s="48"/>
      <c r="J31"/>
      <c r="K31"/>
      <c r="L31"/>
      <c r="M31"/>
      <c r="N31" s="37" t="str">
        <f>IFERROR(VLOOKUP(L31,Mapping!$O:$R,4,FALSE),"")</f>
        <v/>
      </c>
    </row>
    <row r="32" spans="1:14" ht="20.100000000000001" customHeight="1">
      <c r="A32"/>
      <c r="B32" s="42"/>
      <c r="C32" s="42"/>
      <c r="D32" s="42"/>
      <c r="E32"/>
      <c r="F32"/>
      <c r="G32"/>
      <c r="H32"/>
      <c r="I32" s="48"/>
      <c r="J32"/>
      <c r="K32"/>
      <c r="L32"/>
      <c r="M32"/>
      <c r="N32" s="37" t="str">
        <f>IFERROR(VLOOKUP(L32,Mapping!$O:$R,4,FALSE),"")</f>
        <v/>
      </c>
    </row>
    <row r="33" spans="1:14" ht="20.100000000000001" customHeight="1">
      <c r="A33"/>
      <c r="B33" s="42"/>
      <c r="C33" s="42"/>
      <c r="D33" s="42"/>
      <c r="E33"/>
      <c r="F33"/>
      <c r="G33"/>
      <c r="H33"/>
      <c r="I33" s="48"/>
      <c r="J33"/>
      <c r="K33"/>
      <c r="L33"/>
      <c r="M33"/>
      <c r="N33" s="37" t="str">
        <f>IFERROR(VLOOKUP(L33,Mapping!$O:$R,4,FALSE),"")</f>
        <v/>
      </c>
    </row>
    <row r="34" spans="1:14" ht="20.100000000000001" customHeight="1">
      <c r="A34"/>
      <c r="B34" s="42"/>
      <c r="C34" s="42"/>
      <c r="D34" s="42"/>
      <c r="E34"/>
      <c r="F34"/>
      <c r="G34"/>
      <c r="H34"/>
      <c r="I34" s="48"/>
      <c r="J34"/>
      <c r="K34"/>
      <c r="L34"/>
      <c r="M34"/>
      <c r="N34" s="37" t="str">
        <f>IFERROR(VLOOKUP(L34,Mapping!$O:$R,4,FALSE),"")</f>
        <v/>
      </c>
    </row>
    <row r="35" spans="1:14" ht="20.100000000000001" customHeight="1">
      <c r="A35"/>
      <c r="B35" s="42"/>
      <c r="C35" s="42"/>
      <c r="D35" s="42"/>
      <c r="E35"/>
      <c r="F35"/>
      <c r="G35"/>
      <c r="H35"/>
      <c r="I35" s="48"/>
      <c r="J35"/>
      <c r="K35"/>
      <c r="L35"/>
      <c r="M35"/>
      <c r="N35" s="37" t="str">
        <f>IFERROR(VLOOKUP(L35,Mapping!$O:$R,4,FALSE),"")</f>
        <v/>
      </c>
    </row>
  </sheetData>
  <mergeCells count="1">
    <mergeCell ref="B24:C24"/>
  </mergeCells>
  <phoneticPr fontId="3" type="noConversion"/>
  <conditionalFormatting sqref="L26:M26">
    <cfRule type="containsText" dxfId="27" priority="1" operator="containsText" text="TRUE">
      <formula>NOT(ISERROR(SEARCH("TRUE",L26)))</formula>
    </cfRule>
    <cfRule type="containsText" dxfId="26" priority="2" operator="containsText" text="FALSE">
      <formula>NOT(ISERROR(SEARCH("FALSE",L26)))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A1:O27"/>
  <sheetViews>
    <sheetView showGridLines="0" zoomScale="85" zoomScaleNormal="85" workbookViewId="0"/>
  </sheetViews>
  <sheetFormatPr defaultColWidth="9.140625" defaultRowHeight="20.100000000000001" customHeight="1"/>
  <cols>
    <col min="1" max="1" width="2.7109375" style="28" customWidth="1"/>
    <col min="2" max="2" width="20.7109375" style="88" customWidth="1"/>
    <col min="3" max="3" width="36" style="88" bestFit="1" customWidth="1"/>
    <col min="4" max="9" width="20.7109375" style="28" customWidth="1"/>
    <col min="10" max="10" width="20.7109375" style="49" customWidth="1"/>
    <col min="11" max="11" width="28.140625" style="28" customWidth="1"/>
    <col min="12" max="12" width="2.7109375" style="28" customWidth="1"/>
    <col min="13" max="15" width="20.7109375" style="28" customWidth="1"/>
    <col min="16" max="16384" width="9.140625" style="28"/>
  </cols>
  <sheetData>
    <row r="1" spans="1:15" ht="20.100000000000001" customHeight="1">
      <c r="A1" s="27" t="s">
        <v>533</v>
      </c>
      <c r="B1" s="41"/>
      <c r="C1" s="41"/>
      <c r="D1" s="30"/>
      <c r="E1" s="30"/>
      <c r="F1" s="30"/>
      <c r="G1" s="30"/>
      <c r="H1" s="30"/>
      <c r="I1" s="30"/>
      <c r="J1" s="37"/>
      <c r="K1" s="30"/>
      <c r="L1" s="30"/>
      <c r="M1" s="30"/>
      <c r="N1" s="30"/>
      <c r="O1" s="37"/>
    </row>
    <row r="2" spans="1:15" ht="20.100000000000001" customHeight="1">
      <c r="A2" s="30"/>
      <c r="B2" s="87"/>
      <c r="C2" s="89"/>
      <c r="D2" s="21"/>
      <c r="E2" s="21"/>
      <c r="F2" s="21"/>
      <c r="G2" s="21"/>
      <c r="H2" s="21"/>
      <c r="I2" s="21"/>
      <c r="J2" s="44"/>
      <c r="K2" s="22" t="s">
        <v>473</v>
      </c>
      <c r="L2" s="30"/>
      <c r="M2" s="30"/>
      <c r="N2" s="30"/>
      <c r="O2" s="37"/>
    </row>
    <row r="3" spans="1:15" ht="20.100000000000001" customHeight="1">
      <c r="A3" s="30"/>
      <c r="B3" s="23" t="s">
        <v>469</v>
      </c>
      <c r="C3" s="23" t="s">
        <v>485</v>
      </c>
      <c r="D3" s="23" t="s">
        <v>534</v>
      </c>
      <c r="E3" s="23" t="s">
        <v>535</v>
      </c>
      <c r="F3" s="24" t="str">
        <f>보통예금YG!$F$3</f>
        <v>`22년말</v>
      </c>
      <c r="G3" s="24" t="s">
        <v>474</v>
      </c>
      <c r="H3" s="24" t="s">
        <v>475</v>
      </c>
      <c r="I3" s="65" t="s">
        <v>1722</v>
      </c>
      <c r="J3" s="24" t="str">
        <f>보통예금YG!$G$3</f>
        <v>`23년 1분기</v>
      </c>
      <c r="K3" s="26" t="s">
        <v>477</v>
      </c>
      <c r="L3" s="30"/>
      <c r="M3" s="30"/>
      <c r="N3" s="30"/>
      <c r="O3" s="37"/>
    </row>
    <row r="4" spans="1:15" ht="20.100000000000001" customHeight="1">
      <c r="A4" s="30"/>
      <c r="B4" s="82" t="s">
        <v>181</v>
      </c>
      <c r="C4" s="63" t="s">
        <v>803</v>
      </c>
      <c r="D4" s="70">
        <v>43644</v>
      </c>
      <c r="E4" s="70">
        <v>45471</v>
      </c>
      <c r="F4" s="61">
        <v>250000000</v>
      </c>
      <c r="G4" s="61"/>
      <c r="H4" s="61">
        <v>-125000000</v>
      </c>
      <c r="I4" s="61"/>
      <c r="J4" s="61">
        <f>SUM(F4:I4)</f>
        <v>125000000</v>
      </c>
      <c r="K4" s="60"/>
      <c r="L4" s="30"/>
      <c r="M4" s="30"/>
      <c r="N4" s="30"/>
      <c r="O4" s="37"/>
    </row>
    <row r="5" spans="1:15" ht="20.100000000000001" customHeight="1">
      <c r="A5" s="30"/>
      <c r="B5" s="83"/>
      <c r="C5" s="63" t="s">
        <v>804</v>
      </c>
      <c r="D5" s="70">
        <v>43676</v>
      </c>
      <c r="E5" s="70">
        <v>45471</v>
      </c>
      <c r="F5" s="61">
        <v>150000000</v>
      </c>
      <c r="G5" s="61"/>
      <c r="H5" s="61">
        <v>-75000000</v>
      </c>
      <c r="I5" s="61"/>
      <c r="J5" s="61">
        <f t="shared" ref="J5:J15" si="0">SUM(F5:I5)</f>
        <v>75000000</v>
      </c>
      <c r="K5" s="60"/>
      <c r="L5" s="30"/>
      <c r="M5" s="30"/>
      <c r="N5" s="30"/>
      <c r="O5" s="37"/>
    </row>
    <row r="6" spans="1:15" ht="20.100000000000001" customHeight="1">
      <c r="A6" s="30"/>
      <c r="B6" s="83"/>
      <c r="C6" s="63" t="s">
        <v>805</v>
      </c>
      <c r="D6" s="70">
        <v>43756</v>
      </c>
      <c r="E6" s="70">
        <v>45471</v>
      </c>
      <c r="F6" s="61">
        <v>187500000</v>
      </c>
      <c r="G6" s="61"/>
      <c r="H6" s="61">
        <v>-93750000</v>
      </c>
      <c r="I6" s="61"/>
      <c r="J6" s="61">
        <f t="shared" si="0"/>
        <v>93750000</v>
      </c>
      <c r="K6" s="60"/>
      <c r="L6" s="30"/>
      <c r="M6" s="30"/>
      <c r="N6" s="30"/>
      <c r="O6" s="37"/>
    </row>
    <row r="7" spans="1:15" ht="20.100000000000001" customHeight="1">
      <c r="A7" s="30"/>
      <c r="B7" s="83"/>
      <c r="C7" s="63" t="s">
        <v>806</v>
      </c>
      <c r="D7" s="70">
        <v>43860</v>
      </c>
      <c r="E7" s="70">
        <v>45471</v>
      </c>
      <c r="F7" s="61">
        <v>412500000</v>
      </c>
      <c r="G7" s="61"/>
      <c r="H7" s="61">
        <v>-206250000</v>
      </c>
      <c r="I7" s="61"/>
      <c r="J7" s="61">
        <f t="shared" si="0"/>
        <v>206250000</v>
      </c>
      <c r="K7" s="60"/>
      <c r="L7" s="30"/>
      <c r="M7" s="30"/>
      <c r="N7" s="30"/>
      <c r="O7" s="37"/>
    </row>
    <row r="8" spans="1:15" ht="20.100000000000001" customHeight="1">
      <c r="A8" s="30"/>
      <c r="B8" s="83"/>
      <c r="C8" s="63" t="s">
        <v>809</v>
      </c>
      <c r="D8" s="70">
        <v>44014</v>
      </c>
      <c r="E8" s="70">
        <v>47666</v>
      </c>
      <c r="F8" s="61">
        <v>8967780000</v>
      </c>
      <c r="G8" s="61"/>
      <c r="H8" s="61">
        <v>-332220000</v>
      </c>
      <c r="I8" s="61"/>
      <c r="J8" s="61">
        <f t="shared" si="0"/>
        <v>8635560000</v>
      </c>
      <c r="K8" s="60"/>
      <c r="L8" s="30"/>
      <c r="M8" s="30"/>
      <c r="N8" s="30"/>
      <c r="O8" s="37"/>
    </row>
    <row r="9" spans="1:15" ht="20.100000000000001" customHeight="1">
      <c r="A9" s="30"/>
      <c r="B9" s="83"/>
      <c r="C9" s="63" t="s">
        <v>810</v>
      </c>
      <c r="D9" s="70">
        <v>44056</v>
      </c>
      <c r="E9" s="70">
        <v>47666</v>
      </c>
      <c r="F9" s="61">
        <v>5303340000</v>
      </c>
      <c r="G9" s="61"/>
      <c r="H9" s="61">
        <v>-196660000</v>
      </c>
      <c r="I9" s="61"/>
      <c r="J9" s="61">
        <f t="shared" si="0"/>
        <v>5106680000</v>
      </c>
      <c r="K9" s="60"/>
      <c r="L9" s="30"/>
      <c r="M9" s="30"/>
      <c r="N9" s="30"/>
      <c r="O9" s="37"/>
    </row>
    <row r="10" spans="1:15" ht="20.100000000000001" customHeight="1">
      <c r="A10" s="30"/>
      <c r="B10" s="83"/>
      <c r="C10" s="63" t="s">
        <v>811</v>
      </c>
      <c r="D10" s="70">
        <v>44175</v>
      </c>
      <c r="E10" s="70">
        <v>47666</v>
      </c>
      <c r="F10" s="61">
        <v>2410560000</v>
      </c>
      <c r="G10" s="61"/>
      <c r="H10" s="61">
        <v>-89440000</v>
      </c>
      <c r="I10" s="61"/>
      <c r="J10" s="61">
        <f t="shared" si="0"/>
        <v>2321120000</v>
      </c>
      <c r="K10" s="60"/>
      <c r="L10" s="30"/>
      <c r="M10" s="30"/>
      <c r="N10" s="30"/>
      <c r="O10" s="37"/>
    </row>
    <row r="11" spans="1:15" ht="20.100000000000001" customHeight="1">
      <c r="A11" s="30"/>
      <c r="B11" s="83"/>
      <c r="C11" s="63" t="s">
        <v>812</v>
      </c>
      <c r="D11" s="70">
        <v>44302</v>
      </c>
      <c r="E11" s="70">
        <v>47666</v>
      </c>
      <c r="F11" s="61">
        <v>12439170000</v>
      </c>
      <c r="G11" s="61"/>
      <c r="H11" s="61">
        <v>-460830000</v>
      </c>
      <c r="I11" s="61"/>
      <c r="J11" s="61">
        <f t="shared" si="0"/>
        <v>11978340000</v>
      </c>
      <c r="K11" s="60"/>
      <c r="L11" s="30"/>
      <c r="M11" s="30"/>
      <c r="N11" s="30"/>
      <c r="O11" s="37"/>
    </row>
    <row r="12" spans="1:15" ht="20.100000000000001" customHeight="1">
      <c r="A12" s="30"/>
      <c r="B12" s="83"/>
      <c r="C12" s="63" t="s">
        <v>813</v>
      </c>
      <c r="D12" s="70">
        <v>44649</v>
      </c>
      <c r="E12" s="70">
        <v>47666</v>
      </c>
      <c r="F12" s="61">
        <v>11378340000</v>
      </c>
      <c r="G12" s="61"/>
      <c r="H12" s="61">
        <v>-421660000</v>
      </c>
      <c r="I12" s="61"/>
      <c r="J12" s="61">
        <f t="shared" si="0"/>
        <v>10956680000</v>
      </c>
      <c r="K12" s="60"/>
      <c r="L12" s="30"/>
      <c r="M12" s="30"/>
      <c r="N12" s="30"/>
      <c r="O12" s="37"/>
    </row>
    <row r="13" spans="1:15" ht="20.100000000000001" customHeight="1">
      <c r="A13" s="30"/>
      <c r="B13" s="83"/>
      <c r="C13" s="63" t="s">
        <v>807</v>
      </c>
      <c r="D13" s="70">
        <v>44103</v>
      </c>
      <c r="E13" s="70">
        <v>45198</v>
      </c>
      <c r="F13" s="61">
        <v>0</v>
      </c>
      <c r="G13" s="61"/>
      <c r="H13" s="61"/>
      <c r="I13" s="61"/>
      <c r="J13" s="61">
        <f t="shared" si="0"/>
        <v>0</v>
      </c>
      <c r="K13" s="60"/>
      <c r="L13" s="30"/>
      <c r="M13" s="30"/>
      <c r="N13" s="30"/>
      <c r="O13" s="37"/>
    </row>
    <row r="14" spans="1:15" ht="20.100000000000001" customHeight="1">
      <c r="A14" s="30"/>
      <c r="B14" s="84"/>
      <c r="C14" s="63" t="s">
        <v>808</v>
      </c>
      <c r="D14" s="70">
        <v>44351</v>
      </c>
      <c r="E14" s="70">
        <v>45081</v>
      </c>
      <c r="F14" s="61">
        <v>0</v>
      </c>
      <c r="G14" s="61"/>
      <c r="H14" s="61"/>
      <c r="I14" s="61"/>
      <c r="J14" s="61">
        <f t="shared" si="0"/>
        <v>0</v>
      </c>
      <c r="K14" s="60"/>
      <c r="L14" s="30"/>
      <c r="M14" s="30"/>
      <c r="N14" s="30"/>
      <c r="O14" s="37"/>
    </row>
    <row r="15" spans="1:15" ht="20.100000000000001" customHeight="1">
      <c r="A15" s="30"/>
      <c r="B15" s="36"/>
      <c r="C15" s="36"/>
      <c r="D15" s="31"/>
      <c r="E15" s="31"/>
      <c r="F15" s="29"/>
      <c r="G15" s="29"/>
      <c r="H15" s="29"/>
      <c r="I15" s="61"/>
      <c r="J15" s="61">
        <f t="shared" si="0"/>
        <v>0</v>
      </c>
      <c r="K15" s="31"/>
      <c r="L15" s="30"/>
      <c r="M15" s="30"/>
      <c r="N15" s="30"/>
      <c r="O15" s="37"/>
    </row>
    <row r="16" spans="1:15" ht="20.100000000000001" customHeight="1">
      <c r="A16" s="30"/>
      <c r="B16" s="140" t="s">
        <v>480</v>
      </c>
      <c r="C16" s="141"/>
      <c r="D16" s="141"/>
      <c r="E16" s="142"/>
      <c r="F16" s="38">
        <f>SUM(F4:F15)</f>
        <v>41499190000</v>
      </c>
      <c r="G16" s="38">
        <f>SUM(G4:G15)</f>
        <v>0</v>
      </c>
      <c r="H16" s="38">
        <f>SUM(H4:H15)</f>
        <v>-2000810000</v>
      </c>
      <c r="I16" s="98"/>
      <c r="J16" s="38">
        <f>SUM(J4:J15)</f>
        <v>39498380000</v>
      </c>
      <c r="K16" s="39"/>
      <c r="L16" s="30"/>
      <c r="M16" s="30"/>
      <c r="N16" s="30"/>
      <c r="O16" s="37"/>
    </row>
    <row r="17" spans="1:15" ht="20.100000000000001" customHeight="1">
      <c r="A17" s="30"/>
      <c r="B17" s="41"/>
      <c r="C17" s="41"/>
      <c r="D17" s="30"/>
      <c r="E17" s="30"/>
      <c r="F17" s="30"/>
      <c r="G17" s="30"/>
      <c r="H17" s="30"/>
      <c r="I17" s="30"/>
      <c r="J17" s="37"/>
      <c r="K17" s="30"/>
      <c r="L17" s="30"/>
      <c r="M17" s="30"/>
      <c r="N17" s="30"/>
      <c r="O17" s="37"/>
    </row>
    <row r="18" spans="1:15" ht="20.100000000000001" customHeight="1">
      <c r="A18" s="30"/>
      <c r="B18" s="41"/>
      <c r="C18" s="41"/>
      <c r="D18" s="30"/>
      <c r="E18" s="30"/>
      <c r="F18" s="30"/>
      <c r="G18" s="30"/>
      <c r="I18" s="32" t="s">
        <v>479</v>
      </c>
      <c r="J18" s="46">
        <f>-SUM(O:O)</f>
        <v>39498380000</v>
      </c>
      <c r="K18" s="30"/>
      <c r="L18" s="30"/>
      <c r="M18" s="30">
        <v>22030101</v>
      </c>
      <c r="N18" s="30" t="s">
        <v>181</v>
      </c>
      <c r="O18" s="37">
        <f>IFERROR(VLOOKUP(M18,Mapping!$O:$R,4,FALSE),"")</f>
        <v>-39498380000</v>
      </c>
    </row>
    <row r="19" spans="1:15" ht="20.100000000000001" customHeight="1">
      <c r="A19" s="30"/>
      <c r="B19" s="41"/>
      <c r="C19" s="41"/>
      <c r="D19" s="30"/>
      <c r="E19" s="30"/>
      <c r="F19" s="30"/>
      <c r="G19" s="30"/>
      <c r="I19" s="34" t="s">
        <v>483</v>
      </c>
      <c r="J19" s="47">
        <f>+J18-J16</f>
        <v>0</v>
      </c>
      <c r="K19" s="30"/>
      <c r="L19" s="30"/>
      <c r="M19" s="30"/>
      <c r="N19" s="30"/>
      <c r="O19" s="37" t="str">
        <f>IFERROR(VLOOKUP(M19,Mapping!$O:$R,4,FALSE),"")</f>
        <v/>
      </c>
    </row>
    <row r="20" spans="1:15" ht="20.100000000000001" customHeight="1">
      <c r="A20" s="30"/>
      <c r="B20" s="41"/>
      <c r="C20" s="41"/>
      <c r="D20" s="30"/>
      <c r="E20" s="30"/>
      <c r="F20" s="30"/>
      <c r="G20" s="30"/>
      <c r="H20" s="30"/>
      <c r="I20" s="30"/>
      <c r="J20" s="37"/>
      <c r="K20" s="30"/>
      <c r="L20" s="30"/>
      <c r="M20" s="30"/>
      <c r="N20" s="30"/>
      <c r="O20" s="37" t="str">
        <f>IFERROR(VLOOKUP(M20,Mapping!$O:$R,4,FALSE),"")</f>
        <v/>
      </c>
    </row>
    <row r="21" spans="1:15" ht="20.100000000000001" customHeight="1">
      <c r="A21"/>
      <c r="B21" s="42"/>
      <c r="C21" s="42"/>
      <c r="D21"/>
      <c r="E21"/>
      <c r="F21"/>
      <c r="G21"/>
      <c r="H21"/>
      <c r="I21"/>
      <c r="J21" s="48"/>
      <c r="K21"/>
      <c r="L21"/>
      <c r="M21"/>
      <c r="N21"/>
      <c r="O21" s="37" t="str">
        <f>IFERROR(VLOOKUP(M21,Mapping!$O:$R,4,FALSE),"")</f>
        <v/>
      </c>
    </row>
    <row r="22" spans="1:15" ht="20.100000000000001" customHeight="1">
      <c r="A22"/>
      <c r="B22" s="42"/>
      <c r="C22" s="42"/>
      <c r="D22"/>
      <c r="E22"/>
      <c r="F22"/>
      <c r="G22"/>
      <c r="H22"/>
      <c r="I22"/>
      <c r="J22" s="48"/>
      <c r="K22"/>
      <c r="L22"/>
      <c r="M22"/>
      <c r="N22"/>
      <c r="O22" s="37" t="str">
        <f>IFERROR(VLOOKUP(M22,Mapping!$O:$R,4,FALSE),"")</f>
        <v/>
      </c>
    </row>
    <row r="23" spans="1:15" ht="20.100000000000001" customHeight="1">
      <c r="A23"/>
      <c r="B23" s="42"/>
      <c r="C23" s="42"/>
      <c r="D23"/>
      <c r="E23"/>
      <c r="F23"/>
      <c r="G23"/>
      <c r="H23"/>
      <c r="I23"/>
      <c r="J23" s="48"/>
      <c r="K23"/>
      <c r="L23"/>
      <c r="M23"/>
      <c r="N23"/>
      <c r="O23" s="37" t="str">
        <f>IFERROR(VLOOKUP(M23,Mapping!$O:$R,4,FALSE),"")</f>
        <v/>
      </c>
    </row>
    <row r="24" spans="1:15" ht="20.100000000000001" customHeight="1">
      <c r="A24"/>
      <c r="B24" s="42"/>
      <c r="C24" s="42"/>
      <c r="D24"/>
      <c r="E24"/>
      <c r="F24"/>
      <c r="G24"/>
      <c r="H24"/>
      <c r="I24"/>
      <c r="J24" s="48"/>
      <c r="K24"/>
      <c r="L24"/>
      <c r="M24"/>
      <c r="N24"/>
      <c r="O24" s="37" t="str">
        <f>IFERROR(VLOOKUP(M24,Mapping!$O:$R,4,FALSE),"")</f>
        <v/>
      </c>
    </row>
    <row r="25" spans="1:15" ht="20.100000000000001" customHeight="1">
      <c r="A25"/>
      <c r="B25" s="42"/>
      <c r="C25" s="42"/>
      <c r="D25"/>
      <c r="E25"/>
      <c r="F25"/>
      <c r="G25"/>
      <c r="H25"/>
      <c r="I25"/>
      <c r="J25" s="48"/>
      <c r="K25"/>
      <c r="L25"/>
      <c r="M25"/>
      <c r="N25"/>
      <c r="O25" s="37" t="str">
        <f>IFERROR(VLOOKUP(M25,Mapping!$O:$R,4,FALSE),"")</f>
        <v/>
      </c>
    </row>
    <row r="26" spans="1:15" ht="20.100000000000001" customHeight="1">
      <c r="A26"/>
      <c r="B26" s="42"/>
      <c r="C26" s="42"/>
      <c r="D26"/>
      <c r="E26"/>
      <c r="F26"/>
      <c r="G26"/>
      <c r="H26"/>
      <c r="I26"/>
      <c r="J26" s="48"/>
      <c r="K26"/>
      <c r="L26"/>
      <c r="M26"/>
      <c r="N26"/>
      <c r="O26" s="37" t="str">
        <f>IFERROR(VLOOKUP(M26,Mapping!$O:$R,4,FALSE),"")</f>
        <v/>
      </c>
    </row>
    <row r="27" spans="1:15" ht="20.100000000000001" customHeight="1">
      <c r="A27"/>
      <c r="B27" s="42"/>
      <c r="C27" s="42"/>
      <c r="D27"/>
      <c r="E27"/>
      <c r="F27"/>
      <c r="G27"/>
      <c r="H27"/>
      <c r="I27"/>
      <c r="J27" s="48"/>
      <c r="K27"/>
      <c r="L27"/>
      <c r="M27"/>
      <c r="N27"/>
      <c r="O27" s="37" t="str">
        <f>IFERROR(VLOOKUP(M27,Mapping!$O:$R,4,FALSE),"")</f>
        <v/>
      </c>
    </row>
  </sheetData>
  <mergeCells count="1">
    <mergeCell ref="B16:E16"/>
  </mergeCells>
  <phoneticPr fontId="3" type="noConversion"/>
  <conditionalFormatting sqref="M18:N18">
    <cfRule type="containsText" dxfId="25" priority="1" operator="containsText" text="TRUE">
      <formula>NOT(ISERROR(SEARCH("TRUE",M18)))</formula>
    </cfRule>
    <cfRule type="containsText" dxfId="24" priority="2" operator="containsText" text="FALSE">
      <formula>NOT(ISERROR(SEARCH("FALSE",M18)))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2060"/>
  </sheetPr>
  <dimension ref="A1:P49"/>
  <sheetViews>
    <sheetView showGridLines="0" zoomScale="85" zoomScaleNormal="85" workbookViewId="0">
      <selection activeCell="B2" sqref="B2"/>
    </sheetView>
  </sheetViews>
  <sheetFormatPr defaultColWidth="9.140625" defaultRowHeight="20.100000000000001" customHeight="1" outlineLevelCol="1"/>
  <cols>
    <col min="1" max="1" width="2.7109375" style="28" customWidth="1"/>
    <col min="2" max="2" width="20.7109375" style="88" customWidth="1"/>
    <col min="3" max="3" width="39.28515625" style="88" bestFit="1" customWidth="1"/>
    <col min="4" max="4" width="25.5703125" style="28" bestFit="1" customWidth="1"/>
    <col min="5" max="7" width="20.7109375" style="28" customWidth="1" outlineLevel="1"/>
    <col min="8" max="8" width="20.7109375" style="49" customWidth="1" outlineLevel="1"/>
    <col min="9" max="9" width="28.140625" style="28" customWidth="1" outlineLevel="1"/>
    <col min="10" max="10" width="2.7109375" style="28" customWidth="1" outlineLevel="1"/>
    <col min="11" max="13" width="20.7109375" style="28" customWidth="1"/>
    <col min="14" max="14" width="14.5703125" style="28" bestFit="1" customWidth="1"/>
    <col min="15" max="15" width="12.7109375" style="28" customWidth="1"/>
    <col min="16" max="16" width="9.140625" style="28"/>
    <col min="17" max="17" width="11.85546875" style="28" bestFit="1" customWidth="1"/>
    <col min="18" max="16384" width="9.140625" style="28"/>
  </cols>
  <sheetData>
    <row r="1" spans="1:16" ht="20.100000000000001" customHeight="1">
      <c r="A1" s="27" t="s">
        <v>524</v>
      </c>
      <c r="B1" s="41"/>
      <c r="C1" s="41"/>
      <c r="D1" s="30"/>
      <c r="E1" s="30"/>
      <c r="F1" s="30"/>
      <c r="G1" s="30"/>
      <c r="H1" s="37"/>
      <c r="I1" s="30"/>
      <c r="J1" s="30"/>
      <c r="K1" s="30"/>
      <c r="L1" s="30"/>
      <c r="M1" s="37"/>
    </row>
    <row r="2" spans="1:16" ht="20.100000000000001" customHeight="1">
      <c r="A2" s="30"/>
      <c r="B2" s="87"/>
      <c r="C2" s="89"/>
      <c r="D2" s="21"/>
      <c r="E2" s="21"/>
      <c r="F2" s="21"/>
      <c r="G2" s="21"/>
      <c r="H2" s="44"/>
      <c r="I2" s="22" t="s">
        <v>473</v>
      </c>
      <c r="J2" s="30"/>
      <c r="K2" s="30"/>
      <c r="L2" s="30"/>
      <c r="M2" s="37"/>
    </row>
    <row r="3" spans="1:16" ht="20.100000000000001" customHeight="1">
      <c r="A3" s="30"/>
      <c r="B3" s="23" t="s">
        <v>469</v>
      </c>
      <c r="C3" s="23" t="s">
        <v>485</v>
      </c>
      <c r="D3" s="23" t="s">
        <v>486</v>
      </c>
      <c r="E3" s="24" t="str">
        <f>보통예금YG!$F$3</f>
        <v>`22년말</v>
      </c>
      <c r="F3" s="24" t="s">
        <v>474</v>
      </c>
      <c r="G3" s="24" t="s">
        <v>475</v>
      </c>
      <c r="H3" s="24" t="str">
        <f>보통예금YG!$G$3</f>
        <v>`23년 1분기</v>
      </c>
      <c r="I3" s="26" t="s">
        <v>477</v>
      </c>
      <c r="J3" s="30"/>
      <c r="K3" s="41" t="s">
        <v>1733</v>
      </c>
      <c r="L3" s="41" t="s">
        <v>1734</v>
      </c>
      <c r="M3" s="88" t="s">
        <v>1732</v>
      </c>
    </row>
    <row r="4" spans="1:16" ht="20.100000000000001" customHeight="1">
      <c r="A4" s="30"/>
      <c r="B4" s="82" t="s">
        <v>695</v>
      </c>
      <c r="C4" s="36" t="s">
        <v>693</v>
      </c>
      <c r="D4" s="31" t="s">
        <v>694</v>
      </c>
      <c r="E4" s="93">
        <v>69568762</v>
      </c>
      <c r="F4" s="93"/>
      <c r="G4" s="93">
        <v>17186507</v>
      </c>
      <c r="H4" s="105">
        <f>E4+F4-G4</f>
        <v>52382255</v>
      </c>
      <c r="I4" s="31"/>
      <c r="J4" s="30"/>
      <c r="K4" s="37">
        <f>H4+H21</f>
        <v>533601152</v>
      </c>
      <c r="L4" s="37">
        <v>1</v>
      </c>
      <c r="M4" s="37">
        <v>17186507</v>
      </c>
      <c r="N4" s="37"/>
      <c r="O4" s="49">
        <f t="shared" ref="O4:O17" si="0">M4-G4+F4</f>
        <v>0</v>
      </c>
    </row>
    <row r="5" spans="1:16" ht="20.100000000000001" customHeight="1">
      <c r="A5" s="30"/>
      <c r="B5" s="83"/>
      <c r="C5" s="36" t="s">
        <v>693</v>
      </c>
      <c r="D5" s="31" t="s">
        <v>697</v>
      </c>
      <c r="E5" s="93">
        <v>61289792</v>
      </c>
      <c r="F5" s="93"/>
      <c r="G5" s="93">
        <v>15141242</v>
      </c>
      <c r="H5" s="105">
        <f t="shared" ref="H5:H33" si="1">E5+F5-G5</f>
        <v>46148550</v>
      </c>
      <c r="I5" s="31"/>
      <c r="J5" s="30"/>
      <c r="K5" s="37">
        <f t="shared" ref="K5:K17" si="2">H5+H22</f>
        <v>311640157</v>
      </c>
      <c r="L5" s="37">
        <f>+L4+1</f>
        <v>2</v>
      </c>
      <c r="M5" s="37">
        <v>15141242</v>
      </c>
      <c r="N5" s="37"/>
      <c r="O5" s="49">
        <f t="shared" si="0"/>
        <v>0</v>
      </c>
    </row>
    <row r="6" spans="1:16" ht="20.100000000000001" customHeight="1">
      <c r="A6" s="30"/>
      <c r="B6" s="83"/>
      <c r="C6" s="36" t="s">
        <v>693</v>
      </c>
      <c r="D6" s="31" t="s">
        <v>698</v>
      </c>
      <c r="E6" s="93">
        <v>23326709</v>
      </c>
      <c r="F6" s="93"/>
      <c r="G6" s="93">
        <v>5762711</v>
      </c>
      <c r="H6" s="105">
        <f t="shared" si="1"/>
        <v>17563998</v>
      </c>
      <c r="I6" s="31"/>
      <c r="J6" s="30"/>
      <c r="K6" s="37">
        <f t="shared" si="2"/>
        <v>118609314</v>
      </c>
      <c r="L6" s="37">
        <f t="shared" ref="L6:L17" si="3">+L5+1</f>
        <v>3</v>
      </c>
      <c r="M6" s="37">
        <v>5762711</v>
      </c>
      <c r="N6" s="37"/>
      <c r="O6" s="49">
        <f t="shared" si="0"/>
        <v>0</v>
      </c>
    </row>
    <row r="7" spans="1:16" ht="20.100000000000001" customHeight="1">
      <c r="A7" s="30"/>
      <c r="B7" s="83"/>
      <c r="C7" s="36" t="s">
        <v>615</v>
      </c>
      <c r="D7" s="31" t="s">
        <v>710</v>
      </c>
      <c r="E7" s="93">
        <v>25307640</v>
      </c>
      <c r="F7" s="93"/>
      <c r="G7" s="93">
        <v>5883192</v>
      </c>
      <c r="H7" s="105">
        <f>E7+F7-G7</f>
        <v>19424448</v>
      </c>
      <c r="I7" s="31"/>
      <c r="J7" s="30"/>
      <c r="K7" s="37">
        <f t="shared" si="2"/>
        <v>185961859</v>
      </c>
      <c r="L7" s="37">
        <f t="shared" si="3"/>
        <v>4</v>
      </c>
      <c r="M7" s="37">
        <v>5883192</v>
      </c>
      <c r="N7" s="37"/>
      <c r="O7" s="49">
        <f t="shared" si="0"/>
        <v>0</v>
      </c>
    </row>
    <row r="8" spans="1:16" ht="20.100000000000001" customHeight="1">
      <c r="A8" s="30"/>
      <c r="B8" s="83"/>
      <c r="C8" s="36" t="s">
        <v>699</v>
      </c>
      <c r="D8" s="31" t="s">
        <v>700</v>
      </c>
      <c r="E8" s="93">
        <v>11754232</v>
      </c>
      <c r="F8" s="93"/>
      <c r="G8" s="93">
        <v>906389</v>
      </c>
      <c r="H8" s="105">
        <f t="shared" si="1"/>
        <v>10847843</v>
      </c>
      <c r="I8" s="31"/>
      <c r="J8" s="30"/>
      <c r="K8" s="37">
        <f t="shared" si="2"/>
        <v>12840542</v>
      </c>
      <c r="L8" s="37">
        <f t="shared" si="3"/>
        <v>5</v>
      </c>
      <c r="M8" s="37">
        <v>2906389</v>
      </c>
      <c r="N8" s="37"/>
      <c r="O8" s="49">
        <f t="shared" si="0"/>
        <v>2000000</v>
      </c>
      <c r="P8" s="28" t="s">
        <v>1731</v>
      </c>
    </row>
    <row r="9" spans="1:16" ht="20.100000000000001" customHeight="1">
      <c r="A9" s="30"/>
      <c r="B9" s="83"/>
      <c r="C9" s="36" t="s">
        <v>701</v>
      </c>
      <c r="D9" s="31" t="s">
        <v>702</v>
      </c>
      <c r="E9" s="93">
        <v>6879726</v>
      </c>
      <c r="F9" s="93"/>
      <c r="G9" s="93">
        <v>1699595</v>
      </c>
      <c r="H9" s="105">
        <f t="shared" si="1"/>
        <v>5180131</v>
      </c>
      <c r="I9" s="31"/>
      <c r="J9" s="30"/>
      <c r="K9" s="37">
        <f t="shared" si="2"/>
        <v>17993949</v>
      </c>
      <c r="L9" s="37">
        <f t="shared" si="3"/>
        <v>6</v>
      </c>
      <c r="M9" s="37">
        <v>1699592</v>
      </c>
      <c r="N9" s="37"/>
      <c r="O9" s="49">
        <f t="shared" si="0"/>
        <v>-3</v>
      </c>
    </row>
    <row r="10" spans="1:16" ht="20.100000000000001" customHeight="1">
      <c r="A10" s="30"/>
      <c r="B10" s="83"/>
      <c r="C10" s="36" t="s">
        <v>701</v>
      </c>
      <c r="D10" s="31" t="s">
        <v>703</v>
      </c>
      <c r="E10" s="93">
        <v>7435716</v>
      </c>
      <c r="F10" s="93"/>
      <c r="G10" s="93">
        <v>1836945</v>
      </c>
      <c r="H10" s="105">
        <f t="shared" si="1"/>
        <v>5598771</v>
      </c>
      <c r="I10" s="31"/>
      <c r="J10" s="30"/>
      <c r="K10" s="37">
        <f t="shared" si="2"/>
        <v>19879075</v>
      </c>
      <c r="L10" s="37">
        <f t="shared" si="3"/>
        <v>7</v>
      </c>
      <c r="M10" s="37">
        <v>1836945</v>
      </c>
      <c r="N10" s="37"/>
      <c r="O10" s="49">
        <f t="shared" si="0"/>
        <v>0</v>
      </c>
    </row>
    <row r="11" spans="1:16" ht="20.100000000000001" customHeight="1">
      <c r="A11" s="30"/>
      <c r="B11" s="83"/>
      <c r="C11" s="36" t="s">
        <v>701</v>
      </c>
      <c r="D11" s="31" t="s">
        <v>704</v>
      </c>
      <c r="E11" s="93">
        <v>8126941</v>
      </c>
      <c r="F11" s="93"/>
      <c r="G11" s="93">
        <v>2007497</v>
      </c>
      <c r="H11" s="105">
        <f t="shared" si="1"/>
        <v>6119444</v>
      </c>
      <c r="I11" s="31"/>
      <c r="J11" s="30"/>
      <c r="K11" s="37">
        <f t="shared" si="2"/>
        <v>15129149</v>
      </c>
      <c r="L11" s="37">
        <f t="shared" si="3"/>
        <v>8</v>
      </c>
      <c r="M11" s="37">
        <v>2007497</v>
      </c>
      <c r="N11" s="37"/>
      <c r="O11" s="49">
        <f t="shared" si="0"/>
        <v>0</v>
      </c>
    </row>
    <row r="12" spans="1:16" ht="20.100000000000001" customHeight="1">
      <c r="A12" s="30"/>
      <c r="B12" s="83"/>
      <c r="C12" s="36" t="s">
        <v>701</v>
      </c>
      <c r="D12" s="31" t="s">
        <v>705</v>
      </c>
      <c r="E12" s="93">
        <v>5536739</v>
      </c>
      <c r="F12" s="93"/>
      <c r="G12" s="93">
        <v>1163857</v>
      </c>
      <c r="H12" s="105">
        <f t="shared" si="1"/>
        <v>4372882</v>
      </c>
      <c r="I12" s="31"/>
      <c r="J12" s="30"/>
      <c r="K12" s="37">
        <f t="shared" si="2"/>
        <v>22938427</v>
      </c>
      <c r="L12" s="37">
        <f t="shared" si="3"/>
        <v>9</v>
      </c>
      <c r="M12" s="37">
        <v>1155457</v>
      </c>
      <c r="N12" s="37"/>
      <c r="O12" s="49">
        <f t="shared" si="0"/>
        <v>-8400</v>
      </c>
    </row>
    <row r="13" spans="1:16" ht="20.100000000000001" customHeight="1">
      <c r="A13" s="30"/>
      <c r="B13" s="83"/>
      <c r="C13" s="36" t="s">
        <v>701</v>
      </c>
      <c r="D13" s="31" t="s">
        <v>706</v>
      </c>
      <c r="E13" s="93">
        <v>12719411</v>
      </c>
      <c r="F13" s="93"/>
      <c r="G13" s="93">
        <v>2868967</v>
      </c>
      <c r="H13" s="105">
        <f t="shared" si="1"/>
        <v>9850444</v>
      </c>
      <c r="I13" s="31"/>
      <c r="J13" s="30"/>
      <c r="K13" s="37">
        <f t="shared" si="2"/>
        <v>56916611</v>
      </c>
      <c r="L13" s="37">
        <f t="shared" si="3"/>
        <v>10</v>
      </c>
      <c r="M13" s="37">
        <v>2850568</v>
      </c>
      <c r="N13" s="37"/>
      <c r="O13" s="49">
        <f t="shared" si="0"/>
        <v>-18399</v>
      </c>
    </row>
    <row r="14" spans="1:16" ht="20.100000000000001" customHeight="1">
      <c r="A14" s="30"/>
      <c r="B14" s="83"/>
      <c r="C14" s="36" t="s">
        <v>707</v>
      </c>
      <c r="D14" s="31" t="s">
        <v>708</v>
      </c>
      <c r="E14" s="93">
        <v>14785090</v>
      </c>
      <c r="F14" s="93"/>
      <c r="G14" s="93">
        <v>3652560</v>
      </c>
      <c r="H14" s="105">
        <f t="shared" si="1"/>
        <v>11132530</v>
      </c>
      <c r="I14" s="31"/>
      <c r="J14" s="30"/>
      <c r="K14" s="37">
        <f t="shared" si="2"/>
        <v>51563224</v>
      </c>
      <c r="L14" s="37">
        <f t="shared" si="3"/>
        <v>11</v>
      </c>
      <c r="M14" s="37">
        <v>3652560</v>
      </c>
      <c r="N14" s="37"/>
      <c r="O14" s="49">
        <f t="shared" si="0"/>
        <v>0</v>
      </c>
    </row>
    <row r="15" spans="1:16" ht="20.100000000000001" customHeight="1">
      <c r="A15" s="30"/>
      <c r="B15" s="83"/>
      <c r="C15" s="36" t="s">
        <v>707</v>
      </c>
      <c r="D15" s="31" t="s">
        <v>709</v>
      </c>
      <c r="E15" s="93">
        <v>19687883</v>
      </c>
      <c r="F15" s="93"/>
      <c r="G15" s="93">
        <v>4863763</v>
      </c>
      <c r="H15" s="105">
        <f t="shared" si="1"/>
        <v>14824120</v>
      </c>
      <c r="I15" s="31"/>
      <c r="J15" s="30"/>
      <c r="K15" s="37">
        <f t="shared" si="2"/>
        <v>26599515</v>
      </c>
      <c r="L15" s="37">
        <f t="shared" si="3"/>
        <v>12</v>
      </c>
      <c r="M15" s="37">
        <v>4863763</v>
      </c>
      <c r="N15" s="37"/>
      <c r="O15" s="49">
        <f t="shared" si="0"/>
        <v>0</v>
      </c>
    </row>
    <row r="16" spans="1:16" ht="20.100000000000001" customHeight="1">
      <c r="A16" s="30"/>
      <c r="B16" s="83"/>
      <c r="C16" s="36" t="s">
        <v>701</v>
      </c>
      <c r="D16" s="31" t="s">
        <v>1726</v>
      </c>
      <c r="E16" s="93">
        <v>0</v>
      </c>
      <c r="F16" s="93">
        <v>16343357.000000002</v>
      </c>
      <c r="G16" s="93">
        <v>4033814.0000000009</v>
      </c>
      <c r="H16" s="105">
        <f t="shared" si="1"/>
        <v>12309543</v>
      </c>
      <c r="I16" s="31" t="s">
        <v>1728</v>
      </c>
      <c r="J16" s="30"/>
      <c r="K16" s="37">
        <f t="shared" si="2"/>
        <v>46714171</v>
      </c>
      <c r="L16" s="37">
        <f t="shared" si="3"/>
        <v>13</v>
      </c>
      <c r="M16" s="37">
        <v>-12309543</v>
      </c>
      <c r="N16" s="37"/>
      <c r="O16" s="49">
        <f t="shared" si="0"/>
        <v>0</v>
      </c>
    </row>
    <row r="17" spans="1:15" ht="20.100000000000001" customHeight="1">
      <c r="A17" s="30"/>
      <c r="B17" s="83"/>
      <c r="C17" s="114"/>
      <c r="D17" s="120" t="s">
        <v>1730</v>
      </c>
      <c r="E17" s="72"/>
      <c r="F17" s="72">
        <v>10423059</v>
      </c>
      <c r="G17" s="72">
        <v>1870983</v>
      </c>
      <c r="H17" s="105">
        <f t="shared" si="1"/>
        <v>8552076</v>
      </c>
      <c r="I17" s="60" t="s">
        <v>1729</v>
      </c>
      <c r="J17" s="30"/>
      <c r="K17" s="37">
        <f t="shared" si="2"/>
        <v>21297118</v>
      </c>
      <c r="L17" s="37">
        <f t="shared" si="3"/>
        <v>14</v>
      </c>
      <c r="M17" s="37">
        <v>-8552076</v>
      </c>
      <c r="N17" s="37"/>
      <c r="O17" s="49">
        <f t="shared" si="0"/>
        <v>0</v>
      </c>
    </row>
    <row r="18" spans="1:15" ht="20.100000000000001" customHeight="1">
      <c r="A18" s="30"/>
      <c r="B18" s="83"/>
      <c r="C18" s="114"/>
      <c r="D18" s="120"/>
      <c r="E18" s="72"/>
      <c r="F18" s="72"/>
      <c r="G18" s="72"/>
      <c r="H18" s="64"/>
      <c r="I18" s="60"/>
      <c r="J18" s="30"/>
      <c r="K18" s="37"/>
      <c r="L18" s="37"/>
      <c r="M18" s="37"/>
    </row>
    <row r="19" spans="1:15" ht="20.100000000000001" customHeight="1">
      <c r="A19" s="30"/>
      <c r="B19" s="83"/>
      <c r="C19" s="114"/>
      <c r="D19" s="120"/>
      <c r="E19" s="93"/>
      <c r="F19" s="93"/>
      <c r="G19" s="93"/>
      <c r="H19" s="105"/>
      <c r="I19" s="31"/>
      <c r="J19" s="30"/>
      <c r="K19" s="37"/>
      <c r="L19" s="37"/>
      <c r="M19" s="37"/>
    </row>
    <row r="20" spans="1:15" ht="20.100000000000001" customHeight="1">
      <c r="A20" s="30"/>
      <c r="B20" s="121"/>
      <c r="C20" s="111" t="s">
        <v>1724</v>
      </c>
      <c r="D20" s="110"/>
      <c r="E20" s="64">
        <f>SUM(E4:E19)</f>
        <v>266418641</v>
      </c>
      <c r="F20" s="64">
        <f t="shared" ref="F20:G20" si="4">SUM(F4:F19)</f>
        <v>26766416</v>
      </c>
      <c r="G20" s="64">
        <f t="shared" si="4"/>
        <v>68878022</v>
      </c>
      <c r="H20" s="64">
        <f>SUM(H4:H19)</f>
        <v>224307035</v>
      </c>
      <c r="I20" s="60"/>
      <c r="J20" s="30"/>
      <c r="K20" s="37"/>
      <c r="L20" s="37"/>
      <c r="M20" s="37"/>
      <c r="O20" s="49"/>
    </row>
    <row r="21" spans="1:15" ht="20.100000000000001" customHeight="1">
      <c r="A21" s="30"/>
      <c r="B21" s="82" t="s">
        <v>696</v>
      </c>
      <c r="C21" s="36" t="s">
        <v>693</v>
      </c>
      <c r="D21" s="31" t="s">
        <v>694</v>
      </c>
      <c r="E21" s="93">
        <v>481218897</v>
      </c>
      <c r="F21" s="93"/>
      <c r="G21" s="93"/>
      <c r="H21" s="105">
        <f t="shared" si="1"/>
        <v>481218897</v>
      </c>
      <c r="I21" s="31"/>
      <c r="J21" s="30"/>
      <c r="K21" s="37"/>
      <c r="L21" s="37"/>
      <c r="M21" s="37"/>
    </row>
    <row r="22" spans="1:15" ht="20.100000000000001" customHeight="1">
      <c r="A22" s="30"/>
      <c r="B22" s="83"/>
      <c r="C22" s="36" t="s">
        <v>693</v>
      </c>
      <c r="D22" s="31" t="s">
        <v>697</v>
      </c>
      <c r="E22" s="93">
        <v>265491607</v>
      </c>
      <c r="F22" s="93"/>
      <c r="G22" s="93"/>
      <c r="H22" s="105">
        <f t="shared" si="1"/>
        <v>265491607</v>
      </c>
      <c r="I22" s="31"/>
      <c r="J22" s="30"/>
      <c r="K22" s="37"/>
      <c r="L22" s="37"/>
      <c r="M22" s="37"/>
    </row>
    <row r="23" spans="1:15" ht="20.100000000000001" customHeight="1">
      <c r="A23" s="30"/>
      <c r="B23" s="83"/>
      <c r="C23" s="36" t="s">
        <v>693</v>
      </c>
      <c r="D23" s="31" t="s">
        <v>698</v>
      </c>
      <c r="E23" s="93">
        <v>101045316</v>
      </c>
      <c r="F23" s="93"/>
      <c r="G23" s="93"/>
      <c r="H23" s="105">
        <f t="shared" si="1"/>
        <v>101045316</v>
      </c>
      <c r="I23" s="31"/>
      <c r="J23" s="30"/>
      <c r="K23" s="37"/>
      <c r="L23" s="37"/>
      <c r="M23" s="37"/>
    </row>
    <row r="24" spans="1:15" ht="20.100000000000001" customHeight="1">
      <c r="A24" s="30"/>
      <c r="B24" s="83"/>
      <c r="C24" s="36" t="s">
        <v>615</v>
      </c>
      <c r="D24" s="60" t="s">
        <v>710</v>
      </c>
      <c r="E24" s="93">
        <v>166537411</v>
      </c>
      <c r="F24" s="72"/>
      <c r="G24" s="72"/>
      <c r="H24" s="105">
        <f>E24+F24-G24</f>
        <v>166537411</v>
      </c>
      <c r="I24" s="60"/>
      <c r="J24" s="30"/>
      <c r="K24" s="37"/>
      <c r="L24" s="37"/>
      <c r="M24" s="37"/>
    </row>
    <row r="25" spans="1:15" ht="20.100000000000001" customHeight="1">
      <c r="A25" s="30"/>
      <c r="B25" s="83"/>
      <c r="C25" s="36" t="s">
        <v>699</v>
      </c>
      <c r="D25" s="31" t="s">
        <v>700</v>
      </c>
      <c r="E25" s="93">
        <v>1992699</v>
      </c>
      <c r="F25" s="93"/>
      <c r="G25" s="93"/>
      <c r="H25" s="105">
        <f t="shared" si="1"/>
        <v>1992699</v>
      </c>
      <c r="I25" s="31"/>
      <c r="J25" s="30"/>
      <c r="K25" s="37"/>
      <c r="L25" s="37"/>
      <c r="M25" s="37"/>
    </row>
    <row r="26" spans="1:15" ht="20.100000000000001" customHeight="1">
      <c r="A26" s="30"/>
      <c r="B26" s="83"/>
      <c r="C26" s="36" t="s">
        <v>701</v>
      </c>
      <c r="D26" s="60" t="s">
        <v>702</v>
      </c>
      <c r="E26" s="72">
        <v>12813818</v>
      </c>
      <c r="F26" s="93"/>
      <c r="G26" s="72"/>
      <c r="H26" s="105">
        <f t="shared" si="1"/>
        <v>12813818</v>
      </c>
      <c r="I26" s="31"/>
      <c r="J26" s="30"/>
      <c r="K26" s="37"/>
      <c r="L26" s="37"/>
      <c r="M26" s="37"/>
    </row>
    <row r="27" spans="1:15" ht="20.100000000000001" customHeight="1">
      <c r="A27" s="30"/>
      <c r="B27" s="83"/>
      <c r="C27" s="36" t="s">
        <v>701</v>
      </c>
      <c r="D27" s="60" t="s">
        <v>703</v>
      </c>
      <c r="E27" s="72">
        <v>14280304</v>
      </c>
      <c r="F27" s="93"/>
      <c r="G27" s="72"/>
      <c r="H27" s="105">
        <f t="shared" si="1"/>
        <v>14280304</v>
      </c>
      <c r="I27" s="60"/>
      <c r="J27" s="30"/>
      <c r="K27" s="37"/>
      <c r="L27" s="37"/>
      <c r="M27" s="37"/>
    </row>
    <row r="28" spans="1:15" ht="20.100000000000001" customHeight="1">
      <c r="A28" s="30"/>
      <c r="B28" s="83"/>
      <c r="C28" s="63" t="s">
        <v>701</v>
      </c>
      <c r="D28" s="60" t="s">
        <v>704</v>
      </c>
      <c r="E28" s="93">
        <v>9009705</v>
      </c>
      <c r="F28" s="72"/>
      <c r="G28" s="72"/>
      <c r="H28" s="105">
        <f t="shared" si="1"/>
        <v>9009705</v>
      </c>
      <c r="I28" s="31"/>
      <c r="J28" s="30"/>
      <c r="K28" s="37"/>
      <c r="L28" s="37"/>
      <c r="M28" s="37"/>
    </row>
    <row r="29" spans="1:15" ht="20.100000000000001" customHeight="1">
      <c r="A29" s="30"/>
      <c r="B29" s="83"/>
      <c r="C29" s="63" t="s">
        <v>701</v>
      </c>
      <c r="D29" s="60" t="s">
        <v>705</v>
      </c>
      <c r="E29" s="93">
        <v>18565545</v>
      </c>
      <c r="F29" s="72"/>
      <c r="G29" s="72"/>
      <c r="H29" s="105">
        <f t="shared" si="1"/>
        <v>18565545</v>
      </c>
      <c r="I29" s="60"/>
      <c r="J29" s="30"/>
      <c r="K29" s="37"/>
      <c r="L29" s="37"/>
      <c r="M29" s="37"/>
    </row>
    <row r="30" spans="1:15" ht="20.100000000000001" customHeight="1">
      <c r="A30" s="30"/>
      <c r="B30" s="83"/>
      <c r="C30" s="63" t="s">
        <v>701</v>
      </c>
      <c r="D30" s="31" t="s">
        <v>706</v>
      </c>
      <c r="E30" s="93">
        <v>47066167</v>
      </c>
      <c r="F30" s="93"/>
      <c r="G30" s="93"/>
      <c r="H30" s="105">
        <f t="shared" si="1"/>
        <v>47066167</v>
      </c>
      <c r="I30" s="31"/>
      <c r="J30" s="30"/>
      <c r="K30" s="37"/>
      <c r="L30" s="37"/>
      <c r="M30" s="37"/>
    </row>
    <row r="31" spans="1:15" ht="20.100000000000001" customHeight="1">
      <c r="A31" s="30"/>
      <c r="B31" s="83"/>
      <c r="C31" s="63" t="s">
        <v>707</v>
      </c>
      <c r="D31" s="31" t="s">
        <v>708</v>
      </c>
      <c r="E31" s="93">
        <v>40430694</v>
      </c>
      <c r="F31" s="93"/>
      <c r="G31" s="93"/>
      <c r="H31" s="105">
        <f t="shared" si="1"/>
        <v>40430694</v>
      </c>
      <c r="I31" s="31"/>
      <c r="J31" s="30"/>
      <c r="K31" s="37"/>
      <c r="L31" s="37"/>
      <c r="M31" s="37"/>
    </row>
    <row r="32" spans="1:15" ht="20.100000000000001" customHeight="1">
      <c r="A32" s="30"/>
      <c r="B32" s="83"/>
      <c r="C32" s="36" t="s">
        <v>707</v>
      </c>
      <c r="D32" s="60" t="s">
        <v>709</v>
      </c>
      <c r="E32" s="93">
        <v>11775395</v>
      </c>
      <c r="F32" s="72"/>
      <c r="G32" s="72"/>
      <c r="H32" s="105">
        <f t="shared" si="1"/>
        <v>11775395</v>
      </c>
      <c r="I32" s="31"/>
      <c r="J32" s="30"/>
      <c r="K32" s="37"/>
      <c r="L32" s="37"/>
      <c r="M32" s="37"/>
    </row>
    <row r="33" spans="1:14" ht="20.100000000000001" customHeight="1">
      <c r="A33" s="30"/>
      <c r="B33" s="83"/>
      <c r="C33" s="36"/>
      <c r="D33" s="31" t="s">
        <v>1725</v>
      </c>
      <c r="E33" s="72"/>
      <c r="F33" s="93">
        <v>34404628</v>
      </c>
      <c r="G33" s="72"/>
      <c r="H33" s="105">
        <f t="shared" si="1"/>
        <v>34404628</v>
      </c>
      <c r="I33" s="31" t="s">
        <v>1728</v>
      </c>
      <c r="J33" s="30"/>
      <c r="K33" s="37"/>
      <c r="L33" s="37"/>
      <c r="M33" s="37"/>
    </row>
    <row r="34" spans="1:14" ht="20.100000000000001" customHeight="1">
      <c r="A34" s="30"/>
      <c r="B34" s="83"/>
      <c r="C34" s="63"/>
      <c r="D34" s="60" t="s">
        <v>1727</v>
      </c>
      <c r="E34" s="72"/>
      <c r="F34" s="72">
        <v>12745042</v>
      </c>
      <c r="G34" s="72"/>
      <c r="H34" s="105">
        <f>E34+F34-G34</f>
        <v>12745042</v>
      </c>
      <c r="I34" s="60" t="s">
        <v>1729</v>
      </c>
      <c r="J34" s="30"/>
      <c r="K34" s="37"/>
      <c r="L34" s="37"/>
      <c r="M34" s="37"/>
    </row>
    <row r="35" spans="1:14" ht="20.100000000000001" customHeight="1">
      <c r="A35" s="30"/>
      <c r="B35" s="83"/>
      <c r="C35" s="63"/>
      <c r="D35" s="60"/>
      <c r="E35" s="72"/>
      <c r="F35" s="72"/>
      <c r="G35" s="72"/>
      <c r="H35" s="64"/>
      <c r="I35" s="60"/>
      <c r="J35" s="30"/>
      <c r="K35" s="37"/>
      <c r="L35" s="37"/>
      <c r="M35" s="37"/>
    </row>
    <row r="36" spans="1:14" ht="20.100000000000001" customHeight="1">
      <c r="A36" s="30"/>
      <c r="B36" s="90"/>
      <c r="C36" s="36"/>
      <c r="D36" s="31"/>
      <c r="E36" s="72"/>
      <c r="F36" s="93"/>
      <c r="G36" s="72"/>
      <c r="H36" s="105"/>
      <c r="I36" s="60"/>
      <c r="J36" s="30"/>
      <c r="K36" s="37"/>
      <c r="L36" s="37"/>
      <c r="M36" s="37"/>
    </row>
    <row r="37" spans="1:14" ht="20.100000000000001" customHeight="1">
      <c r="A37" s="30"/>
      <c r="B37" s="121"/>
      <c r="C37" s="111" t="s">
        <v>1724</v>
      </c>
      <c r="D37" s="110"/>
      <c r="E37" s="105">
        <f>SUM(E21:E36)</f>
        <v>1170227558</v>
      </c>
      <c r="F37" s="105">
        <f t="shared" ref="F37:G37" si="5">SUM(F21:F36)</f>
        <v>47149670</v>
      </c>
      <c r="G37" s="105">
        <f t="shared" si="5"/>
        <v>0</v>
      </c>
      <c r="H37" s="105">
        <f>SUM(H21:H36)</f>
        <v>1217377228</v>
      </c>
      <c r="I37" s="31"/>
      <c r="J37" s="30"/>
      <c r="K37" s="30"/>
      <c r="L37" s="30"/>
      <c r="M37" s="37"/>
    </row>
    <row r="38" spans="1:14" ht="20.100000000000001" customHeight="1">
      <c r="A38" s="30"/>
      <c r="B38" s="140" t="s">
        <v>480</v>
      </c>
      <c r="C38" s="141"/>
      <c r="D38" s="142"/>
      <c r="E38" s="38">
        <f>SUM(E20,E37)</f>
        <v>1436646199</v>
      </c>
      <c r="F38" s="38">
        <f t="shared" ref="F38:G38" si="6">SUM(F20,F37)</f>
        <v>73916086</v>
      </c>
      <c r="G38" s="38">
        <f t="shared" si="6"/>
        <v>68878022</v>
      </c>
      <c r="H38" s="38">
        <f>SUM(H20,H37)</f>
        <v>1441684263</v>
      </c>
      <c r="I38" s="39"/>
      <c r="J38" s="30"/>
      <c r="K38" s="30"/>
      <c r="L38" s="30"/>
      <c r="M38" s="37"/>
    </row>
    <row r="39" spans="1:14" ht="20.100000000000001" customHeight="1">
      <c r="A39" s="30"/>
      <c r="B39" s="41"/>
      <c r="C39" s="41"/>
      <c r="D39" s="30"/>
      <c r="E39" s="30"/>
      <c r="F39" s="30"/>
      <c r="G39" s="30"/>
      <c r="H39" s="37"/>
      <c r="I39" s="30"/>
      <c r="J39" s="30"/>
      <c r="K39" s="30"/>
      <c r="L39" s="30"/>
      <c r="M39" s="37"/>
    </row>
    <row r="40" spans="1:14" ht="20.100000000000001" customHeight="1">
      <c r="A40" s="30"/>
      <c r="B40" s="41"/>
      <c r="C40" s="41"/>
      <c r="D40" s="30"/>
      <c r="E40" s="32" t="s">
        <v>479</v>
      </c>
      <c r="F40" s="46">
        <f>-SUM(N:N)</f>
        <v>1441684263</v>
      </c>
      <c r="G40" s="46">
        <f>-N40</f>
        <v>224307035</v>
      </c>
      <c r="H40" s="46">
        <f>-N41</f>
        <v>1217377228</v>
      </c>
      <c r="J40" s="30"/>
      <c r="K40" s="30"/>
      <c r="L40" s="30">
        <v>21060101</v>
      </c>
      <c r="M40" s="30" t="s">
        <v>140</v>
      </c>
      <c r="N40" s="37">
        <f>IFERROR(VLOOKUP(L40,Mapping!$O:$R,4,FALSE),"")</f>
        <v>-224307035</v>
      </c>
    </row>
    <row r="41" spans="1:14" ht="20.100000000000001" customHeight="1">
      <c r="A41" s="30"/>
      <c r="B41" s="41"/>
      <c r="C41" s="41"/>
      <c r="D41" s="30"/>
      <c r="E41" s="34" t="s">
        <v>483</v>
      </c>
      <c r="F41" s="47">
        <f>+F40-H38</f>
        <v>0</v>
      </c>
      <c r="G41" s="47">
        <f>G40-H20</f>
        <v>0</v>
      </c>
      <c r="H41" s="47">
        <f>H40-H37</f>
        <v>0</v>
      </c>
      <c r="J41" s="30"/>
      <c r="K41" s="30"/>
      <c r="L41" s="30">
        <v>22040101</v>
      </c>
      <c r="M41" s="30" t="s">
        <v>182</v>
      </c>
      <c r="N41" s="37">
        <f>IFERROR(VLOOKUP(L41,Mapping!$O:$R,4,FALSE),"")</f>
        <v>-1217377228</v>
      </c>
    </row>
    <row r="42" spans="1:14" ht="20.100000000000001" customHeight="1">
      <c r="A42" s="30"/>
      <c r="B42" s="41"/>
      <c r="C42" s="41"/>
      <c r="D42" s="30"/>
      <c r="E42" s="30"/>
      <c r="F42" s="30"/>
      <c r="G42" s="30"/>
      <c r="H42" s="30"/>
      <c r="I42" s="37"/>
      <c r="J42" s="30"/>
      <c r="K42" s="30"/>
      <c r="L42" s="30"/>
      <c r="M42" s="30"/>
      <c r="N42" s="37"/>
    </row>
    <row r="43" spans="1:14" ht="20.100000000000001" customHeight="1">
      <c r="A43"/>
      <c r="B43" s="42"/>
      <c r="C43" s="42"/>
      <c r="D43"/>
      <c r="E43"/>
      <c r="F43"/>
      <c r="G43"/>
      <c r="H43" s="30"/>
      <c r="I43" s="48"/>
      <c r="J43"/>
      <c r="K43"/>
      <c r="L43"/>
      <c r="M43"/>
      <c r="N43" s="37"/>
    </row>
    <row r="44" spans="1:14" ht="20.100000000000001" customHeight="1">
      <c r="A44"/>
      <c r="B44" s="42"/>
      <c r="C44" s="42"/>
      <c r="D44"/>
      <c r="E44"/>
      <c r="F44"/>
      <c r="G44"/>
      <c r="H44" s="30"/>
      <c r="I44" s="48"/>
      <c r="J44"/>
      <c r="K44"/>
      <c r="L44"/>
      <c r="M44"/>
      <c r="N44" s="37" t="str">
        <f>IFERROR(VLOOKUP(L44,Mapping!$O:$R,4,FALSE),"")</f>
        <v/>
      </c>
    </row>
    <row r="45" spans="1:14" ht="20.100000000000001" customHeight="1">
      <c r="A45"/>
      <c r="B45" s="42"/>
      <c r="C45" s="42"/>
      <c r="D45"/>
      <c r="E45"/>
      <c r="F45"/>
      <c r="G45"/>
      <c r="H45" s="48"/>
      <c r="I45"/>
      <c r="J45"/>
      <c r="K45"/>
      <c r="L45"/>
      <c r="M45" s="37" t="str">
        <f>IFERROR(VLOOKUP(K45,Mapping!$O:$R,4,FALSE),"")</f>
        <v/>
      </c>
    </row>
    <row r="46" spans="1:14" ht="20.100000000000001" customHeight="1">
      <c r="A46"/>
      <c r="B46" s="42"/>
      <c r="C46" s="42"/>
      <c r="D46"/>
      <c r="E46"/>
      <c r="F46"/>
      <c r="G46"/>
      <c r="H46" s="48"/>
      <c r="I46"/>
      <c r="J46"/>
      <c r="K46"/>
      <c r="L46"/>
      <c r="M46" s="37" t="str">
        <f>IFERROR(VLOOKUP(K46,Mapping!$O:$R,4,FALSE),"")</f>
        <v/>
      </c>
    </row>
    <row r="47" spans="1:14" ht="20.100000000000001" customHeight="1">
      <c r="A47"/>
      <c r="B47" s="42"/>
      <c r="C47" s="42"/>
      <c r="D47"/>
      <c r="E47"/>
      <c r="F47"/>
      <c r="G47"/>
      <c r="H47" s="48"/>
      <c r="I47"/>
      <c r="J47"/>
      <c r="K47"/>
      <c r="L47"/>
      <c r="M47" s="37" t="str">
        <f>IFERROR(VLOOKUP(K47,Mapping!$O:$R,4,FALSE),"")</f>
        <v/>
      </c>
    </row>
    <row r="48" spans="1:14" ht="20.100000000000001" customHeight="1">
      <c r="A48"/>
      <c r="B48" s="42"/>
      <c r="C48" s="42"/>
      <c r="D48"/>
      <c r="E48"/>
      <c r="F48"/>
      <c r="G48"/>
      <c r="H48" s="48"/>
      <c r="I48"/>
      <c r="J48"/>
      <c r="K48"/>
      <c r="L48"/>
      <c r="M48" s="37" t="str">
        <f>IFERROR(VLOOKUP(K48,Mapping!$O:$R,4,FALSE),"")</f>
        <v/>
      </c>
    </row>
    <row r="49" spans="1:13" ht="20.100000000000001" customHeight="1">
      <c r="A49"/>
      <c r="B49" s="42"/>
      <c r="C49" s="42"/>
      <c r="D49"/>
      <c r="E49"/>
      <c r="F49"/>
      <c r="G49"/>
      <c r="H49" s="48"/>
      <c r="I49"/>
      <c r="J49"/>
      <c r="K49"/>
      <c r="L49"/>
      <c r="M49" s="37" t="str">
        <f>IFERROR(VLOOKUP(K49,Mapping!$O:$R,4,FALSE),"")</f>
        <v/>
      </c>
    </row>
  </sheetData>
  <sortState xmlns:xlrd2="http://schemas.microsoft.com/office/spreadsheetml/2017/richdata2" ref="A4:N27">
    <sortCondition descending="1" ref="B4:B27"/>
  </sortState>
  <mergeCells count="1">
    <mergeCell ref="B38:D38"/>
  </mergeCells>
  <phoneticPr fontId="3" type="noConversion"/>
  <conditionalFormatting sqref="L40:M40">
    <cfRule type="containsText" dxfId="23" priority="3" operator="containsText" text="TRUE">
      <formula>NOT(ISERROR(SEARCH("TRUE",L40)))</formula>
    </cfRule>
    <cfRule type="containsText" dxfId="22" priority="4" operator="containsText" text="FALSE">
      <formula>NOT(ISERROR(SEARCH("FALSE",L40)))</formula>
    </cfRule>
  </conditionalFormatting>
  <conditionalFormatting sqref="H43">
    <cfRule type="containsText" dxfId="21" priority="1" operator="containsText" text="TRUE">
      <formula>NOT(ISERROR(SEARCH("TRUE",H43)))</formula>
    </cfRule>
    <cfRule type="containsText" dxfId="20" priority="2" operator="containsText" text="FALSE">
      <formula>NOT(ISERROR(SEARCH("FALSE",H43)))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filterMode="1"/>
  <dimension ref="A1:AB107"/>
  <sheetViews>
    <sheetView topLeftCell="D1" workbookViewId="0">
      <selection activeCell="K46" sqref="K46"/>
    </sheetView>
  </sheetViews>
  <sheetFormatPr defaultColWidth="9.140625" defaultRowHeight="12.75"/>
  <cols>
    <col min="1" max="1" width="11" style="122" bestFit="1" customWidth="1"/>
    <col min="2" max="2" width="15.85546875" style="122" bestFit="1" customWidth="1"/>
    <col min="3" max="4" width="9.140625" style="122"/>
    <col min="5" max="5" width="11.85546875" style="122" bestFit="1" customWidth="1"/>
    <col min="6" max="6" width="9.140625" style="122"/>
    <col min="7" max="9" width="9.7109375" style="122" bestFit="1" customWidth="1"/>
    <col min="10" max="10" width="7.85546875" style="122" bestFit="1" customWidth="1"/>
    <col min="11" max="11" width="15.140625" style="122" bestFit="1" customWidth="1"/>
    <col min="12" max="12" width="9.7109375" style="122" bestFit="1" customWidth="1"/>
    <col min="13" max="13" width="11.7109375" style="122" bestFit="1" customWidth="1"/>
    <col min="14" max="14" width="65.7109375" style="122" bestFit="1" customWidth="1"/>
    <col min="15" max="15" width="17.140625" style="122" customWidth="1"/>
    <col min="16" max="16" width="13.140625" style="122" hidden="1" customWidth="1"/>
    <col min="17" max="18" width="9.7109375" style="122" hidden="1" customWidth="1"/>
    <col min="19" max="19" width="11.7109375" style="122" hidden="1" customWidth="1"/>
    <col min="20" max="20" width="17.140625" style="122" bestFit="1" customWidth="1"/>
    <col min="21" max="22" width="5.42578125" style="122" bestFit="1" customWidth="1"/>
    <col min="23" max="23" width="13.140625" style="122" bestFit="1" customWidth="1"/>
    <col min="24" max="24" width="9.140625" style="122"/>
    <col min="25" max="27" width="9.42578125" style="122" bestFit="1" customWidth="1"/>
    <col min="28" max="28" width="5.42578125" style="122" bestFit="1" customWidth="1"/>
    <col min="29" max="16384" width="9.140625" style="122"/>
  </cols>
  <sheetData>
    <row r="1" spans="1:28">
      <c r="A1" s="125" t="s">
        <v>1872</v>
      </c>
      <c r="B1" s="125" t="s">
        <v>1871</v>
      </c>
      <c r="C1" s="125" t="s">
        <v>1870</v>
      </c>
      <c r="D1" s="125" t="s">
        <v>1869</v>
      </c>
      <c r="E1" s="125" t="s">
        <v>1868</v>
      </c>
      <c r="F1" s="125" t="s">
        <v>1867</v>
      </c>
      <c r="G1" s="125" t="s">
        <v>1866</v>
      </c>
      <c r="H1" s="125" t="s">
        <v>1</v>
      </c>
      <c r="I1" s="125" t="s">
        <v>1865</v>
      </c>
      <c r="J1" s="125" t="s">
        <v>1864</v>
      </c>
      <c r="K1" s="125" t="s">
        <v>1863</v>
      </c>
      <c r="L1" s="125" t="s">
        <v>1862</v>
      </c>
      <c r="M1" s="125" t="s">
        <v>1861</v>
      </c>
      <c r="N1" s="125" t="s">
        <v>1860</v>
      </c>
      <c r="O1" s="126" t="s">
        <v>1859</v>
      </c>
      <c r="P1" s="125" t="s">
        <v>1858</v>
      </c>
      <c r="Q1" s="125" t="s">
        <v>1857</v>
      </c>
      <c r="R1" s="125" t="s">
        <v>1856</v>
      </c>
      <c r="S1" s="125" t="s">
        <v>1855</v>
      </c>
      <c r="T1" s="125" t="s">
        <v>1854</v>
      </c>
      <c r="U1" s="125" t="s">
        <v>1853</v>
      </c>
      <c r="V1" s="125" t="s">
        <v>1852</v>
      </c>
      <c r="W1" s="125" t="s">
        <v>1851</v>
      </c>
      <c r="X1" s="125" t="s">
        <v>1850</v>
      </c>
      <c r="Y1" s="125" t="s">
        <v>1849</v>
      </c>
      <c r="Z1" s="125" t="s">
        <v>1848</v>
      </c>
      <c r="AA1" s="125" t="s">
        <v>1847</v>
      </c>
      <c r="AB1" s="125" t="s">
        <v>1846</v>
      </c>
    </row>
    <row r="2" spans="1:28">
      <c r="A2" s="123">
        <v>44927</v>
      </c>
      <c r="B2" s="122" t="s">
        <v>549</v>
      </c>
      <c r="C2" s="122" t="s">
        <v>1035</v>
      </c>
      <c r="D2" s="122" t="s">
        <v>1035</v>
      </c>
      <c r="E2" s="122" t="s">
        <v>1843</v>
      </c>
      <c r="F2" s="122" t="s">
        <v>1035</v>
      </c>
      <c r="G2" s="122" t="s">
        <v>1738</v>
      </c>
      <c r="H2" s="122" t="s">
        <v>1281</v>
      </c>
      <c r="I2" s="122" t="s">
        <v>1750</v>
      </c>
      <c r="J2" s="122" t="s">
        <v>1749</v>
      </c>
      <c r="K2" s="124">
        <v>5896000</v>
      </c>
      <c r="L2" s="122" t="s">
        <v>1029</v>
      </c>
      <c r="M2" s="123"/>
      <c r="N2" s="122" t="s">
        <v>1812</v>
      </c>
      <c r="O2" s="122">
        <v>2</v>
      </c>
      <c r="P2" s="122" t="s">
        <v>140</v>
      </c>
      <c r="Q2" s="122" t="s">
        <v>1747</v>
      </c>
      <c r="R2" s="122" t="s">
        <v>1281</v>
      </c>
      <c r="S2" s="122" t="s">
        <v>1845</v>
      </c>
      <c r="T2" s="122" t="s">
        <v>1844</v>
      </c>
      <c r="U2" s="122" t="s">
        <v>1035</v>
      </c>
      <c r="V2" s="122" t="s">
        <v>1035</v>
      </c>
      <c r="W2" s="122" t="s">
        <v>1035</v>
      </c>
      <c r="X2" s="122" t="s">
        <v>1035</v>
      </c>
      <c r="Y2" s="122" t="s">
        <v>1035</v>
      </c>
      <c r="Z2" s="122" t="s">
        <v>1035</v>
      </c>
      <c r="AA2" s="122" t="s">
        <v>1035</v>
      </c>
      <c r="AB2" s="122" t="s">
        <v>1035</v>
      </c>
    </row>
    <row r="3" spans="1:28">
      <c r="A3" s="123">
        <v>44927</v>
      </c>
      <c r="B3" s="122" t="s">
        <v>549</v>
      </c>
      <c r="C3" s="122" t="s">
        <v>1035</v>
      </c>
      <c r="D3" s="122" t="s">
        <v>1035</v>
      </c>
      <c r="E3" s="122" t="s">
        <v>1843</v>
      </c>
      <c r="F3" s="122" t="s">
        <v>1035</v>
      </c>
      <c r="G3" s="122" t="s">
        <v>1738</v>
      </c>
      <c r="H3" s="122" t="s">
        <v>1281</v>
      </c>
      <c r="I3" s="122" t="s">
        <v>1750</v>
      </c>
      <c r="J3" s="122" t="s">
        <v>1749</v>
      </c>
      <c r="K3" s="124">
        <v>2244000</v>
      </c>
      <c r="L3" s="122" t="s">
        <v>1029</v>
      </c>
      <c r="M3" s="123"/>
      <c r="N3" s="122" t="s">
        <v>1812</v>
      </c>
      <c r="O3" s="122">
        <v>3</v>
      </c>
      <c r="P3" s="122" t="s">
        <v>140</v>
      </c>
      <c r="Q3" s="122" t="s">
        <v>1747</v>
      </c>
      <c r="R3" s="122" t="s">
        <v>1281</v>
      </c>
      <c r="S3" s="122" t="s">
        <v>1811</v>
      </c>
      <c r="T3" s="122" t="s">
        <v>1810</v>
      </c>
      <c r="U3" s="122" t="s">
        <v>1035</v>
      </c>
      <c r="V3" s="122" t="s">
        <v>1035</v>
      </c>
      <c r="W3" s="122" t="s">
        <v>1035</v>
      </c>
      <c r="X3" s="122" t="s">
        <v>1035</v>
      </c>
      <c r="Y3" s="122" t="s">
        <v>1035</v>
      </c>
      <c r="Z3" s="122" t="s">
        <v>1035</v>
      </c>
      <c r="AA3" s="122" t="s">
        <v>1035</v>
      </c>
      <c r="AB3" s="122" t="s">
        <v>1035</v>
      </c>
    </row>
    <row r="4" spans="1:28">
      <c r="A4" s="123">
        <v>44927</v>
      </c>
      <c r="B4" s="122" t="s">
        <v>549</v>
      </c>
      <c r="C4" s="122" t="s">
        <v>1035</v>
      </c>
      <c r="D4" s="122" t="s">
        <v>1035</v>
      </c>
      <c r="E4" s="122" t="s">
        <v>1842</v>
      </c>
      <c r="F4" s="122" t="s">
        <v>1035</v>
      </c>
      <c r="G4" s="122" t="s">
        <v>1738</v>
      </c>
      <c r="H4" s="122" t="s">
        <v>1281</v>
      </c>
      <c r="I4" s="122" t="s">
        <v>1750</v>
      </c>
      <c r="J4" s="122" t="s">
        <v>1749</v>
      </c>
      <c r="K4" s="124">
        <v>4994000</v>
      </c>
      <c r="L4" s="122" t="s">
        <v>1029</v>
      </c>
      <c r="M4" s="123"/>
      <c r="N4" s="122" t="s">
        <v>1834</v>
      </c>
      <c r="O4" s="122">
        <v>4</v>
      </c>
      <c r="P4" s="122" t="s">
        <v>140</v>
      </c>
      <c r="Q4" s="122" t="s">
        <v>1747</v>
      </c>
      <c r="R4" s="122" t="s">
        <v>1281</v>
      </c>
      <c r="S4" s="122" t="s">
        <v>1786</v>
      </c>
      <c r="T4" s="122" t="s">
        <v>1785</v>
      </c>
      <c r="U4" s="122" t="s">
        <v>1035</v>
      </c>
      <c r="V4" s="122" t="s">
        <v>1035</v>
      </c>
      <c r="W4" s="122" t="s">
        <v>1035</v>
      </c>
      <c r="X4" s="122" t="s">
        <v>1035</v>
      </c>
      <c r="Y4" s="122" t="s">
        <v>1035</v>
      </c>
      <c r="Z4" s="122" t="s">
        <v>1035</v>
      </c>
      <c r="AA4" s="122" t="s">
        <v>1035</v>
      </c>
      <c r="AB4" s="122" t="s">
        <v>1035</v>
      </c>
    </row>
    <row r="5" spans="1:28">
      <c r="A5" s="123">
        <v>44958</v>
      </c>
      <c r="B5" s="122" t="s">
        <v>549</v>
      </c>
      <c r="C5" s="122" t="s">
        <v>1035</v>
      </c>
      <c r="D5" s="122" t="s">
        <v>1035</v>
      </c>
      <c r="E5" s="122" t="s">
        <v>1841</v>
      </c>
      <c r="F5" s="122" t="s">
        <v>1035</v>
      </c>
      <c r="G5" s="122" t="s">
        <v>1738</v>
      </c>
      <c r="H5" s="122" t="s">
        <v>1281</v>
      </c>
      <c r="I5" s="122" t="s">
        <v>1750</v>
      </c>
      <c r="J5" s="122" t="s">
        <v>1749</v>
      </c>
      <c r="K5" s="124">
        <v>4994000</v>
      </c>
      <c r="L5" s="122" t="s">
        <v>1029</v>
      </c>
      <c r="M5" s="123"/>
      <c r="N5" s="122" t="s">
        <v>1834</v>
      </c>
      <c r="O5" s="122">
        <v>4</v>
      </c>
      <c r="P5" s="122" t="s">
        <v>140</v>
      </c>
      <c r="Q5" s="122" t="s">
        <v>1747</v>
      </c>
      <c r="R5" s="122" t="s">
        <v>1281</v>
      </c>
      <c r="S5" s="122" t="s">
        <v>1786</v>
      </c>
      <c r="T5" s="122" t="s">
        <v>1785</v>
      </c>
      <c r="U5" s="122" t="s">
        <v>1035</v>
      </c>
      <c r="V5" s="122" t="s">
        <v>1035</v>
      </c>
      <c r="W5" s="122" t="s">
        <v>1035</v>
      </c>
      <c r="X5" s="122" t="s">
        <v>1035</v>
      </c>
      <c r="Y5" s="122" t="s">
        <v>1035</v>
      </c>
      <c r="Z5" s="122" t="s">
        <v>1035</v>
      </c>
      <c r="AA5" s="122" t="s">
        <v>1035</v>
      </c>
      <c r="AB5" s="122" t="s">
        <v>1035</v>
      </c>
    </row>
    <row r="6" spans="1:28">
      <c r="A6" s="123">
        <v>44946</v>
      </c>
      <c r="B6" s="122" t="s">
        <v>549</v>
      </c>
      <c r="C6" s="122" t="s">
        <v>1035</v>
      </c>
      <c r="D6" s="122" t="s">
        <v>1035</v>
      </c>
      <c r="E6" s="122" t="s">
        <v>1839</v>
      </c>
      <c r="F6" s="122" t="s">
        <v>1035</v>
      </c>
      <c r="G6" s="122" t="s">
        <v>1738</v>
      </c>
      <c r="H6" s="122" t="s">
        <v>1281</v>
      </c>
      <c r="I6" s="122" t="s">
        <v>1750</v>
      </c>
      <c r="J6" s="122" t="s">
        <v>1749</v>
      </c>
      <c r="K6" s="124">
        <v>1360000</v>
      </c>
      <c r="L6" s="122" t="s">
        <v>1029</v>
      </c>
      <c r="M6" s="123"/>
      <c r="N6" s="122" t="s">
        <v>1840</v>
      </c>
      <c r="O6" s="122">
        <v>11</v>
      </c>
      <c r="P6" s="122" t="s">
        <v>140</v>
      </c>
      <c r="Q6" s="122" t="s">
        <v>1795</v>
      </c>
      <c r="R6" s="122" t="s">
        <v>1281</v>
      </c>
      <c r="S6" s="122" t="s">
        <v>1794</v>
      </c>
      <c r="T6" s="122" t="s">
        <v>1793</v>
      </c>
      <c r="U6" s="122" t="s">
        <v>1035</v>
      </c>
      <c r="V6" s="122" t="s">
        <v>1035</v>
      </c>
      <c r="W6" s="122" t="s">
        <v>1035</v>
      </c>
      <c r="X6" s="122" t="s">
        <v>1035</v>
      </c>
      <c r="Y6" s="122" t="s">
        <v>1035</v>
      </c>
      <c r="Z6" s="122" t="s">
        <v>1035</v>
      </c>
      <c r="AA6" s="122" t="s">
        <v>1035</v>
      </c>
      <c r="AB6" s="122" t="s">
        <v>1035</v>
      </c>
    </row>
    <row r="7" spans="1:28">
      <c r="A7" s="123">
        <v>44946</v>
      </c>
      <c r="B7" s="122" t="s">
        <v>549</v>
      </c>
      <c r="C7" s="122" t="s">
        <v>1035</v>
      </c>
      <c r="D7" s="122" t="s">
        <v>1035</v>
      </c>
      <c r="E7" s="122" t="s">
        <v>1839</v>
      </c>
      <c r="F7" s="122" t="s">
        <v>1035</v>
      </c>
      <c r="G7" s="122" t="s">
        <v>1738</v>
      </c>
      <c r="H7" s="122" t="s">
        <v>1281</v>
      </c>
      <c r="I7" s="122" t="s">
        <v>1750</v>
      </c>
      <c r="J7" s="122" t="s">
        <v>1749</v>
      </c>
      <c r="K7" s="124">
        <v>1700000</v>
      </c>
      <c r="L7" s="122" t="s">
        <v>1029</v>
      </c>
      <c r="M7" s="123"/>
      <c r="N7" s="122" t="s">
        <v>1838</v>
      </c>
      <c r="O7" s="122">
        <v>12</v>
      </c>
      <c r="P7" s="122" t="s">
        <v>140</v>
      </c>
      <c r="Q7" s="122" t="s">
        <v>1795</v>
      </c>
      <c r="R7" s="122" t="s">
        <v>1281</v>
      </c>
      <c r="S7" s="122" t="s">
        <v>1794</v>
      </c>
      <c r="T7" s="122" t="s">
        <v>1793</v>
      </c>
      <c r="U7" s="122" t="s">
        <v>1035</v>
      </c>
      <c r="V7" s="122" t="s">
        <v>1035</v>
      </c>
      <c r="W7" s="122" t="s">
        <v>1035</v>
      </c>
      <c r="X7" s="122" t="s">
        <v>1035</v>
      </c>
      <c r="Y7" s="122" t="s">
        <v>1035</v>
      </c>
      <c r="Z7" s="122" t="s">
        <v>1035</v>
      </c>
      <c r="AA7" s="122" t="s">
        <v>1035</v>
      </c>
      <c r="AB7" s="122" t="s">
        <v>1035</v>
      </c>
    </row>
    <row r="8" spans="1:28">
      <c r="A8" s="123">
        <v>44946</v>
      </c>
      <c r="B8" s="122" t="s">
        <v>549</v>
      </c>
      <c r="C8" s="122" t="s">
        <v>1035</v>
      </c>
      <c r="D8" s="122" t="s">
        <v>1035</v>
      </c>
      <c r="E8" s="122" t="s">
        <v>1837</v>
      </c>
      <c r="F8" s="122" t="s">
        <v>1035</v>
      </c>
      <c r="G8" s="122" t="s">
        <v>1738</v>
      </c>
      <c r="H8" s="122" t="s">
        <v>1281</v>
      </c>
      <c r="I8" s="122" t="s">
        <v>1750</v>
      </c>
      <c r="J8" s="122" t="s">
        <v>1749</v>
      </c>
      <c r="K8" s="124">
        <v>713000</v>
      </c>
      <c r="L8" s="122" t="s">
        <v>1029</v>
      </c>
      <c r="M8" s="123"/>
      <c r="N8" s="122" t="s">
        <v>1836</v>
      </c>
      <c r="O8" s="122">
        <v>8</v>
      </c>
      <c r="P8" s="122" t="s">
        <v>140</v>
      </c>
      <c r="Q8" s="122" t="s">
        <v>1782</v>
      </c>
      <c r="R8" s="122" t="s">
        <v>1281</v>
      </c>
      <c r="S8" s="122" t="s">
        <v>1792</v>
      </c>
      <c r="T8" s="122" t="s">
        <v>1791</v>
      </c>
      <c r="U8" s="122" t="s">
        <v>1035</v>
      </c>
      <c r="V8" s="122" t="s">
        <v>1035</v>
      </c>
      <c r="W8" s="122" t="s">
        <v>1035</v>
      </c>
      <c r="X8" s="122" t="s">
        <v>1035</v>
      </c>
      <c r="Y8" s="122" t="s">
        <v>1035</v>
      </c>
      <c r="Z8" s="122" t="s">
        <v>1035</v>
      </c>
      <c r="AA8" s="122" t="s">
        <v>1035</v>
      </c>
      <c r="AB8" s="122" t="s">
        <v>1035</v>
      </c>
    </row>
    <row r="9" spans="1:28">
      <c r="A9" s="123">
        <v>44946</v>
      </c>
      <c r="B9" s="122" t="s">
        <v>549</v>
      </c>
      <c r="C9" s="122" t="s">
        <v>1035</v>
      </c>
      <c r="D9" s="122" t="s">
        <v>1035</v>
      </c>
      <c r="E9" s="122" t="s">
        <v>1837</v>
      </c>
      <c r="F9" s="122" t="s">
        <v>1035</v>
      </c>
      <c r="G9" s="122" t="s">
        <v>1738</v>
      </c>
      <c r="H9" s="122" t="s">
        <v>1281</v>
      </c>
      <c r="I9" s="122" t="s">
        <v>1750</v>
      </c>
      <c r="J9" s="122" t="s">
        <v>1749</v>
      </c>
      <c r="K9" s="124">
        <v>764000</v>
      </c>
      <c r="L9" s="122" t="s">
        <v>1029</v>
      </c>
      <c r="M9" s="123"/>
      <c r="N9" s="122" t="s">
        <v>1836</v>
      </c>
      <c r="O9" s="122">
        <v>9</v>
      </c>
      <c r="P9" s="122" t="s">
        <v>140</v>
      </c>
      <c r="Q9" s="122" t="s">
        <v>1782</v>
      </c>
      <c r="R9" s="122" t="s">
        <v>1281</v>
      </c>
      <c r="S9" s="122" t="s">
        <v>1790</v>
      </c>
      <c r="T9" s="122" t="s">
        <v>1789</v>
      </c>
      <c r="U9" s="122" t="s">
        <v>1035</v>
      </c>
      <c r="V9" s="122" t="s">
        <v>1035</v>
      </c>
      <c r="W9" s="122" t="s">
        <v>1035</v>
      </c>
      <c r="X9" s="122" t="s">
        <v>1035</v>
      </c>
      <c r="Y9" s="122" t="s">
        <v>1035</v>
      </c>
      <c r="Z9" s="122" t="s">
        <v>1035</v>
      </c>
      <c r="AA9" s="122" t="s">
        <v>1035</v>
      </c>
      <c r="AB9" s="122" t="s">
        <v>1035</v>
      </c>
    </row>
    <row r="10" spans="1:28">
      <c r="A10" s="123">
        <v>44946</v>
      </c>
      <c r="B10" s="122" t="s">
        <v>549</v>
      </c>
      <c r="C10" s="122" t="s">
        <v>1035</v>
      </c>
      <c r="D10" s="122" t="s">
        <v>1035</v>
      </c>
      <c r="E10" s="122" t="s">
        <v>1837</v>
      </c>
      <c r="F10" s="122" t="s">
        <v>1035</v>
      </c>
      <c r="G10" s="122" t="s">
        <v>1738</v>
      </c>
      <c r="H10" s="122" t="s">
        <v>1281</v>
      </c>
      <c r="I10" s="122" t="s">
        <v>1750</v>
      </c>
      <c r="J10" s="122" t="s">
        <v>1749</v>
      </c>
      <c r="K10" s="124">
        <v>1889999</v>
      </c>
      <c r="L10" s="122" t="s">
        <v>1029</v>
      </c>
      <c r="M10" s="123"/>
      <c r="N10" s="122" t="s">
        <v>1836</v>
      </c>
      <c r="O10" s="122">
        <v>10</v>
      </c>
      <c r="P10" s="122" t="s">
        <v>140</v>
      </c>
      <c r="Q10" s="122" t="s">
        <v>1782</v>
      </c>
      <c r="R10" s="122" t="s">
        <v>1281</v>
      </c>
      <c r="S10" s="122" t="s">
        <v>1788</v>
      </c>
      <c r="T10" s="122" t="s">
        <v>1787</v>
      </c>
      <c r="U10" s="122" t="s">
        <v>1035</v>
      </c>
      <c r="V10" s="122" t="s">
        <v>1035</v>
      </c>
      <c r="W10" s="122" t="s">
        <v>1035</v>
      </c>
      <c r="X10" s="122" t="s">
        <v>1035</v>
      </c>
      <c r="Y10" s="122" t="s">
        <v>1035</v>
      </c>
      <c r="Z10" s="122" t="s">
        <v>1035</v>
      </c>
      <c r="AA10" s="122" t="s">
        <v>1035</v>
      </c>
      <c r="AB10" s="122" t="s">
        <v>1035</v>
      </c>
    </row>
    <row r="11" spans="1:28">
      <c r="A11" s="123">
        <v>44946</v>
      </c>
      <c r="B11" s="122" t="s">
        <v>549</v>
      </c>
      <c r="C11" s="122" t="s">
        <v>1035</v>
      </c>
      <c r="D11" s="122" t="s">
        <v>1035</v>
      </c>
      <c r="E11" s="122" t="s">
        <v>1837</v>
      </c>
      <c r="F11" s="122" t="s">
        <v>1035</v>
      </c>
      <c r="G11" s="122" t="s">
        <v>1738</v>
      </c>
      <c r="H11" s="122" t="s">
        <v>1281</v>
      </c>
      <c r="I11" s="122" t="s">
        <v>1750</v>
      </c>
      <c r="J11" s="122" t="s">
        <v>1749</v>
      </c>
      <c r="K11" s="124">
        <v>668000</v>
      </c>
      <c r="L11" s="122" t="s">
        <v>1029</v>
      </c>
      <c r="M11" s="123"/>
      <c r="N11" s="122" t="s">
        <v>1836</v>
      </c>
      <c r="O11" s="122">
        <v>7</v>
      </c>
      <c r="P11" s="122" t="s">
        <v>140</v>
      </c>
      <c r="Q11" s="122" t="s">
        <v>1782</v>
      </c>
      <c r="R11" s="122" t="s">
        <v>1281</v>
      </c>
      <c r="S11" s="122" t="s">
        <v>1786</v>
      </c>
      <c r="T11" s="122" t="s">
        <v>1785</v>
      </c>
      <c r="U11" s="122" t="s">
        <v>1035</v>
      </c>
      <c r="V11" s="122" t="s">
        <v>1035</v>
      </c>
      <c r="W11" s="122" t="s">
        <v>1035</v>
      </c>
      <c r="X11" s="122" t="s">
        <v>1035</v>
      </c>
      <c r="Y11" s="122" t="s">
        <v>1035</v>
      </c>
      <c r="Z11" s="122" t="s">
        <v>1035</v>
      </c>
      <c r="AA11" s="122" t="s">
        <v>1035</v>
      </c>
      <c r="AB11" s="122" t="s">
        <v>1035</v>
      </c>
    </row>
    <row r="12" spans="1:28">
      <c r="A12" s="123">
        <v>44946</v>
      </c>
      <c r="B12" s="122" t="s">
        <v>549</v>
      </c>
      <c r="C12" s="122" t="s">
        <v>1035</v>
      </c>
      <c r="D12" s="122" t="s">
        <v>1035</v>
      </c>
      <c r="E12" s="122" t="s">
        <v>1837</v>
      </c>
      <c r="F12" s="122" t="s">
        <v>1035</v>
      </c>
      <c r="G12" s="122" t="s">
        <v>1738</v>
      </c>
      <c r="H12" s="122" t="s">
        <v>1281</v>
      </c>
      <c r="I12" s="122" t="s">
        <v>1750</v>
      </c>
      <c r="J12" s="122" t="s">
        <v>1749</v>
      </c>
      <c r="K12" s="124">
        <v>617001</v>
      </c>
      <c r="L12" s="122" t="s">
        <v>1029</v>
      </c>
      <c r="M12" s="123"/>
      <c r="N12" s="122" t="s">
        <v>1836</v>
      </c>
      <c r="O12" s="122">
        <v>6</v>
      </c>
      <c r="P12" s="122" t="s">
        <v>140</v>
      </c>
      <c r="Q12" s="122" t="s">
        <v>1782</v>
      </c>
      <c r="R12" s="122" t="s">
        <v>1281</v>
      </c>
      <c r="S12" s="122" t="s">
        <v>1786</v>
      </c>
      <c r="T12" s="122" t="s">
        <v>1785</v>
      </c>
      <c r="U12" s="122" t="s">
        <v>1035</v>
      </c>
      <c r="V12" s="122" t="s">
        <v>1035</v>
      </c>
      <c r="W12" s="122" t="s">
        <v>1035</v>
      </c>
      <c r="X12" s="122" t="s">
        <v>1035</v>
      </c>
      <c r="Y12" s="122" t="s">
        <v>1035</v>
      </c>
      <c r="Z12" s="122" t="s">
        <v>1035</v>
      </c>
      <c r="AA12" s="122" t="s">
        <v>1035</v>
      </c>
      <c r="AB12" s="122" t="s">
        <v>1035</v>
      </c>
    </row>
    <row r="13" spans="1:28">
      <c r="A13" s="123">
        <v>44946</v>
      </c>
      <c r="B13" s="122" t="s">
        <v>549</v>
      </c>
      <c r="C13" s="122" t="s">
        <v>1035</v>
      </c>
      <c r="D13" s="122" t="s">
        <v>1035</v>
      </c>
      <c r="E13" s="122" t="s">
        <v>1837</v>
      </c>
      <c r="F13" s="122" t="s">
        <v>1035</v>
      </c>
      <c r="G13" s="122" t="s">
        <v>1738</v>
      </c>
      <c r="H13" s="122" t="s">
        <v>1281</v>
      </c>
      <c r="I13" s="122" t="s">
        <v>1750</v>
      </c>
      <c r="J13" s="122" t="s">
        <v>1749</v>
      </c>
      <c r="K13" s="124">
        <v>1485000</v>
      </c>
      <c r="L13" s="122" t="s">
        <v>1029</v>
      </c>
      <c r="M13" s="123"/>
      <c r="N13" s="122" t="s">
        <v>1836</v>
      </c>
      <c r="O13" s="122">
        <v>13</v>
      </c>
      <c r="P13" s="122" t="s">
        <v>140</v>
      </c>
      <c r="Q13" s="122" t="s">
        <v>1782</v>
      </c>
      <c r="R13" s="122" t="s">
        <v>1281</v>
      </c>
      <c r="S13" s="122" t="s">
        <v>1781</v>
      </c>
      <c r="T13" s="122" t="s">
        <v>1780</v>
      </c>
      <c r="U13" s="122" t="s">
        <v>1035</v>
      </c>
      <c r="V13" s="122" t="s">
        <v>1035</v>
      </c>
      <c r="W13" s="122" t="s">
        <v>1035</v>
      </c>
      <c r="X13" s="122" t="s">
        <v>1035</v>
      </c>
      <c r="Y13" s="122" t="s">
        <v>1035</v>
      </c>
      <c r="Z13" s="122" t="s">
        <v>1035</v>
      </c>
      <c r="AA13" s="122" t="s">
        <v>1035</v>
      </c>
      <c r="AB13" s="122" t="s">
        <v>1035</v>
      </c>
    </row>
    <row r="14" spans="1:28" ht="12.75" customHeight="1">
      <c r="A14" s="123">
        <v>44986</v>
      </c>
      <c r="B14" s="122" t="s">
        <v>549</v>
      </c>
      <c r="C14" s="122" t="s">
        <v>1035</v>
      </c>
      <c r="D14" s="122" t="s">
        <v>1035</v>
      </c>
      <c r="E14" s="122" t="s">
        <v>1835</v>
      </c>
      <c r="F14" s="122" t="s">
        <v>1035</v>
      </c>
      <c r="G14" s="122" t="s">
        <v>1738</v>
      </c>
      <c r="H14" s="122" t="s">
        <v>1281</v>
      </c>
      <c r="I14" s="122" t="s">
        <v>1750</v>
      </c>
      <c r="J14" s="122" t="s">
        <v>1749</v>
      </c>
      <c r="K14" s="124">
        <v>4994000</v>
      </c>
      <c r="L14" s="122" t="s">
        <v>1029</v>
      </c>
      <c r="M14" s="123"/>
      <c r="N14" s="122" t="s">
        <v>1834</v>
      </c>
      <c r="O14" s="122">
        <v>4</v>
      </c>
      <c r="P14" s="122" t="s">
        <v>140</v>
      </c>
      <c r="Q14" s="122" t="s">
        <v>1747</v>
      </c>
      <c r="R14" s="122" t="s">
        <v>1281</v>
      </c>
      <c r="S14" s="122" t="s">
        <v>1786</v>
      </c>
      <c r="T14" s="122" t="s">
        <v>1785</v>
      </c>
      <c r="U14" s="122" t="s">
        <v>1035</v>
      </c>
      <c r="V14" s="122" t="s">
        <v>1035</v>
      </c>
      <c r="W14" s="122" t="s">
        <v>1035</v>
      </c>
      <c r="X14" s="122" t="s">
        <v>1035</v>
      </c>
      <c r="Y14" s="122" t="s">
        <v>1035</v>
      </c>
      <c r="Z14" s="122" t="s">
        <v>1035</v>
      </c>
      <c r="AA14" s="122" t="s">
        <v>1035</v>
      </c>
      <c r="AB14" s="122" t="s">
        <v>1035</v>
      </c>
    </row>
    <row r="15" spans="1:28" ht="12.75" customHeight="1">
      <c r="A15" s="123">
        <v>44957</v>
      </c>
      <c r="B15" s="122" t="s">
        <v>1740</v>
      </c>
      <c r="C15" s="122" t="s">
        <v>1035</v>
      </c>
      <c r="D15" s="122" t="s">
        <v>1035</v>
      </c>
      <c r="E15" s="122" t="s">
        <v>1776</v>
      </c>
      <c r="F15" s="122" t="s">
        <v>1035</v>
      </c>
      <c r="G15" s="122" t="s">
        <v>1738</v>
      </c>
      <c r="H15" s="122" t="s">
        <v>1281</v>
      </c>
      <c r="I15" s="122" t="s">
        <v>1737</v>
      </c>
      <c r="J15" s="122" t="s">
        <v>1736</v>
      </c>
      <c r="K15" s="124">
        <v>-862213</v>
      </c>
      <c r="L15" s="122" t="s">
        <v>1029</v>
      </c>
      <c r="M15" s="123"/>
      <c r="N15" s="122" t="s">
        <v>1833</v>
      </c>
      <c r="O15" s="122">
        <v>2</v>
      </c>
      <c r="P15" s="122" t="s">
        <v>140</v>
      </c>
      <c r="Q15" s="122" t="s">
        <v>1657</v>
      </c>
      <c r="R15" s="122" t="s">
        <v>1281</v>
      </c>
      <c r="S15" s="122" t="s">
        <v>1035</v>
      </c>
      <c r="T15" s="122" t="s">
        <v>1035</v>
      </c>
      <c r="U15" s="122" t="s">
        <v>1035</v>
      </c>
      <c r="V15" s="122" t="s">
        <v>1035</v>
      </c>
      <c r="W15" s="122" t="s">
        <v>1035</v>
      </c>
      <c r="X15" s="122" t="s">
        <v>1035</v>
      </c>
      <c r="Y15" s="122" t="s">
        <v>1035</v>
      </c>
      <c r="Z15" s="122" t="s">
        <v>1035</v>
      </c>
      <c r="AA15" s="122" t="s">
        <v>1035</v>
      </c>
      <c r="AB15" s="122" t="s">
        <v>1035</v>
      </c>
    </row>
    <row r="16" spans="1:28" ht="12.75" customHeight="1">
      <c r="A16" s="123">
        <v>44957</v>
      </c>
      <c r="B16" s="122" t="s">
        <v>1740</v>
      </c>
      <c r="C16" s="122" t="s">
        <v>1035</v>
      </c>
      <c r="D16" s="122" t="s">
        <v>1035</v>
      </c>
      <c r="E16" s="122" t="s">
        <v>1776</v>
      </c>
      <c r="F16" s="122" t="s">
        <v>1035</v>
      </c>
      <c r="G16" s="122" t="s">
        <v>1738</v>
      </c>
      <c r="H16" s="122" t="s">
        <v>1281</v>
      </c>
      <c r="I16" s="122" t="s">
        <v>1737</v>
      </c>
      <c r="J16" s="122" t="s">
        <v>1736</v>
      </c>
      <c r="K16" s="124">
        <v>-328156</v>
      </c>
      <c r="L16" s="122" t="s">
        <v>1029</v>
      </c>
      <c r="M16" s="123"/>
      <c r="N16" s="122" t="s">
        <v>1832</v>
      </c>
      <c r="O16" s="122">
        <v>3</v>
      </c>
      <c r="P16" s="122" t="s">
        <v>140</v>
      </c>
      <c r="Q16" s="122" t="s">
        <v>1657</v>
      </c>
      <c r="R16" s="122" t="s">
        <v>1281</v>
      </c>
      <c r="S16" s="122" t="s">
        <v>1035</v>
      </c>
      <c r="T16" s="122" t="s">
        <v>1035</v>
      </c>
      <c r="U16" s="122" t="s">
        <v>1035</v>
      </c>
      <c r="V16" s="122" t="s">
        <v>1035</v>
      </c>
      <c r="W16" s="122" t="s">
        <v>1035</v>
      </c>
      <c r="X16" s="122" t="s">
        <v>1035</v>
      </c>
      <c r="Y16" s="122" t="s">
        <v>1035</v>
      </c>
      <c r="Z16" s="122" t="s">
        <v>1035</v>
      </c>
      <c r="AA16" s="122" t="s">
        <v>1035</v>
      </c>
      <c r="AB16" s="122" t="s">
        <v>1035</v>
      </c>
    </row>
    <row r="17" spans="1:28" ht="12.75" customHeight="1">
      <c r="A17" s="123">
        <v>44957</v>
      </c>
      <c r="B17" s="122" t="s">
        <v>1740</v>
      </c>
      <c r="C17" s="122" t="s">
        <v>1035</v>
      </c>
      <c r="D17" s="122" t="s">
        <v>1035</v>
      </c>
      <c r="E17" s="122" t="s">
        <v>1776</v>
      </c>
      <c r="F17" s="122" t="s">
        <v>1035</v>
      </c>
      <c r="G17" s="122" t="s">
        <v>1738</v>
      </c>
      <c r="H17" s="122" t="s">
        <v>1281</v>
      </c>
      <c r="I17" s="122" t="s">
        <v>1737</v>
      </c>
      <c r="J17" s="122" t="s">
        <v>1736</v>
      </c>
      <c r="K17" s="124">
        <v>-33565</v>
      </c>
      <c r="L17" s="122" t="s">
        <v>1029</v>
      </c>
      <c r="M17" s="123"/>
      <c r="N17" s="122" t="s">
        <v>1831</v>
      </c>
      <c r="O17" s="122">
        <v>5</v>
      </c>
      <c r="P17" s="122" t="s">
        <v>140</v>
      </c>
      <c r="Q17" s="122" t="s">
        <v>1657</v>
      </c>
      <c r="R17" s="122" t="s">
        <v>1281</v>
      </c>
      <c r="S17" s="122" t="s">
        <v>1035</v>
      </c>
      <c r="T17" s="122" t="s">
        <v>1035</v>
      </c>
      <c r="U17" s="122" t="s">
        <v>1035</v>
      </c>
      <c r="V17" s="122" t="s">
        <v>1035</v>
      </c>
      <c r="W17" s="122" t="s">
        <v>1035</v>
      </c>
      <c r="X17" s="122" t="s">
        <v>1035</v>
      </c>
      <c r="Y17" s="122" t="s">
        <v>1035</v>
      </c>
      <c r="Z17" s="122" t="s">
        <v>1035</v>
      </c>
      <c r="AA17" s="122" t="s">
        <v>1035</v>
      </c>
      <c r="AB17" s="122" t="s">
        <v>1035</v>
      </c>
    </row>
    <row r="18" spans="1:28" ht="12.75" customHeight="1">
      <c r="A18" s="123">
        <v>44957</v>
      </c>
      <c r="B18" s="122" t="s">
        <v>1740</v>
      </c>
      <c r="C18" s="122" t="s">
        <v>1035</v>
      </c>
      <c r="D18" s="122" t="s">
        <v>1035</v>
      </c>
      <c r="E18" s="122" t="s">
        <v>1776</v>
      </c>
      <c r="F18" s="122" t="s">
        <v>1035</v>
      </c>
      <c r="G18" s="122" t="s">
        <v>1738</v>
      </c>
      <c r="H18" s="122" t="s">
        <v>1281</v>
      </c>
      <c r="I18" s="122" t="s">
        <v>1737</v>
      </c>
      <c r="J18" s="122" t="s">
        <v>1736</v>
      </c>
      <c r="K18" s="124">
        <v>-51961</v>
      </c>
      <c r="L18" s="122" t="s">
        <v>1029</v>
      </c>
      <c r="M18" s="123"/>
      <c r="N18" s="122" t="s">
        <v>1830</v>
      </c>
      <c r="O18" s="122">
        <v>6</v>
      </c>
      <c r="P18" s="122" t="s">
        <v>140</v>
      </c>
      <c r="Q18" s="122" t="s">
        <v>1657</v>
      </c>
      <c r="R18" s="122" t="s">
        <v>1281</v>
      </c>
      <c r="S18" s="122" t="s">
        <v>1035</v>
      </c>
      <c r="T18" s="122" t="s">
        <v>1035</v>
      </c>
      <c r="U18" s="122" t="s">
        <v>1035</v>
      </c>
      <c r="V18" s="122" t="s">
        <v>1035</v>
      </c>
      <c r="W18" s="122" t="s">
        <v>1035</v>
      </c>
      <c r="X18" s="122" t="s">
        <v>1035</v>
      </c>
      <c r="Y18" s="122" t="s">
        <v>1035</v>
      </c>
      <c r="Z18" s="122" t="s">
        <v>1035</v>
      </c>
      <c r="AA18" s="122" t="s">
        <v>1035</v>
      </c>
      <c r="AB18" s="122" t="s">
        <v>1035</v>
      </c>
    </row>
    <row r="19" spans="1:28" ht="12.75" customHeight="1">
      <c r="A19" s="123">
        <v>44957</v>
      </c>
      <c r="B19" s="122" t="s">
        <v>1740</v>
      </c>
      <c r="C19" s="122" t="s">
        <v>1035</v>
      </c>
      <c r="D19" s="122" t="s">
        <v>1035</v>
      </c>
      <c r="E19" s="122" t="s">
        <v>1776</v>
      </c>
      <c r="F19" s="122" t="s">
        <v>1035</v>
      </c>
      <c r="G19" s="122" t="s">
        <v>1738</v>
      </c>
      <c r="H19" s="122" t="s">
        <v>1281</v>
      </c>
      <c r="I19" s="122" t="s">
        <v>1737</v>
      </c>
      <c r="J19" s="122" t="s">
        <v>1736</v>
      </c>
      <c r="K19" s="124">
        <v>-57298</v>
      </c>
      <c r="L19" s="122" t="s">
        <v>1029</v>
      </c>
      <c r="M19" s="123"/>
      <c r="N19" s="122" t="s">
        <v>1829</v>
      </c>
      <c r="O19" s="122">
        <v>7</v>
      </c>
      <c r="P19" s="122" t="s">
        <v>140</v>
      </c>
      <c r="Q19" s="122" t="s">
        <v>1657</v>
      </c>
      <c r="R19" s="122" t="s">
        <v>1281</v>
      </c>
      <c r="S19" s="122" t="s">
        <v>1035</v>
      </c>
      <c r="T19" s="122" t="s">
        <v>1035</v>
      </c>
      <c r="U19" s="122" t="s">
        <v>1035</v>
      </c>
      <c r="V19" s="122" t="s">
        <v>1035</v>
      </c>
      <c r="W19" s="122" t="s">
        <v>1035</v>
      </c>
      <c r="X19" s="122" t="s">
        <v>1035</v>
      </c>
      <c r="Y19" s="122" t="s">
        <v>1035</v>
      </c>
      <c r="Z19" s="122" t="s">
        <v>1035</v>
      </c>
      <c r="AA19" s="122" t="s">
        <v>1035</v>
      </c>
      <c r="AB19" s="122" t="s">
        <v>1035</v>
      </c>
    </row>
    <row r="20" spans="1:28" ht="12.75" customHeight="1">
      <c r="A20" s="123">
        <v>44957</v>
      </c>
      <c r="B20" s="122" t="s">
        <v>1740</v>
      </c>
      <c r="C20" s="122" t="s">
        <v>1035</v>
      </c>
      <c r="D20" s="122" t="s">
        <v>1035</v>
      </c>
      <c r="E20" s="122" t="s">
        <v>1776</v>
      </c>
      <c r="F20" s="122" t="s">
        <v>1035</v>
      </c>
      <c r="G20" s="122" t="s">
        <v>1738</v>
      </c>
      <c r="H20" s="122" t="s">
        <v>1281</v>
      </c>
      <c r="I20" s="122" t="s">
        <v>1737</v>
      </c>
      <c r="J20" s="122" t="s">
        <v>1736</v>
      </c>
      <c r="K20" s="124">
        <v>-45612</v>
      </c>
      <c r="L20" s="122" t="s">
        <v>1029</v>
      </c>
      <c r="M20" s="123"/>
      <c r="N20" s="122" t="s">
        <v>1828</v>
      </c>
      <c r="O20" s="122">
        <v>8</v>
      </c>
      <c r="P20" s="122" t="s">
        <v>140</v>
      </c>
      <c r="Q20" s="122" t="s">
        <v>1657</v>
      </c>
      <c r="R20" s="122" t="s">
        <v>1281</v>
      </c>
      <c r="S20" s="122" t="s">
        <v>1035</v>
      </c>
      <c r="T20" s="122" t="s">
        <v>1035</v>
      </c>
      <c r="U20" s="122" t="s">
        <v>1035</v>
      </c>
      <c r="V20" s="122" t="s">
        <v>1035</v>
      </c>
      <c r="W20" s="122" t="s">
        <v>1035</v>
      </c>
      <c r="X20" s="122" t="s">
        <v>1035</v>
      </c>
      <c r="Y20" s="122" t="s">
        <v>1035</v>
      </c>
      <c r="Z20" s="122" t="s">
        <v>1035</v>
      </c>
      <c r="AA20" s="122" t="s">
        <v>1035</v>
      </c>
      <c r="AB20" s="122" t="s">
        <v>1035</v>
      </c>
    </row>
    <row r="21" spans="1:28" ht="12.75" customHeight="1">
      <c r="A21" s="123">
        <v>44957</v>
      </c>
      <c r="B21" s="122" t="s">
        <v>1740</v>
      </c>
      <c r="C21" s="122" t="s">
        <v>1035</v>
      </c>
      <c r="D21" s="122" t="s">
        <v>1035</v>
      </c>
      <c r="E21" s="122" t="s">
        <v>1776</v>
      </c>
      <c r="F21" s="122" t="s">
        <v>1035</v>
      </c>
      <c r="G21" s="122" t="s">
        <v>1738</v>
      </c>
      <c r="H21" s="122" t="s">
        <v>1281</v>
      </c>
      <c r="I21" s="122" t="s">
        <v>1737</v>
      </c>
      <c r="J21" s="122" t="s">
        <v>1736</v>
      </c>
      <c r="K21" s="124">
        <v>-382178</v>
      </c>
      <c r="L21" s="122" t="s">
        <v>1029</v>
      </c>
      <c r="M21" s="123"/>
      <c r="N21" s="122" t="s">
        <v>1827</v>
      </c>
      <c r="O21" s="122">
        <v>9</v>
      </c>
      <c r="P21" s="122" t="s">
        <v>140</v>
      </c>
      <c r="Q21" s="122" t="s">
        <v>1657</v>
      </c>
      <c r="R21" s="122" t="s">
        <v>1281</v>
      </c>
      <c r="S21" s="122" t="s">
        <v>1035</v>
      </c>
      <c r="T21" s="122" t="s">
        <v>1035</v>
      </c>
      <c r="U21" s="122" t="s">
        <v>1035</v>
      </c>
      <c r="V21" s="122" t="s">
        <v>1035</v>
      </c>
      <c r="W21" s="122" t="s">
        <v>1035</v>
      </c>
      <c r="X21" s="122" t="s">
        <v>1035</v>
      </c>
      <c r="Y21" s="122" t="s">
        <v>1035</v>
      </c>
      <c r="Z21" s="122" t="s">
        <v>1035</v>
      </c>
      <c r="AA21" s="122" t="s">
        <v>1035</v>
      </c>
      <c r="AB21" s="122" t="s">
        <v>1035</v>
      </c>
    </row>
    <row r="22" spans="1:28" ht="12.75" customHeight="1">
      <c r="A22" s="123">
        <v>44957</v>
      </c>
      <c r="B22" s="122" t="s">
        <v>1740</v>
      </c>
      <c r="C22" s="122" t="s">
        <v>1035</v>
      </c>
      <c r="D22" s="122" t="s">
        <v>1035</v>
      </c>
      <c r="E22" s="122" t="s">
        <v>1776</v>
      </c>
      <c r="F22" s="122" t="s">
        <v>1035</v>
      </c>
      <c r="G22" s="122" t="s">
        <v>1738</v>
      </c>
      <c r="H22" s="122" t="s">
        <v>1281</v>
      </c>
      <c r="I22" s="122" t="s">
        <v>1737</v>
      </c>
      <c r="J22" s="122" t="s">
        <v>1736</v>
      </c>
      <c r="K22" s="124">
        <v>-948788</v>
      </c>
      <c r="L22" s="122" t="s">
        <v>1029</v>
      </c>
      <c r="M22" s="123"/>
      <c r="N22" s="122" t="s">
        <v>1826</v>
      </c>
      <c r="O22" s="122">
        <v>10</v>
      </c>
      <c r="P22" s="122" t="s">
        <v>140</v>
      </c>
      <c r="Q22" s="122" t="s">
        <v>1657</v>
      </c>
      <c r="R22" s="122" t="s">
        <v>1281</v>
      </c>
      <c r="S22" s="122" t="s">
        <v>1035</v>
      </c>
      <c r="T22" s="122" t="s">
        <v>1035</v>
      </c>
      <c r="U22" s="122" t="s">
        <v>1035</v>
      </c>
      <c r="V22" s="122" t="s">
        <v>1035</v>
      </c>
      <c r="W22" s="122" t="s">
        <v>1035</v>
      </c>
      <c r="X22" s="122" t="s">
        <v>1035</v>
      </c>
      <c r="Y22" s="122" t="s">
        <v>1035</v>
      </c>
      <c r="Z22" s="122" t="s">
        <v>1035</v>
      </c>
      <c r="AA22" s="122" t="s">
        <v>1035</v>
      </c>
      <c r="AB22" s="122" t="s">
        <v>1035</v>
      </c>
    </row>
    <row r="23" spans="1:28" ht="12.75" customHeight="1">
      <c r="A23" s="123">
        <v>44957</v>
      </c>
      <c r="B23" s="122" t="s">
        <v>1740</v>
      </c>
      <c r="C23" s="122" t="s">
        <v>1035</v>
      </c>
      <c r="D23" s="122" t="s">
        <v>1035</v>
      </c>
      <c r="E23" s="122" t="s">
        <v>1776</v>
      </c>
      <c r="F23" s="122" t="s">
        <v>1035</v>
      </c>
      <c r="G23" s="122" t="s">
        <v>1738</v>
      </c>
      <c r="H23" s="122" t="s">
        <v>1281</v>
      </c>
      <c r="I23" s="122" t="s">
        <v>1737</v>
      </c>
      <c r="J23" s="122" t="s">
        <v>1736</v>
      </c>
      <c r="K23" s="124">
        <v>-145687</v>
      </c>
      <c r="L23" s="122" t="s">
        <v>1029</v>
      </c>
      <c r="M23" s="123"/>
      <c r="N23" s="122" t="s">
        <v>1825</v>
      </c>
      <c r="O23" s="122">
        <v>11</v>
      </c>
      <c r="P23" s="122" t="s">
        <v>140</v>
      </c>
      <c r="Q23" s="122" t="s">
        <v>1657</v>
      </c>
      <c r="R23" s="122" t="s">
        <v>1281</v>
      </c>
      <c r="S23" s="122" t="s">
        <v>1035</v>
      </c>
      <c r="T23" s="122" t="s">
        <v>1035</v>
      </c>
      <c r="U23" s="122" t="s">
        <v>1035</v>
      </c>
      <c r="V23" s="122" t="s">
        <v>1035</v>
      </c>
      <c r="W23" s="122" t="s">
        <v>1035</v>
      </c>
      <c r="X23" s="122" t="s">
        <v>1035</v>
      </c>
      <c r="Y23" s="122" t="s">
        <v>1035</v>
      </c>
      <c r="Z23" s="122" t="s">
        <v>1035</v>
      </c>
      <c r="AA23" s="122" t="s">
        <v>1035</v>
      </c>
      <c r="AB23" s="122" t="s">
        <v>1035</v>
      </c>
    </row>
    <row r="24" spans="1:28" ht="12.75" customHeight="1">
      <c r="A24" s="123">
        <v>44957</v>
      </c>
      <c r="B24" s="122" t="s">
        <v>1740</v>
      </c>
      <c r="C24" s="122" t="s">
        <v>1035</v>
      </c>
      <c r="D24" s="122" t="s">
        <v>1035</v>
      </c>
      <c r="E24" s="122" t="s">
        <v>1776</v>
      </c>
      <c r="F24" s="122" t="s">
        <v>1035</v>
      </c>
      <c r="G24" s="122" t="s">
        <v>1738</v>
      </c>
      <c r="H24" s="122" t="s">
        <v>1281</v>
      </c>
      <c r="I24" s="122" t="s">
        <v>1737</v>
      </c>
      <c r="J24" s="122" t="s">
        <v>1736</v>
      </c>
      <c r="K24" s="124">
        <v>-83016</v>
      </c>
      <c r="L24" s="122" t="s">
        <v>1029</v>
      </c>
      <c r="M24" s="123"/>
      <c r="N24" s="122" t="s">
        <v>1824</v>
      </c>
      <c r="O24" s="122">
        <v>12</v>
      </c>
      <c r="P24" s="122" t="s">
        <v>140</v>
      </c>
      <c r="Q24" s="122" t="s">
        <v>1657</v>
      </c>
      <c r="R24" s="122" t="s">
        <v>1281</v>
      </c>
      <c r="S24" s="122" t="s">
        <v>1035</v>
      </c>
      <c r="T24" s="122" t="s">
        <v>1035</v>
      </c>
      <c r="U24" s="122" t="s">
        <v>1035</v>
      </c>
      <c r="V24" s="122" t="s">
        <v>1035</v>
      </c>
      <c r="W24" s="122" t="s">
        <v>1035</v>
      </c>
      <c r="X24" s="122" t="s">
        <v>1035</v>
      </c>
      <c r="Y24" s="122" t="s">
        <v>1035</v>
      </c>
      <c r="Z24" s="122" t="s">
        <v>1035</v>
      </c>
      <c r="AA24" s="122" t="s">
        <v>1035</v>
      </c>
      <c r="AB24" s="122" t="s">
        <v>1035</v>
      </c>
    </row>
    <row r="25" spans="1:28" ht="12.75" hidden="1" customHeight="1">
      <c r="A25" s="123">
        <v>45016</v>
      </c>
      <c r="B25" s="122" t="s">
        <v>549</v>
      </c>
      <c r="C25" s="122" t="s">
        <v>1035</v>
      </c>
      <c r="D25" s="122" t="s">
        <v>1035</v>
      </c>
      <c r="E25" s="122" t="s">
        <v>1765</v>
      </c>
      <c r="F25" s="122" t="s">
        <v>1035</v>
      </c>
      <c r="G25" s="122" t="s">
        <v>1738</v>
      </c>
      <c r="H25" s="122" t="s">
        <v>1281</v>
      </c>
      <c r="I25" s="122" t="s">
        <v>1737</v>
      </c>
      <c r="J25" s="122" t="s">
        <v>1749</v>
      </c>
      <c r="K25" s="124"/>
      <c r="L25" s="122" t="s">
        <v>1029</v>
      </c>
      <c r="M25" s="123"/>
      <c r="N25" s="122" t="s">
        <v>1777</v>
      </c>
      <c r="O25" s="122">
        <v>4</v>
      </c>
      <c r="P25" s="122" t="s">
        <v>140</v>
      </c>
      <c r="Q25" s="122" t="s">
        <v>1657</v>
      </c>
      <c r="R25" s="122" t="s">
        <v>1281</v>
      </c>
      <c r="S25" s="122" t="s">
        <v>1035</v>
      </c>
      <c r="T25" s="122" t="s">
        <v>1035</v>
      </c>
      <c r="U25" s="122" t="s">
        <v>1035</v>
      </c>
      <c r="V25" s="122" t="s">
        <v>1035</v>
      </c>
      <c r="W25" s="122" t="s">
        <v>1035</v>
      </c>
      <c r="X25" s="122" t="s">
        <v>1035</v>
      </c>
      <c r="Y25" s="122" t="s">
        <v>1035</v>
      </c>
      <c r="Z25" s="122" t="s">
        <v>1035</v>
      </c>
      <c r="AA25" s="122" t="s">
        <v>1035</v>
      </c>
      <c r="AB25" s="122" t="s">
        <v>1035</v>
      </c>
    </row>
    <row r="26" spans="1:28">
      <c r="A26" s="123">
        <v>44958</v>
      </c>
      <c r="B26" s="122" t="s">
        <v>549</v>
      </c>
      <c r="C26" s="122" t="s">
        <v>1035</v>
      </c>
      <c r="D26" s="122" t="s">
        <v>1035</v>
      </c>
      <c r="E26" s="122" t="s">
        <v>1823</v>
      </c>
      <c r="F26" s="122" t="s">
        <v>1035</v>
      </c>
      <c r="G26" s="122" t="s">
        <v>1738</v>
      </c>
      <c r="H26" s="122" t="s">
        <v>1281</v>
      </c>
      <c r="I26" s="122" t="s">
        <v>1750</v>
      </c>
      <c r="J26" s="122" t="s">
        <v>1749</v>
      </c>
      <c r="K26" s="124">
        <v>5896000</v>
      </c>
      <c r="L26" s="122" t="s">
        <v>1029</v>
      </c>
      <c r="M26" s="123"/>
      <c r="N26" s="122" t="s">
        <v>1812</v>
      </c>
      <c r="O26" s="122">
        <v>2</v>
      </c>
      <c r="P26" s="122" t="s">
        <v>140</v>
      </c>
      <c r="Q26" s="122" t="s">
        <v>1747</v>
      </c>
      <c r="R26" s="122" t="s">
        <v>1281</v>
      </c>
      <c r="S26" s="122" t="s">
        <v>1815</v>
      </c>
      <c r="T26" s="122" t="s">
        <v>1814</v>
      </c>
      <c r="U26" s="122" t="s">
        <v>1035</v>
      </c>
      <c r="V26" s="122" t="s">
        <v>1035</v>
      </c>
      <c r="W26" s="122" t="s">
        <v>1035</v>
      </c>
      <c r="X26" s="122" t="s">
        <v>1035</v>
      </c>
      <c r="Y26" s="122" t="s">
        <v>1035</v>
      </c>
      <c r="Z26" s="122" t="s">
        <v>1035</v>
      </c>
      <c r="AA26" s="122" t="s">
        <v>1035</v>
      </c>
      <c r="AB26" s="122" t="s">
        <v>1035</v>
      </c>
    </row>
    <row r="27" spans="1:28">
      <c r="A27" s="123">
        <v>44958</v>
      </c>
      <c r="B27" s="122" t="s">
        <v>549</v>
      </c>
      <c r="C27" s="122" t="s">
        <v>1035</v>
      </c>
      <c r="D27" s="122" t="s">
        <v>1035</v>
      </c>
      <c r="E27" s="122" t="s">
        <v>1823</v>
      </c>
      <c r="F27" s="122" t="s">
        <v>1035</v>
      </c>
      <c r="G27" s="122" t="s">
        <v>1738</v>
      </c>
      <c r="H27" s="122" t="s">
        <v>1281</v>
      </c>
      <c r="I27" s="122" t="s">
        <v>1750</v>
      </c>
      <c r="J27" s="122" t="s">
        <v>1749</v>
      </c>
      <c r="K27" s="124">
        <v>2244000</v>
      </c>
      <c r="L27" s="122" t="s">
        <v>1029</v>
      </c>
      <c r="M27" s="123"/>
      <c r="N27" s="122" t="s">
        <v>1812</v>
      </c>
      <c r="O27" s="122">
        <v>3</v>
      </c>
      <c r="P27" s="122" t="s">
        <v>140</v>
      </c>
      <c r="Q27" s="122" t="s">
        <v>1747</v>
      </c>
      <c r="R27" s="122" t="s">
        <v>1281</v>
      </c>
      <c r="S27" s="122" t="s">
        <v>1811</v>
      </c>
      <c r="T27" s="122" t="s">
        <v>1810</v>
      </c>
      <c r="U27" s="122" t="s">
        <v>1035</v>
      </c>
      <c r="V27" s="122" t="s">
        <v>1035</v>
      </c>
      <c r="W27" s="122" t="s">
        <v>1035</v>
      </c>
      <c r="X27" s="122" t="s">
        <v>1035</v>
      </c>
      <c r="Y27" s="122" t="s">
        <v>1035</v>
      </c>
      <c r="Z27" s="122" t="s">
        <v>1035</v>
      </c>
      <c r="AA27" s="122" t="s">
        <v>1035</v>
      </c>
      <c r="AB27" s="122" t="s">
        <v>1035</v>
      </c>
    </row>
    <row r="28" spans="1:28" hidden="1">
      <c r="A28" s="123">
        <v>45016</v>
      </c>
      <c r="B28" s="122" t="s">
        <v>549</v>
      </c>
      <c r="C28" s="122" t="s">
        <v>1035</v>
      </c>
      <c r="D28" s="122" t="s">
        <v>1035</v>
      </c>
      <c r="E28" s="122" t="s">
        <v>1765</v>
      </c>
      <c r="F28" s="122" t="s">
        <v>1035</v>
      </c>
      <c r="G28" s="122" t="s">
        <v>1738</v>
      </c>
      <c r="H28" s="122" t="s">
        <v>1281</v>
      </c>
      <c r="I28" s="122" t="s">
        <v>1737</v>
      </c>
      <c r="J28" s="122" t="s">
        <v>1749</v>
      </c>
      <c r="K28" s="124"/>
      <c r="L28" s="122" t="s">
        <v>1029</v>
      </c>
      <c r="M28" s="123"/>
      <c r="N28" s="122" t="s">
        <v>1817</v>
      </c>
      <c r="O28" s="122">
        <v>1</v>
      </c>
      <c r="P28" s="122" t="s">
        <v>140</v>
      </c>
      <c r="Q28" s="122" t="s">
        <v>1657</v>
      </c>
      <c r="R28" s="122" t="s">
        <v>1281</v>
      </c>
      <c r="S28" s="122" t="s">
        <v>1035</v>
      </c>
      <c r="T28" s="122" t="s">
        <v>1035</v>
      </c>
      <c r="U28" s="122" t="s">
        <v>1035</v>
      </c>
      <c r="V28" s="122" t="s">
        <v>1035</v>
      </c>
      <c r="W28" s="122" t="s">
        <v>1035</v>
      </c>
      <c r="X28" s="122" t="s">
        <v>1035</v>
      </c>
      <c r="Y28" s="122" t="s">
        <v>1035</v>
      </c>
      <c r="Z28" s="122" t="s">
        <v>1035</v>
      </c>
      <c r="AA28" s="122" t="s">
        <v>1035</v>
      </c>
      <c r="AB28" s="122" t="s">
        <v>1035</v>
      </c>
    </row>
    <row r="29" spans="1:28" hidden="1">
      <c r="A29" s="123">
        <v>45016</v>
      </c>
      <c r="B29" s="122" t="s">
        <v>1740</v>
      </c>
      <c r="C29" s="122" t="s">
        <v>1035</v>
      </c>
      <c r="D29" s="122" t="s">
        <v>1035</v>
      </c>
      <c r="E29" s="122" t="s">
        <v>1778</v>
      </c>
      <c r="F29" s="122" t="s">
        <v>1035</v>
      </c>
      <c r="G29" s="122" t="s">
        <v>1738</v>
      </c>
      <c r="H29" s="122" t="s">
        <v>1281</v>
      </c>
      <c r="I29" s="122" t="s">
        <v>1737</v>
      </c>
      <c r="J29" s="122" t="s">
        <v>1736</v>
      </c>
      <c r="K29" s="124"/>
      <c r="L29" s="122" t="s">
        <v>1029</v>
      </c>
      <c r="M29" s="123"/>
      <c r="N29" s="122" t="s">
        <v>1817</v>
      </c>
      <c r="O29" s="122">
        <v>1</v>
      </c>
      <c r="P29" s="122" t="s">
        <v>140</v>
      </c>
      <c r="Q29" s="122" t="s">
        <v>1657</v>
      </c>
      <c r="R29" s="122" t="s">
        <v>1281</v>
      </c>
      <c r="S29" s="122" t="s">
        <v>1035</v>
      </c>
      <c r="T29" s="122" t="s">
        <v>1035</v>
      </c>
      <c r="U29" s="122" t="s">
        <v>1035</v>
      </c>
      <c r="V29" s="122" t="s">
        <v>1035</v>
      </c>
      <c r="W29" s="122" t="s">
        <v>1035</v>
      </c>
      <c r="X29" s="122" t="s">
        <v>1035</v>
      </c>
      <c r="Y29" s="122" t="s">
        <v>1035</v>
      </c>
      <c r="Z29" s="122" t="s">
        <v>1035</v>
      </c>
      <c r="AA29" s="122" t="s">
        <v>1035</v>
      </c>
      <c r="AB29" s="122" t="s">
        <v>1035</v>
      </c>
    </row>
    <row r="30" spans="1:28">
      <c r="A30" s="123">
        <v>44977</v>
      </c>
      <c r="B30" s="122" t="s">
        <v>549</v>
      </c>
      <c r="C30" s="122" t="s">
        <v>1035</v>
      </c>
      <c r="D30" s="122" t="s">
        <v>1035</v>
      </c>
      <c r="E30" s="122" t="s">
        <v>1822</v>
      </c>
      <c r="F30" s="122" t="s">
        <v>1035</v>
      </c>
      <c r="G30" s="122" t="s">
        <v>1738</v>
      </c>
      <c r="H30" s="122" t="s">
        <v>1281</v>
      </c>
      <c r="I30" s="122" t="s">
        <v>1750</v>
      </c>
      <c r="J30" s="122" t="s">
        <v>1749</v>
      </c>
      <c r="K30" s="124">
        <v>1360000</v>
      </c>
      <c r="L30" s="122" t="s">
        <v>1029</v>
      </c>
      <c r="M30" s="123"/>
      <c r="N30" s="122" t="s">
        <v>1821</v>
      </c>
      <c r="O30" s="122">
        <v>11</v>
      </c>
      <c r="P30" s="122" t="s">
        <v>140</v>
      </c>
      <c r="Q30" s="122" t="s">
        <v>1795</v>
      </c>
      <c r="R30" s="122" t="s">
        <v>1281</v>
      </c>
      <c r="S30" s="122" t="s">
        <v>1794</v>
      </c>
      <c r="T30" s="122" t="s">
        <v>1793</v>
      </c>
      <c r="U30" s="122" t="s">
        <v>1035</v>
      </c>
      <c r="V30" s="122" t="s">
        <v>1035</v>
      </c>
      <c r="W30" s="122" t="s">
        <v>1035</v>
      </c>
      <c r="X30" s="122" t="s">
        <v>1035</v>
      </c>
      <c r="Y30" s="122" t="s">
        <v>1035</v>
      </c>
      <c r="Z30" s="122" t="s">
        <v>1035</v>
      </c>
      <c r="AA30" s="122" t="s">
        <v>1035</v>
      </c>
      <c r="AB30" s="122" t="s">
        <v>1035</v>
      </c>
    </row>
    <row r="31" spans="1:28">
      <c r="A31" s="123">
        <v>44977</v>
      </c>
      <c r="B31" s="122" t="s">
        <v>549</v>
      </c>
      <c r="C31" s="122" t="s">
        <v>1035</v>
      </c>
      <c r="D31" s="122" t="s">
        <v>1035</v>
      </c>
      <c r="E31" s="122" t="s">
        <v>1822</v>
      </c>
      <c r="F31" s="122" t="s">
        <v>1035</v>
      </c>
      <c r="G31" s="122" t="s">
        <v>1738</v>
      </c>
      <c r="H31" s="122" t="s">
        <v>1281</v>
      </c>
      <c r="I31" s="122" t="s">
        <v>1750</v>
      </c>
      <c r="J31" s="122" t="s">
        <v>1749</v>
      </c>
      <c r="K31" s="124">
        <v>1700000</v>
      </c>
      <c r="L31" s="122" t="s">
        <v>1029</v>
      </c>
      <c r="M31" s="123"/>
      <c r="N31" s="122" t="s">
        <v>1821</v>
      </c>
      <c r="O31" s="122">
        <v>12</v>
      </c>
      <c r="P31" s="122" t="s">
        <v>140</v>
      </c>
      <c r="Q31" s="122" t="s">
        <v>1795</v>
      </c>
      <c r="R31" s="122" t="s">
        <v>1281</v>
      </c>
      <c r="S31" s="122" t="s">
        <v>1794</v>
      </c>
      <c r="T31" s="122" t="s">
        <v>1793</v>
      </c>
      <c r="U31" s="122" t="s">
        <v>1035</v>
      </c>
      <c r="V31" s="122" t="s">
        <v>1035</v>
      </c>
      <c r="W31" s="122" t="s">
        <v>1035</v>
      </c>
      <c r="X31" s="122" t="s">
        <v>1035</v>
      </c>
      <c r="Y31" s="122" t="s">
        <v>1035</v>
      </c>
      <c r="Z31" s="122" t="s">
        <v>1035</v>
      </c>
      <c r="AA31" s="122" t="s">
        <v>1035</v>
      </c>
      <c r="AB31" s="122" t="s">
        <v>1035</v>
      </c>
    </row>
    <row r="32" spans="1:28">
      <c r="A32" s="123">
        <v>44977</v>
      </c>
      <c r="B32" s="122" t="s">
        <v>549</v>
      </c>
      <c r="C32" s="122" t="s">
        <v>1035</v>
      </c>
      <c r="D32" s="122" t="s">
        <v>1035</v>
      </c>
      <c r="E32" s="122" t="s">
        <v>1820</v>
      </c>
      <c r="F32" s="122" t="s">
        <v>1035</v>
      </c>
      <c r="G32" s="122" t="s">
        <v>1738</v>
      </c>
      <c r="H32" s="122" t="s">
        <v>1281</v>
      </c>
      <c r="I32" s="122" t="s">
        <v>1750</v>
      </c>
      <c r="J32" s="122" t="s">
        <v>1749</v>
      </c>
      <c r="K32" s="124">
        <v>713000</v>
      </c>
      <c r="L32" s="122" t="s">
        <v>1029</v>
      </c>
      <c r="M32" s="123"/>
      <c r="N32" s="122" t="s">
        <v>1819</v>
      </c>
      <c r="O32" s="122">
        <v>8</v>
      </c>
      <c r="P32" s="122" t="s">
        <v>140</v>
      </c>
      <c r="Q32" s="122" t="s">
        <v>1818</v>
      </c>
      <c r="R32" s="122" t="s">
        <v>1281</v>
      </c>
      <c r="S32" s="122" t="s">
        <v>1792</v>
      </c>
      <c r="T32" s="122" t="s">
        <v>1791</v>
      </c>
      <c r="U32" s="122" t="s">
        <v>1035</v>
      </c>
      <c r="V32" s="122" t="s">
        <v>1035</v>
      </c>
      <c r="W32" s="122" t="s">
        <v>1035</v>
      </c>
      <c r="X32" s="122" t="s">
        <v>1035</v>
      </c>
      <c r="Y32" s="122" t="s">
        <v>1035</v>
      </c>
      <c r="Z32" s="122" t="s">
        <v>1035</v>
      </c>
      <c r="AA32" s="122" t="s">
        <v>1035</v>
      </c>
      <c r="AB32" s="122" t="s">
        <v>1035</v>
      </c>
    </row>
    <row r="33" spans="1:28">
      <c r="A33" s="123">
        <v>44977</v>
      </c>
      <c r="B33" s="122" t="s">
        <v>549</v>
      </c>
      <c r="C33" s="122" t="s">
        <v>1035</v>
      </c>
      <c r="D33" s="122" t="s">
        <v>1035</v>
      </c>
      <c r="E33" s="122" t="s">
        <v>1820</v>
      </c>
      <c r="F33" s="122" t="s">
        <v>1035</v>
      </c>
      <c r="G33" s="122" t="s">
        <v>1738</v>
      </c>
      <c r="H33" s="122" t="s">
        <v>1281</v>
      </c>
      <c r="I33" s="122" t="s">
        <v>1750</v>
      </c>
      <c r="J33" s="122" t="s">
        <v>1749</v>
      </c>
      <c r="K33" s="124">
        <v>764000</v>
      </c>
      <c r="L33" s="122" t="s">
        <v>1029</v>
      </c>
      <c r="M33" s="123"/>
      <c r="N33" s="122" t="s">
        <v>1819</v>
      </c>
      <c r="O33" s="122">
        <v>9</v>
      </c>
      <c r="P33" s="122" t="s">
        <v>140</v>
      </c>
      <c r="Q33" s="122" t="s">
        <v>1818</v>
      </c>
      <c r="R33" s="122" t="s">
        <v>1281</v>
      </c>
      <c r="S33" s="122" t="s">
        <v>1790</v>
      </c>
      <c r="T33" s="122" t="s">
        <v>1789</v>
      </c>
      <c r="U33" s="122" t="s">
        <v>1035</v>
      </c>
      <c r="V33" s="122" t="s">
        <v>1035</v>
      </c>
      <c r="W33" s="122" t="s">
        <v>1035</v>
      </c>
      <c r="X33" s="122" t="s">
        <v>1035</v>
      </c>
      <c r="Y33" s="122" t="s">
        <v>1035</v>
      </c>
      <c r="Z33" s="122" t="s">
        <v>1035</v>
      </c>
      <c r="AA33" s="122" t="s">
        <v>1035</v>
      </c>
      <c r="AB33" s="122" t="s">
        <v>1035</v>
      </c>
    </row>
    <row r="34" spans="1:28">
      <c r="A34" s="123">
        <v>44977</v>
      </c>
      <c r="B34" s="122" t="s">
        <v>549</v>
      </c>
      <c r="C34" s="122" t="s">
        <v>1035</v>
      </c>
      <c r="D34" s="122" t="s">
        <v>1035</v>
      </c>
      <c r="E34" s="122" t="s">
        <v>1820</v>
      </c>
      <c r="F34" s="122" t="s">
        <v>1035</v>
      </c>
      <c r="G34" s="122" t="s">
        <v>1738</v>
      </c>
      <c r="H34" s="122" t="s">
        <v>1281</v>
      </c>
      <c r="I34" s="122" t="s">
        <v>1750</v>
      </c>
      <c r="J34" s="122" t="s">
        <v>1749</v>
      </c>
      <c r="K34" s="124">
        <v>1889999</v>
      </c>
      <c r="L34" s="122" t="s">
        <v>1029</v>
      </c>
      <c r="M34" s="123"/>
      <c r="N34" s="122" t="s">
        <v>1819</v>
      </c>
      <c r="O34" s="122">
        <v>10</v>
      </c>
      <c r="P34" s="122" t="s">
        <v>140</v>
      </c>
      <c r="Q34" s="122" t="s">
        <v>1818</v>
      </c>
      <c r="R34" s="122" t="s">
        <v>1281</v>
      </c>
      <c r="S34" s="122" t="s">
        <v>1788</v>
      </c>
      <c r="T34" s="122" t="s">
        <v>1787</v>
      </c>
      <c r="U34" s="122" t="s">
        <v>1035</v>
      </c>
      <c r="V34" s="122" t="s">
        <v>1035</v>
      </c>
      <c r="W34" s="122" t="s">
        <v>1035</v>
      </c>
      <c r="X34" s="122" t="s">
        <v>1035</v>
      </c>
      <c r="Y34" s="122" t="s">
        <v>1035</v>
      </c>
      <c r="Z34" s="122" t="s">
        <v>1035</v>
      </c>
      <c r="AA34" s="122" t="s">
        <v>1035</v>
      </c>
      <c r="AB34" s="122" t="s">
        <v>1035</v>
      </c>
    </row>
    <row r="35" spans="1:28">
      <c r="A35" s="123">
        <v>44977</v>
      </c>
      <c r="B35" s="122" t="s">
        <v>549</v>
      </c>
      <c r="C35" s="122" t="s">
        <v>1035</v>
      </c>
      <c r="D35" s="122" t="s">
        <v>1035</v>
      </c>
      <c r="E35" s="122" t="s">
        <v>1820</v>
      </c>
      <c r="F35" s="122" t="s">
        <v>1035</v>
      </c>
      <c r="G35" s="122" t="s">
        <v>1738</v>
      </c>
      <c r="H35" s="122" t="s">
        <v>1281</v>
      </c>
      <c r="I35" s="122" t="s">
        <v>1750</v>
      </c>
      <c r="J35" s="122" t="s">
        <v>1749</v>
      </c>
      <c r="K35" s="124">
        <v>668000</v>
      </c>
      <c r="L35" s="122" t="s">
        <v>1029</v>
      </c>
      <c r="M35" s="123"/>
      <c r="N35" s="122" t="s">
        <v>1819</v>
      </c>
      <c r="O35" s="122">
        <v>7</v>
      </c>
      <c r="P35" s="122" t="s">
        <v>140</v>
      </c>
      <c r="Q35" s="122" t="s">
        <v>1818</v>
      </c>
      <c r="R35" s="122" t="s">
        <v>1281</v>
      </c>
      <c r="S35" s="122" t="s">
        <v>1786</v>
      </c>
      <c r="T35" s="122" t="s">
        <v>1785</v>
      </c>
      <c r="U35" s="122" t="s">
        <v>1035</v>
      </c>
      <c r="V35" s="122" t="s">
        <v>1035</v>
      </c>
      <c r="W35" s="122" t="s">
        <v>1035</v>
      </c>
      <c r="X35" s="122" t="s">
        <v>1035</v>
      </c>
      <c r="Y35" s="122" t="s">
        <v>1035</v>
      </c>
      <c r="Z35" s="122" t="s">
        <v>1035</v>
      </c>
      <c r="AA35" s="122" t="s">
        <v>1035</v>
      </c>
      <c r="AB35" s="122" t="s">
        <v>1035</v>
      </c>
    </row>
    <row r="36" spans="1:28">
      <c r="A36" s="123">
        <v>44977</v>
      </c>
      <c r="B36" s="122" t="s">
        <v>549</v>
      </c>
      <c r="C36" s="122" t="s">
        <v>1035</v>
      </c>
      <c r="D36" s="122" t="s">
        <v>1035</v>
      </c>
      <c r="E36" s="122" t="s">
        <v>1820</v>
      </c>
      <c r="F36" s="122" t="s">
        <v>1035</v>
      </c>
      <c r="G36" s="122" t="s">
        <v>1738</v>
      </c>
      <c r="H36" s="122" t="s">
        <v>1281</v>
      </c>
      <c r="I36" s="122" t="s">
        <v>1750</v>
      </c>
      <c r="J36" s="122" t="s">
        <v>1749</v>
      </c>
      <c r="K36" s="124">
        <v>617001</v>
      </c>
      <c r="L36" s="122" t="s">
        <v>1029</v>
      </c>
      <c r="M36" s="123"/>
      <c r="N36" s="122" t="s">
        <v>1819</v>
      </c>
      <c r="O36" s="122">
        <v>6</v>
      </c>
      <c r="P36" s="122" t="s">
        <v>140</v>
      </c>
      <c r="Q36" s="122" t="s">
        <v>1818</v>
      </c>
      <c r="R36" s="122" t="s">
        <v>1281</v>
      </c>
      <c r="S36" s="122" t="s">
        <v>1786</v>
      </c>
      <c r="T36" s="122" t="s">
        <v>1785</v>
      </c>
      <c r="U36" s="122" t="s">
        <v>1035</v>
      </c>
      <c r="V36" s="122" t="s">
        <v>1035</v>
      </c>
      <c r="W36" s="122" t="s">
        <v>1035</v>
      </c>
      <c r="X36" s="122" t="s">
        <v>1035</v>
      </c>
      <c r="Y36" s="122" t="s">
        <v>1035</v>
      </c>
      <c r="Z36" s="122" t="s">
        <v>1035</v>
      </c>
      <c r="AA36" s="122" t="s">
        <v>1035</v>
      </c>
      <c r="AB36" s="122" t="s">
        <v>1035</v>
      </c>
    </row>
    <row r="37" spans="1:28">
      <c r="A37" s="123">
        <v>44977</v>
      </c>
      <c r="B37" s="122" t="s">
        <v>549</v>
      </c>
      <c r="C37" s="122" t="s">
        <v>1035</v>
      </c>
      <c r="D37" s="122" t="s">
        <v>1035</v>
      </c>
      <c r="E37" s="122" t="s">
        <v>1820</v>
      </c>
      <c r="F37" s="122" t="s">
        <v>1035</v>
      </c>
      <c r="G37" s="122" t="s">
        <v>1738</v>
      </c>
      <c r="H37" s="122" t="s">
        <v>1281</v>
      </c>
      <c r="I37" s="122" t="s">
        <v>1750</v>
      </c>
      <c r="J37" s="122" t="s">
        <v>1749</v>
      </c>
      <c r="K37" s="124">
        <v>1485000</v>
      </c>
      <c r="L37" s="122" t="s">
        <v>1029</v>
      </c>
      <c r="M37" s="123"/>
      <c r="N37" s="122" t="s">
        <v>1819</v>
      </c>
      <c r="O37" s="122">
        <v>13</v>
      </c>
      <c r="P37" s="122" t="s">
        <v>140</v>
      </c>
      <c r="Q37" s="122" t="s">
        <v>1818</v>
      </c>
      <c r="R37" s="122" t="s">
        <v>1281</v>
      </c>
      <c r="S37" s="122" t="s">
        <v>1781</v>
      </c>
      <c r="T37" s="122" t="s">
        <v>1780</v>
      </c>
      <c r="U37" s="122" t="s">
        <v>1035</v>
      </c>
      <c r="V37" s="122" t="s">
        <v>1035</v>
      </c>
      <c r="W37" s="122" t="s">
        <v>1035</v>
      </c>
      <c r="X37" s="122" t="s">
        <v>1035</v>
      </c>
      <c r="Y37" s="122" t="s">
        <v>1035</v>
      </c>
      <c r="Z37" s="122" t="s">
        <v>1035</v>
      </c>
      <c r="AA37" s="122" t="s">
        <v>1035</v>
      </c>
      <c r="AB37" s="122" t="s">
        <v>1035</v>
      </c>
    </row>
    <row r="38" spans="1:28" ht="12.75" customHeight="1">
      <c r="A38" s="123">
        <v>45016</v>
      </c>
      <c r="B38" s="122" t="s">
        <v>1740</v>
      </c>
      <c r="C38" s="122" t="s">
        <v>1035</v>
      </c>
      <c r="D38" s="122" t="s">
        <v>1035</v>
      </c>
      <c r="E38" s="122" t="s">
        <v>1739</v>
      </c>
      <c r="F38" s="122" t="s">
        <v>1035</v>
      </c>
      <c r="G38" s="122" t="s">
        <v>1738</v>
      </c>
      <c r="H38" s="122" t="s">
        <v>1281</v>
      </c>
      <c r="I38" s="122" t="s">
        <v>1737</v>
      </c>
      <c r="J38" s="122" t="s">
        <v>1736</v>
      </c>
      <c r="K38" s="124">
        <v>-1423062</v>
      </c>
      <c r="L38" s="122" t="s">
        <v>1029</v>
      </c>
      <c r="M38" s="123"/>
      <c r="N38" s="122" t="s">
        <v>1817</v>
      </c>
      <c r="O38" s="122">
        <v>1</v>
      </c>
      <c r="P38" s="122" t="s">
        <v>140</v>
      </c>
      <c r="Q38" s="122" t="s">
        <v>1657</v>
      </c>
      <c r="R38" s="122" t="s">
        <v>1281</v>
      </c>
      <c r="S38" s="122" t="s">
        <v>1035</v>
      </c>
      <c r="T38" s="122" t="s">
        <v>1035</v>
      </c>
      <c r="U38" s="122" t="s">
        <v>1035</v>
      </c>
      <c r="V38" s="122" t="s">
        <v>1035</v>
      </c>
      <c r="W38" s="122" t="s">
        <v>1035</v>
      </c>
      <c r="X38" s="122" t="s">
        <v>1035</v>
      </c>
      <c r="Y38" s="122" t="s">
        <v>1035</v>
      </c>
      <c r="Z38" s="122" t="s">
        <v>1035</v>
      </c>
      <c r="AA38" s="122" t="s">
        <v>1035</v>
      </c>
      <c r="AB38" s="122" t="s">
        <v>1035</v>
      </c>
    </row>
    <row r="39" spans="1:28" ht="12.75" customHeight="1">
      <c r="A39" s="123">
        <v>44985</v>
      </c>
      <c r="B39" s="122" t="s">
        <v>1740</v>
      </c>
      <c r="C39" s="122" t="s">
        <v>1035</v>
      </c>
      <c r="D39" s="122" t="s">
        <v>1035</v>
      </c>
      <c r="E39" s="122" t="s">
        <v>1779</v>
      </c>
      <c r="F39" s="122" t="s">
        <v>1035</v>
      </c>
      <c r="G39" s="122" t="s">
        <v>1738</v>
      </c>
      <c r="H39" s="122" t="s">
        <v>1281</v>
      </c>
      <c r="I39" s="122" t="s">
        <v>1737</v>
      </c>
      <c r="J39" s="122" t="s">
        <v>1736</v>
      </c>
      <c r="K39" s="124">
        <v>-848931</v>
      </c>
      <c r="L39" s="122" t="s">
        <v>1029</v>
      </c>
      <c r="M39" s="123"/>
      <c r="N39" s="122" t="s">
        <v>1774</v>
      </c>
      <c r="O39" s="122">
        <v>2</v>
      </c>
      <c r="P39" s="122" t="s">
        <v>140</v>
      </c>
      <c r="Q39" s="122" t="s">
        <v>1657</v>
      </c>
      <c r="R39" s="122" t="s">
        <v>1281</v>
      </c>
      <c r="S39" s="122" t="s">
        <v>1035</v>
      </c>
      <c r="T39" s="122" t="s">
        <v>1035</v>
      </c>
      <c r="U39" s="122" t="s">
        <v>1035</v>
      </c>
      <c r="V39" s="122" t="s">
        <v>1035</v>
      </c>
      <c r="W39" s="122" t="s">
        <v>1035</v>
      </c>
      <c r="X39" s="122" t="s">
        <v>1035</v>
      </c>
      <c r="Y39" s="122" t="s">
        <v>1035</v>
      </c>
      <c r="Z39" s="122" t="s">
        <v>1035</v>
      </c>
      <c r="AA39" s="122" t="s">
        <v>1035</v>
      </c>
      <c r="AB39" s="122" t="s">
        <v>1035</v>
      </c>
    </row>
    <row r="40" spans="1:28" ht="12.75" customHeight="1">
      <c r="A40" s="123">
        <v>44985</v>
      </c>
      <c r="B40" s="122" t="s">
        <v>1740</v>
      </c>
      <c r="C40" s="122" t="s">
        <v>1035</v>
      </c>
      <c r="D40" s="122" t="s">
        <v>1035</v>
      </c>
      <c r="E40" s="122" t="s">
        <v>1779</v>
      </c>
      <c r="F40" s="122" t="s">
        <v>1035</v>
      </c>
      <c r="G40" s="122" t="s">
        <v>1738</v>
      </c>
      <c r="H40" s="122" t="s">
        <v>1281</v>
      </c>
      <c r="I40" s="122" t="s">
        <v>1737</v>
      </c>
      <c r="J40" s="122" t="s">
        <v>1736</v>
      </c>
      <c r="K40" s="124">
        <v>-323101</v>
      </c>
      <c r="L40" s="122" t="s">
        <v>1029</v>
      </c>
      <c r="M40" s="123"/>
      <c r="N40" s="122" t="s">
        <v>1773</v>
      </c>
      <c r="O40" s="122">
        <v>3</v>
      </c>
      <c r="P40" s="122" t="s">
        <v>140</v>
      </c>
      <c r="Q40" s="122" t="s">
        <v>1657</v>
      </c>
      <c r="R40" s="122" t="s">
        <v>1281</v>
      </c>
      <c r="S40" s="122" t="s">
        <v>1035</v>
      </c>
      <c r="T40" s="122" t="s">
        <v>1035</v>
      </c>
      <c r="U40" s="122" t="s">
        <v>1035</v>
      </c>
      <c r="V40" s="122" t="s">
        <v>1035</v>
      </c>
      <c r="W40" s="122" t="s">
        <v>1035</v>
      </c>
      <c r="X40" s="122" t="s">
        <v>1035</v>
      </c>
      <c r="Y40" s="122" t="s">
        <v>1035</v>
      </c>
      <c r="Z40" s="122" t="s">
        <v>1035</v>
      </c>
      <c r="AA40" s="122" t="s">
        <v>1035</v>
      </c>
      <c r="AB40" s="122" t="s">
        <v>1035</v>
      </c>
    </row>
    <row r="41" spans="1:28" ht="12.75" customHeight="1">
      <c r="A41" s="123">
        <v>44985</v>
      </c>
      <c r="B41" s="122" t="s">
        <v>1740</v>
      </c>
      <c r="C41" s="122" t="s">
        <v>1035</v>
      </c>
      <c r="D41" s="122" t="s">
        <v>1035</v>
      </c>
      <c r="E41" s="122" t="s">
        <v>1779</v>
      </c>
      <c r="F41" s="122" t="s">
        <v>1035</v>
      </c>
      <c r="G41" s="122" t="s">
        <v>1738</v>
      </c>
      <c r="H41" s="122" t="s">
        <v>1281</v>
      </c>
      <c r="I41" s="122" t="s">
        <v>1737</v>
      </c>
      <c r="J41" s="122" t="s">
        <v>1736</v>
      </c>
      <c r="K41" s="124">
        <v>-31206</v>
      </c>
      <c r="L41" s="122" t="s">
        <v>1029</v>
      </c>
      <c r="M41" s="123"/>
      <c r="N41" s="122" t="s">
        <v>1772</v>
      </c>
      <c r="O41" s="122">
        <v>5</v>
      </c>
      <c r="P41" s="122" t="s">
        <v>140</v>
      </c>
      <c r="Q41" s="122" t="s">
        <v>1657</v>
      </c>
      <c r="R41" s="122" t="s">
        <v>1281</v>
      </c>
      <c r="S41" s="122" t="s">
        <v>1035</v>
      </c>
      <c r="T41" s="122" t="s">
        <v>1035</v>
      </c>
      <c r="U41" s="122" t="s">
        <v>1035</v>
      </c>
      <c r="V41" s="122" t="s">
        <v>1035</v>
      </c>
      <c r="W41" s="122" t="s">
        <v>1035</v>
      </c>
      <c r="X41" s="122" t="s">
        <v>1035</v>
      </c>
      <c r="Y41" s="122" t="s">
        <v>1035</v>
      </c>
      <c r="Z41" s="122" t="s">
        <v>1035</v>
      </c>
      <c r="AA41" s="122" t="s">
        <v>1035</v>
      </c>
      <c r="AB41" s="122" t="s">
        <v>1035</v>
      </c>
    </row>
    <row r="42" spans="1:28" ht="12.75" customHeight="1">
      <c r="A42" s="123">
        <v>44985</v>
      </c>
      <c r="B42" s="122" t="s">
        <v>1740</v>
      </c>
      <c r="C42" s="122" t="s">
        <v>1035</v>
      </c>
      <c r="D42" s="122" t="s">
        <v>1035</v>
      </c>
      <c r="E42" s="122" t="s">
        <v>1779</v>
      </c>
      <c r="F42" s="122" t="s">
        <v>1035</v>
      </c>
      <c r="G42" s="122" t="s">
        <v>1738</v>
      </c>
      <c r="H42" s="122" t="s">
        <v>1281</v>
      </c>
      <c r="I42" s="122" t="s">
        <v>1737</v>
      </c>
      <c r="J42" s="122" t="s">
        <v>1736</v>
      </c>
      <c r="K42" s="124">
        <v>-50471</v>
      </c>
      <c r="L42" s="122" t="s">
        <v>1029</v>
      </c>
      <c r="M42" s="123"/>
      <c r="N42" s="122" t="s">
        <v>1771</v>
      </c>
      <c r="O42" s="122">
        <v>6</v>
      </c>
      <c r="P42" s="122" t="s">
        <v>140</v>
      </c>
      <c r="Q42" s="122" t="s">
        <v>1657</v>
      </c>
      <c r="R42" s="122" t="s">
        <v>1281</v>
      </c>
      <c r="S42" s="122" t="s">
        <v>1035</v>
      </c>
      <c r="T42" s="122" t="s">
        <v>1035</v>
      </c>
      <c r="U42" s="122" t="s">
        <v>1035</v>
      </c>
      <c r="V42" s="122" t="s">
        <v>1035</v>
      </c>
      <c r="W42" s="122" t="s">
        <v>1035</v>
      </c>
      <c r="X42" s="122" t="s">
        <v>1035</v>
      </c>
      <c r="Y42" s="122" t="s">
        <v>1035</v>
      </c>
      <c r="Z42" s="122" t="s">
        <v>1035</v>
      </c>
      <c r="AA42" s="122" t="s">
        <v>1035</v>
      </c>
      <c r="AB42" s="122" t="s">
        <v>1035</v>
      </c>
    </row>
    <row r="43" spans="1:28" ht="12.75" customHeight="1">
      <c r="A43" s="123">
        <v>44985</v>
      </c>
      <c r="B43" s="122" t="s">
        <v>1740</v>
      </c>
      <c r="C43" s="122" t="s">
        <v>1035</v>
      </c>
      <c r="D43" s="122" t="s">
        <v>1035</v>
      </c>
      <c r="E43" s="122" t="s">
        <v>1779</v>
      </c>
      <c r="F43" s="122" t="s">
        <v>1035</v>
      </c>
      <c r="G43" s="122" t="s">
        <v>1738</v>
      </c>
      <c r="H43" s="122" t="s">
        <v>1281</v>
      </c>
      <c r="I43" s="122" t="s">
        <v>1737</v>
      </c>
      <c r="J43" s="122" t="s">
        <v>1736</v>
      </c>
      <c r="K43" s="124">
        <v>-55686</v>
      </c>
      <c r="L43" s="122" t="s">
        <v>1029</v>
      </c>
      <c r="M43" s="123"/>
      <c r="N43" s="122" t="s">
        <v>1770</v>
      </c>
      <c r="O43" s="122">
        <v>7</v>
      </c>
      <c r="P43" s="122" t="s">
        <v>140</v>
      </c>
      <c r="Q43" s="122" t="s">
        <v>1657</v>
      </c>
      <c r="R43" s="122" t="s">
        <v>1281</v>
      </c>
      <c r="S43" s="122" t="s">
        <v>1035</v>
      </c>
      <c r="T43" s="122" t="s">
        <v>1035</v>
      </c>
      <c r="U43" s="122" t="s">
        <v>1035</v>
      </c>
      <c r="V43" s="122" t="s">
        <v>1035</v>
      </c>
      <c r="W43" s="122" t="s">
        <v>1035</v>
      </c>
      <c r="X43" s="122" t="s">
        <v>1035</v>
      </c>
      <c r="Y43" s="122" t="s">
        <v>1035</v>
      </c>
      <c r="Z43" s="122" t="s">
        <v>1035</v>
      </c>
      <c r="AA43" s="122" t="s">
        <v>1035</v>
      </c>
      <c r="AB43" s="122" t="s">
        <v>1035</v>
      </c>
    </row>
    <row r="44" spans="1:28" ht="12.75" customHeight="1">
      <c r="A44" s="123">
        <v>44985</v>
      </c>
      <c r="B44" s="122" t="s">
        <v>1740</v>
      </c>
      <c r="C44" s="122" t="s">
        <v>1035</v>
      </c>
      <c r="D44" s="122" t="s">
        <v>1035</v>
      </c>
      <c r="E44" s="122" t="s">
        <v>1779</v>
      </c>
      <c r="F44" s="122" t="s">
        <v>1035</v>
      </c>
      <c r="G44" s="122" t="s">
        <v>1738</v>
      </c>
      <c r="H44" s="122" t="s">
        <v>1281</v>
      </c>
      <c r="I44" s="122" t="s">
        <v>1737</v>
      </c>
      <c r="J44" s="122" t="s">
        <v>1736</v>
      </c>
      <c r="K44" s="124">
        <v>-43836</v>
      </c>
      <c r="L44" s="122" t="s">
        <v>1029</v>
      </c>
      <c r="M44" s="123"/>
      <c r="N44" s="122" t="s">
        <v>1769</v>
      </c>
      <c r="O44" s="122">
        <v>8</v>
      </c>
      <c r="P44" s="122" t="s">
        <v>140</v>
      </c>
      <c r="Q44" s="122" t="s">
        <v>1657</v>
      </c>
      <c r="R44" s="122" t="s">
        <v>1281</v>
      </c>
      <c r="S44" s="122" t="s">
        <v>1035</v>
      </c>
      <c r="T44" s="122" t="s">
        <v>1035</v>
      </c>
      <c r="U44" s="122" t="s">
        <v>1035</v>
      </c>
      <c r="V44" s="122" t="s">
        <v>1035</v>
      </c>
      <c r="W44" s="122" t="s">
        <v>1035</v>
      </c>
      <c r="X44" s="122" t="s">
        <v>1035</v>
      </c>
      <c r="Y44" s="122" t="s">
        <v>1035</v>
      </c>
      <c r="Z44" s="122" t="s">
        <v>1035</v>
      </c>
      <c r="AA44" s="122" t="s">
        <v>1035</v>
      </c>
      <c r="AB44" s="122" t="s">
        <v>1035</v>
      </c>
    </row>
    <row r="45" spans="1:28" ht="12.75" customHeight="1">
      <c r="A45" s="123">
        <v>44985</v>
      </c>
      <c r="B45" s="122" t="s">
        <v>1740</v>
      </c>
      <c r="C45" s="122" t="s">
        <v>1035</v>
      </c>
      <c r="D45" s="122" t="s">
        <v>1035</v>
      </c>
      <c r="E45" s="122" t="s">
        <v>1779</v>
      </c>
      <c r="F45" s="122" t="s">
        <v>1035</v>
      </c>
      <c r="G45" s="122" t="s">
        <v>1738</v>
      </c>
      <c r="H45" s="122" t="s">
        <v>1281</v>
      </c>
      <c r="I45" s="122" t="s">
        <v>1737</v>
      </c>
      <c r="J45" s="122" t="s">
        <v>1736</v>
      </c>
      <c r="K45" s="124">
        <v>-376080</v>
      </c>
      <c r="L45" s="122" t="s">
        <v>1029</v>
      </c>
      <c r="M45" s="123"/>
      <c r="N45" s="122" t="s">
        <v>1768</v>
      </c>
      <c r="O45" s="122">
        <v>9</v>
      </c>
      <c r="P45" s="122" t="s">
        <v>140</v>
      </c>
      <c r="Q45" s="122" t="s">
        <v>1657</v>
      </c>
      <c r="R45" s="122" t="s">
        <v>1281</v>
      </c>
      <c r="S45" s="122" t="s">
        <v>1035</v>
      </c>
      <c r="T45" s="122" t="s">
        <v>1035</v>
      </c>
      <c r="U45" s="122" t="s">
        <v>1035</v>
      </c>
      <c r="V45" s="122" t="s">
        <v>1035</v>
      </c>
      <c r="W45" s="122" t="s">
        <v>1035</v>
      </c>
      <c r="X45" s="122" t="s">
        <v>1035</v>
      </c>
      <c r="Y45" s="122" t="s">
        <v>1035</v>
      </c>
      <c r="Z45" s="122" t="s">
        <v>1035</v>
      </c>
      <c r="AA45" s="122" t="s">
        <v>1035</v>
      </c>
      <c r="AB45" s="122" t="s">
        <v>1035</v>
      </c>
    </row>
    <row r="46" spans="1:28" ht="12.75" customHeight="1">
      <c r="A46" s="123">
        <v>44985</v>
      </c>
      <c r="B46" s="122" t="s">
        <v>1740</v>
      </c>
      <c r="C46" s="122" t="s">
        <v>1035</v>
      </c>
      <c r="D46" s="122" t="s">
        <v>1035</v>
      </c>
      <c r="E46" s="122" t="s">
        <v>1779</v>
      </c>
      <c r="F46" s="122" t="s">
        <v>1035</v>
      </c>
      <c r="G46" s="122" t="s">
        <v>1738</v>
      </c>
      <c r="H46" s="122" t="s">
        <v>1281</v>
      </c>
      <c r="I46" s="122" t="s">
        <v>1737</v>
      </c>
      <c r="J46" s="122" t="s">
        <v>1736</v>
      </c>
      <c r="K46" s="124">
        <v>-933757</v>
      </c>
      <c r="L46" s="122" t="s">
        <v>1029</v>
      </c>
      <c r="M46" s="123"/>
      <c r="N46" s="122" t="s">
        <v>1767</v>
      </c>
      <c r="O46" s="122">
        <v>10</v>
      </c>
      <c r="P46" s="122" t="s">
        <v>140</v>
      </c>
      <c r="Q46" s="122" t="s">
        <v>1657</v>
      </c>
      <c r="R46" s="122" t="s">
        <v>1281</v>
      </c>
      <c r="S46" s="122" t="s">
        <v>1035</v>
      </c>
      <c r="T46" s="122" t="s">
        <v>1035</v>
      </c>
      <c r="U46" s="122" t="s">
        <v>1035</v>
      </c>
      <c r="V46" s="122" t="s">
        <v>1035</v>
      </c>
      <c r="W46" s="122" t="s">
        <v>1035</v>
      </c>
      <c r="X46" s="122" t="s">
        <v>1035</v>
      </c>
      <c r="Y46" s="122" t="s">
        <v>1035</v>
      </c>
      <c r="Z46" s="122" t="s">
        <v>1035</v>
      </c>
      <c r="AA46" s="122" t="s">
        <v>1035</v>
      </c>
      <c r="AB46" s="122" t="s">
        <v>1035</v>
      </c>
    </row>
    <row r="47" spans="1:28" ht="12.75" customHeight="1">
      <c r="A47" s="123">
        <v>44985</v>
      </c>
      <c r="B47" s="122" t="s">
        <v>1740</v>
      </c>
      <c r="C47" s="122" t="s">
        <v>1035</v>
      </c>
      <c r="D47" s="122" t="s">
        <v>1035</v>
      </c>
      <c r="E47" s="122" t="s">
        <v>1779</v>
      </c>
      <c r="F47" s="122" t="s">
        <v>1035</v>
      </c>
      <c r="G47" s="122" t="s">
        <v>1738</v>
      </c>
      <c r="H47" s="122" t="s">
        <v>1281</v>
      </c>
      <c r="I47" s="122" t="s">
        <v>1737</v>
      </c>
      <c r="J47" s="122" t="s">
        <v>1736</v>
      </c>
      <c r="K47" s="124">
        <v>-142483</v>
      </c>
      <c r="L47" s="122" t="s">
        <v>1029</v>
      </c>
      <c r="M47" s="123"/>
      <c r="N47" s="122" t="s">
        <v>1766</v>
      </c>
      <c r="O47" s="122">
        <v>11</v>
      </c>
      <c r="P47" s="122" t="s">
        <v>140</v>
      </c>
      <c r="Q47" s="122" t="s">
        <v>1657</v>
      </c>
      <c r="R47" s="122" t="s">
        <v>1281</v>
      </c>
      <c r="S47" s="122" t="s">
        <v>1035</v>
      </c>
      <c r="T47" s="122" t="s">
        <v>1035</v>
      </c>
      <c r="U47" s="122" t="s">
        <v>1035</v>
      </c>
      <c r="V47" s="122" t="s">
        <v>1035</v>
      </c>
      <c r="W47" s="122" t="s">
        <v>1035</v>
      </c>
      <c r="X47" s="122" t="s">
        <v>1035</v>
      </c>
      <c r="Y47" s="122" t="s">
        <v>1035</v>
      </c>
      <c r="Z47" s="122" t="s">
        <v>1035</v>
      </c>
      <c r="AA47" s="122" t="s">
        <v>1035</v>
      </c>
      <c r="AB47" s="122" t="s">
        <v>1035</v>
      </c>
    </row>
    <row r="48" spans="1:28" ht="12.75" customHeight="1">
      <c r="A48" s="123">
        <v>44985</v>
      </c>
      <c r="B48" s="122" t="s">
        <v>1740</v>
      </c>
      <c r="C48" s="122" t="s">
        <v>1035</v>
      </c>
      <c r="D48" s="122" t="s">
        <v>1035</v>
      </c>
      <c r="E48" s="122" t="s">
        <v>1779</v>
      </c>
      <c r="F48" s="122" t="s">
        <v>1035</v>
      </c>
      <c r="G48" s="122" t="s">
        <v>1738</v>
      </c>
      <c r="H48" s="122" t="s">
        <v>1281</v>
      </c>
      <c r="I48" s="122" t="s">
        <v>1737</v>
      </c>
      <c r="J48" s="122" t="s">
        <v>1736</v>
      </c>
      <c r="K48" s="124">
        <v>-78749</v>
      </c>
      <c r="L48" s="122" t="s">
        <v>1029</v>
      </c>
      <c r="M48" s="123"/>
      <c r="N48" s="122" t="s">
        <v>1764</v>
      </c>
      <c r="O48" s="122">
        <v>12</v>
      </c>
      <c r="P48" s="122" t="s">
        <v>140</v>
      </c>
      <c r="Q48" s="122" t="s">
        <v>1657</v>
      </c>
      <c r="R48" s="122" t="s">
        <v>1281</v>
      </c>
      <c r="S48" s="122" t="s">
        <v>1035</v>
      </c>
      <c r="T48" s="122" t="s">
        <v>1035</v>
      </c>
      <c r="U48" s="122" t="s">
        <v>1035</v>
      </c>
      <c r="V48" s="122" t="s">
        <v>1035</v>
      </c>
      <c r="W48" s="122" t="s">
        <v>1035</v>
      </c>
      <c r="X48" s="122" t="s">
        <v>1035</v>
      </c>
      <c r="Y48" s="122" t="s">
        <v>1035</v>
      </c>
      <c r="Z48" s="122" t="s">
        <v>1035</v>
      </c>
      <c r="AA48" s="122" t="s">
        <v>1035</v>
      </c>
      <c r="AB48" s="122" t="s">
        <v>1035</v>
      </c>
    </row>
    <row r="49" spans="1:28" ht="12.75" customHeight="1">
      <c r="A49" s="123">
        <v>44985</v>
      </c>
      <c r="B49" s="122" t="s">
        <v>1740</v>
      </c>
      <c r="C49" s="122" t="s">
        <v>1035</v>
      </c>
      <c r="D49" s="122" t="s">
        <v>1035</v>
      </c>
      <c r="E49" s="122" t="s">
        <v>1779</v>
      </c>
      <c r="F49" s="122" t="s">
        <v>1035</v>
      </c>
      <c r="G49" s="122" t="s">
        <v>1738</v>
      </c>
      <c r="H49" s="122" t="s">
        <v>1281</v>
      </c>
      <c r="I49" s="122" t="s">
        <v>1737</v>
      </c>
      <c r="J49" s="122" t="s">
        <v>1736</v>
      </c>
      <c r="K49" s="124">
        <v>-1438178</v>
      </c>
      <c r="L49" s="122" t="s">
        <v>1029</v>
      </c>
      <c r="M49" s="123"/>
      <c r="N49" s="122" t="s">
        <v>1816</v>
      </c>
      <c r="O49" s="122">
        <v>1</v>
      </c>
      <c r="P49" s="122" t="s">
        <v>140</v>
      </c>
      <c r="Q49" s="122" t="s">
        <v>1657</v>
      </c>
      <c r="R49" s="122" t="s">
        <v>1281</v>
      </c>
      <c r="S49" s="122" t="s">
        <v>1035</v>
      </c>
      <c r="T49" s="122" t="s">
        <v>1035</v>
      </c>
      <c r="U49" s="122" t="s">
        <v>1035</v>
      </c>
      <c r="V49" s="122" t="s">
        <v>1035</v>
      </c>
      <c r="W49" s="122" t="s">
        <v>1035</v>
      </c>
      <c r="X49" s="122" t="s">
        <v>1035</v>
      </c>
      <c r="Y49" s="122" t="s">
        <v>1035</v>
      </c>
      <c r="Z49" s="122" t="s">
        <v>1035</v>
      </c>
      <c r="AA49" s="122" t="s">
        <v>1035</v>
      </c>
      <c r="AB49" s="122" t="s">
        <v>1035</v>
      </c>
    </row>
    <row r="50" spans="1:28">
      <c r="A50" s="123">
        <v>44986</v>
      </c>
      <c r="B50" s="122" t="s">
        <v>549</v>
      </c>
      <c r="C50" s="122" t="s">
        <v>1035</v>
      </c>
      <c r="D50" s="122" t="s">
        <v>1035</v>
      </c>
      <c r="E50" s="122" t="s">
        <v>1813</v>
      </c>
      <c r="F50" s="122" t="s">
        <v>1035</v>
      </c>
      <c r="G50" s="122" t="s">
        <v>1738</v>
      </c>
      <c r="H50" s="122" t="s">
        <v>1281</v>
      </c>
      <c r="I50" s="122" t="s">
        <v>1750</v>
      </c>
      <c r="J50" s="122" t="s">
        <v>1749</v>
      </c>
      <c r="K50" s="124">
        <v>5896000</v>
      </c>
      <c r="L50" s="122" t="s">
        <v>1029</v>
      </c>
      <c r="M50" s="123"/>
      <c r="N50" s="122" t="s">
        <v>1812</v>
      </c>
      <c r="O50" s="122">
        <v>2</v>
      </c>
      <c r="P50" s="122" t="s">
        <v>140</v>
      </c>
      <c r="Q50" s="122" t="s">
        <v>1747</v>
      </c>
      <c r="R50" s="122" t="s">
        <v>1281</v>
      </c>
      <c r="S50" s="122" t="s">
        <v>1815</v>
      </c>
      <c r="T50" s="122" t="s">
        <v>1814</v>
      </c>
      <c r="U50" s="122" t="s">
        <v>1035</v>
      </c>
      <c r="V50" s="122" t="s">
        <v>1035</v>
      </c>
      <c r="W50" s="122" t="s">
        <v>1035</v>
      </c>
      <c r="X50" s="122" t="s">
        <v>1035</v>
      </c>
      <c r="Y50" s="122" t="s">
        <v>1035</v>
      </c>
      <c r="Z50" s="122" t="s">
        <v>1035</v>
      </c>
      <c r="AA50" s="122" t="s">
        <v>1035</v>
      </c>
      <c r="AB50" s="122" t="s">
        <v>1035</v>
      </c>
    </row>
    <row r="51" spans="1:28">
      <c r="A51" s="123">
        <v>44986</v>
      </c>
      <c r="B51" s="122" t="s">
        <v>549</v>
      </c>
      <c r="C51" s="122" t="s">
        <v>1035</v>
      </c>
      <c r="D51" s="122" t="s">
        <v>1035</v>
      </c>
      <c r="E51" s="122" t="s">
        <v>1813</v>
      </c>
      <c r="F51" s="122" t="s">
        <v>1035</v>
      </c>
      <c r="G51" s="122" t="s">
        <v>1738</v>
      </c>
      <c r="H51" s="122" t="s">
        <v>1281</v>
      </c>
      <c r="I51" s="122" t="s">
        <v>1750</v>
      </c>
      <c r="J51" s="122" t="s">
        <v>1749</v>
      </c>
      <c r="K51" s="124">
        <v>2244000</v>
      </c>
      <c r="L51" s="122" t="s">
        <v>1029</v>
      </c>
      <c r="M51" s="123"/>
      <c r="N51" s="122" t="s">
        <v>1812</v>
      </c>
      <c r="O51" s="122">
        <v>3</v>
      </c>
      <c r="P51" s="122" t="s">
        <v>140</v>
      </c>
      <c r="Q51" s="122" t="s">
        <v>1747</v>
      </c>
      <c r="R51" s="122" t="s">
        <v>1281</v>
      </c>
      <c r="S51" s="122" t="s">
        <v>1811</v>
      </c>
      <c r="T51" s="122" t="s">
        <v>1810</v>
      </c>
      <c r="U51" s="122" t="s">
        <v>1035</v>
      </c>
      <c r="V51" s="122" t="s">
        <v>1035</v>
      </c>
      <c r="W51" s="122" t="s">
        <v>1035</v>
      </c>
      <c r="X51" s="122" t="s">
        <v>1035</v>
      </c>
      <c r="Y51" s="122" t="s">
        <v>1035</v>
      </c>
      <c r="Z51" s="122" t="s">
        <v>1035</v>
      </c>
      <c r="AA51" s="122" t="s">
        <v>1035</v>
      </c>
      <c r="AB51" s="122" t="s">
        <v>1035</v>
      </c>
    </row>
    <row r="52" spans="1:28">
      <c r="A52" s="123">
        <v>44957</v>
      </c>
      <c r="B52" s="122" t="s">
        <v>1740</v>
      </c>
      <c r="C52" s="122" t="s">
        <v>1035</v>
      </c>
      <c r="D52" s="122" t="s">
        <v>1035</v>
      </c>
      <c r="E52" s="122" t="s">
        <v>1776</v>
      </c>
      <c r="F52" s="122" t="s">
        <v>1035</v>
      </c>
      <c r="G52" s="122" t="s">
        <v>1738</v>
      </c>
      <c r="H52" s="122" t="s">
        <v>1281</v>
      </c>
      <c r="I52" s="122" t="s">
        <v>1737</v>
      </c>
      <c r="J52" s="122" t="s">
        <v>1736</v>
      </c>
      <c r="K52" s="124">
        <v>-1453253</v>
      </c>
      <c r="L52" s="122" t="s">
        <v>1029</v>
      </c>
      <c r="M52" s="123"/>
      <c r="N52" s="122" t="s">
        <v>1809</v>
      </c>
      <c r="O52" s="122">
        <v>1</v>
      </c>
      <c r="P52" s="122" t="s">
        <v>140</v>
      </c>
      <c r="Q52" s="122" t="s">
        <v>1657</v>
      </c>
      <c r="R52" s="122" t="s">
        <v>1281</v>
      </c>
      <c r="S52" s="122" t="s">
        <v>1035</v>
      </c>
      <c r="T52" s="122" t="s">
        <v>1035</v>
      </c>
      <c r="U52" s="122" t="s">
        <v>1035</v>
      </c>
      <c r="V52" s="122" t="s">
        <v>1035</v>
      </c>
      <c r="W52" s="122" t="s">
        <v>1035</v>
      </c>
      <c r="X52" s="122" t="s">
        <v>1035</v>
      </c>
      <c r="Y52" s="122" t="s">
        <v>1035</v>
      </c>
      <c r="Z52" s="122" t="s">
        <v>1035</v>
      </c>
      <c r="AA52" s="122" t="s">
        <v>1035</v>
      </c>
      <c r="AB52" s="122" t="s">
        <v>1035</v>
      </c>
    </row>
    <row r="53" spans="1:28">
      <c r="A53" s="123">
        <v>45016</v>
      </c>
      <c r="B53" s="122" t="s">
        <v>1740</v>
      </c>
      <c r="C53" s="122" t="s">
        <v>1035</v>
      </c>
      <c r="D53" s="122" t="s">
        <v>1035</v>
      </c>
      <c r="E53" s="122" t="s">
        <v>1739</v>
      </c>
      <c r="F53" s="122" t="s">
        <v>1035</v>
      </c>
      <c r="G53" s="122" t="s">
        <v>1738</v>
      </c>
      <c r="H53" s="122" t="s">
        <v>1281</v>
      </c>
      <c r="I53" s="122" t="s">
        <v>1737</v>
      </c>
      <c r="J53" s="122" t="s">
        <v>1736</v>
      </c>
      <c r="K53" s="124">
        <v>-3001783</v>
      </c>
      <c r="L53" s="122" t="s">
        <v>1029</v>
      </c>
      <c r="M53" s="123"/>
      <c r="N53" s="122" t="s">
        <v>1808</v>
      </c>
      <c r="O53" s="122">
        <v>4</v>
      </c>
      <c r="P53" s="122" t="s">
        <v>140</v>
      </c>
      <c r="Q53" s="122" t="s">
        <v>1657</v>
      </c>
      <c r="R53" s="122" t="s">
        <v>1281</v>
      </c>
      <c r="S53" s="122" t="s">
        <v>1035</v>
      </c>
      <c r="T53" s="122" t="s">
        <v>1035</v>
      </c>
      <c r="U53" s="122" t="s">
        <v>1035</v>
      </c>
      <c r="V53" s="122" t="s">
        <v>1035</v>
      </c>
      <c r="W53" s="122" t="s">
        <v>1035</v>
      </c>
      <c r="X53" s="122" t="s">
        <v>1035</v>
      </c>
      <c r="Y53" s="122" t="s">
        <v>1035</v>
      </c>
      <c r="Z53" s="122" t="s">
        <v>1035</v>
      </c>
      <c r="AA53" s="122" t="s">
        <v>1035</v>
      </c>
      <c r="AB53" s="122" t="s">
        <v>1035</v>
      </c>
    </row>
    <row r="54" spans="1:28">
      <c r="A54" s="123">
        <v>44986</v>
      </c>
      <c r="B54" s="122" t="s">
        <v>549</v>
      </c>
      <c r="C54" s="122" t="s">
        <v>1035</v>
      </c>
      <c r="D54" s="122" t="s">
        <v>1035</v>
      </c>
      <c r="E54" s="122" t="s">
        <v>1807</v>
      </c>
      <c r="F54" s="122" t="s">
        <v>1035</v>
      </c>
      <c r="G54" s="122" t="s">
        <v>1738</v>
      </c>
      <c r="H54" s="122" t="s">
        <v>1281</v>
      </c>
      <c r="I54" s="122" t="s">
        <v>1750</v>
      </c>
      <c r="J54" s="122" t="s">
        <v>1749</v>
      </c>
      <c r="K54" s="124">
        <v>1000000</v>
      </c>
      <c r="L54" s="122" t="s">
        <v>1029</v>
      </c>
      <c r="M54" s="123"/>
      <c r="N54" s="122" t="s">
        <v>1806</v>
      </c>
      <c r="O54" s="122">
        <v>5</v>
      </c>
      <c r="P54" s="122" t="s">
        <v>140</v>
      </c>
      <c r="Q54" s="122" t="s">
        <v>1805</v>
      </c>
      <c r="R54" s="122" t="s">
        <v>1281</v>
      </c>
      <c r="S54" s="122" t="s">
        <v>1788</v>
      </c>
      <c r="T54" s="122" t="s">
        <v>1787</v>
      </c>
      <c r="U54" s="122" t="s">
        <v>1035</v>
      </c>
      <c r="V54" s="122" t="s">
        <v>1035</v>
      </c>
      <c r="W54" s="122" t="s">
        <v>1035</v>
      </c>
      <c r="X54" s="122" t="s">
        <v>1035</v>
      </c>
      <c r="Y54" s="122" t="s">
        <v>1035</v>
      </c>
      <c r="Z54" s="122" t="s">
        <v>1035</v>
      </c>
      <c r="AA54" s="122" t="s">
        <v>1035</v>
      </c>
      <c r="AB54" s="122" t="s">
        <v>1035</v>
      </c>
    </row>
    <row r="55" spans="1:28" ht="12.75" customHeight="1">
      <c r="A55" s="123">
        <v>44986</v>
      </c>
      <c r="B55" s="122" t="s">
        <v>1740</v>
      </c>
      <c r="C55" s="122" t="s">
        <v>1035</v>
      </c>
      <c r="D55" s="122" t="s">
        <v>1035</v>
      </c>
      <c r="E55" s="122" t="s">
        <v>1804</v>
      </c>
      <c r="F55" s="122" t="s">
        <v>1035</v>
      </c>
      <c r="G55" s="122" t="s">
        <v>1738</v>
      </c>
      <c r="H55" s="122" t="s">
        <v>1281</v>
      </c>
      <c r="I55" s="122" t="s">
        <v>1799</v>
      </c>
      <c r="J55" s="122" t="s">
        <v>1736</v>
      </c>
      <c r="K55" s="124">
        <v>-16343357</v>
      </c>
      <c r="L55" s="122" t="s">
        <v>1029</v>
      </c>
      <c r="M55" s="123"/>
      <c r="N55" s="122" t="s">
        <v>1803</v>
      </c>
      <c r="O55" s="122">
        <v>13</v>
      </c>
      <c r="P55" s="122" t="s">
        <v>140</v>
      </c>
      <c r="Q55" s="122" t="s">
        <v>1712</v>
      </c>
      <c r="R55" s="122" t="s">
        <v>1281</v>
      </c>
      <c r="S55" s="122" t="s">
        <v>1035</v>
      </c>
      <c r="T55" s="122" t="s">
        <v>1035</v>
      </c>
      <c r="U55" s="122" t="s">
        <v>1035</v>
      </c>
      <c r="V55" s="122" t="s">
        <v>1035</v>
      </c>
      <c r="W55" s="122" t="s">
        <v>1035</v>
      </c>
      <c r="X55" s="122" t="s">
        <v>1035</v>
      </c>
      <c r="Y55" s="122" t="s">
        <v>1035</v>
      </c>
      <c r="Z55" s="122" t="s">
        <v>1035</v>
      </c>
      <c r="AA55" s="122" t="s">
        <v>1035</v>
      </c>
      <c r="AB55" s="122" t="s">
        <v>1035</v>
      </c>
    </row>
    <row r="56" spans="1:28" ht="12.75" customHeight="1">
      <c r="A56" s="123">
        <v>44986</v>
      </c>
      <c r="B56" s="122" t="s">
        <v>1740</v>
      </c>
      <c r="C56" s="122" t="s">
        <v>1035</v>
      </c>
      <c r="D56" s="122" t="s">
        <v>1035</v>
      </c>
      <c r="E56" s="122" t="s">
        <v>1800</v>
      </c>
      <c r="F56" s="122" t="s">
        <v>1035</v>
      </c>
      <c r="G56" s="122" t="s">
        <v>1738</v>
      </c>
      <c r="H56" s="122" t="s">
        <v>1281</v>
      </c>
      <c r="I56" s="122" t="s">
        <v>1799</v>
      </c>
      <c r="J56" s="122" t="s">
        <v>1736</v>
      </c>
      <c r="K56" s="124">
        <v>-10423059</v>
      </c>
      <c r="L56" s="122" t="s">
        <v>1029</v>
      </c>
      <c r="M56" s="123"/>
      <c r="N56" s="122" t="s">
        <v>1802</v>
      </c>
      <c r="O56" s="122">
        <v>14</v>
      </c>
      <c r="P56" s="122" t="s">
        <v>140</v>
      </c>
      <c r="Q56" s="122" t="s">
        <v>1712</v>
      </c>
      <c r="R56" s="122" t="s">
        <v>1281</v>
      </c>
      <c r="S56" s="122" t="s">
        <v>1035</v>
      </c>
      <c r="T56" s="122" t="s">
        <v>1035</v>
      </c>
      <c r="U56" s="122" t="s">
        <v>1035</v>
      </c>
      <c r="V56" s="122" t="s">
        <v>1035</v>
      </c>
      <c r="W56" s="122" t="s">
        <v>1035</v>
      </c>
      <c r="X56" s="122" t="s">
        <v>1035</v>
      </c>
      <c r="Y56" s="122" t="s">
        <v>1035</v>
      </c>
      <c r="Z56" s="122" t="s">
        <v>1035</v>
      </c>
      <c r="AA56" s="122" t="s">
        <v>1035</v>
      </c>
      <c r="AB56" s="122" t="s">
        <v>1035</v>
      </c>
    </row>
    <row r="57" spans="1:28" ht="12.75" customHeight="1">
      <c r="A57" s="123">
        <v>44986</v>
      </c>
      <c r="B57" s="122" t="s">
        <v>549</v>
      </c>
      <c r="C57" s="122" t="s">
        <v>1035</v>
      </c>
      <c r="D57" s="122" t="s">
        <v>1035</v>
      </c>
      <c r="E57" s="122" t="s">
        <v>1800</v>
      </c>
      <c r="F57" s="122" t="s">
        <v>1035</v>
      </c>
      <c r="G57" s="122" t="s">
        <v>1738</v>
      </c>
      <c r="H57" s="122" t="s">
        <v>1281</v>
      </c>
      <c r="I57" s="122" t="s">
        <v>1799</v>
      </c>
      <c r="J57" s="122" t="s">
        <v>1749</v>
      </c>
      <c r="K57" s="124">
        <v>1000000</v>
      </c>
      <c r="L57" s="122" t="s">
        <v>1029</v>
      </c>
      <c r="M57" s="123"/>
      <c r="N57" s="122" t="s">
        <v>1801</v>
      </c>
      <c r="O57" s="122">
        <v>14</v>
      </c>
      <c r="P57" s="122" t="s">
        <v>140</v>
      </c>
      <c r="Q57" s="122" t="s">
        <v>1315</v>
      </c>
      <c r="R57" s="122" t="s">
        <v>1281</v>
      </c>
      <c r="S57" s="122" t="s">
        <v>1035</v>
      </c>
      <c r="T57" s="122" t="s">
        <v>1035</v>
      </c>
      <c r="U57" s="122" t="s">
        <v>1035</v>
      </c>
      <c r="V57" s="122" t="s">
        <v>1035</v>
      </c>
      <c r="W57" s="122" t="s">
        <v>1035</v>
      </c>
      <c r="X57" s="122" t="s">
        <v>1035</v>
      </c>
      <c r="Y57" s="122" t="s">
        <v>1035</v>
      </c>
      <c r="Z57" s="122" t="s">
        <v>1035</v>
      </c>
      <c r="AA57" s="122" t="s">
        <v>1035</v>
      </c>
      <c r="AB57" s="122" t="s">
        <v>1035</v>
      </c>
    </row>
    <row r="58" spans="1:28" ht="12.75" customHeight="1">
      <c r="A58" s="123">
        <v>44986</v>
      </c>
      <c r="B58" s="122" t="s">
        <v>549</v>
      </c>
      <c r="C58" s="122" t="s">
        <v>1035</v>
      </c>
      <c r="D58" s="122" t="s">
        <v>1035</v>
      </c>
      <c r="E58" s="122" t="s">
        <v>1800</v>
      </c>
      <c r="F58" s="122" t="s">
        <v>1035</v>
      </c>
      <c r="G58" s="122" t="s">
        <v>1738</v>
      </c>
      <c r="H58" s="122" t="s">
        <v>1281</v>
      </c>
      <c r="I58" s="122" t="s">
        <v>1799</v>
      </c>
      <c r="J58" s="122" t="s">
        <v>1749</v>
      </c>
      <c r="K58" s="124">
        <v>1000000</v>
      </c>
      <c r="L58" s="122" t="s">
        <v>1029</v>
      </c>
      <c r="M58" s="123"/>
      <c r="N58" s="122" t="s">
        <v>1798</v>
      </c>
      <c r="O58" s="122">
        <v>14</v>
      </c>
      <c r="P58" s="122" t="s">
        <v>140</v>
      </c>
      <c r="Q58" s="122" t="s">
        <v>1315</v>
      </c>
      <c r="R58" s="122" t="s">
        <v>1281</v>
      </c>
      <c r="S58" s="122" t="s">
        <v>1035</v>
      </c>
      <c r="T58" s="122" t="s">
        <v>1035</v>
      </c>
      <c r="U58" s="122" t="s">
        <v>1035</v>
      </c>
      <c r="V58" s="122" t="s">
        <v>1035</v>
      </c>
      <c r="W58" s="122" t="s">
        <v>1035</v>
      </c>
      <c r="X58" s="122" t="s">
        <v>1035</v>
      </c>
      <c r="Y58" s="122" t="s">
        <v>1035</v>
      </c>
      <c r="Z58" s="122" t="s">
        <v>1035</v>
      </c>
      <c r="AA58" s="122" t="s">
        <v>1035</v>
      </c>
      <c r="AB58" s="122" t="s">
        <v>1035</v>
      </c>
    </row>
    <row r="59" spans="1:28">
      <c r="A59" s="123">
        <v>45005</v>
      </c>
      <c r="B59" s="122" t="s">
        <v>549</v>
      </c>
      <c r="C59" s="122" t="s">
        <v>1035</v>
      </c>
      <c r="D59" s="122" t="s">
        <v>1035</v>
      </c>
      <c r="E59" s="122" t="s">
        <v>1797</v>
      </c>
      <c r="F59" s="122" t="s">
        <v>1035</v>
      </c>
      <c r="G59" s="122" t="s">
        <v>1738</v>
      </c>
      <c r="H59" s="122" t="s">
        <v>1281</v>
      </c>
      <c r="I59" s="122" t="s">
        <v>1750</v>
      </c>
      <c r="J59" s="122" t="s">
        <v>1749</v>
      </c>
      <c r="K59" s="124">
        <v>1360000</v>
      </c>
      <c r="L59" s="122" t="s">
        <v>1029</v>
      </c>
      <c r="M59" s="123"/>
      <c r="N59" s="122" t="s">
        <v>1796</v>
      </c>
      <c r="O59" s="122">
        <v>11</v>
      </c>
      <c r="P59" s="122" t="s">
        <v>140</v>
      </c>
      <c r="Q59" s="122" t="s">
        <v>1795</v>
      </c>
      <c r="R59" s="122" t="s">
        <v>1281</v>
      </c>
      <c r="S59" s="122" t="s">
        <v>1794</v>
      </c>
      <c r="T59" s="122" t="s">
        <v>1793</v>
      </c>
      <c r="U59" s="122" t="s">
        <v>1035</v>
      </c>
      <c r="V59" s="122" t="s">
        <v>1035</v>
      </c>
      <c r="W59" s="122" t="s">
        <v>1035</v>
      </c>
      <c r="X59" s="122" t="s">
        <v>1035</v>
      </c>
      <c r="Y59" s="122" t="s">
        <v>1035</v>
      </c>
      <c r="Z59" s="122" t="s">
        <v>1035</v>
      </c>
      <c r="AA59" s="122" t="s">
        <v>1035</v>
      </c>
      <c r="AB59" s="122" t="s">
        <v>1035</v>
      </c>
    </row>
    <row r="60" spans="1:28">
      <c r="A60" s="123">
        <v>45005</v>
      </c>
      <c r="B60" s="122" t="s">
        <v>549</v>
      </c>
      <c r="C60" s="122" t="s">
        <v>1035</v>
      </c>
      <c r="D60" s="122" t="s">
        <v>1035</v>
      </c>
      <c r="E60" s="122" t="s">
        <v>1797</v>
      </c>
      <c r="F60" s="122" t="s">
        <v>1035</v>
      </c>
      <c r="G60" s="122" t="s">
        <v>1738</v>
      </c>
      <c r="H60" s="122" t="s">
        <v>1281</v>
      </c>
      <c r="I60" s="122" t="s">
        <v>1750</v>
      </c>
      <c r="J60" s="122" t="s">
        <v>1749</v>
      </c>
      <c r="K60" s="124">
        <v>1700000</v>
      </c>
      <c r="L60" s="122" t="s">
        <v>1029</v>
      </c>
      <c r="M60" s="123"/>
      <c r="N60" s="122" t="s">
        <v>1796</v>
      </c>
      <c r="O60" s="122">
        <v>12</v>
      </c>
      <c r="P60" s="122" t="s">
        <v>140</v>
      </c>
      <c r="Q60" s="122" t="s">
        <v>1795</v>
      </c>
      <c r="R60" s="122" t="s">
        <v>1281</v>
      </c>
      <c r="S60" s="122" t="s">
        <v>1794</v>
      </c>
      <c r="T60" s="122" t="s">
        <v>1793</v>
      </c>
      <c r="U60" s="122" t="s">
        <v>1035</v>
      </c>
      <c r="V60" s="122" t="s">
        <v>1035</v>
      </c>
      <c r="W60" s="122" t="s">
        <v>1035</v>
      </c>
      <c r="X60" s="122" t="s">
        <v>1035</v>
      </c>
      <c r="Y60" s="122" t="s">
        <v>1035</v>
      </c>
      <c r="Z60" s="122" t="s">
        <v>1035</v>
      </c>
      <c r="AA60" s="122" t="s">
        <v>1035</v>
      </c>
      <c r="AB60" s="122" t="s">
        <v>1035</v>
      </c>
    </row>
    <row r="61" spans="1:28">
      <c r="A61" s="123">
        <v>45005</v>
      </c>
      <c r="B61" s="122" t="s">
        <v>549</v>
      </c>
      <c r="C61" s="122" t="s">
        <v>1035</v>
      </c>
      <c r="D61" s="122" t="s">
        <v>1035</v>
      </c>
      <c r="E61" s="122" t="s">
        <v>1784</v>
      </c>
      <c r="F61" s="122" t="s">
        <v>1035</v>
      </c>
      <c r="G61" s="122" t="s">
        <v>1738</v>
      </c>
      <c r="H61" s="122" t="s">
        <v>1281</v>
      </c>
      <c r="I61" s="122" t="s">
        <v>1750</v>
      </c>
      <c r="J61" s="122" t="s">
        <v>1749</v>
      </c>
      <c r="K61" s="124">
        <v>713000</v>
      </c>
      <c r="L61" s="122" t="s">
        <v>1029</v>
      </c>
      <c r="M61" s="123"/>
      <c r="N61" s="122" t="s">
        <v>1783</v>
      </c>
      <c r="O61" s="122">
        <v>8</v>
      </c>
      <c r="P61" s="122" t="s">
        <v>140</v>
      </c>
      <c r="Q61" s="122" t="s">
        <v>1782</v>
      </c>
      <c r="R61" s="122" t="s">
        <v>1281</v>
      </c>
      <c r="S61" s="122" t="s">
        <v>1792</v>
      </c>
      <c r="T61" s="122" t="s">
        <v>1791</v>
      </c>
      <c r="U61" s="122" t="s">
        <v>1035</v>
      </c>
      <c r="V61" s="122" t="s">
        <v>1035</v>
      </c>
      <c r="W61" s="122" t="s">
        <v>1035</v>
      </c>
      <c r="X61" s="122" t="s">
        <v>1035</v>
      </c>
      <c r="Y61" s="122" t="s">
        <v>1035</v>
      </c>
      <c r="Z61" s="122" t="s">
        <v>1035</v>
      </c>
      <c r="AA61" s="122" t="s">
        <v>1035</v>
      </c>
      <c r="AB61" s="122" t="s">
        <v>1035</v>
      </c>
    </row>
    <row r="62" spans="1:28">
      <c r="A62" s="123">
        <v>45005</v>
      </c>
      <c r="B62" s="122" t="s">
        <v>549</v>
      </c>
      <c r="C62" s="122" t="s">
        <v>1035</v>
      </c>
      <c r="D62" s="122" t="s">
        <v>1035</v>
      </c>
      <c r="E62" s="122" t="s">
        <v>1784</v>
      </c>
      <c r="F62" s="122" t="s">
        <v>1035</v>
      </c>
      <c r="G62" s="122" t="s">
        <v>1738</v>
      </c>
      <c r="H62" s="122" t="s">
        <v>1281</v>
      </c>
      <c r="I62" s="122" t="s">
        <v>1750</v>
      </c>
      <c r="J62" s="122" t="s">
        <v>1749</v>
      </c>
      <c r="K62" s="124">
        <v>764000</v>
      </c>
      <c r="L62" s="122" t="s">
        <v>1029</v>
      </c>
      <c r="M62" s="123"/>
      <c r="N62" s="122" t="s">
        <v>1783</v>
      </c>
      <c r="O62" s="122">
        <v>9</v>
      </c>
      <c r="P62" s="122" t="s">
        <v>140</v>
      </c>
      <c r="Q62" s="122" t="s">
        <v>1782</v>
      </c>
      <c r="R62" s="122" t="s">
        <v>1281</v>
      </c>
      <c r="S62" s="122" t="s">
        <v>1790</v>
      </c>
      <c r="T62" s="122" t="s">
        <v>1789</v>
      </c>
      <c r="U62" s="122" t="s">
        <v>1035</v>
      </c>
      <c r="V62" s="122" t="s">
        <v>1035</v>
      </c>
      <c r="W62" s="122" t="s">
        <v>1035</v>
      </c>
      <c r="X62" s="122" t="s">
        <v>1035</v>
      </c>
      <c r="Y62" s="122" t="s">
        <v>1035</v>
      </c>
      <c r="Z62" s="122" t="s">
        <v>1035</v>
      </c>
      <c r="AA62" s="122" t="s">
        <v>1035</v>
      </c>
      <c r="AB62" s="122" t="s">
        <v>1035</v>
      </c>
    </row>
    <row r="63" spans="1:28">
      <c r="A63" s="123">
        <v>45005</v>
      </c>
      <c r="B63" s="122" t="s">
        <v>549</v>
      </c>
      <c r="C63" s="122" t="s">
        <v>1035</v>
      </c>
      <c r="D63" s="122" t="s">
        <v>1035</v>
      </c>
      <c r="E63" s="122" t="s">
        <v>1784</v>
      </c>
      <c r="F63" s="122" t="s">
        <v>1035</v>
      </c>
      <c r="G63" s="122" t="s">
        <v>1738</v>
      </c>
      <c r="H63" s="122" t="s">
        <v>1281</v>
      </c>
      <c r="I63" s="122" t="s">
        <v>1750</v>
      </c>
      <c r="J63" s="122" t="s">
        <v>1749</v>
      </c>
      <c r="K63" s="124">
        <v>1889999</v>
      </c>
      <c r="L63" s="122" t="s">
        <v>1029</v>
      </c>
      <c r="M63" s="123"/>
      <c r="N63" s="122" t="s">
        <v>1783</v>
      </c>
      <c r="O63" s="122">
        <v>10</v>
      </c>
      <c r="P63" s="122" t="s">
        <v>140</v>
      </c>
      <c r="Q63" s="122" t="s">
        <v>1782</v>
      </c>
      <c r="R63" s="122" t="s">
        <v>1281</v>
      </c>
      <c r="S63" s="122" t="s">
        <v>1788</v>
      </c>
      <c r="T63" s="122" t="s">
        <v>1787</v>
      </c>
      <c r="U63" s="122" t="s">
        <v>1035</v>
      </c>
      <c r="V63" s="122" t="s">
        <v>1035</v>
      </c>
      <c r="W63" s="122" t="s">
        <v>1035</v>
      </c>
      <c r="X63" s="122" t="s">
        <v>1035</v>
      </c>
      <c r="Y63" s="122" t="s">
        <v>1035</v>
      </c>
      <c r="Z63" s="122" t="s">
        <v>1035</v>
      </c>
      <c r="AA63" s="122" t="s">
        <v>1035</v>
      </c>
      <c r="AB63" s="122" t="s">
        <v>1035</v>
      </c>
    </row>
    <row r="64" spans="1:28">
      <c r="A64" s="123">
        <v>45005</v>
      </c>
      <c r="B64" s="122" t="s">
        <v>549</v>
      </c>
      <c r="C64" s="122" t="s">
        <v>1035</v>
      </c>
      <c r="D64" s="122" t="s">
        <v>1035</v>
      </c>
      <c r="E64" s="122" t="s">
        <v>1784</v>
      </c>
      <c r="F64" s="122" t="s">
        <v>1035</v>
      </c>
      <c r="G64" s="122" t="s">
        <v>1738</v>
      </c>
      <c r="H64" s="122" t="s">
        <v>1281</v>
      </c>
      <c r="I64" s="122" t="s">
        <v>1750</v>
      </c>
      <c r="J64" s="122" t="s">
        <v>1749</v>
      </c>
      <c r="K64" s="124">
        <v>668000</v>
      </c>
      <c r="L64" s="122" t="s">
        <v>1029</v>
      </c>
      <c r="M64" s="123"/>
      <c r="N64" s="122" t="s">
        <v>1783</v>
      </c>
      <c r="O64" s="122">
        <v>7</v>
      </c>
      <c r="P64" s="122" t="s">
        <v>140</v>
      </c>
      <c r="Q64" s="122" t="s">
        <v>1782</v>
      </c>
      <c r="R64" s="122" t="s">
        <v>1281</v>
      </c>
      <c r="S64" s="122" t="s">
        <v>1786</v>
      </c>
      <c r="T64" s="122" t="s">
        <v>1785</v>
      </c>
      <c r="U64" s="122" t="s">
        <v>1035</v>
      </c>
      <c r="V64" s="122" t="s">
        <v>1035</v>
      </c>
      <c r="W64" s="122" t="s">
        <v>1035</v>
      </c>
      <c r="X64" s="122" t="s">
        <v>1035</v>
      </c>
      <c r="Y64" s="122" t="s">
        <v>1035</v>
      </c>
      <c r="Z64" s="122" t="s">
        <v>1035</v>
      </c>
      <c r="AA64" s="122" t="s">
        <v>1035</v>
      </c>
      <c r="AB64" s="122" t="s">
        <v>1035</v>
      </c>
    </row>
    <row r="65" spans="1:28">
      <c r="A65" s="123">
        <v>45005</v>
      </c>
      <c r="B65" s="122" t="s">
        <v>549</v>
      </c>
      <c r="C65" s="122" t="s">
        <v>1035</v>
      </c>
      <c r="D65" s="122" t="s">
        <v>1035</v>
      </c>
      <c r="E65" s="122" t="s">
        <v>1784</v>
      </c>
      <c r="F65" s="122" t="s">
        <v>1035</v>
      </c>
      <c r="G65" s="122" t="s">
        <v>1738</v>
      </c>
      <c r="H65" s="122" t="s">
        <v>1281</v>
      </c>
      <c r="I65" s="122" t="s">
        <v>1750</v>
      </c>
      <c r="J65" s="122" t="s">
        <v>1749</v>
      </c>
      <c r="K65" s="124">
        <v>617001</v>
      </c>
      <c r="L65" s="122" t="s">
        <v>1029</v>
      </c>
      <c r="M65" s="123"/>
      <c r="N65" s="122" t="s">
        <v>1783</v>
      </c>
      <c r="O65" s="122">
        <v>6</v>
      </c>
      <c r="P65" s="122" t="s">
        <v>140</v>
      </c>
      <c r="Q65" s="122" t="s">
        <v>1782</v>
      </c>
      <c r="R65" s="122" t="s">
        <v>1281</v>
      </c>
      <c r="S65" s="122" t="s">
        <v>1786</v>
      </c>
      <c r="T65" s="122" t="s">
        <v>1785</v>
      </c>
      <c r="U65" s="122" t="s">
        <v>1035</v>
      </c>
      <c r="V65" s="122" t="s">
        <v>1035</v>
      </c>
      <c r="W65" s="122" t="s">
        <v>1035</v>
      </c>
      <c r="X65" s="122" t="s">
        <v>1035</v>
      </c>
      <c r="Y65" s="122" t="s">
        <v>1035</v>
      </c>
      <c r="Z65" s="122" t="s">
        <v>1035</v>
      </c>
      <c r="AA65" s="122" t="s">
        <v>1035</v>
      </c>
      <c r="AB65" s="122" t="s">
        <v>1035</v>
      </c>
    </row>
    <row r="66" spans="1:28">
      <c r="A66" s="123">
        <v>45005</v>
      </c>
      <c r="B66" s="122" t="s">
        <v>549</v>
      </c>
      <c r="C66" s="122" t="s">
        <v>1035</v>
      </c>
      <c r="D66" s="122" t="s">
        <v>1035</v>
      </c>
      <c r="E66" s="122" t="s">
        <v>1784</v>
      </c>
      <c r="F66" s="122" t="s">
        <v>1035</v>
      </c>
      <c r="G66" s="122" t="s">
        <v>1738</v>
      </c>
      <c r="H66" s="122" t="s">
        <v>1281</v>
      </c>
      <c r="I66" s="122" t="s">
        <v>1750</v>
      </c>
      <c r="J66" s="122" t="s">
        <v>1749</v>
      </c>
      <c r="K66" s="124">
        <v>1485000</v>
      </c>
      <c r="L66" s="122" t="s">
        <v>1029</v>
      </c>
      <c r="M66" s="123"/>
      <c r="N66" s="122" t="s">
        <v>1783</v>
      </c>
      <c r="O66" s="122">
        <v>13</v>
      </c>
      <c r="P66" s="122" t="s">
        <v>140</v>
      </c>
      <c r="Q66" s="122" t="s">
        <v>1782</v>
      </c>
      <c r="R66" s="122" t="s">
        <v>1281</v>
      </c>
      <c r="S66" s="122" t="s">
        <v>1781</v>
      </c>
      <c r="T66" s="122" t="s">
        <v>1780</v>
      </c>
      <c r="U66" s="122" t="s">
        <v>1035</v>
      </c>
      <c r="V66" s="122" t="s">
        <v>1035</v>
      </c>
      <c r="W66" s="122" t="s">
        <v>1035</v>
      </c>
      <c r="X66" s="122" t="s">
        <v>1035</v>
      </c>
      <c r="Y66" s="122" t="s">
        <v>1035</v>
      </c>
      <c r="Z66" s="122" t="s">
        <v>1035</v>
      </c>
      <c r="AA66" s="122" t="s">
        <v>1035</v>
      </c>
      <c r="AB66" s="122" t="s">
        <v>1035</v>
      </c>
    </row>
    <row r="67" spans="1:28" ht="12.75" customHeight="1">
      <c r="A67" s="123">
        <v>44985</v>
      </c>
      <c r="B67" s="122" t="s">
        <v>1740</v>
      </c>
      <c r="C67" s="122" t="s">
        <v>1035</v>
      </c>
      <c r="D67" s="122" t="s">
        <v>1035</v>
      </c>
      <c r="E67" s="122" t="s">
        <v>1779</v>
      </c>
      <c r="F67" s="122" t="s">
        <v>1035</v>
      </c>
      <c r="G67" s="122" t="s">
        <v>1738</v>
      </c>
      <c r="H67" s="122" t="s">
        <v>1281</v>
      </c>
      <c r="I67" s="122" t="s">
        <v>1737</v>
      </c>
      <c r="J67" s="122" t="s">
        <v>1736</v>
      </c>
      <c r="K67" s="124">
        <v>-3033100</v>
      </c>
      <c r="L67" s="122" t="s">
        <v>1029</v>
      </c>
      <c r="M67" s="123"/>
      <c r="N67" s="122" t="s">
        <v>1777</v>
      </c>
      <c r="O67" s="122">
        <v>4</v>
      </c>
      <c r="P67" s="122" t="s">
        <v>140</v>
      </c>
      <c r="Q67" s="122" t="s">
        <v>1657</v>
      </c>
      <c r="R67" s="122" t="s">
        <v>1281</v>
      </c>
      <c r="S67" s="122" t="s">
        <v>1035</v>
      </c>
      <c r="T67" s="122" t="s">
        <v>1035</v>
      </c>
      <c r="U67" s="122" t="s">
        <v>1035</v>
      </c>
      <c r="V67" s="122" t="s">
        <v>1035</v>
      </c>
      <c r="W67" s="122" t="s">
        <v>1035</v>
      </c>
      <c r="X67" s="122" t="s">
        <v>1035</v>
      </c>
      <c r="Y67" s="122" t="s">
        <v>1035</v>
      </c>
      <c r="Z67" s="122" t="s">
        <v>1035</v>
      </c>
      <c r="AA67" s="122" t="s">
        <v>1035</v>
      </c>
      <c r="AB67" s="122" t="s">
        <v>1035</v>
      </c>
    </row>
    <row r="68" spans="1:28" ht="12.75" customHeight="1">
      <c r="A68" s="123">
        <v>45016</v>
      </c>
      <c r="B68" s="122" t="s">
        <v>1740</v>
      </c>
      <c r="C68" s="122" t="s">
        <v>1035</v>
      </c>
      <c r="D68" s="122" t="s">
        <v>1035</v>
      </c>
      <c r="E68" s="122" t="s">
        <v>1778</v>
      </c>
      <c r="F68" s="122" t="s">
        <v>1035</v>
      </c>
      <c r="G68" s="122" t="s">
        <v>1738</v>
      </c>
      <c r="H68" s="122" t="s">
        <v>1281</v>
      </c>
      <c r="I68" s="122" t="s">
        <v>1737</v>
      </c>
      <c r="J68" s="122" t="s">
        <v>1736</v>
      </c>
      <c r="K68" s="124">
        <v>-848931</v>
      </c>
      <c r="L68" s="122" t="s">
        <v>1029</v>
      </c>
      <c r="M68" s="123"/>
      <c r="N68" s="122" t="s">
        <v>1774</v>
      </c>
      <c r="O68" s="122">
        <v>2</v>
      </c>
      <c r="P68" s="122" t="s">
        <v>140</v>
      </c>
      <c r="Q68" s="122" t="s">
        <v>1657</v>
      </c>
      <c r="R68" s="122" t="s">
        <v>1281</v>
      </c>
      <c r="S68" s="122" t="s">
        <v>1035</v>
      </c>
      <c r="T68" s="122" t="s">
        <v>1035</v>
      </c>
      <c r="U68" s="122" t="s">
        <v>1035</v>
      </c>
      <c r="V68" s="122" t="s">
        <v>1035</v>
      </c>
      <c r="W68" s="122" t="s">
        <v>1035</v>
      </c>
      <c r="X68" s="122" t="s">
        <v>1035</v>
      </c>
      <c r="Y68" s="122" t="s">
        <v>1035</v>
      </c>
      <c r="Z68" s="122" t="s">
        <v>1035</v>
      </c>
      <c r="AA68" s="122" t="s">
        <v>1035</v>
      </c>
      <c r="AB68" s="122" t="s">
        <v>1035</v>
      </c>
    </row>
    <row r="69" spans="1:28" ht="12.75" customHeight="1">
      <c r="A69" s="123">
        <v>45016</v>
      </c>
      <c r="B69" s="122" t="s">
        <v>1740</v>
      </c>
      <c r="C69" s="122" t="s">
        <v>1035</v>
      </c>
      <c r="D69" s="122" t="s">
        <v>1035</v>
      </c>
      <c r="E69" s="122" t="s">
        <v>1778</v>
      </c>
      <c r="F69" s="122" t="s">
        <v>1035</v>
      </c>
      <c r="G69" s="122" t="s">
        <v>1738</v>
      </c>
      <c r="H69" s="122" t="s">
        <v>1281</v>
      </c>
      <c r="I69" s="122" t="s">
        <v>1737</v>
      </c>
      <c r="J69" s="122" t="s">
        <v>1736</v>
      </c>
      <c r="K69" s="124">
        <v>-323101</v>
      </c>
      <c r="L69" s="122" t="s">
        <v>1029</v>
      </c>
      <c r="M69" s="123"/>
      <c r="N69" s="122" t="s">
        <v>1773</v>
      </c>
      <c r="O69" s="122">
        <v>3</v>
      </c>
      <c r="P69" s="122" t="s">
        <v>140</v>
      </c>
      <c r="Q69" s="122" t="s">
        <v>1657</v>
      </c>
      <c r="R69" s="122" t="s">
        <v>1281</v>
      </c>
      <c r="S69" s="122" t="s">
        <v>1035</v>
      </c>
      <c r="T69" s="122" t="s">
        <v>1035</v>
      </c>
      <c r="U69" s="122" t="s">
        <v>1035</v>
      </c>
      <c r="V69" s="122" t="s">
        <v>1035</v>
      </c>
      <c r="W69" s="122" t="s">
        <v>1035</v>
      </c>
      <c r="X69" s="122" t="s">
        <v>1035</v>
      </c>
      <c r="Y69" s="122" t="s">
        <v>1035</v>
      </c>
      <c r="Z69" s="122" t="s">
        <v>1035</v>
      </c>
      <c r="AA69" s="122" t="s">
        <v>1035</v>
      </c>
      <c r="AB69" s="122" t="s">
        <v>1035</v>
      </c>
    </row>
    <row r="70" spans="1:28" ht="12.75" customHeight="1">
      <c r="A70" s="123">
        <v>45016</v>
      </c>
      <c r="B70" s="122" t="s">
        <v>1740</v>
      </c>
      <c r="C70" s="122" t="s">
        <v>1035</v>
      </c>
      <c r="D70" s="122" t="s">
        <v>1035</v>
      </c>
      <c r="E70" s="122" t="s">
        <v>1778</v>
      </c>
      <c r="F70" s="122" t="s">
        <v>1035</v>
      </c>
      <c r="G70" s="122" t="s">
        <v>1738</v>
      </c>
      <c r="H70" s="122" t="s">
        <v>1281</v>
      </c>
      <c r="I70" s="122" t="s">
        <v>1737</v>
      </c>
      <c r="J70" s="122" t="s">
        <v>1736</v>
      </c>
      <c r="K70" s="124">
        <v>-31206</v>
      </c>
      <c r="L70" s="122" t="s">
        <v>1029</v>
      </c>
      <c r="M70" s="123"/>
      <c r="N70" s="122" t="s">
        <v>1772</v>
      </c>
      <c r="O70" s="122">
        <v>5</v>
      </c>
      <c r="P70" s="122" t="s">
        <v>140</v>
      </c>
      <c r="Q70" s="122" t="s">
        <v>1657</v>
      </c>
      <c r="R70" s="122" t="s">
        <v>1281</v>
      </c>
      <c r="S70" s="122" t="s">
        <v>1035</v>
      </c>
      <c r="T70" s="122" t="s">
        <v>1035</v>
      </c>
      <c r="U70" s="122" t="s">
        <v>1035</v>
      </c>
      <c r="V70" s="122" t="s">
        <v>1035</v>
      </c>
      <c r="W70" s="122" t="s">
        <v>1035</v>
      </c>
      <c r="X70" s="122" t="s">
        <v>1035</v>
      </c>
      <c r="Y70" s="122" t="s">
        <v>1035</v>
      </c>
      <c r="Z70" s="122" t="s">
        <v>1035</v>
      </c>
      <c r="AA70" s="122" t="s">
        <v>1035</v>
      </c>
      <c r="AB70" s="122" t="s">
        <v>1035</v>
      </c>
    </row>
    <row r="71" spans="1:28" ht="12.75" customHeight="1">
      <c r="A71" s="123">
        <v>45016</v>
      </c>
      <c r="B71" s="122" t="s">
        <v>1740</v>
      </c>
      <c r="C71" s="122" t="s">
        <v>1035</v>
      </c>
      <c r="D71" s="122" t="s">
        <v>1035</v>
      </c>
      <c r="E71" s="122" t="s">
        <v>1778</v>
      </c>
      <c r="F71" s="122" t="s">
        <v>1035</v>
      </c>
      <c r="G71" s="122" t="s">
        <v>1738</v>
      </c>
      <c r="H71" s="122" t="s">
        <v>1281</v>
      </c>
      <c r="I71" s="122" t="s">
        <v>1737</v>
      </c>
      <c r="J71" s="122" t="s">
        <v>1736</v>
      </c>
      <c r="K71" s="124">
        <v>-50471</v>
      </c>
      <c r="L71" s="122" t="s">
        <v>1029</v>
      </c>
      <c r="M71" s="123"/>
      <c r="N71" s="122" t="s">
        <v>1771</v>
      </c>
      <c r="O71" s="122">
        <v>6</v>
      </c>
      <c r="P71" s="122" t="s">
        <v>140</v>
      </c>
      <c r="Q71" s="122" t="s">
        <v>1657</v>
      </c>
      <c r="R71" s="122" t="s">
        <v>1281</v>
      </c>
      <c r="S71" s="122" t="s">
        <v>1035</v>
      </c>
      <c r="T71" s="122" t="s">
        <v>1035</v>
      </c>
      <c r="U71" s="122" t="s">
        <v>1035</v>
      </c>
      <c r="V71" s="122" t="s">
        <v>1035</v>
      </c>
      <c r="W71" s="122" t="s">
        <v>1035</v>
      </c>
      <c r="X71" s="122" t="s">
        <v>1035</v>
      </c>
      <c r="Y71" s="122" t="s">
        <v>1035</v>
      </c>
      <c r="Z71" s="122" t="s">
        <v>1035</v>
      </c>
      <c r="AA71" s="122" t="s">
        <v>1035</v>
      </c>
      <c r="AB71" s="122" t="s">
        <v>1035</v>
      </c>
    </row>
    <row r="72" spans="1:28" ht="12.75" customHeight="1">
      <c r="A72" s="123">
        <v>45016</v>
      </c>
      <c r="B72" s="122" t="s">
        <v>1740</v>
      </c>
      <c r="C72" s="122" t="s">
        <v>1035</v>
      </c>
      <c r="D72" s="122" t="s">
        <v>1035</v>
      </c>
      <c r="E72" s="122" t="s">
        <v>1778</v>
      </c>
      <c r="F72" s="122" t="s">
        <v>1035</v>
      </c>
      <c r="G72" s="122" t="s">
        <v>1738</v>
      </c>
      <c r="H72" s="122" t="s">
        <v>1281</v>
      </c>
      <c r="I72" s="122" t="s">
        <v>1737</v>
      </c>
      <c r="J72" s="122" t="s">
        <v>1736</v>
      </c>
      <c r="K72" s="124">
        <v>-55686</v>
      </c>
      <c r="L72" s="122" t="s">
        <v>1029</v>
      </c>
      <c r="M72" s="123"/>
      <c r="N72" s="122" t="s">
        <v>1770</v>
      </c>
      <c r="O72" s="122">
        <v>7</v>
      </c>
      <c r="P72" s="122" t="s">
        <v>140</v>
      </c>
      <c r="Q72" s="122" t="s">
        <v>1657</v>
      </c>
      <c r="R72" s="122" t="s">
        <v>1281</v>
      </c>
      <c r="S72" s="122" t="s">
        <v>1035</v>
      </c>
      <c r="T72" s="122" t="s">
        <v>1035</v>
      </c>
      <c r="U72" s="122" t="s">
        <v>1035</v>
      </c>
      <c r="V72" s="122" t="s">
        <v>1035</v>
      </c>
      <c r="W72" s="122" t="s">
        <v>1035</v>
      </c>
      <c r="X72" s="122" t="s">
        <v>1035</v>
      </c>
      <c r="Y72" s="122" t="s">
        <v>1035</v>
      </c>
      <c r="Z72" s="122" t="s">
        <v>1035</v>
      </c>
      <c r="AA72" s="122" t="s">
        <v>1035</v>
      </c>
      <c r="AB72" s="122" t="s">
        <v>1035</v>
      </c>
    </row>
    <row r="73" spans="1:28" ht="12.75" customHeight="1">
      <c r="A73" s="123">
        <v>45016</v>
      </c>
      <c r="B73" s="122" t="s">
        <v>1740</v>
      </c>
      <c r="C73" s="122" t="s">
        <v>1035</v>
      </c>
      <c r="D73" s="122" t="s">
        <v>1035</v>
      </c>
      <c r="E73" s="122" t="s">
        <v>1778</v>
      </c>
      <c r="F73" s="122" t="s">
        <v>1035</v>
      </c>
      <c r="G73" s="122" t="s">
        <v>1738</v>
      </c>
      <c r="H73" s="122" t="s">
        <v>1281</v>
      </c>
      <c r="I73" s="122" t="s">
        <v>1737</v>
      </c>
      <c r="J73" s="122" t="s">
        <v>1736</v>
      </c>
      <c r="K73" s="124">
        <v>-43836</v>
      </c>
      <c r="L73" s="122" t="s">
        <v>1029</v>
      </c>
      <c r="M73" s="123"/>
      <c r="N73" s="122" t="s">
        <v>1769</v>
      </c>
      <c r="O73" s="122">
        <v>8</v>
      </c>
      <c r="P73" s="122" t="s">
        <v>140</v>
      </c>
      <c r="Q73" s="122" t="s">
        <v>1657</v>
      </c>
      <c r="R73" s="122" t="s">
        <v>1281</v>
      </c>
      <c r="S73" s="122" t="s">
        <v>1035</v>
      </c>
      <c r="T73" s="122" t="s">
        <v>1035</v>
      </c>
      <c r="U73" s="122" t="s">
        <v>1035</v>
      </c>
      <c r="V73" s="122" t="s">
        <v>1035</v>
      </c>
      <c r="W73" s="122" t="s">
        <v>1035</v>
      </c>
      <c r="X73" s="122" t="s">
        <v>1035</v>
      </c>
      <c r="Y73" s="122" t="s">
        <v>1035</v>
      </c>
      <c r="Z73" s="122" t="s">
        <v>1035</v>
      </c>
      <c r="AA73" s="122" t="s">
        <v>1035</v>
      </c>
      <c r="AB73" s="122" t="s">
        <v>1035</v>
      </c>
    </row>
    <row r="74" spans="1:28" ht="12.75" hidden="1" customHeight="1">
      <c r="A74" s="123">
        <v>45016</v>
      </c>
      <c r="B74" s="122" t="s">
        <v>1740</v>
      </c>
      <c r="C74" s="122" t="s">
        <v>1035</v>
      </c>
      <c r="D74" s="122" t="s">
        <v>1035</v>
      </c>
      <c r="E74" s="122" t="s">
        <v>1778</v>
      </c>
      <c r="F74" s="122" t="s">
        <v>1035</v>
      </c>
      <c r="G74" s="122" t="s">
        <v>1738</v>
      </c>
      <c r="H74" s="122" t="s">
        <v>1281</v>
      </c>
      <c r="I74" s="122" t="s">
        <v>1737</v>
      </c>
      <c r="J74" s="122" t="s">
        <v>1736</v>
      </c>
      <c r="K74" s="124"/>
      <c r="L74" s="122" t="s">
        <v>1029</v>
      </c>
      <c r="M74" s="123"/>
      <c r="N74" s="122" t="s">
        <v>1768</v>
      </c>
      <c r="O74" s="122">
        <v>9</v>
      </c>
      <c r="P74" s="122" t="s">
        <v>140</v>
      </c>
      <c r="Q74" s="122" t="s">
        <v>1657</v>
      </c>
      <c r="R74" s="122" t="s">
        <v>1281</v>
      </c>
      <c r="S74" s="122" t="s">
        <v>1035</v>
      </c>
      <c r="T74" s="122" t="s">
        <v>1035</v>
      </c>
      <c r="U74" s="122" t="s">
        <v>1035</v>
      </c>
      <c r="V74" s="122" t="s">
        <v>1035</v>
      </c>
      <c r="W74" s="122" t="s">
        <v>1035</v>
      </c>
      <c r="X74" s="122" t="s">
        <v>1035</v>
      </c>
      <c r="Y74" s="122" t="s">
        <v>1035</v>
      </c>
      <c r="Z74" s="122" t="s">
        <v>1035</v>
      </c>
      <c r="AA74" s="122" t="s">
        <v>1035</v>
      </c>
      <c r="AB74" s="122" t="s">
        <v>1035</v>
      </c>
    </row>
    <row r="75" spans="1:28" ht="12.75" customHeight="1">
      <c r="A75" s="123">
        <v>45016</v>
      </c>
      <c r="B75" s="122" t="s">
        <v>1740</v>
      </c>
      <c r="C75" s="122" t="s">
        <v>1035</v>
      </c>
      <c r="D75" s="122" t="s">
        <v>1035</v>
      </c>
      <c r="E75" s="122" t="s">
        <v>1778</v>
      </c>
      <c r="F75" s="122" t="s">
        <v>1035</v>
      </c>
      <c r="G75" s="122" t="s">
        <v>1738</v>
      </c>
      <c r="H75" s="122" t="s">
        <v>1281</v>
      </c>
      <c r="I75" s="122" t="s">
        <v>1737</v>
      </c>
      <c r="J75" s="122" t="s">
        <v>1736</v>
      </c>
      <c r="K75" s="124">
        <v>-933757</v>
      </c>
      <c r="L75" s="122" t="s">
        <v>1029</v>
      </c>
      <c r="M75" s="123"/>
      <c r="N75" s="122" t="s">
        <v>1767</v>
      </c>
      <c r="O75" s="122">
        <v>10</v>
      </c>
      <c r="P75" s="122" t="s">
        <v>140</v>
      </c>
      <c r="Q75" s="122" t="s">
        <v>1657</v>
      </c>
      <c r="R75" s="122" t="s">
        <v>1281</v>
      </c>
      <c r="S75" s="122" t="s">
        <v>1035</v>
      </c>
      <c r="T75" s="122" t="s">
        <v>1035</v>
      </c>
      <c r="U75" s="122" t="s">
        <v>1035</v>
      </c>
      <c r="V75" s="122" t="s">
        <v>1035</v>
      </c>
      <c r="W75" s="122" t="s">
        <v>1035</v>
      </c>
      <c r="X75" s="122" t="s">
        <v>1035</v>
      </c>
      <c r="Y75" s="122" t="s">
        <v>1035</v>
      </c>
      <c r="Z75" s="122" t="s">
        <v>1035</v>
      </c>
      <c r="AA75" s="122" t="s">
        <v>1035</v>
      </c>
      <c r="AB75" s="122" t="s">
        <v>1035</v>
      </c>
    </row>
    <row r="76" spans="1:28" ht="12.75" customHeight="1">
      <c r="A76" s="123">
        <v>45016</v>
      </c>
      <c r="B76" s="122" t="s">
        <v>1740</v>
      </c>
      <c r="C76" s="122" t="s">
        <v>1035</v>
      </c>
      <c r="D76" s="122" t="s">
        <v>1035</v>
      </c>
      <c r="E76" s="122" t="s">
        <v>1778</v>
      </c>
      <c r="F76" s="122" t="s">
        <v>1035</v>
      </c>
      <c r="G76" s="122" t="s">
        <v>1738</v>
      </c>
      <c r="H76" s="122" t="s">
        <v>1281</v>
      </c>
      <c r="I76" s="122" t="s">
        <v>1737</v>
      </c>
      <c r="J76" s="122" t="s">
        <v>1736</v>
      </c>
      <c r="K76" s="124">
        <v>-142483</v>
      </c>
      <c r="L76" s="122" t="s">
        <v>1029</v>
      </c>
      <c r="M76" s="123"/>
      <c r="N76" s="122" t="s">
        <v>1766</v>
      </c>
      <c r="O76" s="122">
        <v>11</v>
      </c>
      <c r="P76" s="122" t="s">
        <v>140</v>
      </c>
      <c r="Q76" s="122" t="s">
        <v>1657</v>
      </c>
      <c r="R76" s="122" t="s">
        <v>1281</v>
      </c>
      <c r="S76" s="122" t="s">
        <v>1035</v>
      </c>
      <c r="T76" s="122" t="s">
        <v>1035</v>
      </c>
      <c r="U76" s="122" t="s">
        <v>1035</v>
      </c>
      <c r="V76" s="122" t="s">
        <v>1035</v>
      </c>
      <c r="W76" s="122" t="s">
        <v>1035</v>
      </c>
      <c r="X76" s="122" t="s">
        <v>1035</v>
      </c>
      <c r="Y76" s="122" t="s">
        <v>1035</v>
      </c>
      <c r="Z76" s="122" t="s">
        <v>1035</v>
      </c>
      <c r="AA76" s="122" t="s">
        <v>1035</v>
      </c>
      <c r="AB76" s="122" t="s">
        <v>1035</v>
      </c>
    </row>
    <row r="77" spans="1:28" ht="12.75" customHeight="1">
      <c r="A77" s="123">
        <v>45016</v>
      </c>
      <c r="B77" s="122" t="s">
        <v>1740</v>
      </c>
      <c r="C77" s="122" t="s">
        <v>1035</v>
      </c>
      <c r="D77" s="122" t="s">
        <v>1035</v>
      </c>
      <c r="E77" s="122" t="s">
        <v>1778</v>
      </c>
      <c r="F77" s="122" t="s">
        <v>1035</v>
      </c>
      <c r="G77" s="122" t="s">
        <v>1738</v>
      </c>
      <c r="H77" s="122" t="s">
        <v>1281</v>
      </c>
      <c r="I77" s="122" t="s">
        <v>1737</v>
      </c>
      <c r="J77" s="122" t="s">
        <v>1736</v>
      </c>
      <c r="K77" s="124">
        <v>-78749</v>
      </c>
      <c r="L77" s="122" t="s">
        <v>1029</v>
      </c>
      <c r="M77" s="123"/>
      <c r="N77" s="122" t="s">
        <v>1764</v>
      </c>
      <c r="O77" s="122">
        <v>12</v>
      </c>
      <c r="P77" s="122" t="s">
        <v>140</v>
      </c>
      <c r="Q77" s="122" t="s">
        <v>1657</v>
      </c>
      <c r="R77" s="122" t="s">
        <v>1281</v>
      </c>
      <c r="S77" s="122" t="s">
        <v>1035</v>
      </c>
      <c r="T77" s="122" t="s">
        <v>1035</v>
      </c>
      <c r="U77" s="122" t="s">
        <v>1035</v>
      </c>
      <c r="V77" s="122" t="s">
        <v>1035</v>
      </c>
      <c r="W77" s="122" t="s">
        <v>1035</v>
      </c>
      <c r="X77" s="122" t="s">
        <v>1035</v>
      </c>
      <c r="Y77" s="122" t="s">
        <v>1035</v>
      </c>
      <c r="Z77" s="122" t="s">
        <v>1035</v>
      </c>
      <c r="AA77" s="122" t="s">
        <v>1035</v>
      </c>
      <c r="AB77" s="122" t="s">
        <v>1035</v>
      </c>
    </row>
    <row r="78" spans="1:28" ht="12.75" hidden="1" customHeight="1">
      <c r="A78" s="123">
        <v>45016</v>
      </c>
      <c r="B78" s="122" t="s">
        <v>1740</v>
      </c>
      <c r="C78" s="122" t="s">
        <v>1035</v>
      </c>
      <c r="D78" s="122" t="s">
        <v>1035</v>
      </c>
      <c r="E78" s="122" t="s">
        <v>1778</v>
      </c>
      <c r="F78" s="122" t="s">
        <v>1035</v>
      </c>
      <c r="G78" s="122" t="s">
        <v>1738</v>
      </c>
      <c r="H78" s="122" t="s">
        <v>1281</v>
      </c>
      <c r="I78" s="122" t="s">
        <v>1737</v>
      </c>
      <c r="J78" s="122" t="s">
        <v>1736</v>
      </c>
      <c r="K78" s="124"/>
      <c r="L78" s="122" t="s">
        <v>1029</v>
      </c>
      <c r="M78" s="123"/>
      <c r="N78" s="122" t="s">
        <v>1777</v>
      </c>
      <c r="O78" s="122">
        <v>4</v>
      </c>
      <c r="P78" s="122" t="s">
        <v>140</v>
      </c>
      <c r="Q78" s="122" t="s">
        <v>1657</v>
      </c>
      <c r="R78" s="122" t="s">
        <v>1281</v>
      </c>
      <c r="S78" s="122" t="s">
        <v>1035</v>
      </c>
      <c r="T78" s="122" t="s">
        <v>1035</v>
      </c>
      <c r="U78" s="122" t="s">
        <v>1035</v>
      </c>
      <c r="V78" s="122" t="s">
        <v>1035</v>
      </c>
      <c r="W78" s="122" t="s">
        <v>1035</v>
      </c>
      <c r="X78" s="122" t="s">
        <v>1035</v>
      </c>
      <c r="Y78" s="122" t="s">
        <v>1035</v>
      </c>
      <c r="Z78" s="122" t="s">
        <v>1035</v>
      </c>
      <c r="AA78" s="122" t="s">
        <v>1035</v>
      </c>
      <c r="AB78" s="122" t="s">
        <v>1035</v>
      </c>
    </row>
    <row r="79" spans="1:28" ht="12.75" customHeight="1">
      <c r="A79" s="123">
        <v>44957</v>
      </c>
      <c r="B79" s="122" t="s">
        <v>1740</v>
      </c>
      <c r="C79" s="122" t="s">
        <v>1035</v>
      </c>
      <c r="D79" s="122" t="s">
        <v>1035</v>
      </c>
      <c r="E79" s="122" t="s">
        <v>1776</v>
      </c>
      <c r="F79" s="122" t="s">
        <v>1035</v>
      </c>
      <c r="G79" s="122" t="s">
        <v>1738</v>
      </c>
      <c r="H79" s="122" t="s">
        <v>1281</v>
      </c>
      <c r="I79" s="122" t="s">
        <v>1737</v>
      </c>
      <c r="J79" s="122" t="s">
        <v>1736</v>
      </c>
      <c r="K79" s="124">
        <v>-3063925</v>
      </c>
      <c r="L79" s="122" t="s">
        <v>1029</v>
      </c>
      <c r="M79" s="123"/>
      <c r="N79" s="122" t="s">
        <v>1775</v>
      </c>
      <c r="O79" s="122">
        <v>4</v>
      </c>
      <c r="P79" s="122" t="s">
        <v>140</v>
      </c>
      <c r="Q79" s="122" t="s">
        <v>1657</v>
      </c>
      <c r="R79" s="122" t="s">
        <v>1281</v>
      </c>
      <c r="S79" s="122" t="s">
        <v>1035</v>
      </c>
      <c r="T79" s="122" t="s">
        <v>1035</v>
      </c>
      <c r="U79" s="122" t="s">
        <v>1035</v>
      </c>
      <c r="V79" s="122" t="s">
        <v>1035</v>
      </c>
      <c r="W79" s="122" t="s">
        <v>1035</v>
      </c>
      <c r="X79" s="122" t="s">
        <v>1035</v>
      </c>
      <c r="Y79" s="122" t="s">
        <v>1035</v>
      </c>
      <c r="Z79" s="122" t="s">
        <v>1035</v>
      </c>
      <c r="AA79" s="122" t="s">
        <v>1035</v>
      </c>
      <c r="AB79" s="122" t="s">
        <v>1035</v>
      </c>
    </row>
    <row r="80" spans="1:28" ht="12.75" customHeight="1">
      <c r="A80" s="123">
        <v>45016</v>
      </c>
      <c r="B80" s="122" t="s">
        <v>549</v>
      </c>
      <c r="C80" s="122" t="s">
        <v>1035</v>
      </c>
      <c r="D80" s="122" t="s">
        <v>1035</v>
      </c>
      <c r="E80" s="122" t="s">
        <v>1765</v>
      </c>
      <c r="F80" s="122" t="s">
        <v>1035</v>
      </c>
      <c r="G80" s="122" t="s">
        <v>1738</v>
      </c>
      <c r="H80" s="122" t="s">
        <v>1281</v>
      </c>
      <c r="I80" s="122" t="s">
        <v>1737</v>
      </c>
      <c r="J80" s="122" t="s">
        <v>1749</v>
      </c>
      <c r="K80" s="124">
        <v>848931</v>
      </c>
      <c r="L80" s="122" t="s">
        <v>1029</v>
      </c>
      <c r="M80" s="123"/>
      <c r="N80" s="122" t="s">
        <v>1774</v>
      </c>
      <c r="O80" s="122">
        <v>2</v>
      </c>
      <c r="P80" s="122" t="s">
        <v>140</v>
      </c>
      <c r="Q80" s="122" t="s">
        <v>1657</v>
      </c>
      <c r="R80" s="122" t="s">
        <v>1281</v>
      </c>
      <c r="S80" s="122" t="s">
        <v>1035</v>
      </c>
      <c r="T80" s="122" t="s">
        <v>1035</v>
      </c>
      <c r="U80" s="122" t="s">
        <v>1035</v>
      </c>
      <c r="V80" s="122" t="s">
        <v>1035</v>
      </c>
      <c r="W80" s="122" t="s">
        <v>1035</v>
      </c>
      <c r="X80" s="122" t="s">
        <v>1035</v>
      </c>
      <c r="Y80" s="122" t="s">
        <v>1035</v>
      </c>
      <c r="Z80" s="122" t="s">
        <v>1035</v>
      </c>
      <c r="AA80" s="122" t="s">
        <v>1035</v>
      </c>
      <c r="AB80" s="122" t="s">
        <v>1035</v>
      </c>
    </row>
    <row r="81" spans="1:28" ht="12.75" customHeight="1">
      <c r="A81" s="123">
        <v>45016</v>
      </c>
      <c r="B81" s="122" t="s">
        <v>549</v>
      </c>
      <c r="C81" s="122" t="s">
        <v>1035</v>
      </c>
      <c r="D81" s="122" t="s">
        <v>1035</v>
      </c>
      <c r="E81" s="122" t="s">
        <v>1765</v>
      </c>
      <c r="F81" s="122" t="s">
        <v>1035</v>
      </c>
      <c r="G81" s="122" t="s">
        <v>1738</v>
      </c>
      <c r="H81" s="122" t="s">
        <v>1281</v>
      </c>
      <c r="I81" s="122" t="s">
        <v>1737</v>
      </c>
      <c r="J81" s="122" t="s">
        <v>1749</v>
      </c>
      <c r="K81" s="124">
        <v>323101</v>
      </c>
      <c r="L81" s="122" t="s">
        <v>1029</v>
      </c>
      <c r="M81" s="123"/>
      <c r="N81" s="122" t="s">
        <v>1773</v>
      </c>
      <c r="O81" s="122">
        <v>3</v>
      </c>
      <c r="P81" s="122" t="s">
        <v>140</v>
      </c>
      <c r="Q81" s="122" t="s">
        <v>1657</v>
      </c>
      <c r="R81" s="122" t="s">
        <v>1281</v>
      </c>
      <c r="S81" s="122" t="s">
        <v>1035</v>
      </c>
      <c r="T81" s="122" t="s">
        <v>1035</v>
      </c>
      <c r="U81" s="122" t="s">
        <v>1035</v>
      </c>
      <c r="V81" s="122" t="s">
        <v>1035</v>
      </c>
      <c r="W81" s="122" t="s">
        <v>1035</v>
      </c>
      <c r="X81" s="122" t="s">
        <v>1035</v>
      </c>
      <c r="Y81" s="122" t="s">
        <v>1035</v>
      </c>
      <c r="Z81" s="122" t="s">
        <v>1035</v>
      </c>
      <c r="AA81" s="122" t="s">
        <v>1035</v>
      </c>
      <c r="AB81" s="122" t="s">
        <v>1035</v>
      </c>
    </row>
    <row r="82" spans="1:28" ht="12.75" customHeight="1">
      <c r="A82" s="123">
        <v>45016</v>
      </c>
      <c r="B82" s="122" t="s">
        <v>549</v>
      </c>
      <c r="C82" s="122" t="s">
        <v>1035</v>
      </c>
      <c r="D82" s="122" t="s">
        <v>1035</v>
      </c>
      <c r="E82" s="122" t="s">
        <v>1765</v>
      </c>
      <c r="F82" s="122" t="s">
        <v>1035</v>
      </c>
      <c r="G82" s="122" t="s">
        <v>1738</v>
      </c>
      <c r="H82" s="122" t="s">
        <v>1281</v>
      </c>
      <c r="I82" s="122" t="s">
        <v>1737</v>
      </c>
      <c r="J82" s="122" t="s">
        <v>1749</v>
      </c>
      <c r="K82" s="124">
        <v>31206</v>
      </c>
      <c r="L82" s="122" t="s">
        <v>1029</v>
      </c>
      <c r="M82" s="123"/>
      <c r="N82" s="122" t="s">
        <v>1772</v>
      </c>
      <c r="O82" s="122">
        <v>5</v>
      </c>
      <c r="P82" s="122" t="s">
        <v>140</v>
      </c>
      <c r="Q82" s="122" t="s">
        <v>1657</v>
      </c>
      <c r="R82" s="122" t="s">
        <v>1281</v>
      </c>
      <c r="S82" s="122" t="s">
        <v>1035</v>
      </c>
      <c r="T82" s="122" t="s">
        <v>1035</v>
      </c>
      <c r="U82" s="122" t="s">
        <v>1035</v>
      </c>
      <c r="V82" s="122" t="s">
        <v>1035</v>
      </c>
      <c r="W82" s="122" t="s">
        <v>1035</v>
      </c>
      <c r="X82" s="122" t="s">
        <v>1035</v>
      </c>
      <c r="Y82" s="122" t="s">
        <v>1035</v>
      </c>
      <c r="Z82" s="122" t="s">
        <v>1035</v>
      </c>
      <c r="AA82" s="122" t="s">
        <v>1035</v>
      </c>
      <c r="AB82" s="122" t="s">
        <v>1035</v>
      </c>
    </row>
    <row r="83" spans="1:28" ht="12.75" customHeight="1">
      <c r="A83" s="123">
        <v>45016</v>
      </c>
      <c r="B83" s="122" t="s">
        <v>549</v>
      </c>
      <c r="C83" s="122" t="s">
        <v>1035</v>
      </c>
      <c r="D83" s="122" t="s">
        <v>1035</v>
      </c>
      <c r="E83" s="122" t="s">
        <v>1765</v>
      </c>
      <c r="F83" s="122" t="s">
        <v>1035</v>
      </c>
      <c r="G83" s="122" t="s">
        <v>1738</v>
      </c>
      <c r="H83" s="122" t="s">
        <v>1281</v>
      </c>
      <c r="I83" s="122" t="s">
        <v>1737</v>
      </c>
      <c r="J83" s="122" t="s">
        <v>1749</v>
      </c>
      <c r="K83" s="124">
        <v>50471</v>
      </c>
      <c r="L83" s="122" t="s">
        <v>1029</v>
      </c>
      <c r="M83" s="123"/>
      <c r="N83" s="122" t="s">
        <v>1771</v>
      </c>
      <c r="O83" s="122">
        <v>6</v>
      </c>
      <c r="P83" s="122" t="s">
        <v>140</v>
      </c>
      <c r="Q83" s="122" t="s">
        <v>1657</v>
      </c>
      <c r="R83" s="122" t="s">
        <v>1281</v>
      </c>
      <c r="S83" s="122" t="s">
        <v>1035</v>
      </c>
      <c r="T83" s="122" t="s">
        <v>1035</v>
      </c>
      <c r="U83" s="122" t="s">
        <v>1035</v>
      </c>
      <c r="V83" s="122" t="s">
        <v>1035</v>
      </c>
      <c r="W83" s="122" t="s">
        <v>1035</v>
      </c>
      <c r="X83" s="122" t="s">
        <v>1035</v>
      </c>
      <c r="Y83" s="122" t="s">
        <v>1035</v>
      </c>
      <c r="Z83" s="122" t="s">
        <v>1035</v>
      </c>
      <c r="AA83" s="122" t="s">
        <v>1035</v>
      </c>
      <c r="AB83" s="122" t="s">
        <v>1035</v>
      </c>
    </row>
    <row r="84" spans="1:28" ht="12.75" customHeight="1">
      <c r="A84" s="123">
        <v>45016</v>
      </c>
      <c r="B84" s="122" t="s">
        <v>549</v>
      </c>
      <c r="C84" s="122" t="s">
        <v>1035</v>
      </c>
      <c r="D84" s="122" t="s">
        <v>1035</v>
      </c>
      <c r="E84" s="122" t="s">
        <v>1765</v>
      </c>
      <c r="F84" s="122" t="s">
        <v>1035</v>
      </c>
      <c r="G84" s="122" t="s">
        <v>1738</v>
      </c>
      <c r="H84" s="122" t="s">
        <v>1281</v>
      </c>
      <c r="I84" s="122" t="s">
        <v>1737</v>
      </c>
      <c r="J84" s="122" t="s">
        <v>1749</v>
      </c>
      <c r="K84" s="124">
        <v>55686</v>
      </c>
      <c r="L84" s="122" t="s">
        <v>1029</v>
      </c>
      <c r="M84" s="123"/>
      <c r="N84" s="122" t="s">
        <v>1770</v>
      </c>
      <c r="O84" s="122">
        <v>7</v>
      </c>
      <c r="P84" s="122" t="s">
        <v>140</v>
      </c>
      <c r="Q84" s="122" t="s">
        <v>1657</v>
      </c>
      <c r="R84" s="122" t="s">
        <v>1281</v>
      </c>
      <c r="S84" s="122" t="s">
        <v>1035</v>
      </c>
      <c r="T84" s="122" t="s">
        <v>1035</v>
      </c>
      <c r="U84" s="122" t="s">
        <v>1035</v>
      </c>
      <c r="V84" s="122" t="s">
        <v>1035</v>
      </c>
      <c r="W84" s="122" t="s">
        <v>1035</v>
      </c>
      <c r="X84" s="122" t="s">
        <v>1035</v>
      </c>
      <c r="Y84" s="122" t="s">
        <v>1035</v>
      </c>
      <c r="Z84" s="122" t="s">
        <v>1035</v>
      </c>
      <c r="AA84" s="122" t="s">
        <v>1035</v>
      </c>
      <c r="AB84" s="122" t="s">
        <v>1035</v>
      </c>
    </row>
    <row r="85" spans="1:28" ht="12.75" customHeight="1">
      <c r="A85" s="123">
        <v>45016</v>
      </c>
      <c r="B85" s="122" t="s">
        <v>549</v>
      </c>
      <c r="C85" s="122" t="s">
        <v>1035</v>
      </c>
      <c r="D85" s="122" t="s">
        <v>1035</v>
      </c>
      <c r="E85" s="122" t="s">
        <v>1765</v>
      </c>
      <c r="F85" s="122" t="s">
        <v>1035</v>
      </c>
      <c r="G85" s="122" t="s">
        <v>1738</v>
      </c>
      <c r="H85" s="122" t="s">
        <v>1281</v>
      </c>
      <c r="I85" s="122" t="s">
        <v>1737</v>
      </c>
      <c r="J85" s="122" t="s">
        <v>1749</v>
      </c>
      <c r="K85" s="124">
        <v>43836</v>
      </c>
      <c r="L85" s="122" t="s">
        <v>1029</v>
      </c>
      <c r="M85" s="123"/>
      <c r="N85" s="122" t="s">
        <v>1769</v>
      </c>
      <c r="O85" s="122">
        <v>8</v>
      </c>
      <c r="P85" s="122" t="s">
        <v>140</v>
      </c>
      <c r="Q85" s="122" t="s">
        <v>1657</v>
      </c>
      <c r="R85" s="122" t="s">
        <v>1281</v>
      </c>
      <c r="S85" s="122" t="s">
        <v>1035</v>
      </c>
      <c r="T85" s="122" t="s">
        <v>1035</v>
      </c>
      <c r="U85" s="122" t="s">
        <v>1035</v>
      </c>
      <c r="V85" s="122" t="s">
        <v>1035</v>
      </c>
      <c r="W85" s="122" t="s">
        <v>1035</v>
      </c>
      <c r="X85" s="122" t="s">
        <v>1035</v>
      </c>
      <c r="Y85" s="122" t="s">
        <v>1035</v>
      </c>
      <c r="Z85" s="122" t="s">
        <v>1035</v>
      </c>
      <c r="AA85" s="122" t="s">
        <v>1035</v>
      </c>
      <c r="AB85" s="122" t="s">
        <v>1035</v>
      </c>
    </row>
    <row r="86" spans="1:28" ht="12.75" hidden="1" customHeight="1">
      <c r="A86" s="123">
        <v>45016</v>
      </c>
      <c r="B86" s="122" t="s">
        <v>549</v>
      </c>
      <c r="C86" s="122" t="s">
        <v>1035</v>
      </c>
      <c r="D86" s="122" t="s">
        <v>1035</v>
      </c>
      <c r="E86" s="122" t="s">
        <v>1765</v>
      </c>
      <c r="F86" s="122" t="s">
        <v>1035</v>
      </c>
      <c r="G86" s="122" t="s">
        <v>1738</v>
      </c>
      <c r="H86" s="122" t="s">
        <v>1281</v>
      </c>
      <c r="I86" s="122" t="s">
        <v>1737</v>
      </c>
      <c r="J86" s="122" t="s">
        <v>1749</v>
      </c>
      <c r="K86" s="124"/>
      <c r="L86" s="122" t="s">
        <v>1029</v>
      </c>
      <c r="M86" s="123"/>
      <c r="N86" s="122" t="s">
        <v>1768</v>
      </c>
      <c r="O86" s="122">
        <v>9</v>
      </c>
      <c r="P86" s="122" t="s">
        <v>140</v>
      </c>
      <c r="Q86" s="122" t="s">
        <v>1657</v>
      </c>
      <c r="R86" s="122" t="s">
        <v>1281</v>
      </c>
      <c r="S86" s="122" t="s">
        <v>1035</v>
      </c>
      <c r="T86" s="122" t="s">
        <v>1035</v>
      </c>
      <c r="U86" s="122" t="s">
        <v>1035</v>
      </c>
      <c r="V86" s="122" t="s">
        <v>1035</v>
      </c>
      <c r="W86" s="122" t="s">
        <v>1035</v>
      </c>
      <c r="X86" s="122" t="s">
        <v>1035</v>
      </c>
      <c r="Y86" s="122" t="s">
        <v>1035</v>
      </c>
      <c r="Z86" s="122" t="s">
        <v>1035</v>
      </c>
      <c r="AA86" s="122" t="s">
        <v>1035</v>
      </c>
      <c r="AB86" s="122" t="s">
        <v>1035</v>
      </c>
    </row>
    <row r="87" spans="1:28" ht="12.75" customHeight="1">
      <c r="A87" s="123">
        <v>45016</v>
      </c>
      <c r="B87" s="122" t="s">
        <v>549</v>
      </c>
      <c r="C87" s="122" t="s">
        <v>1035</v>
      </c>
      <c r="D87" s="122" t="s">
        <v>1035</v>
      </c>
      <c r="E87" s="122" t="s">
        <v>1765</v>
      </c>
      <c r="F87" s="122" t="s">
        <v>1035</v>
      </c>
      <c r="G87" s="122" t="s">
        <v>1738</v>
      </c>
      <c r="H87" s="122" t="s">
        <v>1281</v>
      </c>
      <c r="I87" s="122" t="s">
        <v>1737</v>
      </c>
      <c r="J87" s="122" t="s">
        <v>1749</v>
      </c>
      <c r="K87" s="124">
        <v>933757</v>
      </c>
      <c r="L87" s="122" t="s">
        <v>1029</v>
      </c>
      <c r="M87" s="123"/>
      <c r="N87" s="122" t="s">
        <v>1767</v>
      </c>
      <c r="O87" s="122">
        <v>10</v>
      </c>
      <c r="P87" s="122" t="s">
        <v>140</v>
      </c>
      <c r="Q87" s="122" t="s">
        <v>1657</v>
      </c>
      <c r="R87" s="122" t="s">
        <v>1281</v>
      </c>
      <c r="S87" s="122" t="s">
        <v>1035</v>
      </c>
      <c r="T87" s="122" t="s">
        <v>1035</v>
      </c>
      <c r="U87" s="122" t="s">
        <v>1035</v>
      </c>
      <c r="V87" s="122" t="s">
        <v>1035</v>
      </c>
      <c r="W87" s="122" t="s">
        <v>1035</v>
      </c>
      <c r="X87" s="122" t="s">
        <v>1035</v>
      </c>
      <c r="Y87" s="122" t="s">
        <v>1035</v>
      </c>
      <c r="Z87" s="122" t="s">
        <v>1035</v>
      </c>
      <c r="AA87" s="122" t="s">
        <v>1035</v>
      </c>
      <c r="AB87" s="122" t="s">
        <v>1035</v>
      </c>
    </row>
    <row r="88" spans="1:28" ht="12.75" customHeight="1">
      <c r="A88" s="123">
        <v>45016</v>
      </c>
      <c r="B88" s="122" t="s">
        <v>549</v>
      </c>
      <c r="C88" s="122" t="s">
        <v>1035</v>
      </c>
      <c r="D88" s="122" t="s">
        <v>1035</v>
      </c>
      <c r="E88" s="122" t="s">
        <v>1765</v>
      </c>
      <c r="F88" s="122" t="s">
        <v>1035</v>
      </c>
      <c r="G88" s="122" t="s">
        <v>1738</v>
      </c>
      <c r="H88" s="122" t="s">
        <v>1281</v>
      </c>
      <c r="I88" s="122" t="s">
        <v>1737</v>
      </c>
      <c r="J88" s="122" t="s">
        <v>1749</v>
      </c>
      <c r="K88" s="124">
        <v>142483</v>
      </c>
      <c r="L88" s="122" t="s">
        <v>1029</v>
      </c>
      <c r="M88" s="123"/>
      <c r="N88" s="122" t="s">
        <v>1766</v>
      </c>
      <c r="O88" s="122">
        <v>11</v>
      </c>
      <c r="P88" s="122" t="s">
        <v>140</v>
      </c>
      <c r="Q88" s="122" t="s">
        <v>1657</v>
      </c>
      <c r="R88" s="122" t="s">
        <v>1281</v>
      </c>
      <c r="S88" s="122" t="s">
        <v>1035</v>
      </c>
      <c r="T88" s="122" t="s">
        <v>1035</v>
      </c>
      <c r="U88" s="122" t="s">
        <v>1035</v>
      </c>
      <c r="V88" s="122" t="s">
        <v>1035</v>
      </c>
      <c r="W88" s="122" t="s">
        <v>1035</v>
      </c>
      <c r="X88" s="122" t="s">
        <v>1035</v>
      </c>
      <c r="Y88" s="122" t="s">
        <v>1035</v>
      </c>
      <c r="Z88" s="122" t="s">
        <v>1035</v>
      </c>
      <c r="AA88" s="122" t="s">
        <v>1035</v>
      </c>
      <c r="AB88" s="122" t="s">
        <v>1035</v>
      </c>
    </row>
    <row r="89" spans="1:28" ht="12.75" customHeight="1">
      <c r="A89" s="123">
        <v>45016</v>
      </c>
      <c r="B89" s="122" t="s">
        <v>549</v>
      </c>
      <c r="C89" s="122" t="s">
        <v>1035</v>
      </c>
      <c r="D89" s="122" t="s">
        <v>1035</v>
      </c>
      <c r="E89" s="122" t="s">
        <v>1765</v>
      </c>
      <c r="F89" s="122" t="s">
        <v>1035</v>
      </c>
      <c r="G89" s="122" t="s">
        <v>1738</v>
      </c>
      <c r="H89" s="122" t="s">
        <v>1281</v>
      </c>
      <c r="I89" s="122" t="s">
        <v>1737</v>
      </c>
      <c r="J89" s="122" t="s">
        <v>1749</v>
      </c>
      <c r="K89" s="124">
        <v>78749</v>
      </c>
      <c r="L89" s="122" t="s">
        <v>1029</v>
      </c>
      <c r="M89" s="123"/>
      <c r="N89" s="122" t="s">
        <v>1764</v>
      </c>
      <c r="O89" s="122">
        <v>12</v>
      </c>
      <c r="P89" s="122" t="s">
        <v>140</v>
      </c>
      <c r="Q89" s="122" t="s">
        <v>1657</v>
      </c>
      <c r="R89" s="122" t="s">
        <v>1281</v>
      </c>
      <c r="S89" s="122" t="s">
        <v>1035</v>
      </c>
      <c r="T89" s="122" t="s">
        <v>1035</v>
      </c>
      <c r="U89" s="122" t="s">
        <v>1035</v>
      </c>
      <c r="V89" s="122" t="s">
        <v>1035</v>
      </c>
      <c r="W89" s="122" t="s">
        <v>1035</v>
      </c>
      <c r="X89" s="122" t="s">
        <v>1035</v>
      </c>
      <c r="Y89" s="122" t="s">
        <v>1035</v>
      </c>
      <c r="Z89" s="122" t="s">
        <v>1035</v>
      </c>
      <c r="AA89" s="122" t="s">
        <v>1035</v>
      </c>
      <c r="AB89" s="122" t="s">
        <v>1035</v>
      </c>
    </row>
    <row r="90" spans="1:28" ht="12.75" customHeight="1">
      <c r="A90" s="123">
        <v>44927</v>
      </c>
      <c r="B90" s="122" t="s">
        <v>549</v>
      </c>
      <c r="C90" s="122" t="s">
        <v>1035</v>
      </c>
      <c r="D90" s="122" t="s">
        <v>1035</v>
      </c>
      <c r="E90" s="122" t="s">
        <v>1763</v>
      </c>
      <c r="F90" s="122" t="s">
        <v>1035</v>
      </c>
      <c r="G90" s="122" t="s">
        <v>1738</v>
      </c>
      <c r="H90" s="122" t="s">
        <v>1281</v>
      </c>
      <c r="I90" s="122" t="s">
        <v>1750</v>
      </c>
      <c r="J90" s="122" t="s">
        <v>1749</v>
      </c>
      <c r="K90" s="124">
        <v>7167000</v>
      </c>
      <c r="L90" s="122" t="s">
        <v>1029</v>
      </c>
      <c r="M90" s="123"/>
      <c r="N90" s="122" t="s">
        <v>1748</v>
      </c>
      <c r="O90" s="122">
        <v>1</v>
      </c>
      <c r="P90" s="122" t="s">
        <v>140</v>
      </c>
      <c r="Q90" s="122" t="s">
        <v>1747</v>
      </c>
      <c r="R90" s="122" t="s">
        <v>1281</v>
      </c>
      <c r="S90" s="122" t="s">
        <v>1746</v>
      </c>
      <c r="T90" s="122" t="s">
        <v>1745</v>
      </c>
      <c r="U90" s="122" t="s">
        <v>1035</v>
      </c>
      <c r="V90" s="122" t="s">
        <v>1035</v>
      </c>
      <c r="W90" s="122" t="s">
        <v>1035</v>
      </c>
      <c r="X90" s="122" t="s">
        <v>1035</v>
      </c>
      <c r="Y90" s="122" t="s">
        <v>1035</v>
      </c>
      <c r="Z90" s="122" t="s">
        <v>1035</v>
      </c>
      <c r="AA90" s="122" t="s">
        <v>1035</v>
      </c>
      <c r="AB90" s="122" t="s">
        <v>1035</v>
      </c>
    </row>
    <row r="91" spans="1:28" ht="12.75" customHeight="1">
      <c r="A91" s="123">
        <v>44958</v>
      </c>
      <c r="B91" s="122" t="s">
        <v>549</v>
      </c>
      <c r="C91" s="122" t="s">
        <v>1035</v>
      </c>
      <c r="D91" s="122" t="s">
        <v>1035</v>
      </c>
      <c r="E91" s="122" t="s">
        <v>1762</v>
      </c>
      <c r="F91" s="122" t="s">
        <v>1035</v>
      </c>
      <c r="G91" s="122" t="s">
        <v>1738</v>
      </c>
      <c r="H91" s="122" t="s">
        <v>1281</v>
      </c>
      <c r="I91" s="122" t="s">
        <v>1750</v>
      </c>
      <c r="J91" s="122" t="s">
        <v>1749</v>
      </c>
      <c r="K91" s="124">
        <v>7167000</v>
      </c>
      <c r="L91" s="122" t="s">
        <v>1029</v>
      </c>
      <c r="M91" s="123"/>
      <c r="N91" s="122" t="s">
        <v>1748</v>
      </c>
      <c r="O91" s="122">
        <v>1</v>
      </c>
      <c r="P91" s="122" t="s">
        <v>140</v>
      </c>
      <c r="Q91" s="122" t="s">
        <v>1747</v>
      </c>
      <c r="R91" s="122" t="s">
        <v>1281</v>
      </c>
      <c r="S91" s="122" t="s">
        <v>1746</v>
      </c>
      <c r="T91" s="122" t="s">
        <v>1745</v>
      </c>
      <c r="U91" s="122" t="s">
        <v>1035</v>
      </c>
      <c r="V91" s="122" t="s">
        <v>1035</v>
      </c>
      <c r="W91" s="122" t="s">
        <v>1035</v>
      </c>
      <c r="X91" s="122" t="s">
        <v>1035</v>
      </c>
      <c r="Y91" s="122" t="s">
        <v>1035</v>
      </c>
      <c r="Z91" s="122" t="s">
        <v>1035</v>
      </c>
      <c r="AA91" s="122" t="s">
        <v>1035</v>
      </c>
      <c r="AB91" s="122" t="s">
        <v>1035</v>
      </c>
    </row>
    <row r="92" spans="1:28" ht="12.75" customHeight="1">
      <c r="A92" s="123">
        <v>45016</v>
      </c>
      <c r="B92" s="122" t="s">
        <v>1740</v>
      </c>
      <c r="C92" s="122" t="s">
        <v>1035</v>
      </c>
      <c r="D92" s="122" t="s">
        <v>1035</v>
      </c>
      <c r="E92" s="122" t="s">
        <v>1739</v>
      </c>
      <c r="F92" s="122" t="s">
        <v>1035</v>
      </c>
      <c r="G92" s="122" t="s">
        <v>1738</v>
      </c>
      <c r="H92" s="122" t="s">
        <v>1281</v>
      </c>
      <c r="I92" s="122" t="s">
        <v>1737</v>
      </c>
      <c r="J92" s="122" t="s">
        <v>1736</v>
      </c>
      <c r="K92" s="124">
        <v>-835614</v>
      </c>
      <c r="L92" s="122" t="s">
        <v>1029</v>
      </c>
      <c r="M92" s="123"/>
      <c r="N92" s="122" t="s">
        <v>1761</v>
      </c>
      <c r="O92" s="122">
        <v>2</v>
      </c>
      <c r="P92" s="122" t="s">
        <v>140</v>
      </c>
      <c r="Q92" s="122" t="s">
        <v>1657</v>
      </c>
      <c r="R92" s="122" t="s">
        <v>1281</v>
      </c>
      <c r="S92" s="122" t="s">
        <v>1035</v>
      </c>
      <c r="T92" s="122" t="s">
        <v>1035</v>
      </c>
      <c r="U92" s="122" t="s">
        <v>1035</v>
      </c>
      <c r="V92" s="122" t="s">
        <v>1035</v>
      </c>
      <c r="W92" s="122" t="s">
        <v>1035</v>
      </c>
      <c r="X92" s="122" t="s">
        <v>1035</v>
      </c>
      <c r="Y92" s="122" t="s">
        <v>1035</v>
      </c>
      <c r="Z92" s="122" t="s">
        <v>1035</v>
      </c>
      <c r="AA92" s="122" t="s">
        <v>1035</v>
      </c>
      <c r="AB92" s="122" t="s">
        <v>1035</v>
      </c>
    </row>
    <row r="93" spans="1:28" ht="12.75" customHeight="1">
      <c r="A93" s="123">
        <v>45016</v>
      </c>
      <c r="B93" s="122" t="s">
        <v>1740</v>
      </c>
      <c r="C93" s="122" t="s">
        <v>1035</v>
      </c>
      <c r="D93" s="122" t="s">
        <v>1035</v>
      </c>
      <c r="E93" s="122" t="s">
        <v>1739</v>
      </c>
      <c r="F93" s="122" t="s">
        <v>1035</v>
      </c>
      <c r="G93" s="122" t="s">
        <v>1738</v>
      </c>
      <c r="H93" s="122" t="s">
        <v>1281</v>
      </c>
      <c r="I93" s="122" t="s">
        <v>1737</v>
      </c>
      <c r="J93" s="122" t="s">
        <v>1736</v>
      </c>
      <c r="K93" s="124">
        <v>-318032</v>
      </c>
      <c r="L93" s="122" t="s">
        <v>1029</v>
      </c>
      <c r="M93" s="123"/>
      <c r="N93" s="122" t="s">
        <v>1760</v>
      </c>
      <c r="O93" s="122">
        <v>3</v>
      </c>
      <c r="P93" s="122" t="s">
        <v>140</v>
      </c>
      <c r="Q93" s="122" t="s">
        <v>1657</v>
      </c>
      <c r="R93" s="122" t="s">
        <v>1281</v>
      </c>
      <c r="S93" s="122" t="s">
        <v>1035</v>
      </c>
      <c r="T93" s="122" t="s">
        <v>1035</v>
      </c>
      <c r="U93" s="122" t="s">
        <v>1035</v>
      </c>
      <c r="V93" s="122" t="s">
        <v>1035</v>
      </c>
      <c r="W93" s="122" t="s">
        <v>1035</v>
      </c>
      <c r="X93" s="122" t="s">
        <v>1035</v>
      </c>
      <c r="Y93" s="122" t="s">
        <v>1035</v>
      </c>
      <c r="Z93" s="122" t="s">
        <v>1035</v>
      </c>
      <c r="AA93" s="122" t="s">
        <v>1035</v>
      </c>
      <c r="AB93" s="122" t="s">
        <v>1035</v>
      </c>
    </row>
    <row r="94" spans="1:28" ht="12.75" customHeight="1">
      <c r="A94" s="123">
        <v>45016</v>
      </c>
      <c r="B94" s="122" t="s">
        <v>1740</v>
      </c>
      <c r="C94" s="122" t="s">
        <v>1035</v>
      </c>
      <c r="D94" s="122" t="s">
        <v>1035</v>
      </c>
      <c r="E94" s="122" t="s">
        <v>1739</v>
      </c>
      <c r="F94" s="122" t="s">
        <v>1035</v>
      </c>
      <c r="G94" s="122" t="s">
        <v>1738</v>
      </c>
      <c r="H94" s="122" t="s">
        <v>1281</v>
      </c>
      <c r="I94" s="122" t="s">
        <v>1737</v>
      </c>
      <c r="J94" s="122" t="s">
        <v>1736</v>
      </c>
      <c r="K94" s="124">
        <v>-28840</v>
      </c>
      <c r="L94" s="122" t="s">
        <v>1029</v>
      </c>
      <c r="M94" s="123"/>
      <c r="N94" s="122" t="s">
        <v>1759</v>
      </c>
      <c r="O94" s="122">
        <v>5</v>
      </c>
      <c r="P94" s="122" t="s">
        <v>140</v>
      </c>
      <c r="Q94" s="122" t="s">
        <v>1657</v>
      </c>
      <c r="R94" s="122" t="s">
        <v>1281</v>
      </c>
      <c r="S94" s="122" t="s">
        <v>1035</v>
      </c>
      <c r="T94" s="122" t="s">
        <v>1035</v>
      </c>
      <c r="U94" s="122" t="s">
        <v>1035</v>
      </c>
      <c r="V94" s="122" t="s">
        <v>1035</v>
      </c>
      <c r="W94" s="122" t="s">
        <v>1035</v>
      </c>
      <c r="X94" s="122" t="s">
        <v>1035</v>
      </c>
      <c r="Y94" s="122" t="s">
        <v>1035</v>
      </c>
      <c r="Z94" s="122" t="s">
        <v>1035</v>
      </c>
      <c r="AA94" s="122" t="s">
        <v>1035</v>
      </c>
      <c r="AB94" s="122" t="s">
        <v>1035</v>
      </c>
    </row>
    <row r="95" spans="1:28" ht="12.75" customHeight="1">
      <c r="A95" s="123">
        <v>45016</v>
      </c>
      <c r="B95" s="122" t="s">
        <v>1740</v>
      </c>
      <c r="C95" s="122" t="s">
        <v>1035</v>
      </c>
      <c r="D95" s="122" t="s">
        <v>1035</v>
      </c>
      <c r="E95" s="122" t="s">
        <v>1739</v>
      </c>
      <c r="F95" s="122" t="s">
        <v>1035</v>
      </c>
      <c r="G95" s="122" t="s">
        <v>1738</v>
      </c>
      <c r="H95" s="122" t="s">
        <v>1281</v>
      </c>
      <c r="I95" s="122" t="s">
        <v>1737</v>
      </c>
      <c r="J95" s="122" t="s">
        <v>1736</v>
      </c>
      <c r="K95" s="124">
        <v>-48976</v>
      </c>
      <c r="L95" s="122" t="s">
        <v>1029</v>
      </c>
      <c r="M95" s="123"/>
      <c r="N95" s="122" t="s">
        <v>1758</v>
      </c>
      <c r="O95" s="122">
        <v>6</v>
      </c>
      <c r="P95" s="122" t="s">
        <v>140</v>
      </c>
      <c r="Q95" s="122" t="s">
        <v>1657</v>
      </c>
      <c r="R95" s="122" t="s">
        <v>1281</v>
      </c>
      <c r="S95" s="122" t="s">
        <v>1035</v>
      </c>
      <c r="T95" s="122" t="s">
        <v>1035</v>
      </c>
      <c r="U95" s="122" t="s">
        <v>1035</v>
      </c>
      <c r="V95" s="122" t="s">
        <v>1035</v>
      </c>
      <c r="W95" s="122" t="s">
        <v>1035</v>
      </c>
      <c r="X95" s="122" t="s">
        <v>1035</v>
      </c>
      <c r="Y95" s="122" t="s">
        <v>1035</v>
      </c>
      <c r="Z95" s="122" t="s">
        <v>1035</v>
      </c>
      <c r="AA95" s="122" t="s">
        <v>1035</v>
      </c>
      <c r="AB95" s="122" t="s">
        <v>1035</v>
      </c>
    </row>
    <row r="96" spans="1:28" ht="12.75" customHeight="1">
      <c r="A96" s="123">
        <v>45016</v>
      </c>
      <c r="B96" s="122" t="s">
        <v>1740</v>
      </c>
      <c r="C96" s="122" t="s">
        <v>1035</v>
      </c>
      <c r="D96" s="122" t="s">
        <v>1035</v>
      </c>
      <c r="E96" s="122" t="s">
        <v>1739</v>
      </c>
      <c r="F96" s="122" t="s">
        <v>1035</v>
      </c>
      <c r="G96" s="122" t="s">
        <v>1738</v>
      </c>
      <c r="H96" s="122" t="s">
        <v>1281</v>
      </c>
      <c r="I96" s="122" t="s">
        <v>1737</v>
      </c>
      <c r="J96" s="122" t="s">
        <v>1736</v>
      </c>
      <c r="K96" s="124">
        <v>-54071</v>
      </c>
      <c r="L96" s="122" t="s">
        <v>1029</v>
      </c>
      <c r="M96" s="123"/>
      <c r="N96" s="122" t="s">
        <v>1757</v>
      </c>
      <c r="O96" s="122">
        <v>7</v>
      </c>
      <c r="P96" s="122" t="s">
        <v>140</v>
      </c>
      <c r="Q96" s="122" t="s">
        <v>1657</v>
      </c>
      <c r="R96" s="122" t="s">
        <v>1281</v>
      </c>
      <c r="S96" s="122" t="s">
        <v>1035</v>
      </c>
      <c r="T96" s="122" t="s">
        <v>1035</v>
      </c>
      <c r="U96" s="122" t="s">
        <v>1035</v>
      </c>
      <c r="V96" s="122" t="s">
        <v>1035</v>
      </c>
      <c r="W96" s="122" t="s">
        <v>1035</v>
      </c>
      <c r="X96" s="122" t="s">
        <v>1035</v>
      </c>
      <c r="Y96" s="122" t="s">
        <v>1035</v>
      </c>
      <c r="Z96" s="122" t="s">
        <v>1035</v>
      </c>
      <c r="AA96" s="122" t="s">
        <v>1035</v>
      </c>
      <c r="AB96" s="122" t="s">
        <v>1035</v>
      </c>
    </row>
    <row r="97" spans="1:28" ht="12.75" customHeight="1">
      <c r="A97" s="123">
        <v>45016</v>
      </c>
      <c r="B97" s="122" t="s">
        <v>1740</v>
      </c>
      <c r="C97" s="122" t="s">
        <v>1035</v>
      </c>
      <c r="D97" s="122" t="s">
        <v>1035</v>
      </c>
      <c r="E97" s="122" t="s">
        <v>1739</v>
      </c>
      <c r="F97" s="122" t="s">
        <v>1035</v>
      </c>
      <c r="G97" s="122" t="s">
        <v>1738</v>
      </c>
      <c r="H97" s="122" t="s">
        <v>1281</v>
      </c>
      <c r="I97" s="122" t="s">
        <v>1737</v>
      </c>
      <c r="J97" s="122" t="s">
        <v>1736</v>
      </c>
      <c r="K97" s="124">
        <v>-42055</v>
      </c>
      <c r="L97" s="122" t="s">
        <v>1029</v>
      </c>
      <c r="M97" s="123"/>
      <c r="N97" s="122" t="s">
        <v>1756</v>
      </c>
      <c r="O97" s="122">
        <v>8</v>
      </c>
      <c r="P97" s="122" t="s">
        <v>140</v>
      </c>
      <c r="Q97" s="122" t="s">
        <v>1657</v>
      </c>
      <c r="R97" s="122" t="s">
        <v>1281</v>
      </c>
      <c r="S97" s="122" t="s">
        <v>1035</v>
      </c>
      <c r="T97" s="122" t="s">
        <v>1035</v>
      </c>
      <c r="U97" s="122" t="s">
        <v>1035</v>
      </c>
      <c r="V97" s="122" t="s">
        <v>1035</v>
      </c>
      <c r="W97" s="122" t="s">
        <v>1035</v>
      </c>
      <c r="X97" s="122" t="s">
        <v>1035</v>
      </c>
      <c r="Y97" s="122" t="s">
        <v>1035</v>
      </c>
      <c r="Z97" s="122" t="s">
        <v>1035</v>
      </c>
      <c r="AA97" s="122" t="s">
        <v>1035</v>
      </c>
      <c r="AB97" s="122" t="s">
        <v>1035</v>
      </c>
    </row>
    <row r="98" spans="1:28" ht="12.75" customHeight="1">
      <c r="A98" s="123">
        <v>45016</v>
      </c>
      <c r="B98" s="122" t="s">
        <v>1740</v>
      </c>
      <c r="C98" s="122" t="s">
        <v>1035</v>
      </c>
      <c r="D98" s="122" t="s">
        <v>1035</v>
      </c>
      <c r="E98" s="122" t="s">
        <v>1739</v>
      </c>
      <c r="F98" s="122" t="s">
        <v>1035</v>
      </c>
      <c r="G98" s="122" t="s">
        <v>1738</v>
      </c>
      <c r="H98" s="122" t="s">
        <v>1281</v>
      </c>
      <c r="I98" s="122" t="s">
        <v>1737</v>
      </c>
      <c r="J98" s="122" t="s">
        <v>1736</v>
      </c>
      <c r="K98" s="124">
        <v>-369885</v>
      </c>
      <c r="L98" s="122" t="s">
        <v>1029</v>
      </c>
      <c r="M98" s="123"/>
      <c r="N98" s="122" t="s">
        <v>1755</v>
      </c>
      <c r="O98" s="122">
        <v>9</v>
      </c>
      <c r="P98" s="122" t="s">
        <v>140</v>
      </c>
      <c r="Q98" s="122" t="s">
        <v>1657</v>
      </c>
      <c r="R98" s="122" t="s">
        <v>1281</v>
      </c>
      <c r="S98" s="122" t="s">
        <v>1035</v>
      </c>
      <c r="T98" s="122" t="s">
        <v>1035</v>
      </c>
      <c r="U98" s="122" t="s">
        <v>1035</v>
      </c>
      <c r="V98" s="122" t="s">
        <v>1035</v>
      </c>
      <c r="W98" s="122" t="s">
        <v>1035</v>
      </c>
      <c r="X98" s="122" t="s">
        <v>1035</v>
      </c>
      <c r="Y98" s="122" t="s">
        <v>1035</v>
      </c>
      <c r="Z98" s="122" t="s">
        <v>1035</v>
      </c>
      <c r="AA98" s="122" t="s">
        <v>1035</v>
      </c>
      <c r="AB98" s="122" t="s">
        <v>1035</v>
      </c>
    </row>
    <row r="99" spans="1:28" ht="12.75" customHeight="1">
      <c r="A99" s="123">
        <v>45016</v>
      </c>
      <c r="B99" s="122" t="s">
        <v>1740</v>
      </c>
      <c r="C99" s="122" t="s">
        <v>1035</v>
      </c>
      <c r="D99" s="122" t="s">
        <v>1035</v>
      </c>
      <c r="E99" s="122" t="s">
        <v>1739</v>
      </c>
      <c r="F99" s="122" t="s">
        <v>1035</v>
      </c>
      <c r="G99" s="122" t="s">
        <v>1738</v>
      </c>
      <c r="H99" s="122" t="s">
        <v>1281</v>
      </c>
      <c r="I99" s="122" t="s">
        <v>1737</v>
      </c>
      <c r="J99" s="122" t="s">
        <v>1736</v>
      </c>
      <c r="K99" s="124">
        <v>-918485</v>
      </c>
      <c r="L99" s="122" t="s">
        <v>1029</v>
      </c>
      <c r="M99" s="123"/>
      <c r="N99" s="122" t="s">
        <v>1754</v>
      </c>
      <c r="O99" s="122">
        <v>10</v>
      </c>
      <c r="P99" s="122" t="s">
        <v>140</v>
      </c>
      <c r="Q99" s="122" t="s">
        <v>1657</v>
      </c>
      <c r="R99" s="122" t="s">
        <v>1281</v>
      </c>
      <c r="S99" s="122" t="s">
        <v>1035</v>
      </c>
      <c r="T99" s="122" t="s">
        <v>1035</v>
      </c>
      <c r="U99" s="122" t="s">
        <v>1035</v>
      </c>
      <c r="V99" s="122" t="s">
        <v>1035</v>
      </c>
      <c r="W99" s="122" t="s">
        <v>1035</v>
      </c>
      <c r="X99" s="122" t="s">
        <v>1035</v>
      </c>
      <c r="Y99" s="122" t="s">
        <v>1035</v>
      </c>
      <c r="Z99" s="122" t="s">
        <v>1035</v>
      </c>
      <c r="AA99" s="122" t="s">
        <v>1035</v>
      </c>
      <c r="AB99" s="122" t="s">
        <v>1035</v>
      </c>
    </row>
    <row r="100" spans="1:28" ht="12.75" customHeight="1">
      <c r="A100" s="123">
        <v>45016</v>
      </c>
      <c r="B100" s="122" t="s">
        <v>1740</v>
      </c>
      <c r="C100" s="122" t="s">
        <v>1035</v>
      </c>
      <c r="D100" s="122" t="s">
        <v>1035</v>
      </c>
      <c r="E100" s="122" t="s">
        <v>1739</v>
      </c>
      <c r="F100" s="122" t="s">
        <v>1035</v>
      </c>
      <c r="G100" s="122" t="s">
        <v>1738</v>
      </c>
      <c r="H100" s="122" t="s">
        <v>1281</v>
      </c>
      <c r="I100" s="122" t="s">
        <v>1737</v>
      </c>
      <c r="J100" s="122" t="s">
        <v>1736</v>
      </c>
      <c r="K100" s="124">
        <v>-139270</v>
      </c>
      <c r="L100" s="122" t="s">
        <v>1029</v>
      </c>
      <c r="M100" s="123"/>
      <c r="N100" s="122" t="s">
        <v>1753</v>
      </c>
      <c r="O100" s="122">
        <v>11</v>
      </c>
      <c r="P100" s="122" t="s">
        <v>140</v>
      </c>
      <c r="Q100" s="122" t="s">
        <v>1657</v>
      </c>
      <c r="R100" s="122" t="s">
        <v>1281</v>
      </c>
      <c r="S100" s="122" t="s">
        <v>1035</v>
      </c>
      <c r="T100" s="122" t="s">
        <v>1035</v>
      </c>
      <c r="U100" s="122" t="s">
        <v>1035</v>
      </c>
      <c r="V100" s="122" t="s">
        <v>1035</v>
      </c>
      <c r="W100" s="122" t="s">
        <v>1035</v>
      </c>
      <c r="X100" s="122" t="s">
        <v>1035</v>
      </c>
      <c r="Y100" s="122" t="s">
        <v>1035</v>
      </c>
      <c r="Z100" s="122" t="s">
        <v>1035</v>
      </c>
      <c r="AA100" s="122" t="s">
        <v>1035</v>
      </c>
      <c r="AB100" s="122" t="s">
        <v>1035</v>
      </c>
    </row>
    <row r="101" spans="1:28" ht="12.75" customHeight="1">
      <c r="A101" s="123">
        <v>45016</v>
      </c>
      <c r="B101" s="122" t="s">
        <v>1740</v>
      </c>
      <c r="C101" s="122" t="s">
        <v>1035</v>
      </c>
      <c r="D101" s="122" t="s">
        <v>1035</v>
      </c>
      <c r="E101" s="122" t="s">
        <v>1739</v>
      </c>
      <c r="F101" s="122" t="s">
        <v>1035</v>
      </c>
      <c r="G101" s="122" t="s">
        <v>1738</v>
      </c>
      <c r="H101" s="122" t="s">
        <v>1281</v>
      </c>
      <c r="I101" s="122" t="s">
        <v>1737</v>
      </c>
      <c r="J101" s="122" t="s">
        <v>1736</v>
      </c>
      <c r="K101" s="124">
        <v>-74472</v>
      </c>
      <c r="L101" s="122" t="s">
        <v>1029</v>
      </c>
      <c r="M101" s="123"/>
      <c r="N101" s="122" t="s">
        <v>1752</v>
      </c>
      <c r="O101" s="122">
        <v>12</v>
      </c>
      <c r="P101" s="122" t="s">
        <v>140</v>
      </c>
      <c r="Q101" s="122" t="s">
        <v>1657</v>
      </c>
      <c r="R101" s="122" t="s">
        <v>1281</v>
      </c>
      <c r="S101" s="122" t="s">
        <v>1035</v>
      </c>
      <c r="T101" s="122" t="s">
        <v>1035</v>
      </c>
      <c r="U101" s="122" t="s">
        <v>1035</v>
      </c>
      <c r="V101" s="122" t="s">
        <v>1035</v>
      </c>
      <c r="W101" s="122" t="s">
        <v>1035</v>
      </c>
      <c r="X101" s="122" t="s">
        <v>1035</v>
      </c>
      <c r="Y101" s="122" t="s">
        <v>1035</v>
      </c>
      <c r="Z101" s="122" t="s">
        <v>1035</v>
      </c>
      <c r="AA101" s="122" t="s">
        <v>1035</v>
      </c>
      <c r="AB101" s="122" t="s">
        <v>1035</v>
      </c>
    </row>
    <row r="102" spans="1:28" ht="12.75" customHeight="1">
      <c r="A102" s="123">
        <v>44986</v>
      </c>
      <c r="B102" s="122" t="s">
        <v>549</v>
      </c>
      <c r="C102" s="122" t="s">
        <v>1035</v>
      </c>
      <c r="D102" s="122" t="s">
        <v>1035</v>
      </c>
      <c r="E102" s="122" t="s">
        <v>1751</v>
      </c>
      <c r="F102" s="122" t="s">
        <v>1035</v>
      </c>
      <c r="G102" s="122" t="s">
        <v>1738</v>
      </c>
      <c r="H102" s="122" t="s">
        <v>1281</v>
      </c>
      <c r="I102" s="122" t="s">
        <v>1750</v>
      </c>
      <c r="J102" s="122" t="s">
        <v>1749</v>
      </c>
      <c r="K102" s="124">
        <v>7167000</v>
      </c>
      <c r="L102" s="122" t="s">
        <v>1029</v>
      </c>
      <c r="M102" s="123"/>
      <c r="N102" s="122" t="s">
        <v>1748</v>
      </c>
      <c r="O102" s="122">
        <v>1</v>
      </c>
      <c r="P102" s="122" t="s">
        <v>140</v>
      </c>
      <c r="Q102" s="122" t="s">
        <v>1747</v>
      </c>
      <c r="R102" s="122" t="s">
        <v>1281</v>
      </c>
      <c r="S102" s="122" t="s">
        <v>1746</v>
      </c>
      <c r="T102" s="122" t="s">
        <v>1745</v>
      </c>
      <c r="U102" s="122" t="s">
        <v>1035</v>
      </c>
      <c r="V102" s="122" t="s">
        <v>1035</v>
      </c>
      <c r="W102" s="122" t="s">
        <v>1035</v>
      </c>
      <c r="X102" s="122" t="s">
        <v>1035</v>
      </c>
      <c r="Y102" s="122" t="s">
        <v>1035</v>
      </c>
      <c r="Z102" s="122" t="s">
        <v>1035</v>
      </c>
      <c r="AA102" s="122" t="s">
        <v>1035</v>
      </c>
      <c r="AB102" s="122" t="s">
        <v>1035</v>
      </c>
    </row>
    <row r="103" spans="1:28" ht="12.75" customHeight="1">
      <c r="A103" s="123">
        <v>45016</v>
      </c>
      <c r="B103" s="122" t="s">
        <v>1740</v>
      </c>
      <c r="C103" s="122" t="s">
        <v>1035</v>
      </c>
      <c r="D103" s="122" t="s">
        <v>1035</v>
      </c>
      <c r="E103" s="122" t="s">
        <v>1739</v>
      </c>
      <c r="F103" s="122" t="s">
        <v>1035</v>
      </c>
      <c r="G103" s="122" t="s">
        <v>1738</v>
      </c>
      <c r="H103" s="122" t="s">
        <v>1281</v>
      </c>
      <c r="I103" s="122" t="s">
        <v>1737</v>
      </c>
      <c r="J103" s="122" t="s">
        <v>1736</v>
      </c>
      <c r="K103" s="124">
        <v>-144209</v>
      </c>
      <c r="L103" s="122" t="s">
        <v>1029</v>
      </c>
      <c r="M103" s="123"/>
      <c r="N103" s="122" t="s">
        <v>1744</v>
      </c>
      <c r="O103" s="122">
        <v>13</v>
      </c>
      <c r="P103" s="122" t="s">
        <v>140</v>
      </c>
      <c r="Q103" s="122" t="s">
        <v>1657</v>
      </c>
      <c r="R103" s="122" t="s">
        <v>1281</v>
      </c>
      <c r="S103" s="122" t="s">
        <v>1035</v>
      </c>
      <c r="T103" s="122" t="s">
        <v>1035</v>
      </c>
      <c r="U103" s="122" t="s">
        <v>1035</v>
      </c>
      <c r="V103" s="122" t="s">
        <v>1035</v>
      </c>
      <c r="W103" s="122" t="s">
        <v>1035</v>
      </c>
      <c r="X103" s="122" t="s">
        <v>1035</v>
      </c>
      <c r="Y103" s="122" t="s">
        <v>1035</v>
      </c>
      <c r="Z103" s="122" t="s">
        <v>1035</v>
      </c>
      <c r="AA103" s="122" t="s">
        <v>1035</v>
      </c>
      <c r="AB103" s="122" t="s">
        <v>1035</v>
      </c>
    </row>
    <row r="104" spans="1:28" ht="12.75" customHeight="1">
      <c r="A104" s="123">
        <v>45016</v>
      </c>
      <c r="B104" s="122" t="s">
        <v>1740</v>
      </c>
      <c r="C104" s="122" t="s">
        <v>1035</v>
      </c>
      <c r="D104" s="122" t="s">
        <v>1035</v>
      </c>
      <c r="E104" s="122" t="s">
        <v>1739</v>
      </c>
      <c r="F104" s="122" t="s">
        <v>1035</v>
      </c>
      <c r="G104" s="122" t="s">
        <v>1738</v>
      </c>
      <c r="H104" s="122" t="s">
        <v>1281</v>
      </c>
      <c r="I104" s="122" t="s">
        <v>1737</v>
      </c>
      <c r="J104" s="122" t="s">
        <v>1736</v>
      </c>
      <c r="K104" s="124">
        <v>-140399</v>
      </c>
      <c r="L104" s="122" t="s">
        <v>1029</v>
      </c>
      <c r="M104" s="123"/>
      <c r="N104" s="122" t="s">
        <v>1743</v>
      </c>
      <c r="O104" s="122">
        <v>13</v>
      </c>
      <c r="P104" s="122" t="s">
        <v>140</v>
      </c>
      <c r="Q104" s="122" t="s">
        <v>1657</v>
      </c>
      <c r="R104" s="122" t="s">
        <v>1281</v>
      </c>
      <c r="S104" s="122" t="s">
        <v>1035</v>
      </c>
      <c r="T104" s="122" t="s">
        <v>1035</v>
      </c>
      <c r="U104" s="122" t="s">
        <v>1035</v>
      </c>
      <c r="V104" s="122" t="s">
        <v>1035</v>
      </c>
      <c r="W104" s="122" t="s">
        <v>1035</v>
      </c>
      <c r="X104" s="122" t="s">
        <v>1035</v>
      </c>
      <c r="Y104" s="122" t="s">
        <v>1035</v>
      </c>
      <c r="Z104" s="122" t="s">
        <v>1035</v>
      </c>
      <c r="AA104" s="122" t="s">
        <v>1035</v>
      </c>
      <c r="AB104" s="122" t="s">
        <v>1035</v>
      </c>
    </row>
    <row r="105" spans="1:28" ht="12.75" customHeight="1">
      <c r="A105" s="123">
        <v>45016</v>
      </c>
      <c r="B105" s="122" t="s">
        <v>1740</v>
      </c>
      <c r="C105" s="122" t="s">
        <v>1035</v>
      </c>
      <c r="D105" s="122" t="s">
        <v>1035</v>
      </c>
      <c r="E105" s="122" t="s">
        <v>1739</v>
      </c>
      <c r="F105" s="122" t="s">
        <v>1035</v>
      </c>
      <c r="G105" s="122" t="s">
        <v>1738</v>
      </c>
      <c r="H105" s="122" t="s">
        <v>1281</v>
      </c>
      <c r="I105" s="122" t="s">
        <v>1737</v>
      </c>
      <c r="J105" s="122" t="s">
        <v>1736</v>
      </c>
      <c r="K105" s="124">
        <v>-136578</v>
      </c>
      <c r="L105" s="122" t="s">
        <v>1029</v>
      </c>
      <c r="M105" s="123"/>
      <c r="N105" s="122" t="s">
        <v>1742</v>
      </c>
      <c r="O105" s="122">
        <v>13</v>
      </c>
      <c r="P105" s="122" t="s">
        <v>140</v>
      </c>
      <c r="Q105" s="122" t="s">
        <v>1657</v>
      </c>
      <c r="R105" s="122" t="s">
        <v>1281</v>
      </c>
      <c r="S105" s="122" t="s">
        <v>1035</v>
      </c>
      <c r="T105" s="122" t="s">
        <v>1035</v>
      </c>
      <c r="U105" s="122" t="s">
        <v>1035</v>
      </c>
      <c r="V105" s="122" t="s">
        <v>1035</v>
      </c>
      <c r="W105" s="122" t="s">
        <v>1035</v>
      </c>
      <c r="X105" s="122" t="s">
        <v>1035</v>
      </c>
      <c r="Y105" s="122" t="s">
        <v>1035</v>
      </c>
      <c r="Z105" s="122" t="s">
        <v>1035</v>
      </c>
      <c r="AA105" s="122" t="s">
        <v>1035</v>
      </c>
      <c r="AB105" s="122" t="s">
        <v>1035</v>
      </c>
    </row>
    <row r="106" spans="1:28" ht="12.75" customHeight="1">
      <c r="A106" s="123">
        <v>45016</v>
      </c>
      <c r="B106" s="122" t="s">
        <v>1740</v>
      </c>
      <c r="C106" s="122" t="s">
        <v>1035</v>
      </c>
      <c r="D106" s="122" t="s">
        <v>1035</v>
      </c>
      <c r="E106" s="122" t="s">
        <v>1739</v>
      </c>
      <c r="F106" s="122" t="s">
        <v>1035</v>
      </c>
      <c r="G106" s="122" t="s">
        <v>1738</v>
      </c>
      <c r="H106" s="122" t="s">
        <v>1281</v>
      </c>
      <c r="I106" s="122" t="s">
        <v>1737</v>
      </c>
      <c r="J106" s="122" t="s">
        <v>1736</v>
      </c>
      <c r="K106" s="124">
        <v>-65836</v>
      </c>
      <c r="L106" s="122" t="s">
        <v>1029</v>
      </c>
      <c r="M106" s="123"/>
      <c r="N106" s="122" t="s">
        <v>1741</v>
      </c>
      <c r="O106" s="122">
        <v>14</v>
      </c>
      <c r="P106" s="122" t="s">
        <v>140</v>
      </c>
      <c r="Q106" s="122" t="s">
        <v>1657</v>
      </c>
      <c r="R106" s="122" t="s">
        <v>1281</v>
      </c>
      <c r="S106" s="122" t="s">
        <v>1035</v>
      </c>
      <c r="T106" s="122" t="s">
        <v>1035</v>
      </c>
      <c r="U106" s="122" t="s">
        <v>1035</v>
      </c>
      <c r="V106" s="122" t="s">
        <v>1035</v>
      </c>
      <c r="W106" s="122" t="s">
        <v>1035</v>
      </c>
      <c r="X106" s="122" t="s">
        <v>1035</v>
      </c>
      <c r="Y106" s="122" t="s">
        <v>1035</v>
      </c>
      <c r="Z106" s="122" t="s">
        <v>1035</v>
      </c>
      <c r="AA106" s="122" t="s">
        <v>1035</v>
      </c>
      <c r="AB106" s="122" t="s">
        <v>1035</v>
      </c>
    </row>
    <row r="107" spans="1:28" ht="12.75" customHeight="1">
      <c r="A107" s="123">
        <v>45016</v>
      </c>
      <c r="B107" s="122" t="s">
        <v>1740</v>
      </c>
      <c r="C107" s="122" t="s">
        <v>1035</v>
      </c>
      <c r="D107" s="122" t="s">
        <v>1035</v>
      </c>
      <c r="E107" s="122" t="s">
        <v>1739</v>
      </c>
      <c r="F107" s="122" t="s">
        <v>1035</v>
      </c>
      <c r="G107" s="122" t="s">
        <v>1738</v>
      </c>
      <c r="H107" s="122" t="s">
        <v>1281</v>
      </c>
      <c r="I107" s="122" t="s">
        <v>1737</v>
      </c>
      <c r="J107" s="122" t="s">
        <v>1736</v>
      </c>
      <c r="K107" s="124">
        <v>-63181</v>
      </c>
      <c r="L107" s="122" t="s">
        <v>1029</v>
      </c>
      <c r="M107" s="123"/>
      <c r="N107" s="122" t="s">
        <v>1735</v>
      </c>
      <c r="O107" s="122">
        <v>14</v>
      </c>
      <c r="P107" s="122" t="s">
        <v>140</v>
      </c>
      <c r="Q107" s="122" t="s">
        <v>1657</v>
      </c>
      <c r="R107" s="122" t="s">
        <v>1281</v>
      </c>
      <c r="S107" s="122" t="s">
        <v>1035</v>
      </c>
      <c r="T107" s="122" t="s">
        <v>1035</v>
      </c>
      <c r="U107" s="122" t="s">
        <v>1035</v>
      </c>
      <c r="V107" s="122" t="s">
        <v>1035</v>
      </c>
      <c r="W107" s="122" t="s">
        <v>1035</v>
      </c>
      <c r="X107" s="122" t="s">
        <v>1035</v>
      </c>
      <c r="Y107" s="122" t="s">
        <v>1035</v>
      </c>
      <c r="Z107" s="122" t="s">
        <v>1035</v>
      </c>
      <c r="AA107" s="122" t="s">
        <v>1035</v>
      </c>
      <c r="AB107" s="122" t="s">
        <v>1035</v>
      </c>
    </row>
  </sheetData>
  <autoFilter ref="A1:AB107" xr:uid="{00000000-0009-0000-0000-000012000000}">
    <filterColumn colId="10">
      <customFilters>
        <customFilter operator="notEqual" val=" "/>
      </customFilters>
    </filterColumn>
    <sortState xmlns:xlrd2="http://schemas.microsoft.com/office/spreadsheetml/2017/richdata2" ref="A25:AB79">
      <sortCondition descending="1" ref="K1:K107"/>
    </sortState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U498"/>
  <sheetViews>
    <sheetView showGridLines="0" zoomScale="85" zoomScaleNormal="85" workbookViewId="0">
      <pane ySplit="6" topLeftCell="A7" activePane="bottomLeft" state="frozen"/>
      <selection pane="bottomLeft" activeCell="F50" sqref="F50"/>
    </sheetView>
  </sheetViews>
  <sheetFormatPr defaultColWidth="8.85546875" defaultRowHeight="13.5" outlineLevelCol="1"/>
  <cols>
    <col min="1" max="1" width="8.85546875" style="1"/>
    <col min="2" max="2" width="10.5703125" style="1" customWidth="1"/>
    <col min="3" max="3" width="10.5703125" style="1" customWidth="1" outlineLevel="1"/>
    <col min="4" max="5" width="8.7109375" style="2" customWidth="1" outlineLevel="1"/>
    <col min="6" max="6" width="14" style="2" customWidth="1" outlineLevel="1"/>
    <col min="7" max="7" width="8.7109375" style="2" customWidth="1" outlineLevel="1"/>
    <col min="8" max="8" width="29.28515625" style="2" customWidth="1"/>
    <col min="9" max="10" width="10.7109375" style="2" customWidth="1"/>
    <col min="11" max="11" width="22.28515625" style="2" customWidth="1"/>
    <col min="12" max="13" width="10.7109375" style="2" customWidth="1"/>
    <col min="14" max="14" width="2.7109375" style="3" customWidth="1"/>
    <col min="15" max="15" width="10.7109375" style="1" customWidth="1"/>
    <col min="16" max="16" width="28.7109375" style="1" customWidth="1"/>
    <col min="17" max="18" width="20.7109375" style="1" customWidth="1"/>
    <col min="19" max="16384" width="8.85546875" style="1"/>
  </cols>
  <sheetData>
    <row r="4" spans="1:21">
      <c r="R4" s="4"/>
    </row>
    <row r="5" spans="1:21">
      <c r="O5" s="1" t="s">
        <v>1057</v>
      </c>
      <c r="P5" s="1" t="s">
        <v>1056</v>
      </c>
      <c r="Q5" s="1" t="s">
        <v>1058</v>
      </c>
      <c r="R5" s="1" t="s">
        <v>1059</v>
      </c>
    </row>
    <row r="6" spans="1:21">
      <c r="B6" s="1" t="s">
        <v>1183</v>
      </c>
      <c r="C6" s="1" t="s">
        <v>0</v>
      </c>
      <c r="D6" s="2" t="s">
        <v>1184</v>
      </c>
      <c r="E6" s="2" t="s">
        <v>1185</v>
      </c>
      <c r="F6" s="2" t="s">
        <v>1186</v>
      </c>
      <c r="G6" s="2" t="s">
        <v>1187</v>
      </c>
      <c r="H6" s="2" t="s">
        <v>1188</v>
      </c>
      <c r="I6" s="2" t="s">
        <v>1189</v>
      </c>
      <c r="J6" s="2" t="s">
        <v>1190</v>
      </c>
      <c r="K6" s="2" t="s">
        <v>1191</v>
      </c>
      <c r="L6" s="2" t="s">
        <v>1192</v>
      </c>
      <c r="M6" s="2" t="s">
        <v>1193</v>
      </c>
      <c r="O6" s="4" t="s">
        <v>1</v>
      </c>
      <c r="P6" s="4" t="s">
        <v>2</v>
      </c>
      <c r="Q6" s="4" t="s">
        <v>0</v>
      </c>
      <c r="R6" s="4" t="s">
        <v>3</v>
      </c>
    </row>
    <row r="7" spans="1:21">
      <c r="A7" s="5"/>
      <c r="B7" s="1">
        <v>11010101</v>
      </c>
      <c r="D7" s="6" t="s">
        <v>4</v>
      </c>
      <c r="E7" s="2" t="s">
        <v>5</v>
      </c>
      <c r="F7" s="2" t="s">
        <v>60</v>
      </c>
      <c r="G7" s="2">
        <v>1</v>
      </c>
      <c r="H7" s="2" t="s">
        <v>6</v>
      </c>
      <c r="I7" s="2">
        <v>100</v>
      </c>
      <c r="J7" s="2" t="s">
        <v>7</v>
      </c>
      <c r="K7" s="2" t="s">
        <v>6</v>
      </c>
      <c r="L7" s="7">
        <v>100</v>
      </c>
      <c r="M7" s="2" t="s">
        <v>1097</v>
      </c>
      <c r="O7" s="1">
        <v>11010101</v>
      </c>
      <c r="P7" s="1" t="s">
        <v>8</v>
      </c>
      <c r="Q7" s="1" t="s">
        <v>1035</v>
      </c>
      <c r="R7" s="8">
        <v>0</v>
      </c>
      <c r="S7" s="1" t="b">
        <v>1</v>
      </c>
      <c r="T7" s="1" t="s">
        <v>1194</v>
      </c>
      <c r="U7" s="1">
        <v>1</v>
      </c>
    </row>
    <row r="8" spans="1:21">
      <c r="B8" s="1">
        <v>11010107</v>
      </c>
      <c r="D8" s="2" t="s">
        <v>4</v>
      </c>
      <c r="E8" s="2" t="s">
        <v>5</v>
      </c>
      <c r="F8" s="2" t="s">
        <v>60</v>
      </c>
      <c r="G8" s="2">
        <v>1</v>
      </c>
      <c r="H8" s="2" t="s">
        <v>6</v>
      </c>
      <c r="I8" s="2">
        <v>100</v>
      </c>
      <c r="J8" s="2" t="s">
        <v>7</v>
      </c>
      <c r="K8" s="2" t="s">
        <v>6</v>
      </c>
      <c r="L8" s="7">
        <v>100</v>
      </c>
      <c r="M8" s="2" t="s">
        <v>1097</v>
      </c>
      <c r="O8" s="1">
        <v>11010107</v>
      </c>
      <c r="P8" s="1" t="s">
        <v>9</v>
      </c>
      <c r="Q8" s="1" t="s">
        <v>1035</v>
      </c>
      <c r="R8" s="8">
        <v>4402215171</v>
      </c>
      <c r="S8" s="117" t="b">
        <v>1</v>
      </c>
      <c r="T8" s="1" t="s">
        <v>1195</v>
      </c>
      <c r="U8" s="1">
        <v>1</v>
      </c>
    </row>
    <row r="9" spans="1:21">
      <c r="B9" s="1">
        <v>11010113</v>
      </c>
      <c r="D9" s="2" t="s">
        <v>4</v>
      </c>
      <c r="E9" s="2" t="s">
        <v>5</v>
      </c>
      <c r="F9" s="2" t="s">
        <v>60</v>
      </c>
      <c r="G9" s="2">
        <v>1</v>
      </c>
      <c r="H9" s="2" t="s">
        <v>6</v>
      </c>
      <c r="I9" s="2">
        <v>100</v>
      </c>
      <c r="J9" s="2" t="s">
        <v>7</v>
      </c>
      <c r="K9" s="2" t="s">
        <v>10</v>
      </c>
      <c r="L9" s="7">
        <v>101</v>
      </c>
      <c r="M9" s="2" t="s">
        <v>1098</v>
      </c>
      <c r="O9" s="1">
        <v>11010113</v>
      </c>
      <c r="P9" s="1" t="s">
        <v>11</v>
      </c>
      <c r="Q9" s="1" t="s">
        <v>1035</v>
      </c>
      <c r="R9" s="8">
        <v>0</v>
      </c>
      <c r="S9" s="1" t="b">
        <v>1</v>
      </c>
      <c r="T9" s="1" t="s">
        <v>1196</v>
      </c>
      <c r="U9" s="1">
        <v>1</v>
      </c>
    </row>
    <row r="10" spans="1:21">
      <c r="B10" s="18">
        <v>11050101</v>
      </c>
      <c r="D10" s="2" t="s">
        <v>4</v>
      </c>
      <c r="E10" s="2" t="s">
        <v>5</v>
      </c>
      <c r="F10" s="2" t="s">
        <v>60</v>
      </c>
      <c r="G10" s="2">
        <v>1</v>
      </c>
      <c r="H10" s="2" t="s">
        <v>1197</v>
      </c>
      <c r="I10" s="2">
        <v>107</v>
      </c>
      <c r="J10" s="2" t="s">
        <v>1198</v>
      </c>
      <c r="K10" s="2" t="s">
        <v>1037</v>
      </c>
      <c r="L10" s="7">
        <v>100</v>
      </c>
      <c r="M10" s="2" t="s">
        <v>1036</v>
      </c>
      <c r="O10" s="1">
        <v>11050101</v>
      </c>
      <c r="P10" s="1" t="s">
        <v>1037</v>
      </c>
      <c r="Q10" s="1" t="s">
        <v>1035</v>
      </c>
      <c r="R10" s="8">
        <v>4921480498</v>
      </c>
      <c r="S10" s="1" t="b">
        <v>1</v>
      </c>
      <c r="T10" s="1" t="s">
        <v>1199</v>
      </c>
      <c r="U10" s="1">
        <v>1</v>
      </c>
    </row>
    <row r="11" spans="1:21">
      <c r="B11" s="1">
        <v>11060105</v>
      </c>
      <c r="D11" s="2" t="s">
        <v>4</v>
      </c>
      <c r="E11" s="2" t="s">
        <v>5</v>
      </c>
      <c r="F11" s="2" t="s">
        <v>60</v>
      </c>
      <c r="G11" s="2">
        <v>1</v>
      </c>
      <c r="H11" s="2" t="s">
        <v>12</v>
      </c>
      <c r="I11" s="2">
        <v>101</v>
      </c>
      <c r="J11" s="2" t="s">
        <v>13</v>
      </c>
      <c r="K11" s="2" t="s">
        <v>12</v>
      </c>
      <c r="L11" s="7">
        <v>100</v>
      </c>
      <c r="M11" s="2" t="s">
        <v>1099</v>
      </c>
      <c r="O11" s="1">
        <v>11060105</v>
      </c>
      <c r="P11" s="1" t="s">
        <v>14</v>
      </c>
      <c r="Q11" s="1" t="s">
        <v>1035</v>
      </c>
      <c r="R11" s="8">
        <v>5000000000</v>
      </c>
      <c r="S11" s="1" t="b">
        <v>1</v>
      </c>
      <c r="T11" s="1" t="s">
        <v>1200</v>
      </c>
      <c r="U11" s="1">
        <v>1</v>
      </c>
    </row>
    <row r="12" spans="1:21">
      <c r="B12" s="1">
        <v>11060201</v>
      </c>
      <c r="D12" s="2" t="s">
        <v>4</v>
      </c>
      <c r="E12" s="2" t="s">
        <v>5</v>
      </c>
      <c r="F12" s="2" t="s">
        <v>60</v>
      </c>
      <c r="G12" s="2">
        <v>1</v>
      </c>
      <c r="H12" s="2" t="s">
        <v>15</v>
      </c>
      <c r="I12" s="2">
        <v>102</v>
      </c>
      <c r="J12" s="2" t="s">
        <v>16</v>
      </c>
      <c r="K12" s="2" t="s">
        <v>17</v>
      </c>
      <c r="L12" s="7">
        <v>100</v>
      </c>
      <c r="M12" s="2" t="s">
        <v>542</v>
      </c>
      <c r="O12" s="1">
        <v>11060201</v>
      </c>
      <c r="P12" s="1" t="s">
        <v>18</v>
      </c>
      <c r="Q12" s="1" t="s">
        <v>1035</v>
      </c>
      <c r="R12" s="8">
        <v>90000000</v>
      </c>
      <c r="S12" s="1" t="b">
        <v>1</v>
      </c>
      <c r="T12" s="1" t="s">
        <v>1201</v>
      </c>
      <c r="U12" s="1">
        <v>1</v>
      </c>
    </row>
    <row r="13" spans="1:21">
      <c r="B13" s="1">
        <v>11060203</v>
      </c>
      <c r="D13" s="2" t="s">
        <v>4</v>
      </c>
      <c r="E13" s="2" t="s">
        <v>5</v>
      </c>
      <c r="F13" s="2" t="s">
        <v>60</v>
      </c>
      <c r="G13" s="2">
        <v>1</v>
      </c>
      <c r="H13" s="2" t="s">
        <v>15</v>
      </c>
      <c r="I13" s="2">
        <v>102</v>
      </c>
      <c r="J13" s="2" t="s">
        <v>16</v>
      </c>
      <c r="K13" s="2" t="s">
        <v>17</v>
      </c>
      <c r="L13" s="7">
        <v>100</v>
      </c>
      <c r="M13" s="2" t="s">
        <v>542</v>
      </c>
      <c r="O13" s="1">
        <v>11060203</v>
      </c>
      <c r="P13" s="1" t="s">
        <v>543</v>
      </c>
      <c r="Q13" s="1" t="s">
        <v>1035</v>
      </c>
      <c r="R13" s="8">
        <v>42000000000</v>
      </c>
      <c r="S13" s="1" t="b">
        <v>1</v>
      </c>
      <c r="T13" s="1" t="s">
        <v>1202</v>
      </c>
      <c r="U13" s="1">
        <v>1</v>
      </c>
    </row>
    <row r="14" spans="1:21">
      <c r="B14" s="1">
        <v>11060401</v>
      </c>
      <c r="D14" s="2" t="s">
        <v>4</v>
      </c>
      <c r="E14" s="2" t="s">
        <v>5</v>
      </c>
      <c r="F14" s="2" t="s">
        <v>60</v>
      </c>
      <c r="G14" s="2">
        <v>1</v>
      </c>
      <c r="H14" s="2" t="s">
        <v>15</v>
      </c>
      <c r="I14" s="2">
        <v>102</v>
      </c>
      <c r="J14" s="2" t="s">
        <v>16</v>
      </c>
      <c r="K14" s="2" t="s">
        <v>19</v>
      </c>
      <c r="L14" s="7">
        <v>101</v>
      </c>
      <c r="M14" s="2" t="s">
        <v>1100</v>
      </c>
      <c r="O14" s="1">
        <v>11060401</v>
      </c>
      <c r="P14" s="1" t="s">
        <v>20</v>
      </c>
      <c r="Q14" s="1" t="s">
        <v>1035</v>
      </c>
      <c r="R14" s="8">
        <v>-90000000</v>
      </c>
      <c r="S14" s="1" t="b">
        <v>1</v>
      </c>
      <c r="T14" s="1" t="s">
        <v>1203</v>
      </c>
      <c r="U14" s="1">
        <v>1</v>
      </c>
    </row>
    <row r="15" spans="1:21">
      <c r="B15" s="1">
        <v>11060501</v>
      </c>
      <c r="D15" s="2" t="s">
        <v>4</v>
      </c>
      <c r="E15" s="2" t="s">
        <v>5</v>
      </c>
      <c r="F15" s="2" t="s">
        <v>60</v>
      </c>
      <c r="G15" s="2">
        <v>1</v>
      </c>
      <c r="H15" s="2" t="s">
        <v>15</v>
      </c>
      <c r="I15" s="2">
        <v>102</v>
      </c>
      <c r="J15" s="2" t="s">
        <v>16</v>
      </c>
      <c r="K15" s="2" t="s">
        <v>21</v>
      </c>
      <c r="L15" s="7">
        <v>102</v>
      </c>
      <c r="M15" s="2" t="s">
        <v>1101</v>
      </c>
      <c r="O15" s="1">
        <v>11060501</v>
      </c>
      <c r="P15" s="1" t="s">
        <v>21</v>
      </c>
      <c r="Q15" s="1" t="s">
        <v>1035</v>
      </c>
      <c r="R15" s="8">
        <v>20000000</v>
      </c>
      <c r="S15" s="1" t="b">
        <v>1</v>
      </c>
      <c r="T15" s="1" t="s">
        <v>1204</v>
      </c>
      <c r="U15" s="1">
        <v>1</v>
      </c>
    </row>
    <row r="16" spans="1:21">
      <c r="B16" s="1">
        <v>11060801</v>
      </c>
      <c r="D16" s="2" t="s">
        <v>4</v>
      </c>
      <c r="E16" s="2" t="s">
        <v>5</v>
      </c>
      <c r="F16" s="2" t="s">
        <v>60</v>
      </c>
      <c r="G16" s="2">
        <v>1</v>
      </c>
      <c r="H16" s="2" t="s">
        <v>15</v>
      </c>
      <c r="I16" s="2">
        <v>102</v>
      </c>
      <c r="J16" s="2" t="s">
        <v>16</v>
      </c>
      <c r="K16" s="2" t="s">
        <v>22</v>
      </c>
      <c r="L16" s="7">
        <v>103</v>
      </c>
      <c r="M16" s="2" t="s">
        <v>1102</v>
      </c>
      <c r="O16" s="1">
        <v>11060801</v>
      </c>
      <c r="P16" s="1" t="s">
        <v>22</v>
      </c>
      <c r="Q16" s="1" t="s">
        <v>1035</v>
      </c>
      <c r="R16" s="8">
        <v>213928482523</v>
      </c>
      <c r="S16" s="1" t="b">
        <v>1</v>
      </c>
      <c r="T16" s="1" t="s">
        <v>1205</v>
      </c>
      <c r="U16" s="1">
        <v>1</v>
      </c>
    </row>
    <row r="17" spans="2:21">
      <c r="B17" s="1">
        <v>11060803</v>
      </c>
      <c r="D17" s="2" t="s">
        <v>4</v>
      </c>
      <c r="E17" s="2" t="s">
        <v>5</v>
      </c>
      <c r="F17" s="2" t="s">
        <v>60</v>
      </c>
      <c r="G17" s="2">
        <v>1</v>
      </c>
      <c r="H17" s="2" t="s">
        <v>15</v>
      </c>
      <c r="I17" s="2">
        <v>102</v>
      </c>
      <c r="J17" s="2" t="s">
        <v>16</v>
      </c>
      <c r="K17" s="2" t="s">
        <v>22</v>
      </c>
      <c r="L17" s="7">
        <v>103</v>
      </c>
      <c r="M17" s="2" t="s">
        <v>1102</v>
      </c>
      <c r="O17" s="1">
        <v>11060803</v>
      </c>
      <c r="P17" s="1" t="s">
        <v>23</v>
      </c>
      <c r="Q17" s="1" t="s">
        <v>1035</v>
      </c>
      <c r="R17" s="8">
        <v>0</v>
      </c>
      <c r="S17" s="1" t="b">
        <v>1</v>
      </c>
      <c r="T17" s="1" t="s">
        <v>1206</v>
      </c>
      <c r="U17" s="1">
        <v>1</v>
      </c>
    </row>
    <row r="18" spans="2:21">
      <c r="B18" s="1">
        <v>11061001</v>
      </c>
      <c r="D18" s="2" t="s">
        <v>4</v>
      </c>
      <c r="E18" s="2" t="s">
        <v>5</v>
      </c>
      <c r="F18" s="2" t="s">
        <v>60</v>
      </c>
      <c r="G18" s="2">
        <v>1</v>
      </c>
      <c r="H18" s="2" t="s">
        <v>15</v>
      </c>
      <c r="I18" s="2">
        <v>102</v>
      </c>
      <c r="J18" s="2" t="s">
        <v>16</v>
      </c>
      <c r="K18" s="2" t="s">
        <v>24</v>
      </c>
      <c r="L18" s="7">
        <v>104</v>
      </c>
      <c r="M18" s="2" t="s">
        <v>1103</v>
      </c>
      <c r="O18" s="1">
        <v>11061001</v>
      </c>
      <c r="P18" s="1" t="s">
        <v>24</v>
      </c>
      <c r="Q18" s="1" t="s">
        <v>1035</v>
      </c>
      <c r="R18" s="8">
        <v>3468683292</v>
      </c>
      <c r="S18" s="1" t="b">
        <v>1</v>
      </c>
      <c r="T18" s="1" t="s">
        <v>1207</v>
      </c>
      <c r="U18" s="1">
        <v>1</v>
      </c>
    </row>
    <row r="19" spans="2:21">
      <c r="B19" s="1">
        <v>11070101</v>
      </c>
      <c r="D19" s="2" t="s">
        <v>4</v>
      </c>
      <c r="E19" s="2" t="s">
        <v>5</v>
      </c>
      <c r="F19" s="2" t="s">
        <v>60</v>
      </c>
      <c r="G19" s="2">
        <v>1</v>
      </c>
      <c r="H19" s="2" t="s">
        <v>25</v>
      </c>
      <c r="I19" s="2">
        <v>103</v>
      </c>
      <c r="J19" s="2" t="s">
        <v>26</v>
      </c>
      <c r="K19" s="2" t="s">
        <v>25</v>
      </c>
      <c r="L19" s="7">
        <v>100</v>
      </c>
      <c r="M19" s="2" t="s">
        <v>1104</v>
      </c>
      <c r="O19" s="1">
        <v>11070101</v>
      </c>
      <c r="P19" s="1" t="s">
        <v>27</v>
      </c>
      <c r="Q19" s="1" t="s">
        <v>1035</v>
      </c>
      <c r="R19" s="8">
        <v>46730188082</v>
      </c>
      <c r="S19" s="1" t="b">
        <v>1</v>
      </c>
      <c r="T19" s="1" t="s">
        <v>1208</v>
      </c>
      <c r="U19" s="1">
        <v>1</v>
      </c>
    </row>
    <row r="20" spans="2:21">
      <c r="B20" s="1">
        <v>11070105</v>
      </c>
      <c r="D20" s="2" t="s">
        <v>4</v>
      </c>
      <c r="E20" s="2" t="s">
        <v>5</v>
      </c>
      <c r="F20" s="2" t="s">
        <v>60</v>
      </c>
      <c r="G20" s="2">
        <v>1</v>
      </c>
      <c r="H20" s="2" t="s">
        <v>25</v>
      </c>
      <c r="I20" s="2">
        <v>103</v>
      </c>
      <c r="J20" s="2" t="s">
        <v>26</v>
      </c>
      <c r="K20" s="2" t="s">
        <v>25</v>
      </c>
      <c r="L20" s="7">
        <v>100</v>
      </c>
      <c r="M20" s="2" t="s">
        <v>1104</v>
      </c>
      <c r="O20" s="1">
        <v>11070105</v>
      </c>
      <c r="P20" s="1" t="s">
        <v>28</v>
      </c>
      <c r="Q20" s="1" t="s">
        <v>1035</v>
      </c>
      <c r="R20" s="8">
        <v>0</v>
      </c>
      <c r="S20" s="1" t="b">
        <v>1</v>
      </c>
      <c r="T20" s="1" t="s">
        <v>1209</v>
      </c>
      <c r="U20" s="1">
        <v>1</v>
      </c>
    </row>
    <row r="21" spans="2:21">
      <c r="B21" s="1">
        <v>11070107</v>
      </c>
      <c r="D21" s="2" t="s">
        <v>4</v>
      </c>
      <c r="E21" s="2" t="s">
        <v>5</v>
      </c>
      <c r="F21" s="2" t="s">
        <v>60</v>
      </c>
      <c r="G21" s="2">
        <v>1</v>
      </c>
      <c r="H21" s="2" t="s">
        <v>25</v>
      </c>
      <c r="I21" s="2">
        <v>103</v>
      </c>
      <c r="J21" s="2" t="s">
        <v>26</v>
      </c>
      <c r="K21" s="2" t="s">
        <v>25</v>
      </c>
      <c r="L21" s="7">
        <v>100</v>
      </c>
      <c r="M21" s="2" t="s">
        <v>1104</v>
      </c>
      <c r="O21" s="1">
        <v>11070107</v>
      </c>
      <c r="P21" s="1" t="s">
        <v>29</v>
      </c>
      <c r="Q21" s="1" t="s">
        <v>1035</v>
      </c>
      <c r="R21" s="8">
        <v>-47716617</v>
      </c>
      <c r="S21" s="1" t="b">
        <v>1</v>
      </c>
      <c r="T21" s="1" t="s">
        <v>1210</v>
      </c>
      <c r="U21" s="1">
        <v>1</v>
      </c>
    </row>
    <row r="22" spans="2:21">
      <c r="B22" s="1">
        <v>11070201</v>
      </c>
      <c r="D22" s="2" t="s">
        <v>4</v>
      </c>
      <c r="E22" s="2" t="s">
        <v>5</v>
      </c>
      <c r="F22" s="2" t="s">
        <v>60</v>
      </c>
      <c r="G22" s="2">
        <v>1</v>
      </c>
      <c r="H22" s="2" t="s">
        <v>25</v>
      </c>
      <c r="I22" s="2">
        <v>103</v>
      </c>
      <c r="J22" s="2" t="s">
        <v>26</v>
      </c>
      <c r="K22" s="2" t="s">
        <v>30</v>
      </c>
      <c r="L22" s="7">
        <v>101</v>
      </c>
      <c r="M22" s="2" t="s">
        <v>1105</v>
      </c>
      <c r="O22" s="1">
        <v>11070201</v>
      </c>
      <c r="P22" s="1" t="s">
        <v>31</v>
      </c>
      <c r="Q22" s="1" t="s">
        <v>1035</v>
      </c>
      <c r="R22" s="8">
        <v>0</v>
      </c>
      <c r="S22" s="1" t="b">
        <v>1</v>
      </c>
      <c r="T22" s="1" t="s">
        <v>1211</v>
      </c>
      <c r="U22" s="1">
        <v>1</v>
      </c>
    </row>
    <row r="23" spans="2:21">
      <c r="B23" s="1">
        <v>11090201</v>
      </c>
      <c r="D23" s="2" t="s">
        <v>4</v>
      </c>
      <c r="E23" s="2" t="s">
        <v>5</v>
      </c>
      <c r="F23" s="2" t="s">
        <v>60</v>
      </c>
      <c r="G23" s="2">
        <v>1</v>
      </c>
      <c r="H23" s="2" t="s">
        <v>32</v>
      </c>
      <c r="I23" s="2">
        <v>104</v>
      </c>
      <c r="J23" s="2" t="s">
        <v>33</v>
      </c>
      <c r="K23" s="2" t="s">
        <v>34</v>
      </c>
      <c r="L23" s="7">
        <v>100</v>
      </c>
      <c r="M23" s="2" t="s">
        <v>1106</v>
      </c>
      <c r="O23" s="1">
        <v>11090201</v>
      </c>
      <c r="P23" s="1" t="s">
        <v>34</v>
      </c>
      <c r="Q23" s="1" t="s">
        <v>1035</v>
      </c>
      <c r="R23" s="8">
        <v>37378530001</v>
      </c>
      <c r="S23" s="1" t="b">
        <v>1</v>
      </c>
      <c r="T23" s="1" t="s">
        <v>1212</v>
      </c>
      <c r="U23" s="1">
        <v>1</v>
      </c>
    </row>
    <row r="24" spans="2:21">
      <c r="B24" s="1">
        <v>11090205</v>
      </c>
      <c r="D24" s="2" t="s">
        <v>4</v>
      </c>
      <c r="E24" s="2" t="s">
        <v>5</v>
      </c>
      <c r="F24" s="2" t="s">
        <v>60</v>
      </c>
      <c r="G24" s="2">
        <v>1</v>
      </c>
      <c r="H24" s="2" t="s">
        <v>32</v>
      </c>
      <c r="I24" s="2">
        <v>104</v>
      </c>
      <c r="J24" s="2" t="s">
        <v>33</v>
      </c>
      <c r="K24" s="2" t="s">
        <v>34</v>
      </c>
      <c r="L24" s="7">
        <v>100</v>
      </c>
      <c r="M24" s="2" t="s">
        <v>1106</v>
      </c>
      <c r="O24" s="1">
        <v>11090205</v>
      </c>
      <c r="P24" s="1" t="s">
        <v>35</v>
      </c>
      <c r="Q24" s="1" t="s">
        <v>1035</v>
      </c>
      <c r="R24" s="8">
        <v>1326311388</v>
      </c>
      <c r="S24" s="1" t="b">
        <v>1</v>
      </c>
      <c r="T24" s="1" t="s">
        <v>1213</v>
      </c>
      <c r="U24" s="1">
        <v>1</v>
      </c>
    </row>
    <row r="25" spans="2:21">
      <c r="B25" s="1">
        <v>11090401</v>
      </c>
      <c r="D25" s="2" t="s">
        <v>4</v>
      </c>
      <c r="E25" s="2" t="s">
        <v>5</v>
      </c>
      <c r="F25" s="2" t="s">
        <v>60</v>
      </c>
      <c r="G25" s="2">
        <v>1</v>
      </c>
      <c r="H25" s="2" t="s">
        <v>32</v>
      </c>
      <c r="I25" s="2">
        <v>104</v>
      </c>
      <c r="J25" s="2" t="s">
        <v>33</v>
      </c>
      <c r="K25" s="2" t="s">
        <v>37</v>
      </c>
      <c r="L25" s="7">
        <v>101</v>
      </c>
      <c r="M25" s="2" t="s">
        <v>1107</v>
      </c>
      <c r="O25" s="1">
        <v>11090401</v>
      </c>
      <c r="P25" s="1" t="s">
        <v>36</v>
      </c>
      <c r="Q25" s="1" t="s">
        <v>1035</v>
      </c>
      <c r="R25" s="8">
        <v>13202037465</v>
      </c>
      <c r="S25" s="1" t="b">
        <v>1</v>
      </c>
      <c r="T25" s="1" t="s">
        <v>1214</v>
      </c>
      <c r="U25" s="1">
        <v>1</v>
      </c>
    </row>
    <row r="26" spans="2:21">
      <c r="B26" s="1">
        <v>11090405</v>
      </c>
      <c r="D26" s="2" t="s">
        <v>4</v>
      </c>
      <c r="E26" s="2" t="s">
        <v>5</v>
      </c>
      <c r="F26" s="2" t="s">
        <v>60</v>
      </c>
      <c r="G26" s="2">
        <v>1</v>
      </c>
      <c r="H26" s="2" t="s">
        <v>32</v>
      </c>
      <c r="I26" s="2">
        <v>104</v>
      </c>
      <c r="J26" s="2" t="s">
        <v>33</v>
      </c>
      <c r="K26" s="2" t="s">
        <v>37</v>
      </c>
      <c r="L26" s="7">
        <v>101</v>
      </c>
      <c r="M26" s="2" t="s">
        <v>1107</v>
      </c>
      <c r="O26" s="1">
        <v>11090405</v>
      </c>
      <c r="P26" s="1" t="s">
        <v>38</v>
      </c>
      <c r="Q26" s="1" t="s">
        <v>1035</v>
      </c>
      <c r="R26" s="8">
        <v>-1417493109</v>
      </c>
      <c r="S26" s="1" t="b">
        <v>1</v>
      </c>
      <c r="T26" s="1" t="s">
        <v>1215</v>
      </c>
      <c r="U26" s="1">
        <v>1</v>
      </c>
    </row>
    <row r="27" spans="2:21">
      <c r="B27" s="1">
        <v>11090601</v>
      </c>
      <c r="D27" s="2" t="s">
        <v>4</v>
      </c>
      <c r="E27" s="2" t="s">
        <v>5</v>
      </c>
      <c r="F27" s="2" t="s">
        <v>60</v>
      </c>
      <c r="G27" s="2">
        <v>1</v>
      </c>
      <c r="H27" s="2" t="s">
        <v>32</v>
      </c>
      <c r="I27" s="2">
        <v>104</v>
      </c>
      <c r="J27" s="2" t="s">
        <v>33</v>
      </c>
      <c r="K27" s="2" t="s">
        <v>39</v>
      </c>
      <c r="L27" s="7">
        <v>102</v>
      </c>
      <c r="M27" s="2" t="s">
        <v>1108</v>
      </c>
      <c r="O27" s="1">
        <v>11090601</v>
      </c>
      <c r="P27" s="1" t="s">
        <v>39</v>
      </c>
      <c r="Q27" s="1" t="s">
        <v>1035</v>
      </c>
      <c r="R27" s="8">
        <v>68785231838</v>
      </c>
      <c r="S27" s="1" t="b">
        <v>1</v>
      </c>
      <c r="T27" s="1" t="s">
        <v>1216</v>
      </c>
      <c r="U27" s="1">
        <v>1</v>
      </c>
    </row>
    <row r="28" spans="2:21">
      <c r="B28" s="1">
        <v>11090605</v>
      </c>
      <c r="D28" s="2" t="s">
        <v>4</v>
      </c>
      <c r="E28" s="2" t="s">
        <v>5</v>
      </c>
      <c r="F28" s="2" t="s">
        <v>60</v>
      </c>
      <c r="G28" s="2">
        <v>1</v>
      </c>
      <c r="H28" s="2" t="s">
        <v>32</v>
      </c>
      <c r="I28" s="2">
        <v>104</v>
      </c>
      <c r="J28" s="2" t="s">
        <v>33</v>
      </c>
      <c r="K28" s="2" t="s">
        <v>39</v>
      </c>
      <c r="L28" s="7">
        <v>102</v>
      </c>
      <c r="M28" s="2" t="s">
        <v>1108</v>
      </c>
      <c r="O28" s="1">
        <v>11090605</v>
      </c>
      <c r="P28" s="1" t="s">
        <v>40</v>
      </c>
      <c r="Q28" s="1" t="s">
        <v>1035</v>
      </c>
      <c r="R28" s="8">
        <v>9568513012</v>
      </c>
      <c r="S28" s="1" t="b">
        <v>1</v>
      </c>
      <c r="T28" s="1" t="s">
        <v>1217</v>
      </c>
      <c r="U28" s="1">
        <v>1</v>
      </c>
    </row>
    <row r="29" spans="2:21">
      <c r="B29" s="1">
        <v>11090701</v>
      </c>
      <c r="D29" s="2" t="s">
        <v>4</v>
      </c>
      <c r="E29" s="2" t="s">
        <v>5</v>
      </c>
      <c r="F29" s="2" t="s">
        <v>60</v>
      </c>
      <c r="G29" s="2">
        <v>1</v>
      </c>
      <c r="H29" s="2" t="s">
        <v>32</v>
      </c>
      <c r="I29" s="2">
        <v>104</v>
      </c>
      <c r="J29" s="2" t="s">
        <v>33</v>
      </c>
      <c r="K29" s="2" t="s">
        <v>41</v>
      </c>
      <c r="L29" s="7">
        <v>103</v>
      </c>
      <c r="M29" s="2" t="s">
        <v>1109</v>
      </c>
      <c r="O29" s="1">
        <v>11090701</v>
      </c>
      <c r="P29" s="1" t="s">
        <v>41</v>
      </c>
      <c r="Q29" s="1" t="s">
        <v>1035</v>
      </c>
      <c r="R29" s="8">
        <v>46258763</v>
      </c>
      <c r="S29" s="1" t="b">
        <v>1</v>
      </c>
      <c r="T29" s="1" t="s">
        <v>1218</v>
      </c>
      <c r="U29" s="1">
        <v>1</v>
      </c>
    </row>
    <row r="30" spans="2:21">
      <c r="B30" s="1">
        <v>11090705</v>
      </c>
      <c r="D30" s="2" t="s">
        <v>4</v>
      </c>
      <c r="E30" s="2" t="s">
        <v>5</v>
      </c>
      <c r="F30" s="2" t="s">
        <v>60</v>
      </c>
      <c r="G30" s="2">
        <v>1</v>
      </c>
      <c r="H30" s="2" t="s">
        <v>32</v>
      </c>
      <c r="I30" s="2">
        <v>104</v>
      </c>
      <c r="J30" s="2" t="s">
        <v>33</v>
      </c>
      <c r="K30" s="2" t="s">
        <v>41</v>
      </c>
      <c r="L30" s="7">
        <v>103</v>
      </c>
      <c r="M30" s="2" t="s">
        <v>1109</v>
      </c>
      <c r="O30" s="1">
        <v>11090705</v>
      </c>
      <c r="P30" s="1" t="s">
        <v>42</v>
      </c>
      <c r="Q30" s="1" t="s">
        <v>1035</v>
      </c>
      <c r="R30" s="8">
        <v>-1148942</v>
      </c>
      <c r="S30" s="1" t="b">
        <v>1</v>
      </c>
      <c r="T30" s="1" t="s">
        <v>1219</v>
      </c>
      <c r="U30" s="1">
        <v>1</v>
      </c>
    </row>
    <row r="31" spans="2:21">
      <c r="B31" s="1">
        <v>11091005</v>
      </c>
      <c r="D31" s="2" t="s">
        <v>4</v>
      </c>
      <c r="E31" s="2" t="s">
        <v>5</v>
      </c>
      <c r="F31" s="2" t="s">
        <v>60</v>
      </c>
      <c r="G31" s="2">
        <v>1</v>
      </c>
      <c r="H31" s="2" t="s">
        <v>32</v>
      </c>
      <c r="I31" s="2">
        <v>104</v>
      </c>
      <c r="J31" s="2" t="s">
        <v>33</v>
      </c>
      <c r="K31" s="2" t="s">
        <v>1220</v>
      </c>
      <c r="L31" s="7">
        <v>104</v>
      </c>
      <c r="M31" s="2" t="s">
        <v>1110</v>
      </c>
      <c r="O31" s="1">
        <v>11091005</v>
      </c>
      <c r="P31" s="1" t="s">
        <v>43</v>
      </c>
      <c r="Q31" s="1" t="s">
        <v>1035</v>
      </c>
      <c r="R31" s="8">
        <v>31798924333</v>
      </c>
      <c r="S31" s="1" t="b">
        <v>1</v>
      </c>
      <c r="T31" s="1" t="s">
        <v>1221</v>
      </c>
      <c r="U31" s="1">
        <v>1</v>
      </c>
    </row>
    <row r="32" spans="2:21">
      <c r="B32" s="1">
        <v>11091007</v>
      </c>
      <c r="D32" s="2" t="s">
        <v>4</v>
      </c>
      <c r="E32" s="2" t="s">
        <v>5</v>
      </c>
      <c r="F32" s="2" t="s">
        <v>60</v>
      </c>
      <c r="G32" s="2">
        <v>1</v>
      </c>
      <c r="H32" s="2" t="s">
        <v>32</v>
      </c>
      <c r="I32" s="2">
        <v>104</v>
      </c>
      <c r="J32" s="2" t="s">
        <v>33</v>
      </c>
      <c r="K32" s="2" t="s">
        <v>1220</v>
      </c>
      <c r="L32" s="7">
        <v>104</v>
      </c>
      <c r="M32" s="2" t="s">
        <v>1110</v>
      </c>
      <c r="O32" s="1">
        <v>11091007</v>
      </c>
      <c r="P32" s="1" t="s">
        <v>1111</v>
      </c>
      <c r="R32" s="8">
        <v>3160700</v>
      </c>
      <c r="S32" s="1" t="b">
        <v>1</v>
      </c>
      <c r="T32" s="1" t="s">
        <v>1222</v>
      </c>
      <c r="U32" s="1">
        <v>1</v>
      </c>
    </row>
    <row r="33" spans="2:21">
      <c r="B33" s="1">
        <v>11091009</v>
      </c>
      <c r="D33" s="2" t="s">
        <v>4</v>
      </c>
      <c r="E33" s="2" t="s">
        <v>5</v>
      </c>
      <c r="F33" s="2" t="s">
        <v>60</v>
      </c>
      <c r="G33" s="2">
        <v>1</v>
      </c>
      <c r="H33" s="2" t="s">
        <v>32</v>
      </c>
      <c r="I33" s="2">
        <v>104</v>
      </c>
      <c r="J33" s="2" t="s">
        <v>33</v>
      </c>
      <c r="K33" s="2" t="s">
        <v>1220</v>
      </c>
      <c r="L33" s="7">
        <v>104</v>
      </c>
      <c r="M33" s="2" t="s">
        <v>1110</v>
      </c>
      <c r="O33" s="1">
        <v>11091009</v>
      </c>
      <c r="P33" s="1" t="s">
        <v>44</v>
      </c>
      <c r="Q33" s="1" t="s">
        <v>1035</v>
      </c>
      <c r="R33" s="8">
        <v>58476513</v>
      </c>
      <c r="S33" s="1" t="b">
        <v>1</v>
      </c>
      <c r="T33" s="1" t="s">
        <v>1223</v>
      </c>
      <c r="U33" s="1">
        <v>1</v>
      </c>
    </row>
    <row r="34" spans="2:21">
      <c r="B34" s="1">
        <v>11100101</v>
      </c>
      <c r="D34" s="2" t="s">
        <v>4</v>
      </c>
      <c r="E34" s="2" t="s">
        <v>5</v>
      </c>
      <c r="F34" s="2" t="s">
        <v>60</v>
      </c>
      <c r="G34" s="2">
        <v>1</v>
      </c>
      <c r="H34" s="2" t="s">
        <v>45</v>
      </c>
      <c r="I34" s="2">
        <v>105</v>
      </c>
      <c r="J34" s="2" t="s">
        <v>46</v>
      </c>
      <c r="K34" s="2" t="s">
        <v>47</v>
      </c>
      <c r="L34" s="7">
        <v>100</v>
      </c>
      <c r="M34" s="2" t="s">
        <v>1112</v>
      </c>
      <c r="O34" s="1">
        <v>11100101</v>
      </c>
      <c r="P34" s="1" t="s">
        <v>48</v>
      </c>
      <c r="Q34" s="1" t="s">
        <v>1035</v>
      </c>
      <c r="R34" s="8">
        <v>17740980</v>
      </c>
      <c r="S34" s="1" t="b">
        <v>1</v>
      </c>
      <c r="T34" s="1" t="s">
        <v>1224</v>
      </c>
      <c r="U34" s="1">
        <v>1</v>
      </c>
    </row>
    <row r="35" spans="2:21">
      <c r="B35" s="1">
        <v>11100102</v>
      </c>
      <c r="D35" s="2" t="s">
        <v>4</v>
      </c>
      <c r="E35" s="2" t="s">
        <v>5</v>
      </c>
      <c r="F35" s="2" t="s">
        <v>60</v>
      </c>
      <c r="G35" s="2">
        <v>1</v>
      </c>
      <c r="H35" s="2" t="s">
        <v>45</v>
      </c>
      <c r="I35" s="2">
        <v>105</v>
      </c>
      <c r="J35" s="2" t="s">
        <v>46</v>
      </c>
      <c r="K35" s="2" t="s">
        <v>47</v>
      </c>
      <c r="L35" s="7">
        <v>100</v>
      </c>
      <c r="M35" s="2" t="s">
        <v>1112</v>
      </c>
      <c r="O35" s="1">
        <v>11100102</v>
      </c>
      <c r="P35" s="1" t="s">
        <v>49</v>
      </c>
      <c r="Q35" s="1" t="s">
        <v>1035</v>
      </c>
      <c r="R35" s="8">
        <v>1774080</v>
      </c>
      <c r="S35" s="1" t="b">
        <v>1</v>
      </c>
      <c r="T35" s="1" t="s">
        <v>1225</v>
      </c>
      <c r="U35" s="1">
        <v>1</v>
      </c>
    </row>
    <row r="36" spans="2:21">
      <c r="B36" s="1">
        <v>11100103</v>
      </c>
      <c r="D36" s="2" t="s">
        <v>4</v>
      </c>
      <c r="E36" s="2" t="s">
        <v>5</v>
      </c>
      <c r="F36" s="2" t="s">
        <v>60</v>
      </c>
      <c r="G36" s="2">
        <v>1</v>
      </c>
      <c r="H36" s="2" t="s">
        <v>45</v>
      </c>
      <c r="I36" s="2">
        <v>105</v>
      </c>
      <c r="J36" s="2" t="s">
        <v>46</v>
      </c>
      <c r="K36" s="2" t="s">
        <v>47</v>
      </c>
      <c r="L36" s="7">
        <v>100</v>
      </c>
      <c r="M36" s="2" t="s">
        <v>1112</v>
      </c>
      <c r="O36" s="1">
        <v>11100103</v>
      </c>
      <c r="P36" s="1" t="s">
        <v>50</v>
      </c>
      <c r="Q36" s="1" t="s">
        <v>1035</v>
      </c>
      <c r="R36" s="8">
        <v>0</v>
      </c>
      <c r="S36" s="1" t="b">
        <v>1</v>
      </c>
      <c r="T36" s="1" t="s">
        <v>1226</v>
      </c>
      <c r="U36" s="1">
        <v>1</v>
      </c>
    </row>
    <row r="37" spans="2:21">
      <c r="B37" s="9">
        <v>11110101</v>
      </c>
      <c r="C37" s="9"/>
      <c r="D37" s="10" t="s">
        <v>4</v>
      </c>
      <c r="E37" s="10" t="s">
        <v>5</v>
      </c>
      <c r="F37" s="10" t="s">
        <v>60</v>
      </c>
      <c r="G37" s="10">
        <v>1</v>
      </c>
      <c r="H37" s="10" t="s">
        <v>54</v>
      </c>
      <c r="I37" s="10">
        <v>106</v>
      </c>
      <c r="J37" s="10" t="s">
        <v>51</v>
      </c>
      <c r="K37" s="10" t="s">
        <v>52</v>
      </c>
      <c r="L37" s="11">
        <v>100</v>
      </c>
      <c r="M37" s="10" t="s">
        <v>175</v>
      </c>
      <c r="O37" s="1">
        <v>11110101</v>
      </c>
      <c r="P37" s="1" t="s">
        <v>53</v>
      </c>
      <c r="Q37" s="1" t="s">
        <v>1035</v>
      </c>
      <c r="R37" s="8">
        <v>7244154115</v>
      </c>
      <c r="S37" s="1" t="b">
        <v>1</v>
      </c>
      <c r="T37" s="1" t="s">
        <v>1227</v>
      </c>
      <c r="U37" s="1">
        <v>1</v>
      </c>
    </row>
    <row r="38" spans="2:21">
      <c r="B38" s="1">
        <v>11110201</v>
      </c>
      <c r="D38" s="2" t="s">
        <v>4</v>
      </c>
      <c r="E38" s="2" t="s">
        <v>5</v>
      </c>
      <c r="F38" s="2" t="s">
        <v>60</v>
      </c>
      <c r="G38" s="2">
        <v>1</v>
      </c>
      <c r="H38" s="2" t="s">
        <v>54</v>
      </c>
      <c r="I38" s="2">
        <v>106</v>
      </c>
      <c r="J38" s="2" t="s">
        <v>51</v>
      </c>
      <c r="K38" s="2" t="s">
        <v>55</v>
      </c>
      <c r="L38" s="7">
        <v>101</v>
      </c>
      <c r="M38" s="2" t="s">
        <v>61</v>
      </c>
      <c r="O38" s="1">
        <v>11110201</v>
      </c>
      <c r="P38" s="1" t="s">
        <v>55</v>
      </c>
      <c r="Q38" s="1" t="s">
        <v>1035</v>
      </c>
      <c r="R38" s="8">
        <v>8977435741</v>
      </c>
      <c r="S38" s="1" t="b">
        <v>1</v>
      </c>
      <c r="T38" s="1" t="s">
        <v>1228</v>
      </c>
      <c r="U38" s="1">
        <v>1</v>
      </c>
    </row>
    <row r="39" spans="2:21">
      <c r="B39" s="1">
        <v>11110401</v>
      </c>
      <c r="D39" s="2" t="s">
        <v>4</v>
      </c>
      <c r="E39" s="2" t="s">
        <v>5</v>
      </c>
      <c r="F39" s="2" t="s">
        <v>60</v>
      </c>
      <c r="G39" s="2">
        <v>1</v>
      </c>
      <c r="H39" s="2" t="s">
        <v>54</v>
      </c>
      <c r="I39" s="2">
        <v>106</v>
      </c>
      <c r="J39" s="2" t="s">
        <v>51</v>
      </c>
      <c r="K39" s="2" t="s">
        <v>57</v>
      </c>
      <c r="L39" s="7">
        <v>102</v>
      </c>
      <c r="M39" s="2" t="s">
        <v>1113</v>
      </c>
      <c r="O39" s="1">
        <v>11110401</v>
      </c>
      <c r="P39" s="1" t="s">
        <v>56</v>
      </c>
      <c r="Q39" s="1" t="s">
        <v>1035</v>
      </c>
      <c r="R39" s="8">
        <v>726602781</v>
      </c>
      <c r="S39" s="1" t="b">
        <v>1</v>
      </c>
      <c r="T39" s="1" t="s">
        <v>1229</v>
      </c>
      <c r="U39" s="1">
        <v>1</v>
      </c>
    </row>
    <row r="40" spans="2:21">
      <c r="B40" s="1">
        <v>11110403</v>
      </c>
      <c r="D40" s="2" t="s">
        <v>4</v>
      </c>
      <c r="E40" s="2" t="s">
        <v>5</v>
      </c>
      <c r="F40" s="2" t="s">
        <v>60</v>
      </c>
      <c r="G40" s="2">
        <v>1</v>
      </c>
      <c r="H40" s="2" t="s">
        <v>54</v>
      </c>
      <c r="I40" s="2">
        <v>106</v>
      </c>
      <c r="J40" s="2" t="s">
        <v>51</v>
      </c>
      <c r="K40" s="2" t="s">
        <v>57</v>
      </c>
      <c r="L40" s="7">
        <v>102</v>
      </c>
      <c r="M40" s="2" t="s">
        <v>1113</v>
      </c>
      <c r="O40" s="1">
        <v>11110403</v>
      </c>
      <c r="P40" s="1" t="s">
        <v>58</v>
      </c>
      <c r="Q40" s="1" t="s">
        <v>1035</v>
      </c>
      <c r="R40" s="8">
        <v>40411668</v>
      </c>
      <c r="S40" s="1" t="b">
        <v>1</v>
      </c>
      <c r="T40" s="1" t="s">
        <v>1230</v>
      </c>
      <c r="U40" s="1">
        <v>1</v>
      </c>
    </row>
    <row r="41" spans="2:21">
      <c r="B41" s="1">
        <v>11110411</v>
      </c>
      <c r="D41" s="2" t="s">
        <v>4</v>
      </c>
      <c r="E41" s="2" t="s">
        <v>5</v>
      </c>
      <c r="F41" s="2" t="s">
        <v>60</v>
      </c>
      <c r="G41" s="2">
        <v>1</v>
      </c>
      <c r="H41" s="2" t="s">
        <v>54</v>
      </c>
      <c r="I41" s="2">
        <v>106</v>
      </c>
      <c r="J41" s="2" t="s">
        <v>51</v>
      </c>
      <c r="K41" s="2" t="s">
        <v>57</v>
      </c>
      <c r="L41" s="7">
        <v>102</v>
      </c>
      <c r="M41" s="2" t="s">
        <v>1113</v>
      </c>
      <c r="O41" s="1">
        <v>11110411</v>
      </c>
      <c r="P41" s="1" t="s">
        <v>59</v>
      </c>
      <c r="Q41" s="1" t="s">
        <v>1035</v>
      </c>
      <c r="R41" s="8">
        <v>6892822</v>
      </c>
      <c r="S41" s="1" t="b">
        <v>1</v>
      </c>
      <c r="T41" s="1" t="s">
        <v>1231</v>
      </c>
      <c r="U41" s="1">
        <v>1</v>
      </c>
    </row>
    <row r="42" spans="2:21">
      <c r="B42" s="1">
        <v>11110601</v>
      </c>
      <c r="D42" s="2" t="s">
        <v>4</v>
      </c>
      <c r="E42" s="2" t="s">
        <v>5</v>
      </c>
      <c r="F42" s="2" t="s">
        <v>60</v>
      </c>
      <c r="G42" s="2">
        <v>1</v>
      </c>
      <c r="H42" s="2" t="s">
        <v>54</v>
      </c>
      <c r="I42" s="2">
        <v>106</v>
      </c>
      <c r="J42" s="2" t="s">
        <v>51</v>
      </c>
      <c r="K42" s="2" t="s">
        <v>55</v>
      </c>
      <c r="L42" s="7">
        <v>101</v>
      </c>
      <c r="M42" s="2" t="s">
        <v>61</v>
      </c>
      <c r="O42" s="1">
        <v>11110601</v>
      </c>
      <c r="P42" s="1" t="s">
        <v>62</v>
      </c>
      <c r="Q42" s="1" t="s">
        <v>1035</v>
      </c>
      <c r="R42" s="8">
        <v>0</v>
      </c>
      <c r="S42" s="1" t="b">
        <v>1</v>
      </c>
      <c r="T42" s="1" t="s">
        <v>1232</v>
      </c>
      <c r="U42" s="1">
        <v>1</v>
      </c>
    </row>
    <row r="43" spans="2:21">
      <c r="B43" s="1">
        <v>12030101</v>
      </c>
      <c r="D43" s="2" t="s">
        <v>4</v>
      </c>
      <c r="E43" s="2" t="s">
        <v>5</v>
      </c>
      <c r="F43" s="2" t="s">
        <v>91</v>
      </c>
      <c r="G43" s="2">
        <v>2</v>
      </c>
      <c r="H43" s="2" t="s">
        <v>63</v>
      </c>
      <c r="I43" s="2">
        <v>200</v>
      </c>
      <c r="J43" s="2" t="s">
        <v>64</v>
      </c>
      <c r="K43" s="2" t="s">
        <v>65</v>
      </c>
      <c r="L43" s="7">
        <v>100</v>
      </c>
      <c r="M43" s="2" t="s">
        <v>1114</v>
      </c>
      <c r="O43" s="1">
        <v>12030101</v>
      </c>
      <c r="P43" s="1" t="s">
        <v>66</v>
      </c>
      <c r="Q43" s="1" t="s">
        <v>1035</v>
      </c>
      <c r="R43" s="8">
        <v>35920000000</v>
      </c>
      <c r="S43" s="1" t="b">
        <v>1</v>
      </c>
      <c r="T43" s="1" t="s">
        <v>1233</v>
      </c>
      <c r="U43" s="1">
        <v>1</v>
      </c>
    </row>
    <row r="44" spans="2:21">
      <c r="B44" s="1">
        <v>12040101</v>
      </c>
      <c r="D44" s="2" t="s">
        <v>4</v>
      </c>
      <c r="E44" s="2" t="s">
        <v>5</v>
      </c>
      <c r="F44" s="2" t="s">
        <v>91</v>
      </c>
      <c r="G44" s="2">
        <v>2</v>
      </c>
      <c r="H44" s="2" t="s">
        <v>67</v>
      </c>
      <c r="I44" s="2">
        <v>201</v>
      </c>
      <c r="J44" s="2" t="s">
        <v>68</v>
      </c>
      <c r="K44" s="2" t="s">
        <v>69</v>
      </c>
      <c r="L44" s="7">
        <v>100</v>
      </c>
      <c r="M44" s="2" t="s">
        <v>1115</v>
      </c>
      <c r="O44" s="1">
        <v>12040101</v>
      </c>
      <c r="P44" s="1" t="s">
        <v>70</v>
      </c>
      <c r="Q44" s="1" t="s">
        <v>1035</v>
      </c>
      <c r="R44" s="8">
        <v>0</v>
      </c>
      <c r="S44" s="1" t="b">
        <v>1</v>
      </c>
      <c r="T44" s="1" t="s">
        <v>1234</v>
      </c>
      <c r="U44" s="1">
        <v>1</v>
      </c>
    </row>
    <row r="45" spans="2:21">
      <c r="B45" s="1">
        <v>12050201</v>
      </c>
      <c r="D45" s="2" t="s">
        <v>4</v>
      </c>
      <c r="E45" s="2" t="s">
        <v>5</v>
      </c>
      <c r="F45" s="2" t="s">
        <v>91</v>
      </c>
      <c r="G45" s="2">
        <v>2</v>
      </c>
      <c r="H45" s="2" t="s">
        <v>71</v>
      </c>
      <c r="I45" s="2">
        <v>202</v>
      </c>
      <c r="J45" s="2" t="s">
        <v>72</v>
      </c>
      <c r="K45" s="2" t="s">
        <v>73</v>
      </c>
      <c r="L45" s="7">
        <v>100</v>
      </c>
      <c r="M45" s="2" t="s">
        <v>1116</v>
      </c>
      <c r="O45" s="1">
        <v>12050201</v>
      </c>
      <c r="P45" s="1" t="s">
        <v>74</v>
      </c>
      <c r="Q45" s="1" t="s">
        <v>1035</v>
      </c>
      <c r="R45" s="8">
        <v>60000000</v>
      </c>
      <c r="S45" s="1" t="b">
        <v>1</v>
      </c>
      <c r="T45" s="1" t="s">
        <v>1235</v>
      </c>
      <c r="U45" s="1">
        <v>1</v>
      </c>
    </row>
    <row r="46" spans="2:21">
      <c r="B46" s="1">
        <v>12050301</v>
      </c>
      <c r="D46" s="2" t="s">
        <v>4</v>
      </c>
      <c r="E46" s="2" t="s">
        <v>5</v>
      </c>
      <c r="F46" s="2" t="s">
        <v>91</v>
      </c>
      <c r="G46" s="2">
        <v>2</v>
      </c>
      <c r="H46" s="2" t="s">
        <v>71</v>
      </c>
      <c r="I46" s="2">
        <v>202</v>
      </c>
      <c r="J46" s="2" t="s">
        <v>72</v>
      </c>
      <c r="K46" s="2" t="s">
        <v>1039</v>
      </c>
      <c r="L46" s="7">
        <v>102</v>
      </c>
      <c r="M46" s="2" t="s">
        <v>1040</v>
      </c>
      <c r="O46" s="1">
        <v>12050301</v>
      </c>
      <c r="P46" s="1" t="s">
        <v>1041</v>
      </c>
      <c r="Q46" s="1" t="s">
        <v>1035</v>
      </c>
      <c r="R46" s="8">
        <v>-60000000</v>
      </c>
      <c r="S46" s="1" t="b">
        <v>1</v>
      </c>
      <c r="T46" s="1" t="s">
        <v>1038</v>
      </c>
      <c r="U46" s="1">
        <v>1</v>
      </c>
    </row>
    <row r="47" spans="2:21">
      <c r="B47" s="1">
        <v>12050703</v>
      </c>
      <c r="D47" s="2" t="s">
        <v>4</v>
      </c>
      <c r="E47" s="2" t="s">
        <v>5</v>
      </c>
      <c r="F47" s="2" t="s">
        <v>91</v>
      </c>
      <c r="G47" s="2">
        <v>2</v>
      </c>
      <c r="H47" s="2" t="s">
        <v>71</v>
      </c>
      <c r="I47" s="2">
        <v>202</v>
      </c>
      <c r="J47" s="2" t="s">
        <v>72</v>
      </c>
      <c r="K47" s="2" t="s">
        <v>75</v>
      </c>
      <c r="L47" s="7">
        <v>101</v>
      </c>
      <c r="M47" s="2" t="s">
        <v>1117</v>
      </c>
      <c r="O47" s="1">
        <v>12050703</v>
      </c>
      <c r="P47" s="1" t="s">
        <v>76</v>
      </c>
      <c r="Q47" s="1" t="s">
        <v>1035</v>
      </c>
      <c r="R47" s="8">
        <v>668480000</v>
      </c>
      <c r="S47" s="1" t="b">
        <v>1</v>
      </c>
      <c r="T47" s="1" t="s">
        <v>1236</v>
      </c>
      <c r="U47" s="1">
        <v>1</v>
      </c>
    </row>
    <row r="48" spans="2:21">
      <c r="B48" s="1">
        <v>12100101</v>
      </c>
      <c r="D48" s="2" t="s">
        <v>4</v>
      </c>
      <c r="E48" s="2" t="s">
        <v>5</v>
      </c>
      <c r="F48" s="2" t="s">
        <v>91</v>
      </c>
      <c r="G48" s="2">
        <v>2</v>
      </c>
      <c r="H48" s="2" t="s">
        <v>77</v>
      </c>
      <c r="I48" s="2">
        <v>203</v>
      </c>
      <c r="J48" s="2" t="s">
        <v>78</v>
      </c>
      <c r="K48" s="2" t="s">
        <v>79</v>
      </c>
      <c r="L48" s="7">
        <v>100</v>
      </c>
      <c r="M48" s="2" t="s">
        <v>1118</v>
      </c>
      <c r="O48" s="1">
        <v>12100101</v>
      </c>
      <c r="P48" s="1" t="s">
        <v>79</v>
      </c>
      <c r="Q48" s="1" t="s">
        <v>1035</v>
      </c>
      <c r="R48" s="8">
        <v>5647894132</v>
      </c>
      <c r="S48" s="1" t="b">
        <v>1</v>
      </c>
      <c r="T48" s="1" t="s">
        <v>1237</v>
      </c>
      <c r="U48" s="1">
        <v>1</v>
      </c>
    </row>
    <row r="49" spans="2:21">
      <c r="B49" s="1">
        <v>12100201</v>
      </c>
      <c r="D49" s="2" t="s">
        <v>4</v>
      </c>
      <c r="E49" s="2" t="s">
        <v>5</v>
      </c>
      <c r="F49" s="2" t="s">
        <v>91</v>
      </c>
      <c r="G49" s="2">
        <v>2</v>
      </c>
      <c r="H49" s="2" t="s">
        <v>77</v>
      </c>
      <c r="I49" s="2">
        <v>203</v>
      </c>
      <c r="J49" s="2" t="s">
        <v>78</v>
      </c>
      <c r="K49" s="2" t="s">
        <v>80</v>
      </c>
      <c r="L49" s="7">
        <v>101</v>
      </c>
      <c r="M49" s="2" t="s">
        <v>1119</v>
      </c>
      <c r="O49" s="1">
        <v>12100201</v>
      </c>
      <c r="P49" s="1" t="s">
        <v>80</v>
      </c>
      <c r="Q49" s="1" t="s">
        <v>1035</v>
      </c>
      <c r="R49" s="8">
        <v>20556622577</v>
      </c>
      <c r="S49" s="1" t="b">
        <v>1</v>
      </c>
      <c r="T49" s="1" t="s">
        <v>1238</v>
      </c>
      <c r="U49" s="1">
        <v>1</v>
      </c>
    </row>
    <row r="50" spans="2:21">
      <c r="B50" s="1">
        <v>12100203</v>
      </c>
      <c r="D50" s="2" t="s">
        <v>4</v>
      </c>
      <c r="E50" s="2" t="s">
        <v>5</v>
      </c>
      <c r="F50" s="2" t="s">
        <v>91</v>
      </c>
      <c r="G50" s="2">
        <v>2</v>
      </c>
      <c r="H50" s="2" t="s">
        <v>77</v>
      </c>
      <c r="I50" s="2">
        <v>203</v>
      </c>
      <c r="J50" s="2" t="s">
        <v>78</v>
      </c>
      <c r="K50" s="2" t="s">
        <v>81</v>
      </c>
      <c r="L50" s="7">
        <v>102</v>
      </c>
      <c r="M50" s="2" t="s">
        <v>1120</v>
      </c>
      <c r="O50" s="1">
        <v>12100203</v>
      </c>
      <c r="P50" s="1" t="s">
        <v>82</v>
      </c>
      <c r="Q50" s="1" t="s">
        <v>1035</v>
      </c>
      <c r="R50" s="8">
        <v>-1509888039</v>
      </c>
      <c r="S50" s="1" t="b">
        <v>1</v>
      </c>
      <c r="T50" s="1" t="s">
        <v>1239</v>
      </c>
      <c r="U50" s="1">
        <v>1</v>
      </c>
    </row>
    <row r="51" spans="2:21">
      <c r="B51" s="1">
        <v>12100301</v>
      </c>
      <c r="D51" s="2" t="s">
        <v>4</v>
      </c>
      <c r="E51" s="2" t="s">
        <v>5</v>
      </c>
      <c r="F51" s="2" t="s">
        <v>91</v>
      </c>
      <c r="G51" s="2">
        <v>2</v>
      </c>
      <c r="H51" s="2" t="s">
        <v>77</v>
      </c>
      <c r="I51" s="2">
        <v>203</v>
      </c>
      <c r="J51" s="2" t="s">
        <v>78</v>
      </c>
      <c r="K51" s="2" t="s">
        <v>83</v>
      </c>
      <c r="L51" s="7">
        <v>103</v>
      </c>
      <c r="M51" s="2" t="s">
        <v>1121</v>
      </c>
      <c r="O51" s="1">
        <v>12100301</v>
      </c>
      <c r="P51" s="1" t="s">
        <v>83</v>
      </c>
      <c r="Q51" s="1" t="s">
        <v>1035</v>
      </c>
      <c r="R51" s="8">
        <v>446191363</v>
      </c>
      <c r="S51" s="1" t="b">
        <v>1</v>
      </c>
      <c r="T51" s="1" t="s">
        <v>1240</v>
      </c>
      <c r="U51" s="1">
        <v>1</v>
      </c>
    </row>
    <row r="52" spans="2:21">
      <c r="B52" s="1">
        <v>12100303</v>
      </c>
      <c r="D52" s="2" t="s">
        <v>4</v>
      </c>
      <c r="E52" s="2" t="s">
        <v>5</v>
      </c>
      <c r="F52" s="2" t="s">
        <v>91</v>
      </c>
      <c r="G52" s="2">
        <v>2</v>
      </c>
      <c r="H52" s="2" t="s">
        <v>77</v>
      </c>
      <c r="I52" s="2">
        <v>203</v>
      </c>
      <c r="J52" s="2" t="s">
        <v>78</v>
      </c>
      <c r="K52" s="2" t="s">
        <v>84</v>
      </c>
      <c r="L52" s="7">
        <v>104</v>
      </c>
      <c r="M52" s="2" t="s">
        <v>1122</v>
      </c>
      <c r="O52" s="1">
        <v>12100303</v>
      </c>
      <c r="P52" s="1" t="s">
        <v>84</v>
      </c>
      <c r="Q52" s="1" t="s">
        <v>1035</v>
      </c>
      <c r="R52" s="8">
        <v>-31779567</v>
      </c>
      <c r="S52" s="1" t="b">
        <v>1</v>
      </c>
      <c r="T52" s="1" t="s">
        <v>1241</v>
      </c>
      <c r="U52" s="1">
        <v>1</v>
      </c>
    </row>
    <row r="53" spans="2:21">
      <c r="B53" s="1">
        <v>12100401</v>
      </c>
      <c r="D53" s="2" t="s">
        <v>4</v>
      </c>
      <c r="E53" s="2" t="s">
        <v>5</v>
      </c>
      <c r="F53" s="2" t="s">
        <v>91</v>
      </c>
      <c r="G53" s="2">
        <v>2</v>
      </c>
      <c r="H53" s="2" t="s">
        <v>77</v>
      </c>
      <c r="I53" s="2">
        <v>203</v>
      </c>
      <c r="J53" s="2" t="s">
        <v>78</v>
      </c>
      <c r="K53" s="2" t="s">
        <v>85</v>
      </c>
      <c r="L53" s="7">
        <v>105</v>
      </c>
      <c r="M53" s="2" t="s">
        <v>1123</v>
      </c>
      <c r="O53" s="1">
        <v>12100401</v>
      </c>
      <c r="P53" s="1" t="s">
        <v>85</v>
      </c>
      <c r="Q53" s="1" t="s">
        <v>1035</v>
      </c>
      <c r="R53" s="8">
        <v>89322188130</v>
      </c>
      <c r="S53" s="1" t="b">
        <v>1</v>
      </c>
      <c r="T53" s="1" t="s">
        <v>1242</v>
      </c>
      <c r="U53" s="1">
        <v>1</v>
      </c>
    </row>
    <row r="54" spans="2:21">
      <c r="B54" s="1">
        <v>12100413</v>
      </c>
      <c r="D54" s="2" t="s">
        <v>4</v>
      </c>
      <c r="E54" s="2" t="s">
        <v>5</v>
      </c>
      <c r="F54" s="2" t="s">
        <v>91</v>
      </c>
      <c r="G54" s="2">
        <v>2</v>
      </c>
      <c r="H54" s="2" t="s">
        <v>77</v>
      </c>
      <c r="I54" s="2">
        <v>203</v>
      </c>
      <c r="J54" s="2" t="s">
        <v>78</v>
      </c>
      <c r="K54" s="2" t="s">
        <v>86</v>
      </c>
      <c r="L54" s="7">
        <v>106</v>
      </c>
      <c r="M54" s="2" t="s">
        <v>1124</v>
      </c>
      <c r="O54" s="1">
        <v>12100413</v>
      </c>
      <c r="P54" s="1" t="s">
        <v>86</v>
      </c>
      <c r="Q54" s="1" t="s">
        <v>1035</v>
      </c>
      <c r="R54" s="8">
        <v>-14465122350</v>
      </c>
      <c r="S54" s="1" t="b">
        <v>1</v>
      </c>
      <c r="T54" s="1" t="s">
        <v>1243</v>
      </c>
      <c r="U54" s="1">
        <v>1</v>
      </c>
    </row>
    <row r="55" spans="2:21">
      <c r="B55" s="1">
        <v>12100501</v>
      </c>
      <c r="D55" s="2" t="s">
        <v>4</v>
      </c>
      <c r="E55" s="2" t="s">
        <v>5</v>
      </c>
      <c r="F55" s="2" t="s">
        <v>91</v>
      </c>
      <c r="G55" s="2">
        <v>2</v>
      </c>
      <c r="H55" s="2" t="s">
        <v>77</v>
      </c>
      <c r="I55" s="2">
        <v>203</v>
      </c>
      <c r="J55" s="2" t="s">
        <v>78</v>
      </c>
      <c r="K55" s="2" t="s">
        <v>87</v>
      </c>
      <c r="L55" s="7">
        <v>107</v>
      </c>
      <c r="M55" s="2" t="s">
        <v>1125</v>
      </c>
      <c r="O55" s="1">
        <v>12100501</v>
      </c>
      <c r="P55" s="1" t="s">
        <v>87</v>
      </c>
      <c r="Q55" s="1" t="s">
        <v>1035</v>
      </c>
      <c r="R55" s="8">
        <v>57219950</v>
      </c>
      <c r="S55" s="1" t="b">
        <v>1</v>
      </c>
      <c r="T55" s="1" t="s">
        <v>1244</v>
      </c>
      <c r="U55" s="1">
        <v>1</v>
      </c>
    </row>
    <row r="56" spans="2:21">
      <c r="B56" s="1">
        <v>12100503</v>
      </c>
      <c r="D56" s="2" t="s">
        <v>4</v>
      </c>
      <c r="E56" s="2" t="s">
        <v>5</v>
      </c>
      <c r="F56" s="2" t="s">
        <v>91</v>
      </c>
      <c r="G56" s="2">
        <v>2</v>
      </c>
      <c r="H56" s="2" t="s">
        <v>77</v>
      </c>
      <c r="I56" s="2">
        <v>203</v>
      </c>
      <c r="J56" s="2" t="s">
        <v>78</v>
      </c>
      <c r="K56" s="2" t="s">
        <v>88</v>
      </c>
      <c r="L56" s="7">
        <v>108</v>
      </c>
      <c r="M56" s="2" t="s">
        <v>1126</v>
      </c>
      <c r="O56" s="1">
        <v>12100503</v>
      </c>
      <c r="P56" s="1" t="s">
        <v>88</v>
      </c>
      <c r="Q56" s="1" t="s">
        <v>1035</v>
      </c>
      <c r="R56" s="8">
        <v>-17922581</v>
      </c>
      <c r="S56" s="1" t="b">
        <v>1</v>
      </c>
      <c r="T56" s="1" t="s">
        <v>1245</v>
      </c>
      <c r="U56" s="1">
        <v>1</v>
      </c>
    </row>
    <row r="57" spans="2:21">
      <c r="B57" s="1">
        <v>12100701</v>
      </c>
      <c r="D57" s="2" t="s">
        <v>4</v>
      </c>
      <c r="E57" s="2" t="s">
        <v>5</v>
      </c>
      <c r="F57" s="2" t="s">
        <v>91</v>
      </c>
      <c r="G57" s="2">
        <v>2</v>
      </c>
      <c r="H57" s="2" t="s">
        <v>77</v>
      </c>
      <c r="I57" s="2">
        <v>203</v>
      </c>
      <c r="J57" s="2" t="s">
        <v>78</v>
      </c>
      <c r="K57" s="2" t="s">
        <v>89</v>
      </c>
      <c r="L57" s="7">
        <v>109</v>
      </c>
      <c r="M57" s="2" t="s">
        <v>92</v>
      </c>
      <c r="O57" s="1">
        <v>12100701</v>
      </c>
      <c r="P57" s="1" t="s">
        <v>90</v>
      </c>
      <c r="Q57" s="1" t="s">
        <v>1035</v>
      </c>
      <c r="R57" s="8">
        <v>2253772424</v>
      </c>
      <c r="S57" s="1" t="b">
        <v>1</v>
      </c>
      <c r="T57" s="1" t="s">
        <v>1246</v>
      </c>
      <c r="U57" s="1">
        <v>1</v>
      </c>
    </row>
    <row r="58" spans="2:21">
      <c r="B58" s="1">
        <v>12100703</v>
      </c>
      <c r="D58" s="2" t="s">
        <v>4</v>
      </c>
      <c r="E58" s="2" t="s">
        <v>5</v>
      </c>
      <c r="F58" s="2" t="s">
        <v>91</v>
      </c>
      <c r="G58" s="2">
        <v>2</v>
      </c>
      <c r="H58" s="2" t="s">
        <v>77</v>
      </c>
      <c r="I58" s="2">
        <v>203</v>
      </c>
      <c r="J58" s="2" t="s">
        <v>78</v>
      </c>
      <c r="K58" s="2" t="s">
        <v>89</v>
      </c>
      <c r="L58" s="7">
        <v>109</v>
      </c>
      <c r="M58" s="2" t="s">
        <v>92</v>
      </c>
      <c r="O58" s="1">
        <v>12100703</v>
      </c>
      <c r="P58" s="1" t="s">
        <v>93</v>
      </c>
      <c r="Q58" s="1" t="s">
        <v>1035</v>
      </c>
      <c r="R58" s="8">
        <v>12388000</v>
      </c>
      <c r="S58" s="1" t="b">
        <v>1</v>
      </c>
      <c r="T58" s="1" t="s">
        <v>1247</v>
      </c>
      <c r="U58" s="1">
        <v>1</v>
      </c>
    </row>
    <row r="59" spans="2:21">
      <c r="B59" s="1">
        <v>12100705</v>
      </c>
      <c r="D59" s="2" t="s">
        <v>4</v>
      </c>
      <c r="E59" s="2" t="s">
        <v>5</v>
      </c>
      <c r="F59" s="2" t="s">
        <v>91</v>
      </c>
      <c r="G59" s="2">
        <v>2</v>
      </c>
      <c r="H59" s="2" t="s">
        <v>77</v>
      </c>
      <c r="I59" s="2">
        <v>203</v>
      </c>
      <c r="J59" s="2" t="s">
        <v>78</v>
      </c>
      <c r="K59" s="2" t="s">
        <v>94</v>
      </c>
      <c r="L59" s="7">
        <v>110</v>
      </c>
      <c r="M59" s="2" t="s">
        <v>1127</v>
      </c>
      <c r="O59" s="1">
        <v>12100705</v>
      </c>
      <c r="P59" s="1" t="s">
        <v>94</v>
      </c>
      <c r="Q59" s="1" t="s">
        <v>1035</v>
      </c>
      <c r="R59" s="8">
        <v>-792726501</v>
      </c>
      <c r="S59" s="1" t="b">
        <v>1</v>
      </c>
      <c r="T59" s="1" t="s">
        <v>1248</v>
      </c>
      <c r="U59" s="1">
        <v>1</v>
      </c>
    </row>
    <row r="60" spans="2:21">
      <c r="B60" s="1">
        <v>12100801</v>
      </c>
      <c r="D60" s="2" t="s">
        <v>4</v>
      </c>
      <c r="E60" s="2" t="s">
        <v>5</v>
      </c>
      <c r="F60" s="2" t="s">
        <v>91</v>
      </c>
      <c r="G60" s="2">
        <v>2</v>
      </c>
      <c r="H60" s="2" t="s">
        <v>77</v>
      </c>
      <c r="I60" s="2">
        <v>203</v>
      </c>
      <c r="J60" s="2" t="s">
        <v>78</v>
      </c>
      <c r="K60" s="2" t="s">
        <v>95</v>
      </c>
      <c r="L60" s="7">
        <v>111</v>
      </c>
      <c r="M60" s="2" t="s">
        <v>1128</v>
      </c>
      <c r="O60" s="1">
        <v>12100801</v>
      </c>
      <c r="P60" s="1" t="s">
        <v>95</v>
      </c>
      <c r="Q60" s="1" t="s">
        <v>1035</v>
      </c>
      <c r="R60" s="8">
        <v>1713185920</v>
      </c>
      <c r="S60" s="1" t="b">
        <v>1</v>
      </c>
      <c r="T60" s="1" t="s">
        <v>1249</v>
      </c>
      <c r="U60" s="1">
        <v>1</v>
      </c>
    </row>
    <row r="61" spans="2:21">
      <c r="B61" s="1">
        <v>12100803</v>
      </c>
      <c r="D61" s="2" t="s">
        <v>4</v>
      </c>
      <c r="E61" s="2" t="s">
        <v>5</v>
      </c>
      <c r="F61" s="2" t="s">
        <v>91</v>
      </c>
      <c r="G61" s="2">
        <v>2</v>
      </c>
      <c r="H61" s="2" t="s">
        <v>77</v>
      </c>
      <c r="I61" s="2">
        <v>203</v>
      </c>
      <c r="J61" s="2" t="s">
        <v>78</v>
      </c>
      <c r="K61" s="2" t="s">
        <v>96</v>
      </c>
      <c r="L61" s="7">
        <v>112</v>
      </c>
      <c r="M61" s="2" t="s">
        <v>1129</v>
      </c>
      <c r="O61" s="1">
        <v>12100803</v>
      </c>
      <c r="P61" s="1" t="s">
        <v>97</v>
      </c>
      <c r="Q61" s="1" t="s">
        <v>1035</v>
      </c>
      <c r="R61" s="8">
        <v>-505509116</v>
      </c>
      <c r="S61" s="1" t="b">
        <v>1</v>
      </c>
      <c r="T61" s="1" t="s">
        <v>1250</v>
      </c>
      <c r="U61" s="1">
        <v>1</v>
      </c>
    </row>
    <row r="62" spans="2:21">
      <c r="B62" s="1">
        <v>12100903</v>
      </c>
      <c r="D62" s="2" t="s">
        <v>4</v>
      </c>
      <c r="E62" s="2" t="s">
        <v>5</v>
      </c>
      <c r="F62" s="2" t="s">
        <v>91</v>
      </c>
      <c r="G62" s="2">
        <v>2</v>
      </c>
      <c r="H62" s="2" t="s">
        <v>77</v>
      </c>
      <c r="I62" s="2">
        <v>203</v>
      </c>
      <c r="J62" s="2" t="s">
        <v>78</v>
      </c>
      <c r="K62" s="2" t="s">
        <v>98</v>
      </c>
      <c r="L62" s="7">
        <v>113</v>
      </c>
      <c r="M62" s="2" t="s">
        <v>1130</v>
      </c>
      <c r="O62" s="1">
        <v>12100903</v>
      </c>
      <c r="P62" s="1" t="s">
        <v>99</v>
      </c>
      <c r="Q62" s="1" t="s">
        <v>1035</v>
      </c>
      <c r="R62" s="8">
        <v>2829138670</v>
      </c>
      <c r="S62" s="1" t="b">
        <v>1</v>
      </c>
      <c r="T62" s="1" t="s">
        <v>1251</v>
      </c>
      <c r="U62" s="1">
        <v>1</v>
      </c>
    </row>
    <row r="63" spans="2:21">
      <c r="B63" s="1">
        <v>12100907</v>
      </c>
      <c r="D63" s="2" t="s">
        <v>4</v>
      </c>
      <c r="E63" s="2" t="s">
        <v>5</v>
      </c>
      <c r="F63" s="2" t="s">
        <v>91</v>
      </c>
      <c r="G63" s="2">
        <v>2</v>
      </c>
      <c r="H63" s="2" t="s">
        <v>77</v>
      </c>
      <c r="I63" s="2">
        <v>203</v>
      </c>
      <c r="J63" s="2" t="s">
        <v>78</v>
      </c>
      <c r="K63" s="2" t="s">
        <v>98</v>
      </c>
      <c r="L63" s="7">
        <v>113</v>
      </c>
      <c r="M63" s="2" t="s">
        <v>1130</v>
      </c>
      <c r="O63" s="1">
        <v>12100907</v>
      </c>
      <c r="P63" s="1" t="s">
        <v>100</v>
      </c>
      <c r="Q63" s="1" t="s">
        <v>1035</v>
      </c>
      <c r="R63" s="8">
        <v>29256390686</v>
      </c>
      <c r="S63" s="1" t="b">
        <v>1</v>
      </c>
      <c r="T63" s="1" t="s">
        <v>1252</v>
      </c>
      <c r="U63" s="1">
        <v>1</v>
      </c>
    </row>
    <row r="64" spans="2:21">
      <c r="B64" s="1">
        <v>12100909</v>
      </c>
      <c r="D64" s="2" t="s">
        <v>4</v>
      </c>
      <c r="E64" s="2" t="s">
        <v>5</v>
      </c>
      <c r="F64" s="2" t="s">
        <v>91</v>
      </c>
      <c r="G64" s="2">
        <v>2</v>
      </c>
      <c r="H64" s="2" t="s">
        <v>77</v>
      </c>
      <c r="I64" s="2">
        <v>203</v>
      </c>
      <c r="J64" s="2" t="s">
        <v>78</v>
      </c>
      <c r="K64" s="2" t="s">
        <v>98</v>
      </c>
      <c r="L64" s="7">
        <v>113</v>
      </c>
      <c r="M64" s="2" t="s">
        <v>1130</v>
      </c>
      <c r="O64" s="1">
        <v>12100909</v>
      </c>
      <c r="P64" s="1" t="s">
        <v>101</v>
      </c>
      <c r="Q64" s="1" t="s">
        <v>1035</v>
      </c>
      <c r="R64" s="8">
        <v>0</v>
      </c>
      <c r="S64" s="1" t="b">
        <v>1</v>
      </c>
      <c r="T64" s="1" t="s">
        <v>1253</v>
      </c>
      <c r="U64" s="1">
        <v>1</v>
      </c>
    </row>
    <row r="65" spans="2:21">
      <c r="B65" s="1">
        <v>12100913</v>
      </c>
      <c r="D65" s="2" t="s">
        <v>4</v>
      </c>
      <c r="E65" s="2" t="s">
        <v>5</v>
      </c>
      <c r="F65" s="2" t="s">
        <v>91</v>
      </c>
      <c r="G65" s="2">
        <v>2</v>
      </c>
      <c r="H65" s="2" t="s">
        <v>77</v>
      </c>
      <c r="I65" s="2">
        <v>203</v>
      </c>
      <c r="J65" s="2" t="s">
        <v>78</v>
      </c>
      <c r="K65" s="2" t="s">
        <v>98</v>
      </c>
      <c r="L65" s="7">
        <v>113</v>
      </c>
      <c r="M65" s="2" t="s">
        <v>1130</v>
      </c>
      <c r="O65" s="1">
        <v>12100913</v>
      </c>
      <c r="P65" s="1" t="s">
        <v>102</v>
      </c>
      <c r="Q65" s="1" t="s">
        <v>1035</v>
      </c>
      <c r="R65" s="8">
        <v>1142451915</v>
      </c>
      <c r="S65" s="1" t="b">
        <v>1</v>
      </c>
      <c r="T65" s="1" t="s">
        <v>1254</v>
      </c>
      <c r="U65" s="1">
        <v>1</v>
      </c>
    </row>
    <row r="66" spans="2:21">
      <c r="B66" s="1">
        <v>12100915</v>
      </c>
      <c r="D66" s="2" t="s">
        <v>4</v>
      </c>
      <c r="E66" s="2" t="s">
        <v>5</v>
      </c>
      <c r="F66" s="2" t="s">
        <v>91</v>
      </c>
      <c r="G66" s="2">
        <v>2</v>
      </c>
      <c r="H66" s="2" t="s">
        <v>77</v>
      </c>
      <c r="I66" s="2">
        <v>203</v>
      </c>
      <c r="J66" s="2" t="s">
        <v>78</v>
      </c>
      <c r="K66" s="2" t="s">
        <v>98</v>
      </c>
      <c r="L66" s="7">
        <v>113</v>
      </c>
      <c r="M66" s="2" t="s">
        <v>1130</v>
      </c>
      <c r="O66" s="1">
        <v>12100915</v>
      </c>
      <c r="P66" s="1" t="s">
        <v>103</v>
      </c>
      <c r="Q66" s="1" t="s">
        <v>1035</v>
      </c>
      <c r="R66" s="8">
        <v>0</v>
      </c>
      <c r="S66" s="1" t="b">
        <v>1</v>
      </c>
      <c r="T66" s="1" t="s">
        <v>1255</v>
      </c>
      <c r="U66" s="1">
        <v>1</v>
      </c>
    </row>
    <row r="67" spans="2:21">
      <c r="B67" s="1">
        <v>12100917</v>
      </c>
      <c r="D67" s="2" t="s">
        <v>4</v>
      </c>
      <c r="E67" s="2" t="s">
        <v>5</v>
      </c>
      <c r="F67" s="2" t="s">
        <v>91</v>
      </c>
      <c r="G67" s="2">
        <v>2</v>
      </c>
      <c r="H67" s="2" t="s">
        <v>77</v>
      </c>
      <c r="I67" s="2">
        <v>203</v>
      </c>
      <c r="J67" s="2" t="s">
        <v>78</v>
      </c>
      <c r="K67" s="2" t="s">
        <v>98</v>
      </c>
      <c r="L67" s="7">
        <v>113</v>
      </c>
      <c r="M67" s="2" t="s">
        <v>1130</v>
      </c>
      <c r="O67" s="1">
        <v>12100917</v>
      </c>
      <c r="P67" s="1" t="s">
        <v>104</v>
      </c>
      <c r="Q67" s="1" t="s">
        <v>1035</v>
      </c>
      <c r="R67" s="8">
        <v>0</v>
      </c>
      <c r="S67" s="1" t="b">
        <v>1</v>
      </c>
      <c r="T67" s="1" t="s">
        <v>1256</v>
      </c>
      <c r="U67" s="1">
        <v>1</v>
      </c>
    </row>
    <row r="68" spans="2:21">
      <c r="B68" s="1">
        <v>12100921</v>
      </c>
      <c r="D68" s="2" t="s">
        <v>4</v>
      </c>
      <c r="E68" s="2" t="s">
        <v>5</v>
      </c>
      <c r="F68" s="2" t="s">
        <v>91</v>
      </c>
      <c r="G68" s="2">
        <v>2</v>
      </c>
      <c r="H68" s="2" t="s">
        <v>77</v>
      </c>
      <c r="I68" s="2">
        <v>203</v>
      </c>
      <c r="J68" s="2" t="s">
        <v>78</v>
      </c>
      <c r="K68" s="2" t="s">
        <v>98</v>
      </c>
      <c r="L68" s="7">
        <v>113</v>
      </c>
      <c r="M68" s="2" t="s">
        <v>1130</v>
      </c>
      <c r="O68" s="1">
        <v>12100921</v>
      </c>
      <c r="P68" s="1" t="s">
        <v>105</v>
      </c>
      <c r="Q68" s="1" t="s">
        <v>1035</v>
      </c>
      <c r="R68" s="8">
        <v>44728764</v>
      </c>
      <c r="S68" s="1" t="b">
        <v>1</v>
      </c>
      <c r="T68" s="1" t="s">
        <v>1257</v>
      </c>
      <c r="U68" s="1">
        <v>1</v>
      </c>
    </row>
    <row r="69" spans="2:21">
      <c r="B69" s="1">
        <v>12101001</v>
      </c>
      <c r="D69" s="2" t="s">
        <v>4</v>
      </c>
      <c r="E69" s="2" t="s">
        <v>5</v>
      </c>
      <c r="F69" s="2" t="s">
        <v>91</v>
      </c>
      <c r="G69" s="2">
        <v>2</v>
      </c>
      <c r="H69" s="2" t="s">
        <v>77</v>
      </c>
      <c r="I69" s="2">
        <v>203</v>
      </c>
      <c r="J69" s="2" t="s">
        <v>78</v>
      </c>
      <c r="K69" s="2" t="s">
        <v>106</v>
      </c>
      <c r="L69" s="7">
        <v>114</v>
      </c>
      <c r="M69" s="2" t="s">
        <v>1131</v>
      </c>
      <c r="O69" s="1">
        <v>12101001</v>
      </c>
      <c r="P69" s="1" t="s">
        <v>106</v>
      </c>
      <c r="Q69" s="1" t="s">
        <v>1035</v>
      </c>
      <c r="R69" s="8">
        <v>-776562869</v>
      </c>
      <c r="S69" s="1" t="b">
        <v>1</v>
      </c>
      <c r="T69" s="1" t="s">
        <v>1258</v>
      </c>
      <c r="U69" s="1">
        <v>1</v>
      </c>
    </row>
    <row r="70" spans="2:21">
      <c r="B70" s="1">
        <v>12101005</v>
      </c>
      <c r="D70" s="2" t="s">
        <v>4</v>
      </c>
      <c r="E70" s="2" t="s">
        <v>5</v>
      </c>
      <c r="F70" s="2" t="s">
        <v>91</v>
      </c>
      <c r="G70" s="2">
        <v>2</v>
      </c>
      <c r="H70" s="2" t="s">
        <v>77</v>
      </c>
      <c r="I70" s="2">
        <v>203</v>
      </c>
      <c r="J70" s="2" t="s">
        <v>78</v>
      </c>
      <c r="K70" s="2" t="s">
        <v>107</v>
      </c>
      <c r="L70" s="7">
        <v>115</v>
      </c>
      <c r="M70" s="2" t="s">
        <v>1132</v>
      </c>
      <c r="O70" s="1">
        <v>12101005</v>
      </c>
      <c r="P70" s="1" t="s">
        <v>107</v>
      </c>
      <c r="Q70" s="1" t="s">
        <v>1035</v>
      </c>
      <c r="R70" s="8">
        <v>-4133388718</v>
      </c>
      <c r="S70" s="1" t="b">
        <v>1</v>
      </c>
      <c r="T70" s="1" t="s">
        <v>1259</v>
      </c>
      <c r="U70" s="1">
        <v>1</v>
      </c>
    </row>
    <row r="71" spans="2:21">
      <c r="B71" s="1">
        <v>12101009</v>
      </c>
      <c r="D71" s="2" t="s">
        <v>4</v>
      </c>
      <c r="E71" s="2" t="s">
        <v>5</v>
      </c>
      <c r="F71" s="2" t="s">
        <v>91</v>
      </c>
      <c r="G71" s="2">
        <v>2</v>
      </c>
      <c r="H71" s="2" t="s">
        <v>77</v>
      </c>
      <c r="I71" s="2">
        <v>203</v>
      </c>
      <c r="J71" s="2" t="s">
        <v>78</v>
      </c>
      <c r="K71" s="2" t="s">
        <v>108</v>
      </c>
      <c r="L71" s="7">
        <v>116</v>
      </c>
      <c r="M71" s="2" t="s">
        <v>1133</v>
      </c>
      <c r="O71" s="1">
        <v>12101009</v>
      </c>
      <c r="P71" s="1" t="s">
        <v>108</v>
      </c>
      <c r="Q71" s="1" t="s">
        <v>1035</v>
      </c>
      <c r="R71" s="8">
        <v>-197814531</v>
      </c>
      <c r="S71" s="1" t="b">
        <v>1</v>
      </c>
      <c r="T71" s="1" t="s">
        <v>1260</v>
      </c>
      <c r="U71" s="1">
        <v>1</v>
      </c>
    </row>
    <row r="72" spans="2:21">
      <c r="B72" s="1">
        <v>12101013</v>
      </c>
      <c r="D72" s="2" t="s">
        <v>4</v>
      </c>
      <c r="E72" s="2" t="s">
        <v>5</v>
      </c>
      <c r="F72" s="2" t="s">
        <v>91</v>
      </c>
      <c r="G72" s="2">
        <v>2</v>
      </c>
      <c r="H72" s="2" t="s">
        <v>77</v>
      </c>
      <c r="I72" s="2">
        <v>203</v>
      </c>
      <c r="J72" s="2" t="s">
        <v>78</v>
      </c>
      <c r="K72" s="2" t="s">
        <v>1261</v>
      </c>
      <c r="L72" s="7">
        <v>119</v>
      </c>
      <c r="M72" s="2" t="s">
        <v>1262</v>
      </c>
      <c r="O72" s="1">
        <v>12101013</v>
      </c>
      <c r="P72" s="1" t="s">
        <v>1134</v>
      </c>
      <c r="R72" s="8">
        <v>-17400000</v>
      </c>
      <c r="S72" s="1" t="b">
        <v>1</v>
      </c>
      <c r="T72" s="1" t="s">
        <v>1263</v>
      </c>
      <c r="U72" s="1">
        <v>1</v>
      </c>
    </row>
    <row r="73" spans="2:21">
      <c r="B73" s="1">
        <v>12101201</v>
      </c>
      <c r="D73" s="2" t="s">
        <v>4</v>
      </c>
      <c r="E73" s="2" t="s">
        <v>5</v>
      </c>
      <c r="F73" s="2" t="s">
        <v>91</v>
      </c>
      <c r="G73" s="2">
        <v>2</v>
      </c>
      <c r="H73" s="2" t="s">
        <v>77</v>
      </c>
      <c r="I73" s="2">
        <v>203</v>
      </c>
      <c r="J73" s="2" t="s">
        <v>78</v>
      </c>
      <c r="K73" s="2" t="s">
        <v>109</v>
      </c>
      <c r="L73" s="7">
        <v>117</v>
      </c>
      <c r="M73" s="2" t="s">
        <v>1135</v>
      </c>
      <c r="O73" s="1">
        <v>12101201</v>
      </c>
      <c r="P73" s="1" t="s">
        <v>110</v>
      </c>
      <c r="Q73" s="1" t="s">
        <v>1035</v>
      </c>
      <c r="R73" s="8">
        <v>168540000</v>
      </c>
      <c r="S73" s="1" t="b">
        <v>1</v>
      </c>
      <c r="T73" s="1" t="s">
        <v>1264</v>
      </c>
      <c r="U73" s="1">
        <v>1</v>
      </c>
    </row>
    <row r="74" spans="2:21">
      <c r="B74" s="1">
        <v>12101203</v>
      </c>
      <c r="D74" s="2" t="s">
        <v>4</v>
      </c>
      <c r="E74" s="2" t="s">
        <v>5</v>
      </c>
      <c r="F74" s="2" t="s">
        <v>91</v>
      </c>
      <c r="G74" s="2">
        <v>2</v>
      </c>
      <c r="H74" s="2" t="s">
        <v>77</v>
      </c>
      <c r="I74" s="2">
        <v>203</v>
      </c>
      <c r="J74" s="2" t="s">
        <v>78</v>
      </c>
      <c r="K74" s="2" t="s">
        <v>81</v>
      </c>
      <c r="L74" s="7">
        <v>118</v>
      </c>
      <c r="M74" s="2" t="s">
        <v>1136</v>
      </c>
      <c r="O74" s="1">
        <v>12101203</v>
      </c>
      <c r="P74" s="1" t="s">
        <v>111</v>
      </c>
      <c r="Q74" s="1" t="s">
        <v>1035</v>
      </c>
      <c r="R74" s="8">
        <v>-95928666</v>
      </c>
      <c r="S74" s="1" t="b">
        <v>1</v>
      </c>
      <c r="T74" s="1" t="s">
        <v>1265</v>
      </c>
      <c r="U74" s="1">
        <v>1</v>
      </c>
    </row>
    <row r="75" spans="2:21">
      <c r="B75" s="1">
        <v>12110101</v>
      </c>
      <c r="D75" s="2" t="s">
        <v>4</v>
      </c>
      <c r="E75" s="2" t="s">
        <v>5</v>
      </c>
      <c r="F75" s="2" t="s">
        <v>91</v>
      </c>
      <c r="G75" s="2">
        <v>2</v>
      </c>
      <c r="H75" s="2" t="s">
        <v>112</v>
      </c>
      <c r="I75" s="2">
        <v>204</v>
      </c>
      <c r="J75" s="2" t="s">
        <v>113</v>
      </c>
      <c r="K75" s="2" t="s">
        <v>112</v>
      </c>
      <c r="L75" s="7">
        <v>100</v>
      </c>
      <c r="M75" s="2" t="s">
        <v>1137</v>
      </c>
      <c r="O75" s="1">
        <v>12110101</v>
      </c>
      <c r="P75" s="1" t="s">
        <v>114</v>
      </c>
      <c r="Q75" s="1" t="s">
        <v>1035</v>
      </c>
      <c r="R75" s="8">
        <v>339831004</v>
      </c>
      <c r="S75" s="1" t="b">
        <v>1</v>
      </c>
      <c r="T75" s="1" t="s">
        <v>1266</v>
      </c>
      <c r="U75" s="1">
        <v>1</v>
      </c>
    </row>
    <row r="76" spans="2:21">
      <c r="B76" s="1">
        <v>12110103</v>
      </c>
      <c r="D76" s="2" t="s">
        <v>4</v>
      </c>
      <c r="E76" s="2" t="s">
        <v>5</v>
      </c>
      <c r="F76" s="2" t="s">
        <v>91</v>
      </c>
      <c r="G76" s="2">
        <v>2</v>
      </c>
      <c r="H76" s="2" t="s">
        <v>112</v>
      </c>
      <c r="I76" s="2">
        <v>204</v>
      </c>
      <c r="J76" s="2" t="s">
        <v>113</v>
      </c>
      <c r="K76" s="2" t="s">
        <v>112</v>
      </c>
      <c r="L76" s="7">
        <v>100</v>
      </c>
      <c r="M76" s="2" t="s">
        <v>1137</v>
      </c>
      <c r="O76" s="1">
        <v>12110103</v>
      </c>
      <c r="P76" s="1" t="s">
        <v>115</v>
      </c>
      <c r="Q76" s="1" t="s">
        <v>1035</v>
      </c>
      <c r="R76" s="8">
        <v>1657316116</v>
      </c>
      <c r="S76" s="1" t="b">
        <v>1</v>
      </c>
      <c r="T76" s="1" t="s">
        <v>1267</v>
      </c>
      <c r="U76" s="1">
        <v>1</v>
      </c>
    </row>
    <row r="77" spans="2:21">
      <c r="B77" s="1">
        <v>12110107</v>
      </c>
      <c r="D77" s="2" t="s">
        <v>4</v>
      </c>
      <c r="E77" s="2" t="s">
        <v>5</v>
      </c>
      <c r="F77" s="2" t="s">
        <v>91</v>
      </c>
      <c r="G77" s="2">
        <v>2</v>
      </c>
      <c r="H77" s="2" t="s">
        <v>112</v>
      </c>
      <c r="I77" s="2">
        <v>204</v>
      </c>
      <c r="J77" s="2" t="s">
        <v>113</v>
      </c>
      <c r="K77" s="2" t="s">
        <v>112</v>
      </c>
      <c r="L77" s="7">
        <v>100</v>
      </c>
      <c r="M77" s="2" t="s">
        <v>1137</v>
      </c>
      <c r="O77" s="1">
        <v>12110107</v>
      </c>
      <c r="P77" s="1" t="s">
        <v>116</v>
      </c>
      <c r="Q77" s="1" t="s">
        <v>1035</v>
      </c>
      <c r="R77" s="8">
        <v>37105561</v>
      </c>
      <c r="S77" s="1" t="b">
        <v>1</v>
      </c>
      <c r="T77" s="1" t="s">
        <v>1268</v>
      </c>
      <c r="U77" s="1">
        <v>1</v>
      </c>
    </row>
    <row r="78" spans="2:21">
      <c r="B78" s="1">
        <v>12110109</v>
      </c>
      <c r="D78" s="2" t="s">
        <v>4</v>
      </c>
      <c r="E78" s="2" t="s">
        <v>5</v>
      </c>
      <c r="F78" s="2" t="s">
        <v>91</v>
      </c>
      <c r="G78" s="2">
        <v>2</v>
      </c>
      <c r="H78" s="2" t="s">
        <v>112</v>
      </c>
      <c r="I78" s="2">
        <v>204</v>
      </c>
      <c r="J78" s="2" t="s">
        <v>113</v>
      </c>
      <c r="K78" s="2" t="s">
        <v>117</v>
      </c>
      <c r="L78" s="7">
        <v>101</v>
      </c>
      <c r="M78" s="2" t="s">
        <v>1138</v>
      </c>
      <c r="O78" s="1">
        <v>12110109</v>
      </c>
      <c r="P78" s="1" t="s">
        <v>118</v>
      </c>
      <c r="Q78" s="1" t="s">
        <v>1035</v>
      </c>
      <c r="R78" s="8">
        <v>-87460195</v>
      </c>
      <c r="S78" s="1" t="b">
        <v>1</v>
      </c>
      <c r="T78" s="1" t="s">
        <v>1269</v>
      </c>
      <c r="U78" s="1">
        <v>1</v>
      </c>
    </row>
    <row r="79" spans="2:21">
      <c r="B79" s="1">
        <v>12110111</v>
      </c>
      <c r="D79" s="2" t="s">
        <v>4</v>
      </c>
      <c r="E79" s="2" t="s">
        <v>5</v>
      </c>
      <c r="F79" s="2" t="s">
        <v>91</v>
      </c>
      <c r="G79" s="2">
        <v>2</v>
      </c>
      <c r="H79" s="2" t="s">
        <v>112</v>
      </c>
      <c r="I79" s="2">
        <v>204</v>
      </c>
      <c r="J79" s="2" t="s">
        <v>113</v>
      </c>
      <c r="K79" s="2" t="s">
        <v>117</v>
      </c>
      <c r="L79" s="7">
        <v>101</v>
      </c>
      <c r="M79" s="2" t="s">
        <v>1138</v>
      </c>
      <c r="O79" s="1">
        <v>12110111</v>
      </c>
      <c r="P79" s="1" t="s">
        <v>119</v>
      </c>
      <c r="Q79" s="1" t="s">
        <v>1035</v>
      </c>
      <c r="R79" s="8">
        <v>-534270426</v>
      </c>
      <c r="S79" s="1" t="b">
        <v>1</v>
      </c>
      <c r="T79" s="1" t="s">
        <v>1270</v>
      </c>
      <c r="U79" s="1">
        <v>1</v>
      </c>
    </row>
    <row r="80" spans="2:21">
      <c r="B80" s="1">
        <v>12110115</v>
      </c>
      <c r="D80" s="2" t="s">
        <v>4</v>
      </c>
      <c r="E80" s="2" t="s">
        <v>5</v>
      </c>
      <c r="F80" s="2" t="s">
        <v>91</v>
      </c>
      <c r="G80" s="2">
        <v>2</v>
      </c>
      <c r="H80" s="2" t="s">
        <v>112</v>
      </c>
      <c r="I80" s="2">
        <v>204</v>
      </c>
      <c r="J80" s="2" t="s">
        <v>113</v>
      </c>
      <c r="K80" s="2" t="s">
        <v>117</v>
      </c>
      <c r="L80" s="7">
        <v>101</v>
      </c>
      <c r="M80" s="2" t="s">
        <v>1138</v>
      </c>
      <c r="O80" s="1">
        <v>12110115</v>
      </c>
      <c r="P80" s="1" t="s">
        <v>120</v>
      </c>
      <c r="Q80" s="1" t="s">
        <v>1035</v>
      </c>
      <c r="R80" s="8">
        <v>-26291726</v>
      </c>
      <c r="S80" s="1" t="b">
        <v>1</v>
      </c>
      <c r="T80" s="1" t="s">
        <v>1271</v>
      </c>
      <c r="U80" s="1">
        <v>1</v>
      </c>
    </row>
    <row r="81" spans="2:21">
      <c r="B81" s="1">
        <v>12130301</v>
      </c>
      <c r="D81" s="2" t="s">
        <v>4</v>
      </c>
      <c r="E81" s="2" t="s">
        <v>5</v>
      </c>
      <c r="F81" s="2" t="s">
        <v>91</v>
      </c>
      <c r="G81" s="2">
        <v>2</v>
      </c>
      <c r="H81" s="2" t="s">
        <v>121</v>
      </c>
      <c r="I81" s="2">
        <v>205</v>
      </c>
      <c r="J81" s="2" t="s">
        <v>122</v>
      </c>
      <c r="K81" s="2" t="s">
        <v>123</v>
      </c>
      <c r="L81" s="7">
        <v>100</v>
      </c>
      <c r="M81" s="2" t="s">
        <v>1139</v>
      </c>
      <c r="O81" s="1">
        <v>12130301</v>
      </c>
      <c r="P81" s="1" t="s">
        <v>124</v>
      </c>
      <c r="Q81" s="1" t="s">
        <v>1035</v>
      </c>
      <c r="R81" s="8">
        <v>8111488</v>
      </c>
      <c r="S81" s="1" t="b">
        <v>1</v>
      </c>
      <c r="T81" s="1" t="s">
        <v>1272</v>
      </c>
      <c r="U81" s="1">
        <v>1</v>
      </c>
    </row>
    <row r="82" spans="2:21">
      <c r="B82" s="1">
        <v>12130601</v>
      </c>
      <c r="D82" s="2" t="s">
        <v>4</v>
      </c>
      <c r="E82" s="2" t="s">
        <v>5</v>
      </c>
      <c r="F82" s="2" t="s">
        <v>91</v>
      </c>
      <c r="G82" s="2">
        <v>2</v>
      </c>
      <c r="H82" s="2" t="s">
        <v>121</v>
      </c>
      <c r="I82" s="2">
        <v>205</v>
      </c>
      <c r="J82" s="2" t="s">
        <v>122</v>
      </c>
      <c r="K82" s="2" t="s">
        <v>123</v>
      </c>
      <c r="L82" s="7">
        <v>100</v>
      </c>
      <c r="M82" s="2" t="s">
        <v>1139</v>
      </c>
      <c r="O82" s="1">
        <v>12130601</v>
      </c>
      <c r="P82" s="1" t="s">
        <v>125</v>
      </c>
      <c r="Q82" s="1" t="s">
        <v>1035</v>
      </c>
      <c r="R82" s="8">
        <v>3000</v>
      </c>
      <c r="S82" s="1" t="b">
        <v>1</v>
      </c>
      <c r="T82" s="1" t="s">
        <v>1273</v>
      </c>
      <c r="U82" s="1">
        <v>1</v>
      </c>
    </row>
    <row r="83" spans="2:21">
      <c r="B83" s="1">
        <v>12130801</v>
      </c>
      <c r="D83" s="2" t="s">
        <v>4</v>
      </c>
      <c r="E83" s="2" t="s">
        <v>5</v>
      </c>
      <c r="F83" s="2" t="s">
        <v>91</v>
      </c>
      <c r="G83" s="2">
        <v>2</v>
      </c>
      <c r="H83" s="2" t="s">
        <v>121</v>
      </c>
      <c r="I83" s="2">
        <v>205</v>
      </c>
      <c r="J83" s="2" t="s">
        <v>122</v>
      </c>
      <c r="K83" s="2" t="s">
        <v>126</v>
      </c>
      <c r="L83" s="7">
        <v>101</v>
      </c>
      <c r="M83" s="2" t="s">
        <v>1140</v>
      </c>
      <c r="O83" s="1">
        <v>12130801</v>
      </c>
      <c r="P83" s="1" t="s">
        <v>126</v>
      </c>
      <c r="Q83" s="1" t="s">
        <v>1035</v>
      </c>
      <c r="R83" s="8">
        <v>807984828</v>
      </c>
      <c r="S83" s="1" t="b">
        <v>1</v>
      </c>
      <c r="T83" s="1" t="s">
        <v>1274</v>
      </c>
      <c r="U83" s="1">
        <v>1</v>
      </c>
    </row>
    <row r="84" spans="2:21">
      <c r="B84" s="1">
        <v>21010101</v>
      </c>
      <c r="D84" s="2" t="s">
        <v>130</v>
      </c>
      <c r="E84" s="2" t="s">
        <v>131</v>
      </c>
      <c r="F84" s="2" t="s">
        <v>60</v>
      </c>
      <c r="G84" s="2">
        <v>1</v>
      </c>
      <c r="H84" s="2" t="s">
        <v>127</v>
      </c>
      <c r="I84" s="2">
        <v>100</v>
      </c>
      <c r="J84" s="2" t="s">
        <v>128</v>
      </c>
      <c r="K84" s="2" t="s">
        <v>127</v>
      </c>
      <c r="L84" s="7">
        <v>100</v>
      </c>
      <c r="M84" s="2" t="s">
        <v>1141</v>
      </c>
      <c r="O84" s="1">
        <v>21010101</v>
      </c>
      <c r="P84" s="1" t="s">
        <v>129</v>
      </c>
      <c r="Q84" s="1" t="s">
        <v>1035</v>
      </c>
      <c r="R84" s="8">
        <v>-17126541117</v>
      </c>
      <c r="S84" s="1" t="b">
        <v>1</v>
      </c>
      <c r="T84" s="1" t="s">
        <v>1275</v>
      </c>
      <c r="U84" s="1">
        <v>1</v>
      </c>
    </row>
    <row r="85" spans="2:21">
      <c r="B85" s="1">
        <v>21010107</v>
      </c>
      <c r="D85" s="2" t="s">
        <v>130</v>
      </c>
      <c r="E85" s="2" t="s">
        <v>131</v>
      </c>
      <c r="F85" s="2" t="s">
        <v>60</v>
      </c>
      <c r="G85" s="2">
        <v>1</v>
      </c>
      <c r="H85" s="2" t="s">
        <v>127</v>
      </c>
      <c r="I85" s="2">
        <v>100</v>
      </c>
      <c r="J85" s="2" t="s">
        <v>128</v>
      </c>
      <c r="K85" s="2" t="s">
        <v>127</v>
      </c>
      <c r="L85" s="7">
        <v>100</v>
      </c>
      <c r="M85" s="2" t="s">
        <v>1141</v>
      </c>
      <c r="O85" s="1">
        <v>21010107</v>
      </c>
      <c r="P85" s="1" t="s">
        <v>1142</v>
      </c>
      <c r="R85" s="8">
        <v>0</v>
      </c>
      <c r="S85" s="1" t="b">
        <v>1</v>
      </c>
      <c r="T85" s="118" t="s">
        <v>1276</v>
      </c>
      <c r="U85" s="118">
        <v>1</v>
      </c>
    </row>
    <row r="86" spans="2:21">
      <c r="B86" s="1">
        <v>21010109</v>
      </c>
      <c r="D86" s="2" t="s">
        <v>130</v>
      </c>
      <c r="E86" s="2" t="s">
        <v>131</v>
      </c>
      <c r="F86" s="2" t="s">
        <v>60</v>
      </c>
      <c r="G86" s="2">
        <v>1</v>
      </c>
      <c r="H86" s="2" t="s">
        <v>127</v>
      </c>
      <c r="I86" s="2">
        <v>100</v>
      </c>
      <c r="J86" s="2" t="s">
        <v>128</v>
      </c>
      <c r="K86" s="2" t="s">
        <v>127</v>
      </c>
      <c r="L86" s="7">
        <v>100</v>
      </c>
      <c r="M86" s="2" t="s">
        <v>1141</v>
      </c>
      <c r="O86" s="1">
        <v>21010109</v>
      </c>
      <c r="P86" s="1" t="s">
        <v>132</v>
      </c>
      <c r="Q86" s="1" t="s">
        <v>1035</v>
      </c>
      <c r="R86" s="8">
        <v>0</v>
      </c>
      <c r="S86" s="1" t="b">
        <v>1</v>
      </c>
      <c r="T86" s="1" t="s">
        <v>1277</v>
      </c>
      <c r="U86" s="1">
        <v>1</v>
      </c>
    </row>
    <row r="87" spans="2:21">
      <c r="B87" s="1">
        <v>21040101</v>
      </c>
      <c r="D87" s="2" t="s">
        <v>130</v>
      </c>
      <c r="E87" s="2" t="s">
        <v>131</v>
      </c>
      <c r="F87" s="2" t="s">
        <v>60</v>
      </c>
      <c r="G87" s="2">
        <v>1</v>
      </c>
      <c r="H87" s="2" t="s">
        <v>133</v>
      </c>
      <c r="I87" s="2">
        <v>101</v>
      </c>
      <c r="J87" s="2" t="s">
        <v>134</v>
      </c>
      <c r="K87" s="2" t="s">
        <v>135</v>
      </c>
      <c r="L87" s="7">
        <v>100</v>
      </c>
      <c r="M87" s="2" t="s">
        <v>1143</v>
      </c>
      <c r="O87" s="1">
        <v>21040101</v>
      </c>
      <c r="P87" s="1" t="s">
        <v>136</v>
      </c>
      <c r="Q87" s="1" t="s">
        <v>1035</v>
      </c>
      <c r="R87" s="8">
        <v>-35000000000</v>
      </c>
      <c r="S87" s="1" t="b">
        <v>1</v>
      </c>
      <c r="T87" s="1" t="s">
        <v>1278</v>
      </c>
      <c r="U87" s="1">
        <v>1</v>
      </c>
    </row>
    <row r="88" spans="2:21">
      <c r="B88" s="1">
        <v>21040107</v>
      </c>
      <c r="D88" s="2" t="s">
        <v>130</v>
      </c>
      <c r="E88" s="2" t="s">
        <v>131</v>
      </c>
      <c r="F88" s="2" t="s">
        <v>60</v>
      </c>
      <c r="G88" s="2">
        <v>1</v>
      </c>
      <c r="H88" s="2" t="s">
        <v>133</v>
      </c>
      <c r="I88" s="2">
        <v>101</v>
      </c>
      <c r="J88" s="2" t="s">
        <v>134</v>
      </c>
      <c r="K88" s="2" t="s">
        <v>135</v>
      </c>
      <c r="L88" s="7">
        <v>100</v>
      </c>
      <c r="M88" s="2" t="s">
        <v>1143</v>
      </c>
      <c r="O88" s="1">
        <v>21040107</v>
      </c>
      <c r="P88" s="1" t="s">
        <v>137</v>
      </c>
      <c r="Q88" s="1" t="s">
        <v>1035</v>
      </c>
      <c r="R88" s="8">
        <v>-8860681124</v>
      </c>
      <c r="S88" s="1" t="b">
        <v>1</v>
      </c>
      <c r="T88" s="1" t="s">
        <v>1279</v>
      </c>
      <c r="U88" s="1">
        <v>1</v>
      </c>
    </row>
    <row r="89" spans="2:21">
      <c r="B89" s="1">
        <v>21050101</v>
      </c>
      <c r="D89" s="2" t="s">
        <v>130</v>
      </c>
      <c r="E89" s="2" t="s">
        <v>131</v>
      </c>
      <c r="F89" s="2" t="s">
        <v>60</v>
      </c>
      <c r="G89" s="2">
        <v>1</v>
      </c>
      <c r="H89" s="2" t="s">
        <v>133</v>
      </c>
      <c r="I89" s="2">
        <v>101</v>
      </c>
      <c r="J89" s="2" t="s">
        <v>134</v>
      </c>
      <c r="K89" s="2" t="s">
        <v>138</v>
      </c>
      <c r="L89" s="7">
        <v>101</v>
      </c>
      <c r="M89" s="2" t="s">
        <v>1144</v>
      </c>
      <c r="O89" s="1">
        <v>21050101</v>
      </c>
      <c r="P89" s="1" t="s">
        <v>139</v>
      </c>
      <c r="Q89" s="1" t="s">
        <v>1035</v>
      </c>
      <c r="R89" s="8">
        <v>-39030800000</v>
      </c>
      <c r="S89" s="1" t="b">
        <v>1</v>
      </c>
      <c r="T89" s="1" t="s">
        <v>1280</v>
      </c>
      <c r="U89" s="1">
        <v>1</v>
      </c>
    </row>
    <row r="90" spans="2:21">
      <c r="B90" s="1">
        <v>21060101</v>
      </c>
      <c r="D90" s="2" t="s">
        <v>130</v>
      </c>
      <c r="E90" s="2" t="s">
        <v>131</v>
      </c>
      <c r="F90" s="2" t="s">
        <v>60</v>
      </c>
      <c r="G90" s="2">
        <v>1</v>
      </c>
      <c r="H90" s="2" t="s">
        <v>140</v>
      </c>
      <c r="I90" s="2">
        <v>102</v>
      </c>
      <c r="J90" s="2" t="s">
        <v>141</v>
      </c>
      <c r="K90" s="2" t="s">
        <v>140</v>
      </c>
      <c r="L90" s="7">
        <v>100</v>
      </c>
      <c r="M90" s="2" t="s">
        <v>1145</v>
      </c>
      <c r="O90" s="1">
        <v>21060101</v>
      </c>
      <c r="P90" s="1" t="s">
        <v>140</v>
      </c>
      <c r="Q90" s="1" t="s">
        <v>1035</v>
      </c>
      <c r="R90" s="8">
        <v>-224307035</v>
      </c>
      <c r="S90" s="1" t="b">
        <v>1</v>
      </c>
      <c r="T90" s="1" t="s">
        <v>1281</v>
      </c>
      <c r="U90" s="1">
        <v>1</v>
      </c>
    </row>
    <row r="91" spans="2:21">
      <c r="B91" s="1">
        <v>21080101</v>
      </c>
      <c r="D91" s="2" t="s">
        <v>130</v>
      </c>
      <c r="E91" s="2" t="s">
        <v>131</v>
      </c>
      <c r="F91" s="2" t="s">
        <v>60</v>
      </c>
      <c r="G91" s="2">
        <v>1</v>
      </c>
      <c r="H91" s="2" t="s">
        <v>142</v>
      </c>
      <c r="I91" s="2">
        <v>103</v>
      </c>
      <c r="J91" s="2" t="s">
        <v>143</v>
      </c>
      <c r="K91" s="2" t="s">
        <v>144</v>
      </c>
      <c r="L91" s="7">
        <v>100</v>
      </c>
      <c r="M91" s="2" t="s">
        <v>544</v>
      </c>
      <c r="O91" s="1">
        <v>21080101</v>
      </c>
      <c r="P91" s="1" t="s">
        <v>144</v>
      </c>
      <c r="Q91" s="1" t="s">
        <v>1035</v>
      </c>
      <c r="R91" s="8">
        <v>-12184191284</v>
      </c>
      <c r="S91" s="1" t="b">
        <v>1</v>
      </c>
      <c r="T91" s="1" t="s">
        <v>1282</v>
      </c>
      <c r="U91" s="1">
        <v>1</v>
      </c>
    </row>
    <row r="92" spans="2:21">
      <c r="B92" s="1">
        <v>21080103</v>
      </c>
      <c r="D92" s="2" t="s">
        <v>130</v>
      </c>
      <c r="E92" s="2" t="s">
        <v>131</v>
      </c>
      <c r="F92" s="2" t="s">
        <v>60</v>
      </c>
      <c r="G92" s="2">
        <v>1</v>
      </c>
      <c r="H92" s="2" t="s">
        <v>142</v>
      </c>
      <c r="I92" s="2">
        <v>103</v>
      </c>
      <c r="J92" s="2" t="s">
        <v>143</v>
      </c>
      <c r="K92" s="2" t="s">
        <v>144</v>
      </c>
      <c r="L92" s="7">
        <v>100</v>
      </c>
      <c r="M92" s="2" t="s">
        <v>544</v>
      </c>
      <c r="O92" s="1">
        <v>21080103</v>
      </c>
      <c r="P92" s="1" t="s">
        <v>145</v>
      </c>
      <c r="Q92" s="1" t="s">
        <v>1035</v>
      </c>
      <c r="R92" s="8">
        <v>-26616443</v>
      </c>
      <c r="S92" s="1" t="b">
        <v>1</v>
      </c>
      <c r="T92" s="1" t="s">
        <v>1283</v>
      </c>
      <c r="U92" s="1">
        <v>1</v>
      </c>
    </row>
    <row r="93" spans="2:21">
      <c r="B93" s="1">
        <v>21080105</v>
      </c>
      <c r="D93" s="2" t="s">
        <v>130</v>
      </c>
      <c r="E93" s="2" t="s">
        <v>131</v>
      </c>
      <c r="F93" s="2" t="s">
        <v>60</v>
      </c>
      <c r="G93" s="2">
        <v>1</v>
      </c>
      <c r="H93" s="2" t="s">
        <v>142</v>
      </c>
      <c r="I93" s="2">
        <v>103</v>
      </c>
      <c r="J93" s="2" t="s">
        <v>143</v>
      </c>
      <c r="K93" s="2" t="s">
        <v>144</v>
      </c>
      <c r="L93" s="7">
        <v>100</v>
      </c>
      <c r="M93" s="2" t="s">
        <v>544</v>
      </c>
      <c r="O93" s="1">
        <v>21080105</v>
      </c>
      <c r="P93" s="1" t="s">
        <v>146</v>
      </c>
      <c r="Q93" s="1" t="s">
        <v>1035</v>
      </c>
      <c r="R93" s="8">
        <v>-9021979432</v>
      </c>
      <c r="S93" s="1" t="b">
        <v>1</v>
      </c>
      <c r="T93" s="1" t="s">
        <v>1284</v>
      </c>
      <c r="U93" s="1">
        <v>1</v>
      </c>
    </row>
    <row r="94" spans="2:21">
      <c r="B94" s="1">
        <v>21080107</v>
      </c>
      <c r="D94" s="2" t="s">
        <v>130</v>
      </c>
      <c r="E94" s="2" t="s">
        <v>131</v>
      </c>
      <c r="F94" s="2" t="s">
        <v>60</v>
      </c>
      <c r="G94" s="2">
        <v>1</v>
      </c>
      <c r="H94" s="2" t="s">
        <v>142</v>
      </c>
      <c r="I94" s="2">
        <v>103</v>
      </c>
      <c r="J94" s="2" t="s">
        <v>143</v>
      </c>
      <c r="K94" s="2" t="s">
        <v>144</v>
      </c>
      <c r="L94" s="7">
        <v>100</v>
      </c>
      <c r="M94" s="2" t="s">
        <v>544</v>
      </c>
      <c r="O94" s="1">
        <v>21080107</v>
      </c>
      <c r="P94" s="1" t="s">
        <v>1042</v>
      </c>
      <c r="Q94" s="1" t="s">
        <v>1035</v>
      </c>
      <c r="R94" s="8">
        <v>0</v>
      </c>
      <c r="S94" s="1" t="b">
        <v>1</v>
      </c>
      <c r="T94" s="1" t="s">
        <v>1285</v>
      </c>
      <c r="U94" s="1">
        <v>1</v>
      </c>
    </row>
    <row r="95" spans="2:21">
      <c r="B95" s="1">
        <v>21080109</v>
      </c>
      <c r="D95" s="2" t="s">
        <v>130</v>
      </c>
      <c r="E95" s="2" t="s">
        <v>131</v>
      </c>
      <c r="F95" s="2" t="s">
        <v>60</v>
      </c>
      <c r="G95" s="2">
        <v>1</v>
      </c>
      <c r="H95" s="2" t="s">
        <v>142</v>
      </c>
      <c r="I95" s="2">
        <v>103</v>
      </c>
      <c r="J95" s="2" t="s">
        <v>143</v>
      </c>
      <c r="K95" s="2" t="s">
        <v>144</v>
      </c>
      <c r="L95" s="7">
        <v>100</v>
      </c>
      <c r="M95" s="2" t="s">
        <v>544</v>
      </c>
      <c r="O95" s="1">
        <v>21080109</v>
      </c>
      <c r="P95" s="1" t="s">
        <v>147</v>
      </c>
      <c r="Q95" s="1" t="s">
        <v>1035</v>
      </c>
      <c r="R95" s="8">
        <v>-5459600</v>
      </c>
      <c r="S95" s="1" t="b">
        <v>1</v>
      </c>
      <c r="T95" s="1" t="s">
        <v>1286</v>
      </c>
      <c r="U95" s="1">
        <v>1</v>
      </c>
    </row>
    <row r="96" spans="2:21">
      <c r="B96" s="1">
        <v>21080111</v>
      </c>
      <c r="D96" s="2" t="s">
        <v>130</v>
      </c>
      <c r="E96" s="2" t="s">
        <v>131</v>
      </c>
      <c r="F96" s="2" t="s">
        <v>60</v>
      </c>
      <c r="G96" s="2">
        <v>1</v>
      </c>
      <c r="H96" s="2" t="s">
        <v>142</v>
      </c>
      <c r="I96" s="2">
        <v>103</v>
      </c>
      <c r="J96" s="2" t="s">
        <v>143</v>
      </c>
      <c r="K96" s="2" t="s">
        <v>144</v>
      </c>
      <c r="L96" s="7">
        <v>100</v>
      </c>
      <c r="M96" s="2" t="s">
        <v>544</v>
      </c>
      <c r="O96" s="1">
        <v>21080111</v>
      </c>
      <c r="P96" s="1" t="s">
        <v>148</v>
      </c>
      <c r="Q96" s="1" t="s">
        <v>1035</v>
      </c>
      <c r="R96" s="8">
        <v>-315510</v>
      </c>
      <c r="S96" s="1" t="b">
        <v>1</v>
      </c>
      <c r="T96" s="1" t="s">
        <v>1287</v>
      </c>
      <c r="U96" s="1">
        <v>1</v>
      </c>
    </row>
    <row r="97" spans="2:21">
      <c r="B97" s="1">
        <v>21080117</v>
      </c>
      <c r="D97" s="2" t="s">
        <v>130</v>
      </c>
      <c r="E97" s="2" t="s">
        <v>131</v>
      </c>
      <c r="F97" s="2" t="s">
        <v>60</v>
      </c>
      <c r="G97" s="2">
        <v>1</v>
      </c>
      <c r="H97" s="2" t="s">
        <v>142</v>
      </c>
      <c r="I97" s="2">
        <v>103</v>
      </c>
      <c r="J97" s="2" t="s">
        <v>143</v>
      </c>
      <c r="K97" s="2" t="s">
        <v>144</v>
      </c>
      <c r="L97" s="7">
        <v>100</v>
      </c>
      <c r="M97" s="2" t="s">
        <v>544</v>
      </c>
      <c r="O97" s="1">
        <v>21080117</v>
      </c>
      <c r="P97" s="1" t="s">
        <v>1146</v>
      </c>
      <c r="R97" s="8">
        <v>-6553389</v>
      </c>
      <c r="S97" s="1" t="b">
        <v>1</v>
      </c>
      <c r="T97" s="1" t="s">
        <v>1288</v>
      </c>
      <c r="U97" s="1">
        <v>1</v>
      </c>
    </row>
    <row r="98" spans="2:21">
      <c r="B98" s="1">
        <v>21080119</v>
      </c>
      <c r="D98" s="2" t="s">
        <v>130</v>
      </c>
      <c r="E98" s="2" t="s">
        <v>131</v>
      </c>
      <c r="F98" s="2" t="s">
        <v>60</v>
      </c>
      <c r="G98" s="2">
        <v>1</v>
      </c>
      <c r="H98" s="2" t="s">
        <v>142</v>
      </c>
      <c r="I98" s="2">
        <v>103</v>
      </c>
      <c r="J98" s="2" t="s">
        <v>143</v>
      </c>
      <c r="K98" s="2" t="s">
        <v>144</v>
      </c>
      <c r="L98" s="7">
        <v>100</v>
      </c>
      <c r="M98" s="2" t="s">
        <v>544</v>
      </c>
      <c r="O98" s="1">
        <v>21080119</v>
      </c>
      <c r="P98" s="1" t="s">
        <v>149</v>
      </c>
      <c r="Q98" s="1" t="s">
        <v>1035</v>
      </c>
      <c r="R98" s="8">
        <v>-54136537</v>
      </c>
      <c r="S98" s="1" t="b">
        <v>1</v>
      </c>
      <c r="T98" s="1" t="s">
        <v>1289</v>
      </c>
      <c r="U98" s="1">
        <v>1</v>
      </c>
    </row>
    <row r="99" spans="2:21">
      <c r="B99" s="1">
        <v>21080121</v>
      </c>
      <c r="D99" s="2" t="s">
        <v>130</v>
      </c>
      <c r="E99" s="2" t="s">
        <v>131</v>
      </c>
      <c r="F99" s="2" t="s">
        <v>60</v>
      </c>
      <c r="G99" s="2">
        <v>1</v>
      </c>
      <c r="H99" s="2" t="s">
        <v>142</v>
      </c>
      <c r="I99" s="2">
        <v>103</v>
      </c>
      <c r="J99" s="2" t="s">
        <v>143</v>
      </c>
      <c r="K99" s="2" t="s">
        <v>144</v>
      </c>
      <c r="L99" s="7">
        <v>100</v>
      </c>
      <c r="M99" s="2" t="s">
        <v>544</v>
      </c>
      <c r="O99" s="1">
        <v>21080121</v>
      </c>
      <c r="P99" s="1" t="s">
        <v>150</v>
      </c>
      <c r="Q99" s="1" t="s">
        <v>1035</v>
      </c>
      <c r="R99" s="8">
        <v>0</v>
      </c>
      <c r="S99" s="1" t="b">
        <v>1</v>
      </c>
      <c r="T99" s="1" t="s">
        <v>1290</v>
      </c>
      <c r="U99" s="1">
        <v>1</v>
      </c>
    </row>
    <row r="100" spans="2:21">
      <c r="B100" s="1">
        <v>21080203</v>
      </c>
      <c r="D100" s="2" t="s">
        <v>130</v>
      </c>
      <c r="E100" s="2" t="s">
        <v>131</v>
      </c>
      <c r="F100" s="2" t="s">
        <v>60</v>
      </c>
      <c r="G100" s="2">
        <v>1</v>
      </c>
      <c r="H100" s="2" t="s">
        <v>142</v>
      </c>
      <c r="I100" s="2">
        <v>103</v>
      </c>
      <c r="J100" s="2" t="s">
        <v>143</v>
      </c>
      <c r="K100" s="2" t="s">
        <v>151</v>
      </c>
      <c r="L100" s="7">
        <v>101</v>
      </c>
      <c r="M100" s="2" t="s">
        <v>1147</v>
      </c>
      <c r="O100" s="1">
        <v>21080203</v>
      </c>
      <c r="P100" s="1" t="s">
        <v>152</v>
      </c>
      <c r="Q100" s="1" t="s">
        <v>1035</v>
      </c>
      <c r="R100" s="8">
        <v>-223935616</v>
      </c>
      <c r="S100" s="1" t="b">
        <v>1</v>
      </c>
      <c r="T100" s="1" t="s">
        <v>1291</v>
      </c>
      <c r="U100" s="1">
        <v>1</v>
      </c>
    </row>
    <row r="101" spans="2:21">
      <c r="B101" s="1">
        <v>21080211</v>
      </c>
      <c r="D101" s="2" t="s">
        <v>130</v>
      </c>
      <c r="E101" s="2" t="s">
        <v>131</v>
      </c>
      <c r="F101" s="2" t="s">
        <v>60</v>
      </c>
      <c r="G101" s="2">
        <v>1</v>
      </c>
      <c r="H101" s="2" t="s">
        <v>142</v>
      </c>
      <c r="I101" s="2">
        <v>103</v>
      </c>
      <c r="J101" s="2" t="s">
        <v>143</v>
      </c>
      <c r="K101" s="2" t="s">
        <v>151</v>
      </c>
      <c r="L101" s="7">
        <v>101</v>
      </c>
      <c r="M101" s="2" t="s">
        <v>1147</v>
      </c>
      <c r="O101" s="1">
        <v>21080211</v>
      </c>
      <c r="P101" s="1" t="s">
        <v>1148</v>
      </c>
      <c r="R101" s="8">
        <v>-628512702</v>
      </c>
      <c r="S101" s="1" t="b">
        <v>1</v>
      </c>
      <c r="T101" s="1" t="s">
        <v>1292</v>
      </c>
      <c r="U101" s="1">
        <v>1</v>
      </c>
    </row>
    <row r="102" spans="2:21">
      <c r="B102" s="1">
        <v>21080213</v>
      </c>
      <c r="D102" s="2" t="s">
        <v>130</v>
      </c>
      <c r="E102" s="2" t="s">
        <v>131</v>
      </c>
      <c r="F102" s="2" t="s">
        <v>60</v>
      </c>
      <c r="G102" s="2">
        <v>1</v>
      </c>
      <c r="H102" s="2" t="s">
        <v>142</v>
      </c>
      <c r="I102" s="2">
        <v>103</v>
      </c>
      <c r="J102" s="2" t="s">
        <v>143</v>
      </c>
      <c r="K102" s="2" t="s">
        <v>151</v>
      </c>
      <c r="L102" s="7">
        <v>101</v>
      </c>
      <c r="M102" s="2" t="s">
        <v>1147</v>
      </c>
      <c r="O102" s="1">
        <v>21080213</v>
      </c>
      <c r="P102" s="1" t="s">
        <v>153</v>
      </c>
      <c r="Q102" s="1" t="s">
        <v>1035</v>
      </c>
      <c r="R102" s="8">
        <v>-1559000000</v>
      </c>
      <c r="S102" s="1" t="b">
        <v>1</v>
      </c>
      <c r="T102" s="1" t="s">
        <v>1293</v>
      </c>
      <c r="U102" s="1">
        <v>1</v>
      </c>
    </row>
    <row r="103" spans="2:21">
      <c r="B103" s="1">
        <v>21080215</v>
      </c>
      <c r="D103" s="2" t="s">
        <v>130</v>
      </c>
      <c r="E103" s="2" t="s">
        <v>131</v>
      </c>
      <c r="F103" s="2" t="s">
        <v>60</v>
      </c>
      <c r="G103" s="2">
        <v>1</v>
      </c>
      <c r="H103" s="2" t="s">
        <v>142</v>
      </c>
      <c r="I103" s="2">
        <v>103</v>
      </c>
      <c r="J103" s="2" t="s">
        <v>143</v>
      </c>
      <c r="K103" s="2" t="s">
        <v>151</v>
      </c>
      <c r="L103" s="7">
        <v>101</v>
      </c>
      <c r="M103" s="2" t="s">
        <v>1147</v>
      </c>
      <c r="O103" s="1">
        <v>21080215</v>
      </c>
      <c r="P103" s="1" t="s">
        <v>154</v>
      </c>
      <c r="Q103" s="1" t="s">
        <v>1035</v>
      </c>
      <c r="R103" s="8">
        <v>-329602724</v>
      </c>
      <c r="S103" s="1" t="b">
        <v>1</v>
      </c>
      <c r="T103" s="1" t="s">
        <v>1294</v>
      </c>
      <c r="U103" s="1">
        <v>1</v>
      </c>
    </row>
    <row r="104" spans="2:21">
      <c r="B104" s="1">
        <v>21080219</v>
      </c>
      <c r="D104" s="2" t="s">
        <v>130</v>
      </c>
      <c r="E104" s="2" t="s">
        <v>131</v>
      </c>
      <c r="F104" s="2" t="s">
        <v>60</v>
      </c>
      <c r="G104" s="2">
        <v>1</v>
      </c>
      <c r="H104" s="2" t="s">
        <v>142</v>
      </c>
      <c r="I104" s="2">
        <v>103</v>
      </c>
      <c r="J104" s="2" t="s">
        <v>143</v>
      </c>
      <c r="K104" s="2" t="s">
        <v>151</v>
      </c>
      <c r="L104" s="7">
        <v>101</v>
      </c>
      <c r="M104" s="2" t="s">
        <v>1147</v>
      </c>
      <c r="O104" s="1">
        <v>21080219</v>
      </c>
      <c r="P104" s="1" t="s">
        <v>155</v>
      </c>
      <c r="Q104" s="1" t="s">
        <v>1035</v>
      </c>
      <c r="R104" s="8">
        <v>-906137512</v>
      </c>
      <c r="S104" s="1" t="b">
        <v>1</v>
      </c>
      <c r="T104" s="1" t="s">
        <v>1295</v>
      </c>
      <c r="U104" s="1">
        <v>1</v>
      </c>
    </row>
    <row r="105" spans="2:21">
      <c r="B105" s="1">
        <v>21080401</v>
      </c>
      <c r="D105" s="2" t="s">
        <v>130</v>
      </c>
      <c r="E105" s="2" t="s">
        <v>131</v>
      </c>
      <c r="F105" s="2" t="s">
        <v>60</v>
      </c>
      <c r="G105" s="2">
        <v>1</v>
      </c>
      <c r="H105" s="2" t="s">
        <v>142</v>
      </c>
      <c r="I105" s="2">
        <v>103</v>
      </c>
      <c r="J105" s="2" t="s">
        <v>143</v>
      </c>
      <c r="K105" s="2" t="s">
        <v>144</v>
      </c>
      <c r="L105" s="7">
        <v>100</v>
      </c>
      <c r="M105" s="2" t="s">
        <v>544</v>
      </c>
      <c r="O105" s="1">
        <v>21080401</v>
      </c>
      <c r="P105" s="1" t="s">
        <v>545</v>
      </c>
      <c r="Q105" s="1" t="s">
        <v>1035</v>
      </c>
      <c r="R105" s="8">
        <v>0</v>
      </c>
      <c r="S105" s="1" t="b">
        <v>1</v>
      </c>
      <c r="T105" s="1" t="s">
        <v>1296</v>
      </c>
      <c r="U105" s="1">
        <v>1</v>
      </c>
    </row>
    <row r="106" spans="2:21">
      <c r="B106" s="1">
        <v>21090101</v>
      </c>
      <c r="D106" s="2" t="s">
        <v>130</v>
      </c>
      <c r="E106" s="2" t="s">
        <v>131</v>
      </c>
      <c r="F106" s="2" t="s">
        <v>60</v>
      </c>
      <c r="G106" s="2">
        <v>1</v>
      </c>
      <c r="H106" s="2" t="s">
        <v>156</v>
      </c>
      <c r="I106" s="2">
        <v>104</v>
      </c>
      <c r="J106" s="2" t="s">
        <v>157</v>
      </c>
      <c r="K106" s="2" t="s">
        <v>158</v>
      </c>
      <c r="L106" s="7">
        <v>100</v>
      </c>
      <c r="M106" s="2" t="s">
        <v>1149</v>
      </c>
      <c r="O106" s="1">
        <v>21090101</v>
      </c>
      <c r="P106" s="1" t="s">
        <v>158</v>
      </c>
      <c r="Q106" s="1" t="s">
        <v>1035</v>
      </c>
      <c r="R106" s="8">
        <v>-7377879670</v>
      </c>
      <c r="S106" s="1" t="b">
        <v>1</v>
      </c>
      <c r="T106" s="1" t="s">
        <v>1297</v>
      </c>
      <c r="U106" s="1">
        <v>1</v>
      </c>
    </row>
    <row r="107" spans="2:21">
      <c r="B107" s="12">
        <v>21110101</v>
      </c>
      <c r="C107" s="12"/>
      <c r="D107" s="12" t="s">
        <v>4</v>
      </c>
      <c r="E107" s="12" t="s">
        <v>5</v>
      </c>
      <c r="F107" s="12" t="s">
        <v>60</v>
      </c>
      <c r="G107" s="12">
        <v>1</v>
      </c>
      <c r="H107" s="12" t="s">
        <v>15</v>
      </c>
      <c r="I107" s="12">
        <v>102</v>
      </c>
      <c r="J107" s="12" t="s">
        <v>16</v>
      </c>
      <c r="K107" s="12" t="s">
        <v>22</v>
      </c>
      <c r="L107" s="13">
        <v>103</v>
      </c>
      <c r="M107" s="12" t="s">
        <v>1102</v>
      </c>
      <c r="O107" s="15">
        <v>21110101</v>
      </c>
      <c r="P107" s="15" t="s">
        <v>159</v>
      </c>
      <c r="Q107" s="15" t="s">
        <v>1035</v>
      </c>
      <c r="R107" s="8">
        <v>0</v>
      </c>
      <c r="S107" s="1" t="b">
        <v>1</v>
      </c>
      <c r="T107" s="1" t="s">
        <v>1298</v>
      </c>
      <c r="U107" s="1">
        <v>1</v>
      </c>
    </row>
    <row r="108" spans="2:21">
      <c r="B108" s="1">
        <v>21110203</v>
      </c>
      <c r="D108" s="2" t="s">
        <v>130</v>
      </c>
      <c r="E108" s="2" t="s">
        <v>131</v>
      </c>
      <c r="F108" s="2" t="s">
        <v>60</v>
      </c>
      <c r="G108" s="2">
        <v>1</v>
      </c>
      <c r="H108" s="2" t="s">
        <v>142</v>
      </c>
      <c r="I108" s="2">
        <v>103</v>
      </c>
      <c r="J108" s="2" t="s">
        <v>143</v>
      </c>
      <c r="K108" s="2" t="s">
        <v>1299</v>
      </c>
      <c r="L108" s="7">
        <v>102</v>
      </c>
      <c r="M108" s="2" t="s">
        <v>1150</v>
      </c>
      <c r="O108" s="1">
        <v>21110203</v>
      </c>
      <c r="P108" s="1" t="s">
        <v>160</v>
      </c>
      <c r="Q108" s="1" t="s">
        <v>1035</v>
      </c>
      <c r="R108" s="8">
        <v>0</v>
      </c>
      <c r="S108" s="1" t="b">
        <v>1</v>
      </c>
      <c r="T108" s="1" t="s">
        <v>1300</v>
      </c>
      <c r="U108" s="1">
        <v>1</v>
      </c>
    </row>
    <row r="109" spans="2:21">
      <c r="B109" s="1">
        <v>21110301</v>
      </c>
      <c r="D109" s="2" t="s">
        <v>130</v>
      </c>
      <c r="E109" s="2" t="s">
        <v>131</v>
      </c>
      <c r="F109" s="2" t="s">
        <v>60</v>
      </c>
      <c r="G109" s="2">
        <v>1</v>
      </c>
      <c r="H109" s="2" t="s">
        <v>164</v>
      </c>
      <c r="I109" s="2">
        <v>105</v>
      </c>
      <c r="J109" s="2" t="s">
        <v>161</v>
      </c>
      <c r="K109" s="2" t="s">
        <v>162</v>
      </c>
      <c r="L109" s="7">
        <v>100</v>
      </c>
      <c r="M109" s="2" t="s">
        <v>1151</v>
      </c>
      <c r="O109" s="1">
        <v>21110301</v>
      </c>
      <c r="P109" s="1" t="s">
        <v>163</v>
      </c>
      <c r="Q109" s="1" t="s">
        <v>1035</v>
      </c>
      <c r="R109" s="8">
        <v>-13818520</v>
      </c>
      <c r="S109" s="1" t="b">
        <v>1</v>
      </c>
      <c r="T109" s="1" t="s">
        <v>1301</v>
      </c>
      <c r="U109" s="1">
        <v>1</v>
      </c>
    </row>
    <row r="110" spans="2:21">
      <c r="B110" s="1">
        <v>21110303</v>
      </c>
      <c r="D110" s="2" t="s">
        <v>130</v>
      </c>
      <c r="E110" s="2" t="s">
        <v>131</v>
      </c>
      <c r="F110" s="2" t="s">
        <v>60</v>
      </c>
      <c r="G110" s="2">
        <v>1</v>
      </c>
      <c r="H110" s="2" t="s">
        <v>164</v>
      </c>
      <c r="I110" s="2">
        <v>105</v>
      </c>
      <c r="J110" s="2" t="s">
        <v>161</v>
      </c>
      <c r="K110" s="2" t="s">
        <v>162</v>
      </c>
      <c r="L110" s="7">
        <v>100</v>
      </c>
      <c r="M110" s="2" t="s">
        <v>1151</v>
      </c>
      <c r="O110" s="1">
        <v>21110303</v>
      </c>
      <c r="P110" s="1" t="s">
        <v>165</v>
      </c>
      <c r="Q110" s="1" t="s">
        <v>1035</v>
      </c>
      <c r="R110" s="8">
        <v>-1391900</v>
      </c>
      <c r="S110" s="1" t="b">
        <v>1</v>
      </c>
      <c r="T110" s="1" t="s">
        <v>1302</v>
      </c>
      <c r="U110" s="1">
        <v>1</v>
      </c>
    </row>
    <row r="111" spans="2:21">
      <c r="B111" s="1">
        <v>21110309</v>
      </c>
      <c r="D111" s="2" t="s">
        <v>130</v>
      </c>
      <c r="E111" s="2" t="s">
        <v>131</v>
      </c>
      <c r="F111" s="2" t="s">
        <v>60</v>
      </c>
      <c r="G111" s="2">
        <v>1</v>
      </c>
      <c r="H111" s="2" t="s">
        <v>164</v>
      </c>
      <c r="I111" s="2">
        <v>105</v>
      </c>
      <c r="J111" s="2" t="s">
        <v>161</v>
      </c>
      <c r="K111" s="2" t="s">
        <v>162</v>
      </c>
      <c r="L111" s="7">
        <v>100</v>
      </c>
      <c r="M111" s="2" t="s">
        <v>1151</v>
      </c>
      <c r="O111" s="1">
        <v>21110309</v>
      </c>
      <c r="P111" s="1" t="s">
        <v>166</v>
      </c>
      <c r="Q111" s="1" t="s">
        <v>1035</v>
      </c>
      <c r="R111" s="8">
        <v>-390000</v>
      </c>
      <c r="S111" s="1" t="b">
        <v>1</v>
      </c>
      <c r="T111" s="1" t="s">
        <v>1303</v>
      </c>
      <c r="U111" s="1">
        <v>1</v>
      </c>
    </row>
    <row r="112" spans="2:21">
      <c r="B112" s="1">
        <v>21110311</v>
      </c>
      <c r="D112" s="2" t="s">
        <v>130</v>
      </c>
      <c r="E112" s="2" t="s">
        <v>131</v>
      </c>
      <c r="F112" s="2" t="s">
        <v>60</v>
      </c>
      <c r="G112" s="2">
        <v>1</v>
      </c>
      <c r="H112" s="2" t="s">
        <v>164</v>
      </c>
      <c r="I112" s="2">
        <v>105</v>
      </c>
      <c r="J112" s="2" t="s">
        <v>161</v>
      </c>
      <c r="K112" s="2" t="s">
        <v>162</v>
      </c>
      <c r="L112" s="7">
        <v>100</v>
      </c>
      <c r="M112" s="2" t="s">
        <v>1151</v>
      </c>
      <c r="O112" s="1">
        <v>21110311</v>
      </c>
      <c r="P112" s="1" t="s">
        <v>167</v>
      </c>
      <c r="Q112" s="1" t="s">
        <v>1035</v>
      </c>
      <c r="R112" s="8">
        <v>-60000</v>
      </c>
      <c r="S112" s="1" t="b">
        <v>1</v>
      </c>
      <c r="T112" s="1" t="s">
        <v>1304</v>
      </c>
      <c r="U112" s="1">
        <v>1</v>
      </c>
    </row>
    <row r="113" spans="2:21">
      <c r="B113" s="1">
        <v>21110317</v>
      </c>
      <c r="D113" s="2" t="s">
        <v>130</v>
      </c>
      <c r="E113" s="2" t="s">
        <v>131</v>
      </c>
      <c r="F113" s="2" t="s">
        <v>60</v>
      </c>
      <c r="G113" s="2">
        <v>1</v>
      </c>
      <c r="H113" s="2" t="s">
        <v>164</v>
      </c>
      <c r="I113" s="2">
        <v>105</v>
      </c>
      <c r="J113" s="2" t="s">
        <v>161</v>
      </c>
      <c r="K113" s="2" t="s">
        <v>162</v>
      </c>
      <c r="L113" s="7">
        <v>100</v>
      </c>
      <c r="M113" s="2" t="s">
        <v>1151</v>
      </c>
      <c r="O113" s="1">
        <v>21110317</v>
      </c>
      <c r="P113" s="1" t="s">
        <v>168</v>
      </c>
      <c r="Q113" s="1" t="s">
        <v>1035</v>
      </c>
      <c r="R113" s="8">
        <v>0</v>
      </c>
      <c r="S113" s="1" t="b">
        <v>1</v>
      </c>
      <c r="T113" s="1" t="s">
        <v>1305</v>
      </c>
      <c r="U113" s="1">
        <v>1</v>
      </c>
    </row>
    <row r="114" spans="2:21">
      <c r="B114" s="1">
        <v>21110319</v>
      </c>
      <c r="D114" s="2" t="s">
        <v>130</v>
      </c>
      <c r="E114" s="2" t="s">
        <v>131</v>
      </c>
      <c r="F114" s="2" t="s">
        <v>60</v>
      </c>
      <c r="G114" s="2">
        <v>1</v>
      </c>
      <c r="H114" s="2" t="s">
        <v>164</v>
      </c>
      <c r="I114" s="2">
        <v>105</v>
      </c>
      <c r="J114" s="2" t="s">
        <v>161</v>
      </c>
      <c r="K114" s="2" t="s">
        <v>162</v>
      </c>
      <c r="L114" s="7">
        <v>100</v>
      </c>
      <c r="M114" s="2" t="s">
        <v>1151</v>
      </c>
      <c r="O114" s="1">
        <v>21110319</v>
      </c>
      <c r="P114" s="1" t="s">
        <v>169</v>
      </c>
      <c r="Q114" s="1" t="s">
        <v>1035</v>
      </c>
      <c r="R114" s="8">
        <v>0</v>
      </c>
      <c r="S114" s="1" t="b">
        <v>1</v>
      </c>
      <c r="T114" s="1" t="s">
        <v>1306</v>
      </c>
      <c r="U114" s="1">
        <v>1</v>
      </c>
    </row>
    <row r="115" spans="2:21">
      <c r="B115" s="1">
        <v>21110321</v>
      </c>
      <c r="D115" s="2" t="s">
        <v>130</v>
      </c>
      <c r="E115" s="2" t="s">
        <v>131</v>
      </c>
      <c r="F115" s="2" t="s">
        <v>60</v>
      </c>
      <c r="G115" s="2">
        <v>1</v>
      </c>
      <c r="H115" s="2" t="s">
        <v>164</v>
      </c>
      <c r="I115" s="2">
        <v>105</v>
      </c>
      <c r="J115" s="2" t="s">
        <v>161</v>
      </c>
      <c r="K115" s="2" t="s">
        <v>162</v>
      </c>
      <c r="L115" s="7">
        <v>100</v>
      </c>
      <c r="M115" s="2" t="s">
        <v>1151</v>
      </c>
      <c r="O115" s="1">
        <v>21110321</v>
      </c>
      <c r="P115" s="1" t="s">
        <v>170</v>
      </c>
      <c r="Q115" s="1" t="s">
        <v>1035</v>
      </c>
      <c r="R115" s="8">
        <v>-47026130</v>
      </c>
      <c r="S115" s="1" t="b">
        <v>1</v>
      </c>
      <c r="T115" s="1" t="s">
        <v>1307</v>
      </c>
      <c r="U115" s="1">
        <v>1</v>
      </c>
    </row>
    <row r="116" spans="2:21">
      <c r="B116" s="1">
        <v>21110325</v>
      </c>
      <c r="D116" s="2" t="s">
        <v>130</v>
      </c>
      <c r="E116" s="2" t="s">
        <v>131</v>
      </c>
      <c r="F116" s="2" t="s">
        <v>60</v>
      </c>
      <c r="G116" s="2">
        <v>1</v>
      </c>
      <c r="H116" s="2" t="s">
        <v>164</v>
      </c>
      <c r="I116" s="2">
        <v>105</v>
      </c>
      <c r="J116" s="2" t="s">
        <v>161</v>
      </c>
      <c r="K116" s="2" t="s">
        <v>162</v>
      </c>
      <c r="L116" s="7">
        <v>100</v>
      </c>
      <c r="M116" s="2" t="s">
        <v>1151</v>
      </c>
      <c r="O116" s="1">
        <v>21110325</v>
      </c>
      <c r="P116" s="1" t="s">
        <v>171</v>
      </c>
      <c r="Q116" s="1" t="s">
        <v>1035</v>
      </c>
      <c r="R116" s="8">
        <v>-174618</v>
      </c>
      <c r="S116" s="1" t="b">
        <v>1</v>
      </c>
      <c r="T116" s="1" t="s">
        <v>1308</v>
      </c>
      <c r="U116" s="1">
        <v>1</v>
      </c>
    </row>
    <row r="117" spans="2:21">
      <c r="B117" s="1">
        <v>21110327</v>
      </c>
      <c r="D117" s="2" t="s">
        <v>130</v>
      </c>
      <c r="E117" s="2" t="s">
        <v>131</v>
      </c>
      <c r="F117" s="2" t="s">
        <v>60</v>
      </c>
      <c r="G117" s="2">
        <v>1</v>
      </c>
      <c r="H117" s="2" t="s">
        <v>164</v>
      </c>
      <c r="I117" s="2">
        <v>105</v>
      </c>
      <c r="J117" s="2" t="s">
        <v>161</v>
      </c>
      <c r="K117" s="2" t="s">
        <v>162</v>
      </c>
      <c r="L117" s="7">
        <v>100</v>
      </c>
      <c r="M117" s="2" t="s">
        <v>1151</v>
      </c>
      <c r="O117" s="1">
        <v>21110327</v>
      </c>
      <c r="P117" s="1" t="s">
        <v>172</v>
      </c>
      <c r="Q117" s="1" t="s">
        <v>1035</v>
      </c>
      <c r="R117" s="8">
        <v>-33806320</v>
      </c>
      <c r="S117" s="1" t="b">
        <v>1</v>
      </c>
      <c r="T117" s="1" t="s">
        <v>1309</v>
      </c>
      <c r="U117" s="1">
        <v>1</v>
      </c>
    </row>
    <row r="118" spans="2:21">
      <c r="B118" s="1">
        <v>21110329</v>
      </c>
      <c r="D118" s="2" t="s">
        <v>130</v>
      </c>
      <c r="E118" s="2" t="s">
        <v>131</v>
      </c>
      <c r="F118" s="2" t="s">
        <v>60</v>
      </c>
      <c r="G118" s="2">
        <v>1</v>
      </c>
      <c r="H118" s="2" t="s">
        <v>164</v>
      </c>
      <c r="I118" s="2">
        <v>105</v>
      </c>
      <c r="J118" s="2" t="s">
        <v>161</v>
      </c>
      <c r="K118" s="2" t="s">
        <v>162</v>
      </c>
      <c r="L118" s="7">
        <v>100</v>
      </c>
      <c r="M118" s="2" t="s">
        <v>1151</v>
      </c>
      <c r="O118" s="1">
        <v>21110329</v>
      </c>
      <c r="P118" s="1" t="s">
        <v>173</v>
      </c>
      <c r="Q118" s="1" t="s">
        <v>1035</v>
      </c>
      <c r="R118" s="8">
        <v>-46995010</v>
      </c>
      <c r="S118" s="1" t="b">
        <v>1</v>
      </c>
      <c r="T118" s="1" t="s">
        <v>1310</v>
      </c>
      <c r="U118" s="1">
        <v>1</v>
      </c>
    </row>
    <row r="119" spans="2:21">
      <c r="B119" s="1">
        <v>21110331</v>
      </c>
      <c r="D119" s="2" t="s">
        <v>130</v>
      </c>
      <c r="E119" s="2" t="s">
        <v>131</v>
      </c>
      <c r="F119" s="2" t="s">
        <v>60</v>
      </c>
      <c r="G119" s="2">
        <v>1</v>
      </c>
      <c r="H119" s="2" t="s">
        <v>164</v>
      </c>
      <c r="I119" s="2">
        <v>105</v>
      </c>
      <c r="J119" s="2" t="s">
        <v>161</v>
      </c>
      <c r="K119" s="2" t="s">
        <v>162</v>
      </c>
      <c r="L119" s="7">
        <v>100</v>
      </c>
      <c r="M119" s="2" t="s">
        <v>1151</v>
      </c>
      <c r="O119" s="1">
        <v>21110331</v>
      </c>
      <c r="P119" s="1" t="s">
        <v>174</v>
      </c>
      <c r="Q119" s="1" t="s">
        <v>1035</v>
      </c>
      <c r="R119" s="8">
        <v>-3160172692</v>
      </c>
      <c r="S119" s="1" t="b">
        <v>1</v>
      </c>
      <c r="T119" s="1" t="s">
        <v>1311</v>
      </c>
      <c r="U119" s="1">
        <v>1</v>
      </c>
    </row>
    <row r="120" spans="2:21">
      <c r="B120" s="9">
        <v>21110401</v>
      </c>
      <c r="C120" s="9"/>
      <c r="D120" s="10" t="s">
        <v>130</v>
      </c>
      <c r="E120" s="10" t="s">
        <v>131</v>
      </c>
      <c r="F120" s="10" t="s">
        <v>60</v>
      </c>
      <c r="G120" s="10">
        <v>1</v>
      </c>
      <c r="H120" s="10" t="s">
        <v>54</v>
      </c>
      <c r="I120" s="10">
        <v>106</v>
      </c>
      <c r="J120" s="10" t="s">
        <v>51</v>
      </c>
      <c r="K120" s="10" t="s">
        <v>52</v>
      </c>
      <c r="L120" s="11">
        <v>100</v>
      </c>
      <c r="M120" s="10" t="s">
        <v>175</v>
      </c>
      <c r="O120" s="1">
        <v>21110401</v>
      </c>
      <c r="P120" s="1" t="s">
        <v>176</v>
      </c>
      <c r="Q120" s="1" t="s">
        <v>1035</v>
      </c>
      <c r="R120" s="8">
        <v>-312288861</v>
      </c>
      <c r="S120" s="1" t="b">
        <v>1</v>
      </c>
      <c r="T120" s="1" t="s">
        <v>1312</v>
      </c>
      <c r="U120" s="1">
        <v>1</v>
      </c>
    </row>
    <row r="121" spans="2:21">
      <c r="B121" s="1">
        <v>22020501</v>
      </c>
      <c r="D121" s="2" t="s">
        <v>130</v>
      </c>
      <c r="E121" s="2" t="s">
        <v>131</v>
      </c>
      <c r="F121" s="2" t="s">
        <v>91</v>
      </c>
      <c r="G121" s="2">
        <v>2</v>
      </c>
      <c r="H121" s="2" t="s">
        <v>177</v>
      </c>
      <c r="I121" s="2">
        <v>106</v>
      </c>
      <c r="J121" s="2" t="s">
        <v>178</v>
      </c>
      <c r="K121" s="2" t="s">
        <v>179</v>
      </c>
      <c r="L121" s="7">
        <v>100</v>
      </c>
      <c r="M121" s="2" t="s">
        <v>1152</v>
      </c>
      <c r="O121" s="1">
        <v>22020501</v>
      </c>
      <c r="P121" s="1" t="s">
        <v>179</v>
      </c>
      <c r="Q121" s="1" t="s">
        <v>1035</v>
      </c>
      <c r="R121" s="8">
        <v>0</v>
      </c>
      <c r="S121" s="1" t="b">
        <v>1</v>
      </c>
      <c r="T121" s="1" t="s">
        <v>1313</v>
      </c>
      <c r="U121" s="1">
        <v>1</v>
      </c>
    </row>
    <row r="122" spans="2:21">
      <c r="B122" s="1">
        <v>22030101</v>
      </c>
      <c r="D122" s="2" t="s">
        <v>130</v>
      </c>
      <c r="E122" s="2" t="s">
        <v>131</v>
      </c>
      <c r="F122" s="2" t="s">
        <v>91</v>
      </c>
      <c r="G122" s="2">
        <v>2</v>
      </c>
      <c r="H122" s="2" t="s">
        <v>177</v>
      </c>
      <c r="I122" s="2">
        <v>106</v>
      </c>
      <c r="J122" s="2" t="s">
        <v>178</v>
      </c>
      <c r="K122" s="2" t="s">
        <v>180</v>
      </c>
      <c r="L122" s="7">
        <v>101</v>
      </c>
      <c r="M122" s="2" t="s">
        <v>1153</v>
      </c>
      <c r="O122" s="1">
        <v>22030101</v>
      </c>
      <c r="P122" s="1" t="s">
        <v>181</v>
      </c>
      <c r="Q122" s="1" t="s">
        <v>1035</v>
      </c>
      <c r="R122" s="8">
        <v>-39498380000</v>
      </c>
      <c r="S122" s="1" t="b">
        <v>1</v>
      </c>
      <c r="T122" s="1" t="s">
        <v>1314</v>
      </c>
      <c r="U122" s="1">
        <v>1</v>
      </c>
    </row>
    <row r="123" spans="2:21">
      <c r="B123" s="1">
        <v>22040101</v>
      </c>
      <c r="D123" s="2" t="s">
        <v>130</v>
      </c>
      <c r="E123" s="2" t="s">
        <v>131</v>
      </c>
      <c r="F123" s="2" t="s">
        <v>91</v>
      </c>
      <c r="G123" s="2">
        <v>2</v>
      </c>
      <c r="H123" s="2" t="s">
        <v>182</v>
      </c>
      <c r="I123" s="2">
        <v>107</v>
      </c>
      <c r="J123" s="2" t="s">
        <v>183</v>
      </c>
      <c r="K123" s="2" t="s">
        <v>182</v>
      </c>
      <c r="L123" s="7">
        <v>100</v>
      </c>
      <c r="M123" s="2" t="s">
        <v>1154</v>
      </c>
      <c r="O123" s="1">
        <v>22040101</v>
      </c>
      <c r="P123" s="1" t="s">
        <v>182</v>
      </c>
      <c r="Q123" s="1" t="s">
        <v>1035</v>
      </c>
      <c r="R123" s="8">
        <v>-1217377228</v>
      </c>
      <c r="S123" s="1" t="b">
        <v>1</v>
      </c>
      <c r="T123" s="1" t="s">
        <v>1315</v>
      </c>
      <c r="U123" s="1">
        <v>1</v>
      </c>
    </row>
    <row r="124" spans="2:21">
      <c r="B124" s="1">
        <v>22050101</v>
      </c>
      <c r="D124" s="2" t="s">
        <v>130</v>
      </c>
      <c r="E124" s="2" t="s">
        <v>131</v>
      </c>
      <c r="F124" s="2" t="s">
        <v>91</v>
      </c>
      <c r="G124" s="2">
        <v>2</v>
      </c>
      <c r="H124" s="2" t="s">
        <v>184</v>
      </c>
      <c r="I124" s="2">
        <v>108</v>
      </c>
      <c r="J124" s="2" t="s">
        <v>185</v>
      </c>
      <c r="K124" s="2" t="s">
        <v>186</v>
      </c>
      <c r="L124" s="7">
        <v>100</v>
      </c>
      <c r="M124" s="2" t="s">
        <v>1155</v>
      </c>
      <c r="O124" s="1">
        <v>22050101</v>
      </c>
      <c r="P124" s="1" t="s">
        <v>187</v>
      </c>
      <c r="Q124" s="1" t="s">
        <v>1035</v>
      </c>
      <c r="R124" s="8">
        <v>0</v>
      </c>
      <c r="S124" s="1" t="b">
        <v>1</v>
      </c>
      <c r="T124" s="1" t="s">
        <v>1316</v>
      </c>
      <c r="U124" s="1">
        <v>1</v>
      </c>
    </row>
    <row r="125" spans="2:21">
      <c r="B125" s="1">
        <v>22060101</v>
      </c>
      <c r="D125" s="2" t="s">
        <v>130</v>
      </c>
      <c r="E125" s="2" t="s">
        <v>131</v>
      </c>
      <c r="F125" s="2" t="s">
        <v>91</v>
      </c>
      <c r="G125" s="2">
        <v>2</v>
      </c>
      <c r="H125" s="2" t="s">
        <v>188</v>
      </c>
      <c r="I125" s="2">
        <v>109</v>
      </c>
      <c r="J125" s="2" t="s">
        <v>189</v>
      </c>
      <c r="K125" s="2" t="s">
        <v>190</v>
      </c>
      <c r="L125" s="7">
        <v>100</v>
      </c>
      <c r="M125" s="2" t="s">
        <v>1156</v>
      </c>
      <c r="O125" s="1">
        <v>22060101</v>
      </c>
      <c r="P125" s="1" t="s">
        <v>190</v>
      </c>
      <c r="Q125" s="1" t="s">
        <v>1035</v>
      </c>
      <c r="R125" s="8">
        <v>-277924259</v>
      </c>
      <c r="S125" s="1" t="b">
        <v>1</v>
      </c>
      <c r="T125" s="1" t="s">
        <v>1317</v>
      </c>
      <c r="U125" s="1">
        <v>1</v>
      </c>
    </row>
    <row r="126" spans="2:21">
      <c r="B126" s="1">
        <v>22070101</v>
      </c>
      <c r="D126" s="2" t="s">
        <v>130</v>
      </c>
      <c r="E126" s="2" t="s">
        <v>131</v>
      </c>
      <c r="F126" s="2" t="s">
        <v>91</v>
      </c>
      <c r="G126" s="2">
        <v>2</v>
      </c>
      <c r="H126" s="2" t="s">
        <v>191</v>
      </c>
      <c r="I126" s="2">
        <v>110</v>
      </c>
      <c r="J126" s="2" t="s">
        <v>192</v>
      </c>
      <c r="K126" s="2" t="s">
        <v>193</v>
      </c>
      <c r="L126" s="7">
        <v>100</v>
      </c>
      <c r="M126" s="2" t="s">
        <v>1157</v>
      </c>
      <c r="O126" s="14">
        <v>22070101</v>
      </c>
      <c r="P126" s="14" t="s">
        <v>194</v>
      </c>
      <c r="Q126" s="14" t="s">
        <v>1035</v>
      </c>
      <c r="R126" s="8">
        <v>5298213298</v>
      </c>
      <c r="S126" s="1" t="b">
        <v>1</v>
      </c>
      <c r="T126" s="1" t="s">
        <v>1318</v>
      </c>
      <c r="U126" s="1">
        <v>1</v>
      </c>
    </row>
    <row r="127" spans="2:21">
      <c r="B127" s="1">
        <v>22070201</v>
      </c>
      <c r="D127" s="2" t="s">
        <v>130</v>
      </c>
      <c r="E127" s="2" t="s">
        <v>131</v>
      </c>
      <c r="F127" s="2" t="s">
        <v>91</v>
      </c>
      <c r="G127" s="2">
        <v>2</v>
      </c>
      <c r="H127" s="2" t="s">
        <v>191</v>
      </c>
      <c r="I127" s="2">
        <v>110</v>
      </c>
      <c r="J127" s="2" t="s">
        <v>192</v>
      </c>
      <c r="K127" s="2" t="s">
        <v>195</v>
      </c>
      <c r="L127" s="7">
        <v>101</v>
      </c>
      <c r="M127" s="2" t="s">
        <v>1158</v>
      </c>
      <c r="O127" s="14">
        <v>22070201</v>
      </c>
      <c r="P127" s="14" t="s">
        <v>196</v>
      </c>
      <c r="Q127" s="14" t="s">
        <v>1035</v>
      </c>
      <c r="R127" s="8">
        <v>-5828117430</v>
      </c>
      <c r="S127" s="1" t="b">
        <v>1</v>
      </c>
      <c r="T127" s="1" t="s">
        <v>1319</v>
      </c>
      <c r="U127" s="1">
        <v>1</v>
      </c>
    </row>
    <row r="128" spans="2:21">
      <c r="B128" s="1">
        <v>22080101</v>
      </c>
      <c r="D128" s="2" t="s">
        <v>130</v>
      </c>
      <c r="E128" s="2" t="s">
        <v>131</v>
      </c>
      <c r="F128" s="2" t="s">
        <v>91</v>
      </c>
      <c r="G128" s="2">
        <v>2</v>
      </c>
      <c r="H128" s="2" t="s">
        <v>197</v>
      </c>
      <c r="I128" s="2">
        <v>111</v>
      </c>
      <c r="J128" s="2" t="s">
        <v>198</v>
      </c>
      <c r="K128" s="2" t="s">
        <v>199</v>
      </c>
      <c r="L128" s="7">
        <v>100</v>
      </c>
      <c r="M128" s="2" t="s">
        <v>1159</v>
      </c>
      <c r="O128" s="14">
        <v>22080101</v>
      </c>
      <c r="P128" s="14" t="s">
        <v>200</v>
      </c>
      <c r="Q128" s="14" t="s">
        <v>1035</v>
      </c>
      <c r="R128" s="8">
        <v>-1343044320</v>
      </c>
      <c r="S128" s="1" t="b">
        <v>1</v>
      </c>
      <c r="T128" s="1" t="s">
        <v>1320</v>
      </c>
      <c r="U128" s="1">
        <v>1</v>
      </c>
    </row>
    <row r="129" spans="1:21">
      <c r="B129" s="1">
        <v>22100101</v>
      </c>
      <c r="D129" s="2" t="s">
        <v>130</v>
      </c>
      <c r="E129" s="2" t="s">
        <v>131</v>
      </c>
      <c r="F129" s="2" t="s">
        <v>91</v>
      </c>
      <c r="G129" s="2">
        <v>2</v>
      </c>
      <c r="H129" s="2" t="s">
        <v>201</v>
      </c>
      <c r="I129" s="2">
        <v>112</v>
      </c>
      <c r="J129" s="2" t="s">
        <v>202</v>
      </c>
      <c r="K129" s="2" t="s">
        <v>201</v>
      </c>
      <c r="L129" s="7">
        <v>100</v>
      </c>
      <c r="M129" s="2" t="s">
        <v>1160</v>
      </c>
      <c r="O129" s="14">
        <v>22100101</v>
      </c>
      <c r="P129" s="14" t="s">
        <v>203</v>
      </c>
      <c r="Q129" s="14" t="s">
        <v>1035</v>
      </c>
      <c r="R129" s="8">
        <v>-161006542</v>
      </c>
      <c r="S129" s="1" t="b">
        <v>1</v>
      </c>
      <c r="T129" s="1" t="s">
        <v>1321</v>
      </c>
      <c r="U129" s="1">
        <v>1</v>
      </c>
    </row>
    <row r="130" spans="1:21">
      <c r="B130" s="1">
        <v>31010101</v>
      </c>
      <c r="D130" s="2" t="s">
        <v>207</v>
      </c>
      <c r="E130" s="2" t="s">
        <v>208</v>
      </c>
      <c r="F130" s="2" t="s">
        <v>60</v>
      </c>
      <c r="G130" s="2">
        <v>1</v>
      </c>
      <c r="H130" s="2" t="s">
        <v>204</v>
      </c>
      <c r="I130" s="2">
        <v>100</v>
      </c>
      <c r="J130" s="2" t="s">
        <v>205</v>
      </c>
      <c r="K130" s="2" t="s">
        <v>206</v>
      </c>
      <c r="L130" s="7">
        <v>100</v>
      </c>
      <c r="M130" s="2" t="s">
        <v>1161</v>
      </c>
      <c r="O130" s="14">
        <v>31010101</v>
      </c>
      <c r="P130" s="14" t="s">
        <v>206</v>
      </c>
      <c r="Q130" s="14" t="s">
        <v>1035</v>
      </c>
      <c r="R130" s="8">
        <v>-2085024000</v>
      </c>
      <c r="S130" s="1" t="b">
        <v>1</v>
      </c>
      <c r="T130" s="1" t="s">
        <v>1322</v>
      </c>
      <c r="U130" s="1">
        <v>1</v>
      </c>
    </row>
    <row r="131" spans="1:21">
      <c r="B131" s="1">
        <v>31020101</v>
      </c>
      <c r="D131" s="2" t="s">
        <v>207</v>
      </c>
      <c r="E131" s="2" t="s">
        <v>208</v>
      </c>
      <c r="F131" s="2" t="s">
        <v>60</v>
      </c>
      <c r="G131" s="2">
        <v>1</v>
      </c>
      <c r="H131" s="2" t="s">
        <v>209</v>
      </c>
      <c r="I131" s="2">
        <v>101</v>
      </c>
      <c r="J131" s="2" t="s">
        <v>210</v>
      </c>
      <c r="K131" s="2" t="s">
        <v>209</v>
      </c>
      <c r="L131" s="7">
        <v>100</v>
      </c>
      <c r="M131" s="2" t="s">
        <v>1162</v>
      </c>
      <c r="O131" s="1">
        <v>31020101</v>
      </c>
      <c r="P131" s="14" t="s">
        <v>209</v>
      </c>
      <c r="Q131" s="14" t="s">
        <v>1035</v>
      </c>
      <c r="R131" s="8">
        <v>-9359281498</v>
      </c>
      <c r="S131" s="1" t="b">
        <v>1</v>
      </c>
      <c r="T131" s="1" t="s">
        <v>1323</v>
      </c>
      <c r="U131" s="1">
        <v>1</v>
      </c>
    </row>
    <row r="132" spans="1:21">
      <c r="B132" s="1">
        <v>31020103</v>
      </c>
      <c r="D132" s="2" t="s">
        <v>207</v>
      </c>
      <c r="E132" s="2" t="s">
        <v>208</v>
      </c>
      <c r="F132" s="2" t="s">
        <v>60</v>
      </c>
      <c r="G132" s="2">
        <v>1</v>
      </c>
      <c r="H132" s="2" t="s">
        <v>209</v>
      </c>
      <c r="I132" s="2">
        <v>101</v>
      </c>
      <c r="J132" s="2" t="s">
        <v>210</v>
      </c>
      <c r="K132" s="2" t="s">
        <v>209</v>
      </c>
      <c r="L132" s="7">
        <v>100</v>
      </c>
      <c r="M132" s="2" t="s">
        <v>1162</v>
      </c>
      <c r="O132" s="14">
        <v>31020103</v>
      </c>
      <c r="P132" s="14" t="s">
        <v>211</v>
      </c>
      <c r="Q132" s="14" t="s">
        <v>1035</v>
      </c>
      <c r="R132" s="8">
        <v>0</v>
      </c>
      <c r="S132" s="1" t="b">
        <v>1</v>
      </c>
      <c r="T132" s="1" t="s">
        <v>1324</v>
      </c>
      <c r="U132" s="1">
        <v>1</v>
      </c>
    </row>
    <row r="133" spans="1:21">
      <c r="B133" s="1">
        <v>31030121</v>
      </c>
      <c r="D133" s="2" t="s">
        <v>207</v>
      </c>
      <c r="E133" s="2" t="s">
        <v>208</v>
      </c>
      <c r="F133" s="2" t="s">
        <v>60</v>
      </c>
      <c r="G133" s="2">
        <v>1</v>
      </c>
      <c r="H133" s="2" t="s">
        <v>213</v>
      </c>
      <c r="I133" s="2">
        <v>102</v>
      </c>
      <c r="J133" s="2" t="s">
        <v>214</v>
      </c>
      <c r="K133" s="2" t="s">
        <v>546</v>
      </c>
      <c r="L133" s="7">
        <v>101</v>
      </c>
      <c r="M133" s="2" t="s">
        <v>1325</v>
      </c>
      <c r="O133" s="14">
        <v>31030121</v>
      </c>
      <c r="P133" s="14" t="s">
        <v>547</v>
      </c>
      <c r="Q133" s="14" t="s">
        <v>1035</v>
      </c>
      <c r="R133" s="8">
        <v>-1042512000</v>
      </c>
      <c r="S133" s="1" t="b">
        <v>1</v>
      </c>
      <c r="T133" s="1" t="s">
        <v>1326</v>
      </c>
      <c r="U133" s="1">
        <v>1</v>
      </c>
    </row>
    <row r="134" spans="1:21">
      <c r="B134" s="1">
        <v>31030207</v>
      </c>
      <c r="D134" s="2" t="s">
        <v>207</v>
      </c>
      <c r="E134" s="2" t="s">
        <v>208</v>
      </c>
      <c r="F134" s="2" t="s">
        <v>60</v>
      </c>
      <c r="G134" s="2">
        <v>1</v>
      </c>
      <c r="H134" s="2" t="s">
        <v>212</v>
      </c>
      <c r="I134" s="2">
        <v>101</v>
      </c>
      <c r="J134" s="2" t="s">
        <v>210</v>
      </c>
      <c r="K134" s="2" t="s">
        <v>212</v>
      </c>
      <c r="L134" s="7">
        <v>101</v>
      </c>
      <c r="M134" s="2" t="s">
        <v>1163</v>
      </c>
      <c r="O134" s="14">
        <v>31030207</v>
      </c>
      <c r="P134" s="14" t="s">
        <v>212</v>
      </c>
      <c r="Q134" s="14" t="s">
        <v>1035</v>
      </c>
      <c r="R134" s="8">
        <v>1835570240</v>
      </c>
      <c r="S134" s="1" t="b">
        <v>1</v>
      </c>
      <c r="T134" s="1" t="s">
        <v>1327</v>
      </c>
      <c r="U134" s="1">
        <v>1</v>
      </c>
    </row>
    <row r="135" spans="1:21">
      <c r="B135" s="1">
        <v>31040301</v>
      </c>
      <c r="D135" s="2" t="s">
        <v>207</v>
      </c>
      <c r="E135" s="2" t="s">
        <v>208</v>
      </c>
      <c r="F135" s="2" t="s">
        <v>60</v>
      </c>
      <c r="G135" s="2">
        <v>1</v>
      </c>
      <c r="H135" s="2" t="s">
        <v>213</v>
      </c>
      <c r="I135" s="2">
        <v>102</v>
      </c>
      <c r="J135" s="2" t="s">
        <v>214</v>
      </c>
      <c r="K135" s="2" t="s">
        <v>215</v>
      </c>
      <c r="L135" s="7">
        <v>100</v>
      </c>
      <c r="M135" s="2" t="s">
        <v>1164</v>
      </c>
      <c r="O135" s="14">
        <v>31040301</v>
      </c>
      <c r="P135" s="14" t="s">
        <v>216</v>
      </c>
      <c r="Q135" s="14" t="s">
        <v>1035</v>
      </c>
      <c r="R135" s="8">
        <v>-407954024310</v>
      </c>
      <c r="S135" s="1" t="b">
        <v>1</v>
      </c>
      <c r="T135" s="1" t="s">
        <v>1328</v>
      </c>
      <c r="U135" s="1">
        <v>1</v>
      </c>
    </row>
    <row r="136" spans="1:21">
      <c r="A136" s="15"/>
      <c r="B136" s="18">
        <v>31040311</v>
      </c>
      <c r="D136" s="2" t="s">
        <v>207</v>
      </c>
      <c r="E136" s="2" t="s">
        <v>208</v>
      </c>
      <c r="F136" s="2" t="s">
        <v>60</v>
      </c>
      <c r="G136" s="2">
        <v>1</v>
      </c>
      <c r="H136" s="2" t="s">
        <v>213</v>
      </c>
      <c r="I136" s="2">
        <v>102</v>
      </c>
      <c r="J136" s="2" t="s">
        <v>214</v>
      </c>
      <c r="K136" s="2" t="s">
        <v>1043</v>
      </c>
      <c r="L136" s="7">
        <v>102</v>
      </c>
      <c r="M136" s="2" t="s">
        <v>1044</v>
      </c>
      <c r="O136" s="14">
        <v>31040311</v>
      </c>
      <c r="P136" s="14" t="s">
        <v>1043</v>
      </c>
      <c r="Q136" s="14" t="s">
        <v>1035</v>
      </c>
      <c r="R136" s="8">
        <v>0</v>
      </c>
      <c r="S136" s="1" t="b">
        <v>1</v>
      </c>
      <c r="T136" s="1" t="s">
        <v>1329</v>
      </c>
      <c r="U136" s="1">
        <v>1</v>
      </c>
    </row>
    <row r="137" spans="1:21">
      <c r="A137" s="15"/>
      <c r="B137" s="1">
        <v>41010101</v>
      </c>
      <c r="D137" s="2" t="s">
        <v>283</v>
      </c>
      <c r="E137" s="2" t="s">
        <v>221</v>
      </c>
      <c r="F137" s="2" t="s">
        <v>548</v>
      </c>
      <c r="G137" s="2" t="s">
        <v>549</v>
      </c>
      <c r="H137" s="2" t="s">
        <v>217</v>
      </c>
      <c r="I137" s="2">
        <v>100</v>
      </c>
      <c r="J137" s="2" t="s">
        <v>218</v>
      </c>
      <c r="K137" s="2" t="s">
        <v>1330</v>
      </c>
      <c r="L137" s="7">
        <v>102</v>
      </c>
      <c r="M137" s="2" t="s">
        <v>1331</v>
      </c>
      <c r="O137" s="14">
        <v>41010101</v>
      </c>
      <c r="P137" s="14" t="s">
        <v>550</v>
      </c>
      <c r="Q137" s="14" t="s">
        <v>1035</v>
      </c>
      <c r="R137" s="8">
        <v>0</v>
      </c>
      <c r="S137" s="1" t="b">
        <v>1</v>
      </c>
      <c r="T137" s="1" t="s">
        <v>1332</v>
      </c>
      <c r="U137" s="1">
        <v>1</v>
      </c>
    </row>
    <row r="138" spans="1:21">
      <c r="A138" s="15"/>
      <c r="B138" s="1">
        <v>41010201</v>
      </c>
      <c r="D138" s="2" t="s">
        <v>283</v>
      </c>
      <c r="E138" s="2" t="s">
        <v>221</v>
      </c>
      <c r="F138" s="2" t="s">
        <v>548</v>
      </c>
      <c r="G138" s="2" t="s">
        <v>549</v>
      </c>
      <c r="H138" s="2" t="s">
        <v>217</v>
      </c>
      <c r="I138" s="2">
        <v>100</v>
      </c>
      <c r="J138" s="2" t="s">
        <v>218</v>
      </c>
      <c r="K138" s="2" t="s">
        <v>219</v>
      </c>
      <c r="L138" s="2">
        <v>100</v>
      </c>
      <c r="M138" s="2" t="s">
        <v>551</v>
      </c>
      <c r="O138" s="14">
        <v>41010201</v>
      </c>
      <c r="P138" s="14" t="s">
        <v>220</v>
      </c>
      <c r="Q138" s="14" t="s">
        <v>1035</v>
      </c>
      <c r="R138" s="8">
        <v>-44473670</v>
      </c>
      <c r="S138" s="1" t="b">
        <v>1</v>
      </c>
      <c r="T138" s="1" t="s">
        <v>1333</v>
      </c>
      <c r="U138" s="1">
        <v>1</v>
      </c>
    </row>
    <row r="139" spans="1:21">
      <c r="A139" s="15"/>
      <c r="B139" s="1">
        <v>41010205</v>
      </c>
      <c r="D139" s="2" t="s">
        <v>283</v>
      </c>
      <c r="E139" s="2" t="s">
        <v>221</v>
      </c>
      <c r="F139" s="2" t="s">
        <v>548</v>
      </c>
      <c r="G139" s="2" t="s">
        <v>549</v>
      </c>
      <c r="H139" s="2" t="s">
        <v>217</v>
      </c>
      <c r="I139" s="2">
        <v>100</v>
      </c>
      <c r="J139" s="2" t="s">
        <v>218</v>
      </c>
      <c r="K139" s="2" t="s">
        <v>219</v>
      </c>
      <c r="L139" s="7">
        <v>100</v>
      </c>
      <c r="M139" s="2" t="s">
        <v>551</v>
      </c>
      <c r="O139" s="14">
        <v>41010205</v>
      </c>
      <c r="P139" s="14" t="s">
        <v>222</v>
      </c>
      <c r="Q139" s="14" t="s">
        <v>1035</v>
      </c>
      <c r="R139" s="8">
        <v>-154233302496</v>
      </c>
      <c r="S139" s="1" t="b">
        <v>1</v>
      </c>
      <c r="T139" s="1" t="s">
        <v>1334</v>
      </c>
      <c r="U139" s="1">
        <v>1</v>
      </c>
    </row>
    <row r="140" spans="1:21">
      <c r="A140" s="15"/>
      <c r="B140" s="1">
        <v>41010503</v>
      </c>
      <c r="D140" s="2" t="s">
        <v>283</v>
      </c>
      <c r="E140" s="2" t="s">
        <v>221</v>
      </c>
      <c r="F140" s="2" t="s">
        <v>548</v>
      </c>
      <c r="G140" s="2" t="s">
        <v>549</v>
      </c>
      <c r="H140" s="2" t="s">
        <v>217</v>
      </c>
      <c r="I140" s="2">
        <v>100</v>
      </c>
      <c r="J140" s="2" t="s">
        <v>218</v>
      </c>
      <c r="K140" s="2" t="s">
        <v>1335</v>
      </c>
      <c r="L140" s="7">
        <v>103</v>
      </c>
      <c r="M140" s="2" t="s">
        <v>1336</v>
      </c>
      <c r="O140" s="14">
        <v>41010503</v>
      </c>
      <c r="P140" s="14" t="s">
        <v>1076</v>
      </c>
      <c r="Q140" s="14" t="s">
        <v>1035</v>
      </c>
      <c r="R140" s="8">
        <v>-502362995</v>
      </c>
      <c r="S140" s="1" t="b">
        <v>1</v>
      </c>
      <c r="T140" s="1" t="s">
        <v>1337</v>
      </c>
      <c r="U140" s="1">
        <v>1</v>
      </c>
    </row>
    <row r="141" spans="1:21">
      <c r="A141" s="15"/>
      <c r="B141" s="1">
        <v>41010701</v>
      </c>
      <c r="D141" s="2" t="s">
        <v>283</v>
      </c>
      <c r="E141" s="2" t="s">
        <v>221</v>
      </c>
      <c r="F141" s="2" t="s">
        <v>548</v>
      </c>
      <c r="G141" s="2" t="s">
        <v>549</v>
      </c>
      <c r="H141" s="2" t="s">
        <v>217</v>
      </c>
      <c r="I141" s="2">
        <v>100</v>
      </c>
      <c r="J141" s="2" t="s">
        <v>218</v>
      </c>
      <c r="K141" s="2" t="s">
        <v>223</v>
      </c>
      <c r="L141" s="7">
        <v>101</v>
      </c>
      <c r="M141" s="2" t="s">
        <v>552</v>
      </c>
      <c r="O141" s="14">
        <v>41010701</v>
      </c>
      <c r="P141" s="14" t="s">
        <v>223</v>
      </c>
      <c r="Q141" s="14" t="s">
        <v>1035</v>
      </c>
      <c r="R141" s="8">
        <v>0</v>
      </c>
      <c r="S141" s="1" t="b">
        <v>1</v>
      </c>
      <c r="T141" s="1" t="s">
        <v>1338</v>
      </c>
      <c r="U141" s="1">
        <v>1</v>
      </c>
    </row>
    <row r="142" spans="1:21">
      <c r="A142" s="15"/>
      <c r="B142" s="1">
        <v>41010703</v>
      </c>
      <c r="D142" s="2" t="s">
        <v>283</v>
      </c>
      <c r="E142" s="2" t="s">
        <v>221</v>
      </c>
      <c r="F142" s="2" t="s">
        <v>548</v>
      </c>
      <c r="G142" s="2" t="s">
        <v>549</v>
      </c>
      <c r="H142" s="2" t="s">
        <v>217</v>
      </c>
      <c r="I142" s="2">
        <v>100</v>
      </c>
      <c r="J142" s="2" t="s">
        <v>218</v>
      </c>
      <c r="K142" s="2" t="s">
        <v>223</v>
      </c>
      <c r="L142" s="7">
        <v>101</v>
      </c>
      <c r="M142" s="2" t="s">
        <v>552</v>
      </c>
      <c r="O142" s="14">
        <v>41010703</v>
      </c>
      <c r="P142" s="14" t="s">
        <v>224</v>
      </c>
      <c r="Q142" s="14" t="s">
        <v>1035</v>
      </c>
      <c r="R142" s="8">
        <v>-9708517417</v>
      </c>
      <c r="S142" s="1" t="b">
        <v>1</v>
      </c>
      <c r="T142" s="1" t="s">
        <v>1339</v>
      </c>
      <c r="U142" s="1">
        <v>1</v>
      </c>
    </row>
    <row r="143" spans="1:21">
      <c r="A143" s="15"/>
      <c r="B143" s="15">
        <v>42010101</v>
      </c>
      <c r="C143" s="15"/>
      <c r="D143" s="12" t="s">
        <v>283</v>
      </c>
      <c r="E143" s="12" t="s">
        <v>221</v>
      </c>
      <c r="F143" s="12" t="s">
        <v>553</v>
      </c>
      <c r="G143" s="12" t="s">
        <v>554</v>
      </c>
      <c r="H143" s="12" t="s">
        <v>555</v>
      </c>
      <c r="I143" s="12">
        <v>101</v>
      </c>
      <c r="J143" s="12" t="s">
        <v>225</v>
      </c>
      <c r="K143" s="12" t="s">
        <v>1340</v>
      </c>
      <c r="L143" s="13">
        <v>103</v>
      </c>
      <c r="M143" s="12" t="s">
        <v>1341</v>
      </c>
      <c r="O143" s="14">
        <v>42010101</v>
      </c>
      <c r="P143" s="14" t="s">
        <v>556</v>
      </c>
      <c r="Q143" s="14" t="s">
        <v>1035</v>
      </c>
      <c r="R143" s="8">
        <v>0</v>
      </c>
      <c r="S143" s="1" t="b">
        <v>1</v>
      </c>
      <c r="T143" s="1" t="s">
        <v>1342</v>
      </c>
      <c r="U143" s="1">
        <v>1</v>
      </c>
    </row>
    <row r="144" spans="1:21">
      <c r="A144" s="15"/>
      <c r="B144" s="15">
        <v>42010201</v>
      </c>
      <c r="C144" s="15"/>
      <c r="D144" s="12" t="s">
        <v>283</v>
      </c>
      <c r="E144" s="12" t="s">
        <v>221</v>
      </c>
      <c r="F144" s="12" t="s">
        <v>553</v>
      </c>
      <c r="G144" s="12" t="s">
        <v>554</v>
      </c>
      <c r="H144" s="12" t="s">
        <v>555</v>
      </c>
      <c r="I144" s="12">
        <v>101</v>
      </c>
      <c r="J144" s="12" t="s">
        <v>225</v>
      </c>
      <c r="K144" s="12" t="s">
        <v>558</v>
      </c>
      <c r="L144" s="13">
        <v>100</v>
      </c>
      <c r="M144" s="12" t="s">
        <v>557</v>
      </c>
      <c r="O144" s="14">
        <v>42010201</v>
      </c>
      <c r="P144" s="14" t="s">
        <v>226</v>
      </c>
      <c r="Q144" s="14" t="s">
        <v>1035</v>
      </c>
      <c r="R144" s="8">
        <v>688056411</v>
      </c>
      <c r="S144" s="1" t="b">
        <v>1</v>
      </c>
      <c r="T144" s="1" t="s">
        <v>1343</v>
      </c>
      <c r="U144" s="1">
        <v>1</v>
      </c>
    </row>
    <row r="145" spans="1:21">
      <c r="A145" s="16"/>
      <c r="B145" s="15">
        <v>42010205</v>
      </c>
      <c r="C145" s="15"/>
      <c r="D145" s="12" t="s">
        <v>283</v>
      </c>
      <c r="E145" s="12" t="s">
        <v>221</v>
      </c>
      <c r="F145" s="12" t="s">
        <v>553</v>
      </c>
      <c r="G145" s="12" t="s">
        <v>554</v>
      </c>
      <c r="H145" s="12" t="s">
        <v>555</v>
      </c>
      <c r="I145" s="12">
        <v>101</v>
      </c>
      <c r="J145" s="12" t="s">
        <v>225</v>
      </c>
      <c r="K145" s="12" t="s">
        <v>558</v>
      </c>
      <c r="L145" s="13">
        <v>100</v>
      </c>
      <c r="M145" s="12" t="s">
        <v>557</v>
      </c>
      <c r="O145" s="14">
        <v>42010205</v>
      </c>
      <c r="P145" s="14" t="s">
        <v>227</v>
      </c>
      <c r="Q145" s="14" t="s">
        <v>1035</v>
      </c>
      <c r="R145" s="8">
        <v>108836363173</v>
      </c>
      <c r="S145" s="1" t="b">
        <v>1</v>
      </c>
      <c r="T145" s="1" t="s">
        <v>1344</v>
      </c>
      <c r="U145" s="1">
        <v>1</v>
      </c>
    </row>
    <row r="146" spans="1:21">
      <c r="A146" s="16"/>
      <c r="B146" s="15">
        <v>42010207</v>
      </c>
      <c r="C146" s="15"/>
      <c r="D146" s="12" t="s">
        <v>283</v>
      </c>
      <c r="E146" s="12" t="s">
        <v>221</v>
      </c>
      <c r="F146" s="12" t="s">
        <v>553</v>
      </c>
      <c r="G146" s="12" t="s">
        <v>554</v>
      </c>
      <c r="H146" s="12" t="s">
        <v>555</v>
      </c>
      <c r="I146" s="12">
        <v>101</v>
      </c>
      <c r="J146" s="12" t="s">
        <v>225</v>
      </c>
      <c r="K146" s="12" t="s">
        <v>558</v>
      </c>
      <c r="L146" s="13">
        <v>100</v>
      </c>
      <c r="M146" s="12" t="s">
        <v>557</v>
      </c>
      <c r="O146" s="14">
        <v>42010207</v>
      </c>
      <c r="P146" s="14" t="s">
        <v>228</v>
      </c>
      <c r="Q146" s="14" t="s">
        <v>1035</v>
      </c>
      <c r="R146" s="8">
        <v>0</v>
      </c>
      <c r="S146" s="1" t="b">
        <v>1</v>
      </c>
      <c r="T146" s="1" t="s">
        <v>1345</v>
      </c>
      <c r="U146" s="1">
        <v>1</v>
      </c>
    </row>
    <row r="147" spans="1:21">
      <c r="A147" s="16"/>
      <c r="B147" s="15">
        <v>42010503</v>
      </c>
      <c r="C147" s="15"/>
      <c r="D147" s="12" t="s">
        <v>283</v>
      </c>
      <c r="E147" s="12" t="s">
        <v>221</v>
      </c>
      <c r="F147" s="12" t="s">
        <v>553</v>
      </c>
      <c r="G147" s="12" t="s">
        <v>554</v>
      </c>
      <c r="H147" s="12" t="s">
        <v>555</v>
      </c>
      <c r="I147" s="12">
        <v>101</v>
      </c>
      <c r="J147" s="12" t="s">
        <v>225</v>
      </c>
      <c r="K147" s="12" t="s">
        <v>558</v>
      </c>
      <c r="L147" s="13">
        <v>100</v>
      </c>
      <c r="M147" s="12" t="s">
        <v>557</v>
      </c>
      <c r="O147" s="14">
        <v>42010503</v>
      </c>
      <c r="P147" s="14" t="s">
        <v>229</v>
      </c>
      <c r="Q147" s="14" t="s">
        <v>1035</v>
      </c>
      <c r="R147" s="8">
        <v>-411324690</v>
      </c>
      <c r="S147" s="1" t="b">
        <v>1</v>
      </c>
      <c r="T147" s="1" t="s">
        <v>1346</v>
      </c>
      <c r="U147" s="1">
        <v>1</v>
      </c>
    </row>
    <row r="148" spans="1:21">
      <c r="A148" s="16"/>
      <c r="B148" s="15">
        <v>42010507</v>
      </c>
      <c r="C148" s="15"/>
      <c r="D148" s="12" t="s">
        <v>283</v>
      </c>
      <c r="E148" s="12" t="s">
        <v>221</v>
      </c>
      <c r="F148" s="12" t="s">
        <v>553</v>
      </c>
      <c r="G148" s="12" t="s">
        <v>554</v>
      </c>
      <c r="H148" s="12" t="s">
        <v>555</v>
      </c>
      <c r="I148" s="12">
        <v>101</v>
      </c>
      <c r="J148" s="12" t="s">
        <v>225</v>
      </c>
      <c r="K148" s="12" t="s">
        <v>558</v>
      </c>
      <c r="L148" s="13">
        <v>100</v>
      </c>
      <c r="M148" s="12" t="s">
        <v>557</v>
      </c>
      <c r="O148" s="14">
        <v>42010507</v>
      </c>
      <c r="P148" s="14" t="s">
        <v>230</v>
      </c>
      <c r="Q148" s="14" t="s">
        <v>1035</v>
      </c>
      <c r="R148" s="8">
        <v>1130000000</v>
      </c>
      <c r="S148" s="1" t="b">
        <v>1</v>
      </c>
      <c r="T148" s="1" t="s">
        <v>1347</v>
      </c>
      <c r="U148" s="1">
        <v>1</v>
      </c>
    </row>
    <row r="149" spans="1:21">
      <c r="A149" s="16"/>
      <c r="B149" s="15">
        <v>42010701</v>
      </c>
      <c r="C149" s="15"/>
      <c r="D149" s="12" t="s">
        <v>283</v>
      </c>
      <c r="E149" s="12" t="s">
        <v>221</v>
      </c>
      <c r="F149" s="12" t="s">
        <v>553</v>
      </c>
      <c r="G149" s="12" t="s">
        <v>554</v>
      </c>
      <c r="H149" s="12" t="s">
        <v>555</v>
      </c>
      <c r="I149" s="12">
        <v>101</v>
      </c>
      <c r="J149" s="12" t="s">
        <v>225</v>
      </c>
      <c r="K149" s="12" t="s">
        <v>231</v>
      </c>
      <c r="L149" s="13">
        <v>101</v>
      </c>
      <c r="M149" s="12" t="s">
        <v>559</v>
      </c>
      <c r="O149" s="14">
        <v>42010701</v>
      </c>
      <c r="P149" s="14" t="s">
        <v>231</v>
      </c>
      <c r="Q149" s="14" t="s">
        <v>1035</v>
      </c>
      <c r="R149" s="8">
        <v>0</v>
      </c>
      <c r="S149" s="1" t="b">
        <v>1</v>
      </c>
      <c r="T149" s="1" t="s">
        <v>1348</v>
      </c>
      <c r="U149" s="1">
        <v>1</v>
      </c>
    </row>
    <row r="150" spans="1:21">
      <c r="A150" s="16"/>
      <c r="B150" s="15">
        <v>42010703</v>
      </c>
      <c r="C150" s="15"/>
      <c r="D150" s="12" t="s">
        <v>283</v>
      </c>
      <c r="E150" s="12" t="s">
        <v>221</v>
      </c>
      <c r="F150" s="12" t="s">
        <v>553</v>
      </c>
      <c r="G150" s="12" t="s">
        <v>554</v>
      </c>
      <c r="H150" s="12" t="s">
        <v>555</v>
      </c>
      <c r="I150" s="12">
        <v>101</v>
      </c>
      <c r="J150" s="12" t="s">
        <v>225</v>
      </c>
      <c r="K150" s="12" t="s">
        <v>231</v>
      </c>
      <c r="L150" s="13">
        <v>101</v>
      </c>
      <c r="M150" s="12" t="s">
        <v>559</v>
      </c>
      <c r="O150" s="14">
        <v>42010703</v>
      </c>
      <c r="P150" s="14" t="s">
        <v>232</v>
      </c>
      <c r="Q150" s="14" t="s">
        <v>1035</v>
      </c>
      <c r="R150" s="8">
        <v>3437267157</v>
      </c>
      <c r="S150" s="1" t="b">
        <v>1</v>
      </c>
      <c r="T150" s="1" t="s">
        <v>1349</v>
      </c>
      <c r="U150" s="1">
        <v>1</v>
      </c>
    </row>
    <row r="151" spans="1:21">
      <c r="A151" s="16"/>
      <c r="B151" s="15">
        <v>42020101</v>
      </c>
      <c r="C151" s="15"/>
      <c r="D151" s="12" t="s">
        <v>283</v>
      </c>
      <c r="E151" s="12" t="s">
        <v>221</v>
      </c>
      <c r="F151" s="12" t="s">
        <v>553</v>
      </c>
      <c r="G151" s="12" t="s">
        <v>554</v>
      </c>
      <c r="H151" s="12" t="s">
        <v>555</v>
      </c>
      <c r="I151" s="12">
        <v>101</v>
      </c>
      <c r="J151" s="12" t="s">
        <v>225</v>
      </c>
      <c r="K151" s="12" t="s">
        <v>1350</v>
      </c>
      <c r="L151" s="13">
        <v>102</v>
      </c>
      <c r="M151" s="12" t="s">
        <v>560</v>
      </c>
      <c r="O151" s="14">
        <v>42020101</v>
      </c>
      <c r="P151" s="14" t="s">
        <v>233</v>
      </c>
      <c r="Q151" s="14" t="s">
        <v>1035</v>
      </c>
      <c r="R151" s="8">
        <v>-91999500</v>
      </c>
      <c r="S151" s="1" t="b">
        <v>1</v>
      </c>
      <c r="T151" s="1" t="s">
        <v>1351</v>
      </c>
      <c r="U151" s="1">
        <v>1</v>
      </c>
    </row>
    <row r="152" spans="1:21">
      <c r="A152" s="16"/>
      <c r="B152" s="16">
        <v>42020303</v>
      </c>
      <c r="C152" s="16"/>
      <c r="D152" s="55" t="s">
        <v>1352</v>
      </c>
      <c r="E152" s="55" t="s">
        <v>1353</v>
      </c>
      <c r="F152" s="55" t="s">
        <v>267</v>
      </c>
      <c r="G152" s="55" t="s">
        <v>267</v>
      </c>
      <c r="H152" s="55" t="s">
        <v>267</v>
      </c>
      <c r="I152" s="55" t="s">
        <v>267</v>
      </c>
      <c r="J152" s="55" t="s">
        <v>267</v>
      </c>
      <c r="K152" s="55" t="s">
        <v>267</v>
      </c>
      <c r="L152" s="55" t="s">
        <v>267</v>
      </c>
      <c r="M152" s="55" t="s">
        <v>267</v>
      </c>
      <c r="O152" s="14">
        <v>42020303</v>
      </c>
      <c r="P152" s="14" t="s">
        <v>1165</v>
      </c>
      <c r="Q152" s="14"/>
      <c r="R152" s="8">
        <v>3</v>
      </c>
      <c r="S152" s="1" t="b">
        <v>1</v>
      </c>
      <c r="T152" s="1" t="s">
        <v>1354</v>
      </c>
      <c r="U152" s="1">
        <v>1</v>
      </c>
    </row>
    <row r="153" spans="1:21">
      <c r="A153" s="16"/>
      <c r="B153" s="16">
        <v>42020305</v>
      </c>
      <c r="C153" s="16"/>
      <c r="D153" s="55" t="s">
        <v>1352</v>
      </c>
      <c r="E153" s="55" t="s">
        <v>1353</v>
      </c>
      <c r="F153" s="55" t="s">
        <v>267</v>
      </c>
      <c r="G153" s="55" t="s">
        <v>267</v>
      </c>
      <c r="H153" s="55" t="s">
        <v>267</v>
      </c>
      <c r="I153" s="55" t="s">
        <v>267</v>
      </c>
      <c r="J153" s="55" t="s">
        <v>267</v>
      </c>
      <c r="K153" s="55" t="s">
        <v>267</v>
      </c>
      <c r="L153" s="55" t="s">
        <v>267</v>
      </c>
      <c r="M153" s="55" t="s">
        <v>267</v>
      </c>
      <c r="O153" s="14">
        <v>42020305</v>
      </c>
      <c r="P153" s="14" t="s">
        <v>234</v>
      </c>
      <c r="Q153" s="14" t="s">
        <v>1035</v>
      </c>
      <c r="R153" s="8">
        <v>-5</v>
      </c>
      <c r="S153" s="1" t="b">
        <v>1</v>
      </c>
      <c r="T153" s="1" t="s">
        <v>1355</v>
      </c>
      <c r="U153" s="1">
        <v>1</v>
      </c>
    </row>
    <row r="154" spans="1:21">
      <c r="A154" s="16"/>
      <c r="B154" s="16">
        <v>42020306</v>
      </c>
      <c r="C154" s="16"/>
      <c r="D154" s="55" t="s">
        <v>1352</v>
      </c>
      <c r="E154" s="55" t="s">
        <v>1353</v>
      </c>
      <c r="F154" s="55" t="s">
        <v>267</v>
      </c>
      <c r="G154" s="55" t="s">
        <v>267</v>
      </c>
      <c r="H154" s="55" t="s">
        <v>267</v>
      </c>
      <c r="I154" s="55" t="s">
        <v>267</v>
      </c>
      <c r="J154" s="55" t="s">
        <v>267</v>
      </c>
      <c r="K154" s="55" t="s">
        <v>267</v>
      </c>
      <c r="L154" s="55" t="s">
        <v>267</v>
      </c>
      <c r="M154" s="55" t="s">
        <v>267</v>
      </c>
      <c r="O154" s="14">
        <v>42020306</v>
      </c>
      <c r="P154" s="14" t="s">
        <v>235</v>
      </c>
      <c r="Q154" s="14" t="s">
        <v>1035</v>
      </c>
      <c r="R154" s="8">
        <v>17</v>
      </c>
      <c r="S154" s="1" t="b">
        <v>1</v>
      </c>
      <c r="T154" s="1" t="s">
        <v>1356</v>
      </c>
      <c r="U154" s="1">
        <v>1</v>
      </c>
    </row>
    <row r="155" spans="1:21">
      <c r="A155" s="17"/>
      <c r="B155" s="16">
        <v>42020403</v>
      </c>
      <c r="C155" s="16"/>
      <c r="D155" s="55" t="s">
        <v>1352</v>
      </c>
      <c r="E155" s="55" t="s">
        <v>1353</v>
      </c>
      <c r="F155" s="55" t="s">
        <v>267</v>
      </c>
      <c r="G155" s="55" t="s">
        <v>267</v>
      </c>
      <c r="H155" s="55" t="s">
        <v>267</v>
      </c>
      <c r="I155" s="55" t="s">
        <v>267</v>
      </c>
      <c r="J155" s="55" t="s">
        <v>267</v>
      </c>
      <c r="K155" s="55" t="s">
        <v>267</v>
      </c>
      <c r="L155" s="55" t="s">
        <v>267</v>
      </c>
      <c r="M155" s="55" t="s">
        <v>267</v>
      </c>
      <c r="O155" s="14">
        <v>42020403</v>
      </c>
      <c r="P155" s="14" t="s">
        <v>236</v>
      </c>
      <c r="Q155" s="14" t="s">
        <v>1035</v>
      </c>
      <c r="R155" s="8">
        <v>0</v>
      </c>
      <c r="S155" s="1" t="b">
        <v>1</v>
      </c>
      <c r="T155" s="1" t="s">
        <v>1357</v>
      </c>
      <c r="U155" s="1">
        <v>1</v>
      </c>
    </row>
    <row r="156" spans="1:21">
      <c r="A156" s="17"/>
      <c r="B156" s="16">
        <v>42020405</v>
      </c>
      <c r="C156" s="16"/>
      <c r="D156" s="55" t="s">
        <v>1352</v>
      </c>
      <c r="E156" s="55" t="s">
        <v>1353</v>
      </c>
      <c r="F156" s="55" t="s">
        <v>267</v>
      </c>
      <c r="G156" s="55" t="s">
        <v>267</v>
      </c>
      <c r="H156" s="55" t="s">
        <v>267</v>
      </c>
      <c r="I156" s="55" t="s">
        <v>267</v>
      </c>
      <c r="J156" s="55" t="s">
        <v>267</v>
      </c>
      <c r="K156" s="55" t="s">
        <v>267</v>
      </c>
      <c r="L156" s="55" t="s">
        <v>267</v>
      </c>
      <c r="M156" s="55" t="s">
        <v>267</v>
      </c>
      <c r="O156" s="14">
        <v>42020405</v>
      </c>
      <c r="P156" s="14" t="s">
        <v>237</v>
      </c>
      <c r="Q156" s="14" t="s">
        <v>1035</v>
      </c>
      <c r="R156" s="8">
        <v>970933000</v>
      </c>
      <c r="S156" s="1" t="b">
        <v>1</v>
      </c>
      <c r="T156" s="1" t="s">
        <v>1358</v>
      </c>
      <c r="U156" s="1">
        <v>1</v>
      </c>
    </row>
    <row r="157" spans="1:21">
      <c r="A157" s="17"/>
      <c r="B157" s="16">
        <v>42020406</v>
      </c>
      <c r="C157" s="16"/>
      <c r="D157" s="55" t="s">
        <v>1352</v>
      </c>
      <c r="E157" s="55" t="s">
        <v>1353</v>
      </c>
      <c r="F157" s="55" t="s">
        <v>267</v>
      </c>
      <c r="G157" s="55" t="s">
        <v>267</v>
      </c>
      <c r="H157" s="55" t="s">
        <v>267</v>
      </c>
      <c r="I157" s="55" t="s">
        <v>267</v>
      </c>
      <c r="J157" s="55" t="s">
        <v>267</v>
      </c>
      <c r="K157" s="55" t="s">
        <v>267</v>
      </c>
      <c r="L157" s="55" t="s">
        <v>267</v>
      </c>
      <c r="M157" s="55" t="s">
        <v>267</v>
      </c>
      <c r="O157" s="14">
        <v>42020406</v>
      </c>
      <c r="P157" s="14" t="s">
        <v>238</v>
      </c>
      <c r="Q157" s="14" t="s">
        <v>1035</v>
      </c>
      <c r="R157" s="8">
        <v>0</v>
      </c>
      <c r="S157" s="1" t="b">
        <v>1</v>
      </c>
      <c r="T157" s="1" t="s">
        <v>1359</v>
      </c>
      <c r="U157" s="1">
        <v>1</v>
      </c>
    </row>
    <row r="158" spans="1:21">
      <c r="A158" s="17"/>
      <c r="B158" s="16">
        <v>42020407</v>
      </c>
      <c r="C158" s="16"/>
      <c r="D158" s="55" t="s">
        <v>1352</v>
      </c>
      <c r="E158" s="55" t="s">
        <v>1353</v>
      </c>
      <c r="F158" s="55" t="s">
        <v>267</v>
      </c>
      <c r="G158" s="55" t="s">
        <v>267</v>
      </c>
      <c r="H158" s="55" t="s">
        <v>267</v>
      </c>
      <c r="I158" s="55" t="s">
        <v>267</v>
      </c>
      <c r="J158" s="55" t="s">
        <v>267</v>
      </c>
      <c r="K158" s="55" t="s">
        <v>267</v>
      </c>
      <c r="L158" s="55" t="s">
        <v>267</v>
      </c>
      <c r="M158" s="55" t="s">
        <v>267</v>
      </c>
      <c r="O158" s="14">
        <v>42020407</v>
      </c>
      <c r="P158" s="14" t="s">
        <v>239</v>
      </c>
      <c r="Q158" s="14" t="s">
        <v>1035</v>
      </c>
      <c r="R158" s="8">
        <v>-112071132087</v>
      </c>
      <c r="S158" s="1" t="b">
        <v>1</v>
      </c>
      <c r="T158" s="1" t="s">
        <v>1360</v>
      </c>
      <c r="U158" s="1">
        <v>1</v>
      </c>
    </row>
    <row r="159" spans="1:21">
      <c r="A159" s="17"/>
      <c r="B159" s="16">
        <v>42020409</v>
      </c>
      <c r="C159" s="16"/>
      <c r="D159" s="55" t="s">
        <v>1352</v>
      </c>
      <c r="E159" s="55" t="s">
        <v>1353</v>
      </c>
      <c r="F159" s="55" t="s">
        <v>267</v>
      </c>
      <c r="G159" s="55" t="s">
        <v>267</v>
      </c>
      <c r="H159" s="55" t="s">
        <v>267</v>
      </c>
      <c r="I159" s="55" t="s">
        <v>267</v>
      </c>
      <c r="J159" s="55" t="s">
        <v>267</v>
      </c>
      <c r="K159" s="55" t="s">
        <v>267</v>
      </c>
      <c r="L159" s="55" t="s">
        <v>267</v>
      </c>
      <c r="M159" s="55" t="s">
        <v>267</v>
      </c>
      <c r="O159" s="14">
        <v>42020409</v>
      </c>
      <c r="P159" s="14" t="s">
        <v>240</v>
      </c>
      <c r="Q159" s="14" t="s">
        <v>1035</v>
      </c>
      <c r="R159" s="8">
        <v>-8320208</v>
      </c>
      <c r="S159" s="1" t="b">
        <v>1</v>
      </c>
      <c r="T159" s="1" t="s">
        <v>1361</v>
      </c>
      <c r="U159" s="1">
        <v>1</v>
      </c>
    </row>
    <row r="160" spans="1:21">
      <c r="B160" s="16">
        <v>42020501</v>
      </c>
      <c r="C160" s="16"/>
      <c r="D160" s="55" t="s">
        <v>1352</v>
      </c>
      <c r="E160" s="55" t="s">
        <v>1353</v>
      </c>
      <c r="F160" s="55" t="s">
        <v>267</v>
      </c>
      <c r="G160" s="55" t="s">
        <v>267</v>
      </c>
      <c r="H160" s="55" t="s">
        <v>267</v>
      </c>
      <c r="I160" s="55" t="s">
        <v>267</v>
      </c>
      <c r="J160" s="55" t="s">
        <v>267</v>
      </c>
      <c r="K160" s="55" t="s">
        <v>267</v>
      </c>
      <c r="L160" s="55" t="s">
        <v>267</v>
      </c>
      <c r="M160" s="55" t="s">
        <v>267</v>
      </c>
      <c r="O160" s="14">
        <v>42020501</v>
      </c>
      <c r="P160" s="14" t="s">
        <v>241</v>
      </c>
      <c r="Q160" s="14" t="s">
        <v>1035</v>
      </c>
      <c r="R160" s="8">
        <v>8812166439</v>
      </c>
      <c r="S160" s="1" t="b">
        <v>1</v>
      </c>
      <c r="T160" s="1" t="s">
        <v>1362</v>
      </c>
      <c r="U160" s="1">
        <v>1</v>
      </c>
    </row>
    <row r="161" spans="2:21">
      <c r="B161" s="16">
        <v>42020503</v>
      </c>
      <c r="C161" s="16"/>
      <c r="D161" s="55" t="s">
        <v>1352</v>
      </c>
      <c r="E161" s="55" t="s">
        <v>1353</v>
      </c>
      <c r="F161" s="55" t="s">
        <v>267</v>
      </c>
      <c r="G161" s="55" t="s">
        <v>267</v>
      </c>
      <c r="H161" s="55" t="s">
        <v>267</v>
      </c>
      <c r="I161" s="55" t="s">
        <v>267</v>
      </c>
      <c r="J161" s="55" t="s">
        <v>267</v>
      </c>
      <c r="K161" s="55" t="s">
        <v>267</v>
      </c>
      <c r="L161" s="55" t="s">
        <v>267</v>
      </c>
      <c r="M161" s="55" t="s">
        <v>267</v>
      </c>
      <c r="O161" s="1">
        <v>42020503</v>
      </c>
      <c r="P161" s="1" t="s">
        <v>242</v>
      </c>
      <c r="Q161" s="1" t="s">
        <v>1035</v>
      </c>
      <c r="R161" s="8">
        <v>117407427944</v>
      </c>
      <c r="S161" s="1" t="b">
        <v>1</v>
      </c>
      <c r="T161" s="1" t="s">
        <v>1363</v>
      </c>
      <c r="U161" s="1">
        <v>1</v>
      </c>
    </row>
    <row r="162" spans="2:21">
      <c r="B162" s="16">
        <v>42020504</v>
      </c>
      <c r="C162" s="16"/>
      <c r="D162" s="55" t="s">
        <v>1352</v>
      </c>
      <c r="E162" s="55" t="s">
        <v>1353</v>
      </c>
      <c r="F162" s="55" t="s">
        <v>267</v>
      </c>
      <c r="G162" s="55" t="s">
        <v>267</v>
      </c>
      <c r="H162" s="55" t="s">
        <v>267</v>
      </c>
      <c r="I162" s="55" t="s">
        <v>267</v>
      </c>
      <c r="J162" s="55" t="s">
        <v>267</v>
      </c>
      <c r="K162" s="55" t="s">
        <v>267</v>
      </c>
      <c r="L162" s="55" t="s">
        <v>267</v>
      </c>
      <c r="M162" s="55" t="s">
        <v>267</v>
      </c>
      <c r="O162" s="1">
        <v>42020504</v>
      </c>
      <c r="P162" s="1" t="s">
        <v>243</v>
      </c>
      <c r="Q162" s="1" t="s">
        <v>1035</v>
      </c>
      <c r="R162" s="8">
        <v>1588882417</v>
      </c>
      <c r="S162" s="1" t="b">
        <v>1</v>
      </c>
      <c r="T162" s="1" t="s">
        <v>1364</v>
      </c>
      <c r="U162" s="1">
        <v>1</v>
      </c>
    </row>
    <row r="163" spans="2:21">
      <c r="B163" s="17">
        <v>42020703</v>
      </c>
      <c r="C163" s="17"/>
      <c r="D163" s="56" t="s">
        <v>1352</v>
      </c>
      <c r="E163" s="56" t="s">
        <v>1353</v>
      </c>
      <c r="F163" s="56" t="s">
        <v>267</v>
      </c>
      <c r="G163" s="56" t="s">
        <v>267</v>
      </c>
      <c r="H163" s="56" t="s">
        <v>267</v>
      </c>
      <c r="I163" s="56" t="s">
        <v>267</v>
      </c>
      <c r="J163" s="56" t="s">
        <v>267</v>
      </c>
      <c r="K163" s="56" t="s">
        <v>267</v>
      </c>
      <c r="L163" s="56" t="s">
        <v>267</v>
      </c>
      <c r="M163" s="56" t="s">
        <v>267</v>
      </c>
      <c r="O163" s="1">
        <v>42020703</v>
      </c>
      <c r="P163" s="1" t="s">
        <v>244</v>
      </c>
      <c r="Q163" s="1" t="s">
        <v>1035</v>
      </c>
      <c r="R163" s="8">
        <v>-8812166442</v>
      </c>
      <c r="S163" s="1" t="b">
        <v>1</v>
      </c>
      <c r="T163" s="1" t="s">
        <v>1365</v>
      </c>
      <c r="U163" s="1">
        <v>1</v>
      </c>
    </row>
    <row r="164" spans="2:21">
      <c r="B164" s="17">
        <v>42020705</v>
      </c>
      <c r="C164" s="17"/>
      <c r="D164" s="56" t="s">
        <v>1352</v>
      </c>
      <c r="E164" s="56" t="s">
        <v>1353</v>
      </c>
      <c r="F164" s="56" t="s">
        <v>267</v>
      </c>
      <c r="G164" s="56" t="s">
        <v>267</v>
      </c>
      <c r="H164" s="56" t="s">
        <v>267</v>
      </c>
      <c r="I164" s="56" t="s">
        <v>267</v>
      </c>
      <c r="J164" s="56" t="s">
        <v>267</v>
      </c>
      <c r="K164" s="56" t="s">
        <v>267</v>
      </c>
      <c r="L164" s="56" t="s">
        <v>267</v>
      </c>
      <c r="M164" s="56" t="s">
        <v>267</v>
      </c>
      <c r="O164" s="1">
        <v>42020705</v>
      </c>
      <c r="P164" s="1" t="s">
        <v>245</v>
      </c>
      <c r="Q164" s="1" t="s">
        <v>1035</v>
      </c>
      <c r="R164" s="8">
        <v>-118378360939</v>
      </c>
      <c r="S164" s="1" t="b">
        <v>1</v>
      </c>
      <c r="T164" s="1" t="s">
        <v>1366</v>
      </c>
      <c r="U164" s="1">
        <v>1</v>
      </c>
    </row>
    <row r="165" spans="2:21">
      <c r="B165" s="17">
        <v>42020706</v>
      </c>
      <c r="C165" s="17"/>
      <c r="D165" s="56" t="s">
        <v>1352</v>
      </c>
      <c r="E165" s="56" t="s">
        <v>1353</v>
      </c>
      <c r="F165" s="56" t="s">
        <v>267</v>
      </c>
      <c r="G165" s="56" t="s">
        <v>267</v>
      </c>
      <c r="H165" s="56" t="s">
        <v>267</v>
      </c>
      <c r="I165" s="56" t="s">
        <v>267</v>
      </c>
      <c r="J165" s="56" t="s">
        <v>267</v>
      </c>
      <c r="K165" s="56" t="s">
        <v>267</v>
      </c>
      <c r="L165" s="56" t="s">
        <v>267</v>
      </c>
      <c r="M165" s="56" t="s">
        <v>267</v>
      </c>
      <c r="O165" s="1">
        <v>42020706</v>
      </c>
      <c r="P165" s="1" t="s">
        <v>246</v>
      </c>
      <c r="Q165" s="1" t="s">
        <v>1035</v>
      </c>
      <c r="R165" s="8">
        <v>-1588882434</v>
      </c>
      <c r="S165" s="1" t="b">
        <v>1</v>
      </c>
      <c r="T165" s="1" t="s">
        <v>1367</v>
      </c>
      <c r="U165" s="1">
        <v>1</v>
      </c>
    </row>
    <row r="166" spans="2:21">
      <c r="B166" s="17">
        <v>42020707</v>
      </c>
      <c r="C166" s="17"/>
      <c r="D166" s="56" t="s">
        <v>1352</v>
      </c>
      <c r="E166" s="56" t="s">
        <v>1353</v>
      </c>
      <c r="F166" s="56" t="s">
        <v>267</v>
      </c>
      <c r="G166" s="56" t="s">
        <v>267</v>
      </c>
      <c r="H166" s="56" t="s">
        <v>267</v>
      </c>
      <c r="I166" s="56" t="s">
        <v>267</v>
      </c>
      <c r="J166" s="56" t="s">
        <v>267</v>
      </c>
      <c r="K166" s="56" t="s">
        <v>267</v>
      </c>
      <c r="L166" s="56" t="s">
        <v>267</v>
      </c>
      <c r="M166" s="56" t="s">
        <v>267</v>
      </c>
      <c r="O166" s="1">
        <v>42020707</v>
      </c>
      <c r="P166" s="1" t="s">
        <v>247</v>
      </c>
      <c r="Q166" s="1" t="s">
        <v>1035</v>
      </c>
      <c r="R166" s="8">
        <v>112071132087</v>
      </c>
      <c r="S166" s="1" t="b">
        <v>1</v>
      </c>
      <c r="T166" s="1" t="s">
        <v>1368</v>
      </c>
      <c r="U166" s="1">
        <v>1</v>
      </c>
    </row>
    <row r="167" spans="2:21">
      <c r="B167" s="17">
        <v>42020709</v>
      </c>
      <c r="C167" s="17"/>
      <c r="D167" s="56" t="s">
        <v>1352</v>
      </c>
      <c r="E167" s="56" t="s">
        <v>1353</v>
      </c>
      <c r="F167" s="56" t="s">
        <v>267</v>
      </c>
      <c r="G167" s="56" t="s">
        <v>267</v>
      </c>
      <c r="H167" s="56" t="s">
        <v>267</v>
      </c>
      <c r="I167" s="56" t="s">
        <v>267</v>
      </c>
      <c r="J167" s="56" t="s">
        <v>267</v>
      </c>
      <c r="K167" s="56" t="s">
        <v>267</v>
      </c>
      <c r="L167" s="56" t="s">
        <v>267</v>
      </c>
      <c r="M167" s="56" t="s">
        <v>267</v>
      </c>
      <c r="O167" s="1">
        <v>42020709</v>
      </c>
      <c r="P167" s="1" t="s">
        <v>248</v>
      </c>
      <c r="Q167" s="1" t="s">
        <v>1035</v>
      </c>
      <c r="R167" s="8">
        <v>8320208</v>
      </c>
      <c r="S167" s="1" t="b">
        <v>1</v>
      </c>
      <c r="T167" s="1" t="s">
        <v>1369</v>
      </c>
      <c r="U167" s="1">
        <v>1</v>
      </c>
    </row>
    <row r="168" spans="2:21">
      <c r="B168" s="1">
        <v>42030101</v>
      </c>
      <c r="D168" s="2" t="s">
        <v>263</v>
      </c>
      <c r="E168" s="2" t="s">
        <v>264</v>
      </c>
      <c r="F168" s="2" t="s">
        <v>1370</v>
      </c>
      <c r="G168" s="2" t="s">
        <v>266</v>
      </c>
      <c r="H168" s="2" t="s">
        <v>267</v>
      </c>
      <c r="I168" s="2" t="s">
        <v>267</v>
      </c>
      <c r="J168" s="2" t="s">
        <v>267</v>
      </c>
      <c r="K168" s="2" t="s">
        <v>267</v>
      </c>
      <c r="L168" s="2" t="s">
        <v>267</v>
      </c>
      <c r="M168" s="2" t="s">
        <v>267</v>
      </c>
      <c r="O168" s="1">
        <v>42030101</v>
      </c>
      <c r="P168" s="1" t="s">
        <v>249</v>
      </c>
      <c r="Q168" s="1" t="s">
        <v>1035</v>
      </c>
      <c r="R168" s="8">
        <v>222970319889</v>
      </c>
      <c r="S168" s="1" t="b">
        <v>1</v>
      </c>
      <c r="T168" s="1" t="s">
        <v>1371</v>
      </c>
      <c r="U168" s="1">
        <v>1</v>
      </c>
    </row>
    <row r="169" spans="2:21">
      <c r="B169" s="1">
        <v>42030103</v>
      </c>
      <c r="D169" s="2" t="s">
        <v>263</v>
      </c>
      <c r="E169" s="2" t="s">
        <v>264</v>
      </c>
      <c r="F169" s="2" t="s">
        <v>1370</v>
      </c>
      <c r="G169" s="2" t="s">
        <v>266</v>
      </c>
      <c r="H169" s="2" t="s">
        <v>267</v>
      </c>
      <c r="I169" s="2" t="s">
        <v>267</v>
      </c>
      <c r="J169" s="2" t="s">
        <v>267</v>
      </c>
      <c r="K169" s="2" t="s">
        <v>267</v>
      </c>
      <c r="L169" s="2" t="s">
        <v>267</v>
      </c>
      <c r="M169" s="2" t="s">
        <v>267</v>
      </c>
      <c r="O169" s="1">
        <v>42030103</v>
      </c>
      <c r="P169" s="1" t="s">
        <v>250</v>
      </c>
      <c r="Q169" s="1" t="s">
        <v>1035</v>
      </c>
      <c r="R169" s="8">
        <v>1070568943</v>
      </c>
      <c r="S169" s="1" t="b">
        <v>1</v>
      </c>
      <c r="T169" s="1" t="s">
        <v>1372</v>
      </c>
      <c r="U169" s="1">
        <v>1</v>
      </c>
    </row>
    <row r="170" spans="2:21">
      <c r="B170" s="1">
        <v>42030107</v>
      </c>
      <c r="D170" s="2" t="s">
        <v>263</v>
      </c>
      <c r="E170" s="2" t="s">
        <v>264</v>
      </c>
      <c r="F170" s="2" t="s">
        <v>1370</v>
      </c>
      <c r="G170" s="2" t="s">
        <v>266</v>
      </c>
      <c r="H170" s="2" t="s">
        <v>267</v>
      </c>
      <c r="I170" s="2" t="s">
        <v>267</v>
      </c>
      <c r="J170" s="2" t="s">
        <v>267</v>
      </c>
      <c r="K170" s="2" t="s">
        <v>267</v>
      </c>
      <c r="L170" s="2" t="s">
        <v>267</v>
      </c>
      <c r="M170" s="2" t="s">
        <v>267</v>
      </c>
      <c r="O170" s="1">
        <v>42030107</v>
      </c>
      <c r="P170" s="1" t="s">
        <v>251</v>
      </c>
      <c r="Q170" s="1" t="s">
        <v>1035</v>
      </c>
      <c r="R170" s="8">
        <v>1204419300</v>
      </c>
      <c r="S170" s="1" t="b">
        <v>1</v>
      </c>
      <c r="T170" s="1" t="s">
        <v>1373</v>
      </c>
      <c r="U170" s="1">
        <v>1</v>
      </c>
    </row>
    <row r="171" spans="2:21">
      <c r="B171" s="1">
        <v>42030109</v>
      </c>
      <c r="D171" s="2" t="s">
        <v>263</v>
      </c>
      <c r="E171" s="2" t="s">
        <v>264</v>
      </c>
      <c r="F171" s="2" t="s">
        <v>1370</v>
      </c>
      <c r="G171" s="2" t="s">
        <v>266</v>
      </c>
      <c r="H171" s="2" t="s">
        <v>267</v>
      </c>
      <c r="I171" s="2" t="s">
        <v>267</v>
      </c>
      <c r="J171" s="2" t="s">
        <v>267</v>
      </c>
      <c r="K171" s="2" t="s">
        <v>267</v>
      </c>
      <c r="L171" s="2" t="s">
        <v>267</v>
      </c>
      <c r="M171" s="2" t="s">
        <v>267</v>
      </c>
      <c r="O171" s="1">
        <v>42030109</v>
      </c>
      <c r="P171" s="1" t="s">
        <v>252</v>
      </c>
      <c r="Q171" s="1" t="s">
        <v>1035</v>
      </c>
      <c r="R171" s="8">
        <v>144006615036</v>
      </c>
      <c r="S171" s="1" t="b">
        <v>1</v>
      </c>
      <c r="T171" s="1" t="s">
        <v>1374</v>
      </c>
      <c r="U171" s="1">
        <v>1</v>
      </c>
    </row>
    <row r="172" spans="2:21">
      <c r="B172" s="1">
        <v>42030115</v>
      </c>
      <c r="D172" s="2" t="s">
        <v>263</v>
      </c>
      <c r="E172" s="2" t="s">
        <v>264</v>
      </c>
      <c r="F172" s="2" t="s">
        <v>1370</v>
      </c>
      <c r="G172" s="2" t="s">
        <v>266</v>
      </c>
      <c r="H172" s="2" t="s">
        <v>267</v>
      </c>
      <c r="I172" s="2" t="s">
        <v>267</v>
      </c>
      <c r="J172" s="2" t="s">
        <v>267</v>
      </c>
      <c r="K172" s="2" t="s">
        <v>267</v>
      </c>
      <c r="L172" s="2" t="s">
        <v>267</v>
      </c>
      <c r="M172" s="2" t="s">
        <v>267</v>
      </c>
      <c r="O172" s="1">
        <v>42030115</v>
      </c>
      <c r="P172" s="1" t="s">
        <v>1166</v>
      </c>
      <c r="R172" s="8">
        <v>10860000000</v>
      </c>
      <c r="S172" s="1" t="b">
        <v>1</v>
      </c>
      <c r="T172" s="1" t="s">
        <v>1375</v>
      </c>
      <c r="U172" s="1">
        <v>1</v>
      </c>
    </row>
    <row r="173" spans="2:21">
      <c r="B173" s="1">
        <v>42030201</v>
      </c>
      <c r="D173" s="2" t="s">
        <v>263</v>
      </c>
      <c r="E173" s="2" t="s">
        <v>264</v>
      </c>
      <c r="F173" s="2" t="s">
        <v>1370</v>
      </c>
      <c r="G173" s="2" t="s">
        <v>266</v>
      </c>
      <c r="H173" s="2" t="s">
        <v>267</v>
      </c>
      <c r="I173" s="2" t="s">
        <v>267</v>
      </c>
      <c r="J173" s="2" t="s">
        <v>267</v>
      </c>
      <c r="K173" s="2" t="s">
        <v>267</v>
      </c>
      <c r="L173" s="2" t="s">
        <v>267</v>
      </c>
      <c r="M173" s="2" t="s">
        <v>267</v>
      </c>
      <c r="O173" s="1">
        <v>42030201</v>
      </c>
      <c r="P173" s="1" t="s">
        <v>253</v>
      </c>
      <c r="Q173" s="1" t="s">
        <v>1035</v>
      </c>
      <c r="R173" s="8">
        <v>-247060169375</v>
      </c>
      <c r="S173" s="1" t="b">
        <v>1</v>
      </c>
      <c r="T173" s="1" t="s">
        <v>1376</v>
      </c>
      <c r="U173" s="1">
        <v>1</v>
      </c>
    </row>
    <row r="174" spans="2:21">
      <c r="B174" s="1">
        <v>42030203</v>
      </c>
      <c r="D174" s="2" t="s">
        <v>263</v>
      </c>
      <c r="E174" s="2" t="s">
        <v>264</v>
      </c>
      <c r="F174" s="2" t="s">
        <v>1370</v>
      </c>
      <c r="G174" s="2" t="s">
        <v>266</v>
      </c>
      <c r="H174" s="2" t="s">
        <v>267</v>
      </c>
      <c r="I174" s="2" t="s">
        <v>267</v>
      </c>
      <c r="J174" s="2" t="s">
        <v>267</v>
      </c>
      <c r="K174" s="2" t="s">
        <v>267</v>
      </c>
      <c r="L174" s="2" t="s">
        <v>267</v>
      </c>
      <c r="M174" s="2" t="s">
        <v>267</v>
      </c>
      <c r="O174" s="1">
        <v>42030203</v>
      </c>
      <c r="P174" s="1" t="s">
        <v>254</v>
      </c>
      <c r="Q174" s="1" t="s">
        <v>1035</v>
      </c>
      <c r="R174" s="8">
        <v>-127841128682</v>
      </c>
      <c r="S174" s="1" t="b">
        <v>1</v>
      </c>
      <c r="T174" s="1" t="s">
        <v>1377</v>
      </c>
      <c r="U174" s="1">
        <v>1</v>
      </c>
    </row>
    <row r="175" spans="2:21">
      <c r="B175" s="1">
        <v>42030205</v>
      </c>
      <c r="D175" s="2" t="s">
        <v>263</v>
      </c>
      <c r="E175" s="2" t="s">
        <v>264</v>
      </c>
      <c r="F175" s="2" t="s">
        <v>1370</v>
      </c>
      <c r="G175" s="2" t="s">
        <v>266</v>
      </c>
      <c r="H175" s="2" t="s">
        <v>267</v>
      </c>
      <c r="I175" s="2" t="s">
        <v>267</v>
      </c>
      <c r="J175" s="2" t="s">
        <v>267</v>
      </c>
      <c r="K175" s="2" t="s">
        <v>267</v>
      </c>
      <c r="L175" s="2" t="s">
        <v>267</v>
      </c>
      <c r="M175" s="2" t="s">
        <v>267</v>
      </c>
      <c r="O175" s="1">
        <v>42030205</v>
      </c>
      <c r="P175" s="1" t="s">
        <v>1167</v>
      </c>
      <c r="R175" s="8">
        <v>-18340838654</v>
      </c>
      <c r="S175" s="1" t="b">
        <v>1</v>
      </c>
      <c r="T175" s="1" t="s">
        <v>1378</v>
      </c>
      <c r="U175" s="1">
        <v>1</v>
      </c>
    </row>
    <row r="176" spans="2:21">
      <c r="B176" s="1">
        <v>42030206</v>
      </c>
      <c r="D176" s="2" t="s">
        <v>263</v>
      </c>
      <c r="E176" s="2" t="s">
        <v>264</v>
      </c>
      <c r="F176" s="2" t="s">
        <v>1370</v>
      </c>
      <c r="G176" s="2" t="s">
        <v>266</v>
      </c>
      <c r="H176" s="2" t="s">
        <v>267</v>
      </c>
      <c r="I176" s="2" t="s">
        <v>267</v>
      </c>
      <c r="J176" s="2" t="s">
        <v>267</v>
      </c>
      <c r="K176" s="2" t="s">
        <v>267</v>
      </c>
      <c r="L176" s="2" t="s">
        <v>267</v>
      </c>
      <c r="M176" s="2" t="s">
        <v>267</v>
      </c>
      <c r="O176" s="1">
        <v>42030206</v>
      </c>
      <c r="P176" s="1" t="s">
        <v>255</v>
      </c>
      <c r="Q176" s="1" t="s">
        <v>1035</v>
      </c>
      <c r="R176" s="8">
        <v>-3437267157</v>
      </c>
      <c r="S176" s="1" t="b">
        <v>1</v>
      </c>
      <c r="T176" s="1" t="s">
        <v>1379</v>
      </c>
      <c r="U176" s="1">
        <v>1</v>
      </c>
    </row>
    <row r="177" spans="2:21">
      <c r="B177" s="1">
        <v>51010100</v>
      </c>
      <c r="C177" s="1">
        <v>1000</v>
      </c>
      <c r="D177" s="2" t="s">
        <v>263</v>
      </c>
      <c r="E177" s="2" t="s">
        <v>264</v>
      </c>
      <c r="F177" s="2" t="s">
        <v>265</v>
      </c>
      <c r="G177" s="2" t="s">
        <v>266</v>
      </c>
      <c r="H177" s="2" t="s">
        <v>267</v>
      </c>
      <c r="I177" s="2" t="s">
        <v>267</v>
      </c>
      <c r="J177" s="2" t="s">
        <v>267</v>
      </c>
      <c r="K177" s="2" t="s">
        <v>267</v>
      </c>
      <c r="L177" s="2" t="s">
        <v>267</v>
      </c>
      <c r="M177" s="2" t="s">
        <v>267</v>
      </c>
      <c r="O177" s="1">
        <v>51010100</v>
      </c>
      <c r="P177" s="1" t="s">
        <v>256</v>
      </c>
      <c r="Q177" s="1" t="s">
        <v>1045</v>
      </c>
      <c r="R177" s="8">
        <v>2266200199</v>
      </c>
      <c r="S177" s="1" t="b">
        <v>1</v>
      </c>
      <c r="T177" s="1" t="s">
        <v>1380</v>
      </c>
      <c r="U177" s="1">
        <v>1</v>
      </c>
    </row>
    <row r="178" spans="2:21">
      <c r="B178" s="1">
        <v>51010100</v>
      </c>
      <c r="C178" s="1">
        <v>3000</v>
      </c>
      <c r="D178" s="2" t="s">
        <v>283</v>
      </c>
      <c r="E178" s="2" t="s">
        <v>221</v>
      </c>
      <c r="F178" s="2" t="s">
        <v>284</v>
      </c>
      <c r="G178" s="2" t="s">
        <v>285</v>
      </c>
      <c r="H178" s="2" t="s">
        <v>257</v>
      </c>
      <c r="I178" s="2">
        <v>102</v>
      </c>
      <c r="J178" s="2" t="s">
        <v>258</v>
      </c>
      <c r="K178" s="2" t="s">
        <v>256</v>
      </c>
      <c r="L178" s="7">
        <v>101</v>
      </c>
      <c r="M178" s="2" t="s">
        <v>561</v>
      </c>
      <c r="O178" s="1">
        <v>51010100</v>
      </c>
      <c r="P178" s="1" t="s">
        <v>256</v>
      </c>
      <c r="Q178" s="1" t="s">
        <v>1046</v>
      </c>
      <c r="R178" s="8">
        <v>403974029</v>
      </c>
      <c r="S178" s="1" t="b">
        <v>1</v>
      </c>
      <c r="T178" s="1" t="s">
        <v>1381</v>
      </c>
      <c r="U178" s="1">
        <v>1</v>
      </c>
    </row>
    <row r="179" spans="2:21">
      <c r="B179" s="1">
        <v>51010100</v>
      </c>
      <c r="C179" s="1">
        <v>5000</v>
      </c>
      <c r="D179" s="2" t="s">
        <v>283</v>
      </c>
      <c r="E179" s="2" t="s">
        <v>221</v>
      </c>
      <c r="F179" s="2" t="s">
        <v>380</v>
      </c>
      <c r="G179" s="2" t="s">
        <v>381</v>
      </c>
      <c r="H179" s="2" t="s">
        <v>257</v>
      </c>
      <c r="I179" s="2">
        <v>102</v>
      </c>
      <c r="J179" s="2" t="s">
        <v>258</v>
      </c>
      <c r="K179" s="2" t="s">
        <v>259</v>
      </c>
      <c r="L179" s="7">
        <v>100</v>
      </c>
      <c r="M179" s="2" t="s">
        <v>382</v>
      </c>
      <c r="O179" s="1">
        <v>51010100</v>
      </c>
      <c r="P179" s="1" t="s">
        <v>256</v>
      </c>
      <c r="Q179" s="1" t="s">
        <v>1047</v>
      </c>
      <c r="R179" s="8">
        <v>254035864</v>
      </c>
      <c r="S179" s="1" t="b">
        <v>1</v>
      </c>
      <c r="T179" s="1" t="s">
        <v>1382</v>
      </c>
      <c r="U179" s="1">
        <v>1</v>
      </c>
    </row>
    <row r="180" spans="2:21">
      <c r="B180" s="1" t="s">
        <v>1048</v>
      </c>
      <c r="C180" s="1" t="s">
        <v>1045</v>
      </c>
      <c r="D180" s="2" t="s">
        <v>263</v>
      </c>
      <c r="E180" s="2" t="s">
        <v>264</v>
      </c>
      <c r="F180" s="2" t="s">
        <v>265</v>
      </c>
      <c r="G180" s="2" t="s">
        <v>266</v>
      </c>
      <c r="H180" s="2" t="s">
        <v>267</v>
      </c>
      <c r="I180" s="2" t="s">
        <v>267</v>
      </c>
      <c r="J180" s="2" t="s">
        <v>267</v>
      </c>
      <c r="K180" s="2" t="s">
        <v>267</v>
      </c>
      <c r="L180" s="7" t="s">
        <v>267</v>
      </c>
      <c r="M180" s="2" t="s">
        <v>267</v>
      </c>
      <c r="O180" s="1">
        <v>51010700</v>
      </c>
      <c r="P180" s="1" t="s">
        <v>1049</v>
      </c>
      <c r="Q180" s="1" t="s">
        <v>1045</v>
      </c>
      <c r="R180" s="8">
        <v>0</v>
      </c>
      <c r="S180" s="1" t="b">
        <v>1</v>
      </c>
      <c r="T180" s="1" t="s">
        <v>1383</v>
      </c>
      <c r="U180" s="1">
        <v>1</v>
      </c>
    </row>
    <row r="181" spans="2:21">
      <c r="B181" s="1" t="s">
        <v>1048</v>
      </c>
      <c r="C181" s="1" t="s">
        <v>1046</v>
      </c>
      <c r="D181" s="2" t="s">
        <v>283</v>
      </c>
      <c r="E181" s="2" t="s">
        <v>221</v>
      </c>
      <c r="F181" s="2" t="s">
        <v>284</v>
      </c>
      <c r="G181" s="2" t="s">
        <v>285</v>
      </c>
      <c r="H181" s="2" t="s">
        <v>257</v>
      </c>
      <c r="I181" s="2">
        <v>102</v>
      </c>
      <c r="J181" s="2" t="s">
        <v>258</v>
      </c>
      <c r="K181" s="2" t="s">
        <v>256</v>
      </c>
      <c r="L181" s="7">
        <v>101</v>
      </c>
      <c r="M181" s="2" t="s">
        <v>561</v>
      </c>
      <c r="O181" s="1">
        <v>51010700</v>
      </c>
      <c r="P181" s="1" t="s">
        <v>1049</v>
      </c>
      <c r="Q181" s="1" t="s">
        <v>1046</v>
      </c>
      <c r="R181" s="8">
        <v>0</v>
      </c>
      <c r="S181" s="1" t="b">
        <v>1</v>
      </c>
      <c r="T181" s="1" t="s">
        <v>1384</v>
      </c>
      <c r="U181" s="1">
        <v>1</v>
      </c>
    </row>
    <row r="182" spans="2:21">
      <c r="B182" s="1" t="s">
        <v>1048</v>
      </c>
      <c r="C182" s="1" t="s">
        <v>1047</v>
      </c>
      <c r="D182" s="2" t="s">
        <v>283</v>
      </c>
      <c r="E182" s="2" t="s">
        <v>221</v>
      </c>
      <c r="F182" s="2" t="s">
        <v>380</v>
      </c>
      <c r="G182" s="2" t="s">
        <v>381</v>
      </c>
      <c r="H182" s="2" t="s">
        <v>257</v>
      </c>
      <c r="I182" s="2">
        <v>102</v>
      </c>
      <c r="J182" s="2" t="s">
        <v>258</v>
      </c>
      <c r="K182" s="2" t="s">
        <v>259</v>
      </c>
      <c r="L182" s="7">
        <v>100</v>
      </c>
      <c r="M182" s="2" t="s">
        <v>382</v>
      </c>
      <c r="O182" s="1">
        <v>51010700</v>
      </c>
      <c r="P182" s="1" t="s">
        <v>1049</v>
      </c>
      <c r="Q182" s="1" t="s">
        <v>1047</v>
      </c>
      <c r="R182" s="8">
        <v>0</v>
      </c>
      <c r="S182" s="1" t="b">
        <v>1</v>
      </c>
      <c r="T182" s="1" t="s">
        <v>1385</v>
      </c>
      <c r="U182" s="1">
        <v>1</v>
      </c>
    </row>
    <row r="183" spans="2:21">
      <c r="B183" s="1" t="s">
        <v>1050</v>
      </c>
      <c r="C183" s="1" t="s">
        <v>1045</v>
      </c>
      <c r="D183" s="2" t="s">
        <v>263</v>
      </c>
      <c r="E183" s="2" t="s">
        <v>264</v>
      </c>
      <c r="F183" s="2" t="s">
        <v>265</v>
      </c>
      <c r="G183" s="2" t="s">
        <v>266</v>
      </c>
      <c r="H183" s="2" t="s">
        <v>267</v>
      </c>
      <c r="I183" s="2" t="s">
        <v>267</v>
      </c>
      <c r="J183" s="2" t="s">
        <v>267</v>
      </c>
      <c r="K183" s="2" t="s">
        <v>267</v>
      </c>
      <c r="L183" s="7" t="s">
        <v>267</v>
      </c>
      <c r="M183" s="2" t="s">
        <v>267</v>
      </c>
      <c r="O183" s="1">
        <v>51010900</v>
      </c>
      <c r="P183" s="1" t="s">
        <v>1051</v>
      </c>
      <c r="Q183" s="1" t="s">
        <v>1045</v>
      </c>
      <c r="R183" s="8">
        <v>0</v>
      </c>
      <c r="S183" s="1" t="b">
        <v>1</v>
      </c>
      <c r="T183" s="1" t="s">
        <v>1386</v>
      </c>
      <c r="U183" s="1">
        <v>1</v>
      </c>
    </row>
    <row r="184" spans="2:21">
      <c r="B184" s="1" t="s">
        <v>1050</v>
      </c>
      <c r="C184" s="1" t="s">
        <v>1046</v>
      </c>
      <c r="D184" s="2" t="s">
        <v>283</v>
      </c>
      <c r="E184" s="2" t="s">
        <v>221</v>
      </c>
      <c r="F184" s="2" t="s">
        <v>284</v>
      </c>
      <c r="G184" s="2" t="s">
        <v>285</v>
      </c>
      <c r="H184" s="2" t="s">
        <v>257</v>
      </c>
      <c r="I184" s="2">
        <v>102</v>
      </c>
      <c r="J184" s="2" t="s">
        <v>258</v>
      </c>
      <c r="K184" s="2" t="s">
        <v>256</v>
      </c>
      <c r="L184" s="7">
        <v>101</v>
      </c>
      <c r="M184" s="2" t="s">
        <v>561</v>
      </c>
      <c r="O184" s="1">
        <v>51010900</v>
      </c>
      <c r="P184" s="1" t="s">
        <v>1051</v>
      </c>
      <c r="Q184" s="1" t="s">
        <v>1046</v>
      </c>
      <c r="R184" s="8">
        <v>0</v>
      </c>
      <c r="S184" s="1" t="b">
        <v>1</v>
      </c>
      <c r="T184" s="1" t="s">
        <v>1387</v>
      </c>
      <c r="U184" s="1">
        <v>1</v>
      </c>
    </row>
    <row r="185" spans="2:21">
      <c r="B185" s="1" t="s">
        <v>1050</v>
      </c>
      <c r="C185" s="1" t="s">
        <v>1047</v>
      </c>
      <c r="D185" s="2" t="s">
        <v>283</v>
      </c>
      <c r="E185" s="2" t="s">
        <v>221</v>
      </c>
      <c r="F185" s="2" t="s">
        <v>380</v>
      </c>
      <c r="G185" s="2" t="s">
        <v>381</v>
      </c>
      <c r="H185" s="2" t="s">
        <v>257</v>
      </c>
      <c r="I185" s="2">
        <v>102</v>
      </c>
      <c r="J185" s="2" t="s">
        <v>258</v>
      </c>
      <c r="K185" s="2" t="s">
        <v>259</v>
      </c>
      <c r="L185" s="7">
        <v>100</v>
      </c>
      <c r="M185" s="2" t="s">
        <v>382</v>
      </c>
      <c r="O185" s="1">
        <v>51010900</v>
      </c>
      <c r="P185" s="1" t="s">
        <v>1051</v>
      </c>
      <c r="Q185" s="1" t="s">
        <v>1047</v>
      </c>
      <c r="R185" s="8">
        <v>0</v>
      </c>
      <c r="S185" s="1" t="b">
        <v>1</v>
      </c>
      <c r="T185" s="1" t="s">
        <v>1388</v>
      </c>
      <c r="U185" s="1">
        <v>1</v>
      </c>
    </row>
    <row r="186" spans="2:21">
      <c r="B186" s="1">
        <v>51020100</v>
      </c>
      <c r="C186" s="1">
        <v>1000</v>
      </c>
      <c r="D186" s="2" t="s">
        <v>263</v>
      </c>
      <c r="E186" s="2" t="s">
        <v>264</v>
      </c>
      <c r="F186" s="2" t="s">
        <v>265</v>
      </c>
      <c r="G186" s="2" t="s">
        <v>266</v>
      </c>
      <c r="H186" s="2" t="s">
        <v>267</v>
      </c>
      <c r="I186" s="2" t="s">
        <v>267</v>
      </c>
      <c r="J186" s="2" t="s">
        <v>267</v>
      </c>
      <c r="K186" s="2" t="s">
        <v>267</v>
      </c>
      <c r="L186" s="2" t="s">
        <v>267</v>
      </c>
      <c r="M186" s="2" t="s">
        <v>267</v>
      </c>
      <c r="O186" s="1">
        <v>51020100</v>
      </c>
      <c r="P186" s="1" t="s">
        <v>260</v>
      </c>
      <c r="Q186" s="1" t="s">
        <v>1045</v>
      </c>
      <c r="R186" s="8">
        <v>85500000</v>
      </c>
      <c r="S186" s="1" t="b">
        <v>1</v>
      </c>
      <c r="T186" s="1" t="s">
        <v>1389</v>
      </c>
      <c r="U186" s="1">
        <v>1</v>
      </c>
    </row>
    <row r="187" spans="2:21">
      <c r="B187" s="1">
        <v>51020100</v>
      </c>
      <c r="C187" s="1">
        <v>3000</v>
      </c>
      <c r="D187" s="2" t="s">
        <v>283</v>
      </c>
      <c r="E187" s="2" t="s">
        <v>221</v>
      </c>
      <c r="F187" s="2" t="s">
        <v>284</v>
      </c>
      <c r="G187" s="2" t="s">
        <v>285</v>
      </c>
      <c r="H187" s="2" t="s">
        <v>257</v>
      </c>
      <c r="I187" s="2">
        <v>102</v>
      </c>
      <c r="J187" s="2" t="s">
        <v>258</v>
      </c>
      <c r="K187" s="2" t="s">
        <v>1390</v>
      </c>
      <c r="L187" s="7">
        <v>102</v>
      </c>
      <c r="M187" s="2" t="s">
        <v>562</v>
      </c>
      <c r="O187" s="1">
        <v>51020100</v>
      </c>
      <c r="P187" s="1" t="s">
        <v>260</v>
      </c>
      <c r="Q187" s="1" t="s">
        <v>1046</v>
      </c>
      <c r="R187" s="8">
        <v>503280000</v>
      </c>
      <c r="S187" s="1" t="b">
        <v>1</v>
      </c>
      <c r="T187" s="1" t="s">
        <v>1391</v>
      </c>
      <c r="U187" s="1">
        <v>1</v>
      </c>
    </row>
    <row r="188" spans="2:21">
      <c r="B188" s="1">
        <v>51020100</v>
      </c>
      <c r="C188" s="1">
        <v>5000</v>
      </c>
      <c r="D188" s="2" t="s">
        <v>283</v>
      </c>
      <c r="E188" s="2" t="s">
        <v>221</v>
      </c>
      <c r="F188" s="2" t="s">
        <v>380</v>
      </c>
      <c r="G188" s="2" t="s">
        <v>381</v>
      </c>
      <c r="H188" s="2" t="s">
        <v>257</v>
      </c>
      <c r="I188" s="2">
        <v>102</v>
      </c>
      <c r="J188" s="2" t="s">
        <v>258</v>
      </c>
      <c r="K188" s="2" t="s">
        <v>259</v>
      </c>
      <c r="L188" s="7">
        <v>100</v>
      </c>
      <c r="M188" s="2" t="s">
        <v>382</v>
      </c>
      <c r="O188" s="1">
        <v>51020100</v>
      </c>
      <c r="P188" s="1" t="s">
        <v>260</v>
      </c>
      <c r="Q188" s="1" t="s">
        <v>1047</v>
      </c>
      <c r="R188" s="8">
        <v>125000000</v>
      </c>
      <c r="S188" s="1" t="b">
        <v>1</v>
      </c>
      <c r="T188" s="1" t="s">
        <v>1392</v>
      </c>
      <c r="U188" s="1">
        <v>1</v>
      </c>
    </row>
    <row r="189" spans="2:21">
      <c r="B189" s="1">
        <v>51020700</v>
      </c>
      <c r="C189" s="1">
        <v>1000</v>
      </c>
      <c r="D189" s="2" t="s">
        <v>263</v>
      </c>
      <c r="E189" s="2" t="s">
        <v>264</v>
      </c>
      <c r="F189" s="2" t="s">
        <v>265</v>
      </c>
      <c r="G189" s="2" t="s">
        <v>266</v>
      </c>
      <c r="H189" s="2" t="s">
        <v>267</v>
      </c>
      <c r="I189" s="2" t="s">
        <v>267</v>
      </c>
      <c r="J189" s="2" t="s">
        <v>267</v>
      </c>
      <c r="K189" s="2" t="s">
        <v>267</v>
      </c>
      <c r="L189" s="2" t="s">
        <v>267</v>
      </c>
      <c r="M189" s="2" t="s">
        <v>267</v>
      </c>
      <c r="O189" s="1">
        <v>51020700</v>
      </c>
      <c r="P189" s="1" t="s">
        <v>261</v>
      </c>
      <c r="Q189" s="1" t="s">
        <v>1045</v>
      </c>
      <c r="R189" s="8">
        <v>239624073</v>
      </c>
      <c r="S189" s="1" t="b">
        <v>1</v>
      </c>
      <c r="T189" s="1" t="s">
        <v>1393</v>
      </c>
      <c r="U189" s="1">
        <v>1</v>
      </c>
    </row>
    <row r="190" spans="2:21">
      <c r="B190" s="1">
        <v>51020700</v>
      </c>
      <c r="C190" s="1">
        <v>3000</v>
      </c>
      <c r="D190" s="2" t="s">
        <v>283</v>
      </c>
      <c r="E190" s="2" t="s">
        <v>221</v>
      </c>
      <c r="F190" s="2" t="s">
        <v>284</v>
      </c>
      <c r="G190" s="2" t="s">
        <v>285</v>
      </c>
      <c r="H190" s="2" t="s">
        <v>257</v>
      </c>
      <c r="I190" s="2">
        <v>102</v>
      </c>
      <c r="J190" s="2" t="s">
        <v>258</v>
      </c>
      <c r="K190" s="2" t="s">
        <v>261</v>
      </c>
      <c r="L190" s="7">
        <v>103</v>
      </c>
      <c r="M190" s="2" t="s">
        <v>563</v>
      </c>
      <c r="O190" s="1">
        <v>51020700</v>
      </c>
      <c r="P190" s="1" t="s">
        <v>261</v>
      </c>
      <c r="Q190" s="1" t="s">
        <v>1046</v>
      </c>
      <c r="R190" s="8">
        <v>67724031</v>
      </c>
      <c r="S190" s="1" t="b">
        <v>1</v>
      </c>
      <c r="T190" s="1" t="s">
        <v>1394</v>
      </c>
      <c r="U190" s="1">
        <v>1</v>
      </c>
    </row>
    <row r="191" spans="2:21">
      <c r="B191" s="1">
        <v>51020700</v>
      </c>
      <c r="C191" s="1">
        <v>5000</v>
      </c>
      <c r="D191" s="2" t="s">
        <v>283</v>
      </c>
      <c r="E191" s="2" t="s">
        <v>221</v>
      </c>
      <c r="F191" s="2" t="s">
        <v>380</v>
      </c>
      <c r="G191" s="2" t="s">
        <v>381</v>
      </c>
      <c r="H191" s="2" t="s">
        <v>257</v>
      </c>
      <c r="I191" s="2">
        <v>102</v>
      </c>
      <c r="J191" s="2" t="s">
        <v>258</v>
      </c>
      <c r="K191" s="2" t="s">
        <v>259</v>
      </c>
      <c r="L191" s="7">
        <v>100</v>
      </c>
      <c r="M191" s="2" t="s">
        <v>382</v>
      </c>
      <c r="O191" s="1">
        <v>51020700</v>
      </c>
      <c r="P191" s="1" t="s">
        <v>261</v>
      </c>
      <c r="Q191" s="1" t="s">
        <v>1047</v>
      </c>
      <c r="R191" s="8">
        <v>18926538</v>
      </c>
      <c r="S191" s="1" t="b">
        <v>1</v>
      </c>
      <c r="T191" s="1" t="s">
        <v>1395</v>
      </c>
      <c r="U191" s="1">
        <v>1</v>
      </c>
    </row>
    <row r="192" spans="2:21">
      <c r="B192" s="1">
        <v>51030100</v>
      </c>
      <c r="C192" s="1">
        <v>1000</v>
      </c>
      <c r="D192" s="2" t="s">
        <v>263</v>
      </c>
      <c r="E192" s="2" t="s">
        <v>264</v>
      </c>
      <c r="F192" s="2" t="s">
        <v>265</v>
      </c>
      <c r="G192" s="2" t="s">
        <v>266</v>
      </c>
      <c r="H192" s="2" t="s">
        <v>267</v>
      </c>
      <c r="I192" s="2" t="s">
        <v>267</v>
      </c>
      <c r="J192" s="2" t="s">
        <v>267</v>
      </c>
      <c r="K192" s="2" t="s">
        <v>267</v>
      </c>
      <c r="L192" s="2" t="s">
        <v>267</v>
      </c>
      <c r="M192" s="2" t="s">
        <v>267</v>
      </c>
      <c r="O192" s="1">
        <v>51030100</v>
      </c>
      <c r="P192" s="1" t="s">
        <v>262</v>
      </c>
      <c r="Q192" s="1" t="s">
        <v>1045</v>
      </c>
      <c r="R192" s="8">
        <v>41670000</v>
      </c>
      <c r="S192" s="1" t="b">
        <v>1</v>
      </c>
      <c r="T192" s="1" t="s">
        <v>1396</v>
      </c>
      <c r="U192" s="1">
        <v>1</v>
      </c>
    </row>
    <row r="193" spans="2:21">
      <c r="B193" s="1">
        <v>51040100</v>
      </c>
      <c r="C193" s="18">
        <v>1000</v>
      </c>
      <c r="D193" s="2" t="s">
        <v>263</v>
      </c>
      <c r="E193" s="2" t="s">
        <v>264</v>
      </c>
      <c r="F193" s="2" t="s">
        <v>265</v>
      </c>
      <c r="G193" s="2" t="s">
        <v>266</v>
      </c>
      <c r="H193" s="2" t="s">
        <v>267</v>
      </c>
      <c r="I193" s="2" t="s">
        <v>267</v>
      </c>
      <c r="J193" s="2" t="s">
        <v>267</v>
      </c>
      <c r="K193" s="2" t="s">
        <v>267</v>
      </c>
      <c r="L193" s="2" t="s">
        <v>267</v>
      </c>
      <c r="M193" s="2" t="s">
        <v>267</v>
      </c>
      <c r="O193" s="1">
        <v>51040100</v>
      </c>
      <c r="P193" s="1" t="s">
        <v>268</v>
      </c>
      <c r="Q193" s="1" t="s">
        <v>1045</v>
      </c>
      <c r="R193" s="8">
        <v>0</v>
      </c>
      <c r="S193" s="1" t="b">
        <v>1</v>
      </c>
      <c r="T193" s="1" t="s">
        <v>1397</v>
      </c>
      <c r="U193" s="1">
        <v>1</v>
      </c>
    </row>
    <row r="194" spans="2:21">
      <c r="B194" s="1">
        <v>51040300</v>
      </c>
      <c r="C194" s="1">
        <v>1000</v>
      </c>
      <c r="D194" s="2" t="s">
        <v>263</v>
      </c>
      <c r="E194" s="2" t="s">
        <v>264</v>
      </c>
      <c r="F194" s="2" t="s">
        <v>265</v>
      </c>
      <c r="G194" s="2" t="s">
        <v>266</v>
      </c>
      <c r="H194" s="2" t="s">
        <v>267</v>
      </c>
      <c r="I194" s="2" t="s">
        <v>267</v>
      </c>
      <c r="J194" s="2" t="s">
        <v>267</v>
      </c>
      <c r="K194" s="2" t="s">
        <v>267</v>
      </c>
      <c r="L194" s="2" t="s">
        <v>267</v>
      </c>
      <c r="M194" s="2" t="s">
        <v>267</v>
      </c>
      <c r="O194" s="1">
        <v>51040300</v>
      </c>
      <c r="P194" s="1" t="s">
        <v>269</v>
      </c>
      <c r="Q194" s="1" t="s">
        <v>1045</v>
      </c>
      <c r="R194" s="8">
        <v>97587480</v>
      </c>
      <c r="S194" s="1" t="b">
        <v>1</v>
      </c>
      <c r="T194" s="1" t="s">
        <v>1398</v>
      </c>
      <c r="U194" s="1">
        <v>1</v>
      </c>
    </row>
    <row r="195" spans="2:21">
      <c r="B195" s="1">
        <v>51040300</v>
      </c>
      <c r="C195" s="1">
        <v>3000</v>
      </c>
      <c r="D195" s="2" t="s">
        <v>283</v>
      </c>
      <c r="E195" s="2" t="s">
        <v>221</v>
      </c>
      <c r="F195" s="2" t="s">
        <v>284</v>
      </c>
      <c r="G195" s="2" t="s">
        <v>285</v>
      </c>
      <c r="H195" s="2" t="s">
        <v>257</v>
      </c>
      <c r="I195" s="2">
        <v>102</v>
      </c>
      <c r="J195" s="2" t="s">
        <v>258</v>
      </c>
      <c r="K195" s="2" t="s">
        <v>1399</v>
      </c>
      <c r="L195" s="7">
        <v>104</v>
      </c>
      <c r="M195" s="2" t="s">
        <v>564</v>
      </c>
      <c r="O195" s="1">
        <v>51040300</v>
      </c>
      <c r="P195" s="1" t="s">
        <v>269</v>
      </c>
      <c r="Q195" s="1" t="s">
        <v>1046</v>
      </c>
      <c r="R195" s="8">
        <v>33673030</v>
      </c>
      <c r="S195" s="1" t="b">
        <v>1</v>
      </c>
      <c r="T195" s="1" t="s">
        <v>1400</v>
      </c>
      <c r="U195" s="1">
        <v>1</v>
      </c>
    </row>
    <row r="196" spans="2:21">
      <c r="B196" s="1">
        <v>51040300</v>
      </c>
      <c r="C196" s="1">
        <v>5000</v>
      </c>
      <c r="D196" s="2" t="s">
        <v>283</v>
      </c>
      <c r="E196" s="2" t="s">
        <v>221</v>
      </c>
      <c r="F196" s="2" t="s">
        <v>380</v>
      </c>
      <c r="G196" s="2" t="s">
        <v>381</v>
      </c>
      <c r="H196" s="2" t="s">
        <v>257</v>
      </c>
      <c r="I196" s="2">
        <v>102</v>
      </c>
      <c r="J196" s="2" t="s">
        <v>258</v>
      </c>
      <c r="K196" s="2" t="s">
        <v>259</v>
      </c>
      <c r="L196" s="7">
        <v>100</v>
      </c>
      <c r="M196" s="2" t="s">
        <v>382</v>
      </c>
      <c r="O196" s="1">
        <v>51040300</v>
      </c>
      <c r="P196" s="1" t="s">
        <v>269</v>
      </c>
      <c r="Q196" s="1" t="s">
        <v>1047</v>
      </c>
      <c r="R196" s="8">
        <v>11353190</v>
      </c>
      <c r="S196" s="1" t="b">
        <v>1</v>
      </c>
      <c r="T196" s="1" t="s">
        <v>1401</v>
      </c>
      <c r="U196" s="1">
        <v>1</v>
      </c>
    </row>
    <row r="197" spans="2:21">
      <c r="B197" s="1">
        <v>51040500</v>
      </c>
      <c r="C197" s="1">
        <v>1000</v>
      </c>
      <c r="D197" s="2" t="s">
        <v>263</v>
      </c>
      <c r="E197" s="2" t="s">
        <v>264</v>
      </c>
      <c r="F197" s="2" t="s">
        <v>265</v>
      </c>
      <c r="G197" s="2" t="s">
        <v>266</v>
      </c>
      <c r="H197" s="2" t="s">
        <v>267</v>
      </c>
      <c r="I197" s="2" t="s">
        <v>267</v>
      </c>
      <c r="J197" s="2" t="s">
        <v>267</v>
      </c>
      <c r="K197" s="2" t="s">
        <v>267</v>
      </c>
      <c r="L197" s="2" t="s">
        <v>267</v>
      </c>
      <c r="M197" s="2" t="s">
        <v>267</v>
      </c>
      <c r="O197" s="119">
        <v>51040500</v>
      </c>
      <c r="P197" s="119" t="s">
        <v>270</v>
      </c>
      <c r="Q197" s="119" t="s">
        <v>1045</v>
      </c>
      <c r="R197" s="8">
        <v>272728</v>
      </c>
      <c r="S197" s="1" t="b">
        <v>1</v>
      </c>
      <c r="T197" s="1" t="s">
        <v>1402</v>
      </c>
      <c r="U197" s="1">
        <v>1</v>
      </c>
    </row>
    <row r="198" spans="2:21">
      <c r="B198" s="1">
        <v>51040500</v>
      </c>
      <c r="C198" s="1">
        <v>3000</v>
      </c>
      <c r="D198" s="2" t="s">
        <v>283</v>
      </c>
      <c r="E198" s="2" t="s">
        <v>221</v>
      </c>
      <c r="F198" s="2" t="s">
        <v>284</v>
      </c>
      <c r="G198" s="2" t="s">
        <v>285</v>
      </c>
      <c r="H198" s="2" t="s">
        <v>257</v>
      </c>
      <c r="I198" s="2">
        <v>102</v>
      </c>
      <c r="J198" s="2" t="s">
        <v>258</v>
      </c>
      <c r="K198" s="2" t="s">
        <v>1399</v>
      </c>
      <c r="L198" s="7">
        <v>104</v>
      </c>
      <c r="M198" s="2" t="s">
        <v>564</v>
      </c>
      <c r="O198" s="1">
        <v>51040500</v>
      </c>
      <c r="P198" s="1" t="s">
        <v>270</v>
      </c>
      <c r="Q198" s="1" t="s">
        <v>1046</v>
      </c>
      <c r="R198" s="8">
        <v>90910</v>
      </c>
      <c r="S198" s="1" t="b">
        <v>1</v>
      </c>
      <c r="T198" s="1" t="s">
        <v>1403</v>
      </c>
      <c r="U198" s="1">
        <v>1</v>
      </c>
    </row>
    <row r="199" spans="2:21">
      <c r="B199" s="1">
        <v>51040700</v>
      </c>
      <c r="C199" s="1">
        <v>1000</v>
      </c>
      <c r="D199" s="2" t="s">
        <v>263</v>
      </c>
      <c r="E199" s="2" t="s">
        <v>264</v>
      </c>
      <c r="F199" s="2" t="s">
        <v>265</v>
      </c>
      <c r="G199" s="2" t="s">
        <v>266</v>
      </c>
      <c r="H199" s="2" t="s">
        <v>267</v>
      </c>
      <c r="I199" s="2" t="s">
        <v>267</v>
      </c>
      <c r="J199" s="2" t="s">
        <v>267</v>
      </c>
      <c r="K199" s="2" t="s">
        <v>267</v>
      </c>
      <c r="L199" s="2" t="s">
        <v>267</v>
      </c>
      <c r="M199" s="2" t="s">
        <v>267</v>
      </c>
      <c r="O199" s="1">
        <v>51040700</v>
      </c>
      <c r="P199" s="1" t="s">
        <v>271</v>
      </c>
      <c r="Q199" s="1" t="s">
        <v>1045</v>
      </c>
      <c r="R199" s="8">
        <v>17214972</v>
      </c>
      <c r="S199" s="1" t="b">
        <v>1</v>
      </c>
      <c r="T199" s="1" t="s">
        <v>1404</v>
      </c>
      <c r="U199" s="1">
        <v>1</v>
      </c>
    </row>
    <row r="200" spans="2:21">
      <c r="B200" s="1">
        <v>51040700</v>
      </c>
      <c r="C200" s="1">
        <v>3000</v>
      </c>
      <c r="D200" s="2" t="s">
        <v>283</v>
      </c>
      <c r="E200" s="2" t="s">
        <v>221</v>
      </c>
      <c r="F200" s="2" t="s">
        <v>284</v>
      </c>
      <c r="G200" s="2" t="s">
        <v>285</v>
      </c>
      <c r="H200" s="2" t="s">
        <v>257</v>
      </c>
      <c r="I200" s="2">
        <v>102</v>
      </c>
      <c r="J200" s="2" t="s">
        <v>258</v>
      </c>
      <c r="K200" s="2" t="s">
        <v>1399</v>
      </c>
      <c r="L200" s="7">
        <v>104</v>
      </c>
      <c r="M200" s="2" t="s">
        <v>564</v>
      </c>
      <c r="O200" s="1">
        <v>51040700</v>
      </c>
      <c r="P200" s="1" t="s">
        <v>271</v>
      </c>
      <c r="Q200" s="1" t="s">
        <v>1046</v>
      </c>
      <c r="R200" s="8">
        <v>19707402</v>
      </c>
      <c r="S200" s="1" t="b">
        <v>1</v>
      </c>
      <c r="T200" s="1" t="s">
        <v>1405</v>
      </c>
      <c r="U200" s="1">
        <v>1</v>
      </c>
    </row>
    <row r="201" spans="2:21">
      <c r="B201" s="1">
        <v>51040700</v>
      </c>
      <c r="C201" s="1">
        <v>5000</v>
      </c>
      <c r="D201" s="2" t="s">
        <v>283</v>
      </c>
      <c r="E201" s="2" t="s">
        <v>221</v>
      </c>
      <c r="F201" s="2" t="s">
        <v>380</v>
      </c>
      <c r="G201" s="2" t="s">
        <v>381</v>
      </c>
      <c r="H201" s="2" t="s">
        <v>257</v>
      </c>
      <c r="I201" s="2">
        <v>102</v>
      </c>
      <c r="J201" s="2" t="s">
        <v>258</v>
      </c>
      <c r="K201" s="2" t="s">
        <v>259</v>
      </c>
      <c r="L201" s="7">
        <v>100</v>
      </c>
      <c r="M201" s="2" t="s">
        <v>382</v>
      </c>
      <c r="O201" s="1">
        <v>51040700</v>
      </c>
      <c r="P201" s="1" t="s">
        <v>271</v>
      </c>
      <c r="Q201" s="1" t="s">
        <v>1047</v>
      </c>
      <c r="R201" s="8">
        <v>5055616</v>
      </c>
      <c r="S201" s="1" t="b">
        <v>1</v>
      </c>
      <c r="T201" s="1" t="s">
        <v>1406</v>
      </c>
      <c r="U201" s="1">
        <v>1</v>
      </c>
    </row>
    <row r="202" spans="2:21">
      <c r="B202" s="1">
        <v>51040900</v>
      </c>
      <c r="C202" s="1">
        <v>1000</v>
      </c>
      <c r="D202" s="2" t="s">
        <v>263</v>
      </c>
      <c r="E202" s="2" t="s">
        <v>264</v>
      </c>
      <c r="F202" s="2" t="s">
        <v>265</v>
      </c>
      <c r="G202" s="2" t="s">
        <v>266</v>
      </c>
      <c r="H202" s="2" t="s">
        <v>267</v>
      </c>
      <c r="I202" s="2" t="s">
        <v>267</v>
      </c>
      <c r="J202" s="2" t="s">
        <v>267</v>
      </c>
      <c r="K202" s="2" t="s">
        <v>267</v>
      </c>
      <c r="L202" s="2" t="s">
        <v>267</v>
      </c>
      <c r="M202" s="2" t="s">
        <v>267</v>
      </c>
      <c r="O202" s="1">
        <v>51040900</v>
      </c>
      <c r="P202" s="1" t="s">
        <v>272</v>
      </c>
      <c r="Q202" s="1" t="s">
        <v>1045</v>
      </c>
      <c r="R202" s="8">
        <v>93955510</v>
      </c>
      <c r="S202" s="1" t="b">
        <v>1</v>
      </c>
      <c r="T202" s="1" t="s">
        <v>1407</v>
      </c>
      <c r="U202" s="1">
        <v>1</v>
      </c>
    </row>
    <row r="203" spans="2:21">
      <c r="B203" s="1">
        <v>51040900</v>
      </c>
      <c r="C203" s="1">
        <v>3000</v>
      </c>
      <c r="D203" s="2" t="s">
        <v>283</v>
      </c>
      <c r="E203" s="2" t="s">
        <v>221</v>
      </c>
      <c r="F203" s="2" t="s">
        <v>284</v>
      </c>
      <c r="G203" s="2" t="s">
        <v>285</v>
      </c>
      <c r="H203" s="2" t="s">
        <v>257</v>
      </c>
      <c r="I203" s="2">
        <v>102</v>
      </c>
      <c r="J203" s="2" t="s">
        <v>258</v>
      </c>
      <c r="K203" s="2" t="s">
        <v>1399</v>
      </c>
      <c r="L203" s="7">
        <v>104</v>
      </c>
      <c r="M203" s="2" t="s">
        <v>564</v>
      </c>
      <c r="O203" s="1">
        <v>51040900</v>
      </c>
      <c r="P203" s="1" t="s">
        <v>272</v>
      </c>
      <c r="Q203" s="1" t="s">
        <v>1046</v>
      </c>
      <c r="R203" s="8">
        <v>22972889</v>
      </c>
      <c r="S203" s="1" t="b">
        <v>1</v>
      </c>
      <c r="T203" s="1" t="s">
        <v>1408</v>
      </c>
      <c r="U203" s="1">
        <v>1</v>
      </c>
    </row>
    <row r="204" spans="2:21">
      <c r="B204" s="1">
        <v>51040900</v>
      </c>
      <c r="C204" s="1">
        <v>5000</v>
      </c>
      <c r="D204" s="2" t="s">
        <v>283</v>
      </c>
      <c r="E204" s="2" t="s">
        <v>221</v>
      </c>
      <c r="F204" s="2" t="s">
        <v>380</v>
      </c>
      <c r="G204" s="2" t="s">
        <v>381</v>
      </c>
      <c r="H204" s="2" t="s">
        <v>257</v>
      </c>
      <c r="I204" s="2">
        <v>102</v>
      </c>
      <c r="J204" s="2" t="s">
        <v>258</v>
      </c>
      <c r="K204" s="2" t="s">
        <v>259</v>
      </c>
      <c r="L204" s="7">
        <v>100</v>
      </c>
      <c r="M204" s="2" t="s">
        <v>382</v>
      </c>
      <c r="O204" s="1">
        <v>51040900</v>
      </c>
      <c r="P204" s="1" t="s">
        <v>272</v>
      </c>
      <c r="Q204" s="1" t="s">
        <v>1047</v>
      </c>
      <c r="R204" s="8">
        <v>3859200</v>
      </c>
      <c r="S204" s="1" t="b">
        <v>1</v>
      </c>
      <c r="T204" s="1" t="s">
        <v>1409</v>
      </c>
      <c r="U204" s="1">
        <v>1</v>
      </c>
    </row>
    <row r="205" spans="2:21">
      <c r="B205" s="1">
        <v>51041100</v>
      </c>
      <c r="C205" s="1">
        <v>1000</v>
      </c>
      <c r="D205" s="2" t="s">
        <v>263</v>
      </c>
      <c r="E205" s="2" t="s">
        <v>264</v>
      </c>
      <c r="F205" s="2" t="s">
        <v>265</v>
      </c>
      <c r="G205" s="2" t="s">
        <v>266</v>
      </c>
      <c r="H205" s="2" t="s">
        <v>267</v>
      </c>
      <c r="I205" s="2" t="s">
        <v>267</v>
      </c>
      <c r="J205" s="2" t="s">
        <v>267</v>
      </c>
      <c r="K205" s="2" t="s">
        <v>267</v>
      </c>
      <c r="L205" s="2" t="s">
        <v>267</v>
      </c>
      <c r="M205" s="2" t="s">
        <v>267</v>
      </c>
      <c r="O205" s="1">
        <v>51041100</v>
      </c>
      <c r="P205" s="1" t="s">
        <v>273</v>
      </c>
      <c r="Q205" s="1" t="s">
        <v>1045</v>
      </c>
      <c r="R205" s="8">
        <v>632000</v>
      </c>
      <c r="S205" s="1" t="b">
        <v>1</v>
      </c>
      <c r="T205" s="1" t="s">
        <v>1410</v>
      </c>
      <c r="U205" s="1">
        <v>1</v>
      </c>
    </row>
    <row r="206" spans="2:21">
      <c r="B206" s="1">
        <v>51041100</v>
      </c>
      <c r="C206" s="1">
        <v>3000</v>
      </c>
      <c r="D206" s="2" t="s">
        <v>283</v>
      </c>
      <c r="E206" s="2" t="s">
        <v>221</v>
      </c>
      <c r="F206" s="2" t="s">
        <v>284</v>
      </c>
      <c r="G206" s="2" t="s">
        <v>285</v>
      </c>
      <c r="H206" s="2" t="s">
        <v>257</v>
      </c>
      <c r="I206" s="2">
        <v>102</v>
      </c>
      <c r="J206" s="2" t="s">
        <v>258</v>
      </c>
      <c r="K206" s="2" t="s">
        <v>1399</v>
      </c>
      <c r="L206" s="7">
        <v>104</v>
      </c>
      <c r="M206" s="2" t="s">
        <v>564</v>
      </c>
      <c r="O206" s="1">
        <v>51041100</v>
      </c>
      <c r="P206" s="1" t="s">
        <v>273</v>
      </c>
      <c r="Q206" s="1" t="s">
        <v>1046</v>
      </c>
      <c r="R206" s="8">
        <v>294000</v>
      </c>
      <c r="S206" s="1" t="b">
        <v>1</v>
      </c>
      <c r="T206" s="1" t="s">
        <v>1411</v>
      </c>
      <c r="U206" s="1">
        <v>1</v>
      </c>
    </row>
    <row r="207" spans="2:21">
      <c r="B207" s="1">
        <v>51041100</v>
      </c>
      <c r="C207" s="1">
        <v>5000</v>
      </c>
      <c r="D207" s="2" t="s">
        <v>283</v>
      </c>
      <c r="E207" s="2" t="s">
        <v>221</v>
      </c>
      <c r="F207" s="2" t="s">
        <v>380</v>
      </c>
      <c r="G207" s="2" t="s">
        <v>381</v>
      </c>
      <c r="H207" s="2" t="s">
        <v>257</v>
      </c>
      <c r="I207" s="2">
        <v>102</v>
      </c>
      <c r="J207" s="2" t="s">
        <v>258</v>
      </c>
      <c r="K207" s="2" t="s">
        <v>259</v>
      </c>
      <c r="L207" s="7">
        <v>100</v>
      </c>
      <c r="M207" s="2" t="s">
        <v>382</v>
      </c>
      <c r="O207" s="1">
        <v>51041100</v>
      </c>
      <c r="P207" s="1" t="s">
        <v>273</v>
      </c>
      <c r="Q207" s="1" t="s">
        <v>1047</v>
      </c>
      <c r="R207" s="8">
        <v>0</v>
      </c>
      <c r="S207" s="1" t="b">
        <v>1</v>
      </c>
      <c r="T207" s="1" t="s">
        <v>1412</v>
      </c>
      <c r="U207" s="1">
        <v>1</v>
      </c>
    </row>
    <row r="208" spans="2:21">
      <c r="B208" s="1">
        <v>51041300</v>
      </c>
      <c r="C208" s="1">
        <v>1000</v>
      </c>
      <c r="D208" s="2" t="s">
        <v>263</v>
      </c>
      <c r="E208" s="2" t="s">
        <v>264</v>
      </c>
      <c r="F208" s="2" t="s">
        <v>265</v>
      </c>
      <c r="G208" s="2" t="s">
        <v>266</v>
      </c>
      <c r="H208" s="2" t="s">
        <v>267</v>
      </c>
      <c r="I208" s="2" t="s">
        <v>267</v>
      </c>
      <c r="J208" s="2" t="s">
        <v>267</v>
      </c>
      <c r="K208" s="2" t="s">
        <v>267</v>
      </c>
      <c r="L208" s="2" t="s">
        <v>267</v>
      </c>
      <c r="M208" s="2" t="s">
        <v>267</v>
      </c>
      <c r="O208" s="1">
        <v>51041300</v>
      </c>
      <c r="P208" s="1" t="s">
        <v>274</v>
      </c>
      <c r="Q208" s="1" t="s">
        <v>1045</v>
      </c>
      <c r="R208" s="8">
        <v>31781540</v>
      </c>
      <c r="S208" s="1" t="b">
        <v>1</v>
      </c>
      <c r="T208" s="1" t="s">
        <v>1413</v>
      </c>
      <c r="U208" s="1">
        <v>1</v>
      </c>
    </row>
    <row r="209" spans="2:21">
      <c r="B209" s="1">
        <v>51041300</v>
      </c>
      <c r="C209" s="1">
        <v>3000</v>
      </c>
      <c r="D209" s="2" t="s">
        <v>283</v>
      </c>
      <c r="E209" s="2" t="s">
        <v>221</v>
      </c>
      <c r="F209" s="2" t="s">
        <v>284</v>
      </c>
      <c r="G209" s="2" t="s">
        <v>285</v>
      </c>
      <c r="H209" s="2" t="s">
        <v>257</v>
      </c>
      <c r="I209" s="2">
        <v>102</v>
      </c>
      <c r="J209" s="2" t="s">
        <v>258</v>
      </c>
      <c r="K209" s="2" t="s">
        <v>1399</v>
      </c>
      <c r="L209" s="7">
        <v>104</v>
      </c>
      <c r="M209" s="2" t="s">
        <v>564</v>
      </c>
      <c r="O209" s="1">
        <v>51041300</v>
      </c>
      <c r="P209" s="1" t="s">
        <v>274</v>
      </c>
      <c r="Q209" s="1" t="s">
        <v>1046</v>
      </c>
      <c r="R209" s="8">
        <v>3054350</v>
      </c>
      <c r="S209" s="1" t="b">
        <v>1</v>
      </c>
      <c r="T209" s="1" t="s">
        <v>1414</v>
      </c>
      <c r="U209" s="1">
        <v>1</v>
      </c>
    </row>
    <row r="210" spans="2:21">
      <c r="B210" s="1">
        <v>51041300</v>
      </c>
      <c r="C210" s="1">
        <v>5000</v>
      </c>
      <c r="D210" s="2" t="s">
        <v>283</v>
      </c>
      <c r="E210" s="2" t="s">
        <v>221</v>
      </c>
      <c r="F210" s="2" t="s">
        <v>380</v>
      </c>
      <c r="G210" s="2" t="s">
        <v>381</v>
      </c>
      <c r="H210" s="2" t="s">
        <v>257</v>
      </c>
      <c r="I210" s="2">
        <v>102</v>
      </c>
      <c r="J210" s="2" t="s">
        <v>258</v>
      </c>
      <c r="K210" s="2" t="s">
        <v>259</v>
      </c>
      <c r="L210" s="7">
        <v>100</v>
      </c>
      <c r="M210" s="2" t="s">
        <v>382</v>
      </c>
      <c r="O210" s="1">
        <v>51041300</v>
      </c>
      <c r="P210" s="1" t="s">
        <v>274</v>
      </c>
      <c r="Q210" s="1" t="s">
        <v>1047</v>
      </c>
      <c r="R210" s="8">
        <v>2946700</v>
      </c>
      <c r="S210" s="1" t="b">
        <v>1</v>
      </c>
      <c r="T210" s="1" t="s">
        <v>1415</v>
      </c>
      <c r="U210" s="1">
        <v>1</v>
      </c>
    </row>
    <row r="211" spans="2:21">
      <c r="B211" s="1">
        <v>51041500</v>
      </c>
      <c r="C211" s="1">
        <v>1000</v>
      </c>
      <c r="D211" s="2" t="s">
        <v>263</v>
      </c>
      <c r="E211" s="2" t="s">
        <v>264</v>
      </c>
      <c r="F211" s="2" t="s">
        <v>265</v>
      </c>
      <c r="G211" s="2" t="s">
        <v>266</v>
      </c>
      <c r="H211" s="2" t="s">
        <v>267</v>
      </c>
      <c r="I211" s="2" t="s">
        <v>267</v>
      </c>
      <c r="J211" s="2" t="s">
        <v>267</v>
      </c>
      <c r="K211" s="2" t="s">
        <v>267</v>
      </c>
      <c r="L211" s="2" t="s">
        <v>267</v>
      </c>
      <c r="M211" s="2" t="s">
        <v>267</v>
      </c>
      <c r="O211" s="1">
        <v>51041500</v>
      </c>
      <c r="P211" s="1" t="s">
        <v>275</v>
      </c>
      <c r="Q211" s="1" t="s">
        <v>1045</v>
      </c>
      <c r="R211" s="8">
        <v>29742440</v>
      </c>
      <c r="S211" s="1" t="b">
        <v>1</v>
      </c>
      <c r="T211" s="1" t="s">
        <v>1416</v>
      </c>
      <c r="U211" s="1">
        <v>1</v>
      </c>
    </row>
    <row r="212" spans="2:21">
      <c r="B212" s="1">
        <v>51041500</v>
      </c>
      <c r="C212" s="1">
        <v>3000</v>
      </c>
      <c r="D212" s="2" t="s">
        <v>283</v>
      </c>
      <c r="E212" s="2" t="s">
        <v>221</v>
      </c>
      <c r="F212" s="2" t="s">
        <v>284</v>
      </c>
      <c r="G212" s="2" t="s">
        <v>285</v>
      </c>
      <c r="H212" s="2" t="s">
        <v>257</v>
      </c>
      <c r="I212" s="2">
        <v>102</v>
      </c>
      <c r="J212" s="2" t="s">
        <v>258</v>
      </c>
      <c r="K212" s="2" t="s">
        <v>1399</v>
      </c>
      <c r="L212" s="7">
        <v>104</v>
      </c>
      <c r="M212" s="2" t="s">
        <v>564</v>
      </c>
      <c r="O212" s="1">
        <v>51041500</v>
      </c>
      <c r="P212" s="1" t="s">
        <v>275</v>
      </c>
      <c r="Q212" s="1" t="s">
        <v>1046</v>
      </c>
      <c r="R212" s="8">
        <v>1481320</v>
      </c>
      <c r="S212" s="1" t="b">
        <v>1</v>
      </c>
      <c r="T212" s="1" t="s">
        <v>1417</v>
      </c>
      <c r="U212" s="1">
        <v>1</v>
      </c>
    </row>
    <row r="213" spans="2:21">
      <c r="B213" s="1">
        <v>51041500</v>
      </c>
      <c r="C213" s="1">
        <v>5000</v>
      </c>
      <c r="D213" s="2" t="s">
        <v>283</v>
      </c>
      <c r="E213" s="2" t="s">
        <v>221</v>
      </c>
      <c r="F213" s="2" t="s">
        <v>380</v>
      </c>
      <c r="G213" s="2" t="s">
        <v>381</v>
      </c>
      <c r="H213" s="2" t="s">
        <v>257</v>
      </c>
      <c r="I213" s="2">
        <v>102</v>
      </c>
      <c r="J213" s="2" t="s">
        <v>258</v>
      </c>
      <c r="K213" s="2" t="s">
        <v>259</v>
      </c>
      <c r="L213" s="7">
        <v>100</v>
      </c>
      <c r="M213" s="2" t="s">
        <v>382</v>
      </c>
      <c r="O213" s="1">
        <v>51041500</v>
      </c>
      <c r="P213" s="1" t="s">
        <v>275</v>
      </c>
      <c r="Q213" s="1" t="s">
        <v>1047</v>
      </c>
      <c r="R213" s="8">
        <v>2628200</v>
      </c>
      <c r="S213" s="1" t="b">
        <v>1</v>
      </c>
      <c r="T213" s="1" t="s">
        <v>1418</v>
      </c>
      <c r="U213" s="1">
        <v>1</v>
      </c>
    </row>
    <row r="214" spans="2:21">
      <c r="B214" s="1">
        <v>51041700</v>
      </c>
      <c r="C214" s="1">
        <v>1000</v>
      </c>
      <c r="D214" s="2" t="s">
        <v>263</v>
      </c>
      <c r="E214" s="2" t="s">
        <v>264</v>
      </c>
      <c r="F214" s="2" t="s">
        <v>265</v>
      </c>
      <c r="G214" s="2" t="s">
        <v>266</v>
      </c>
      <c r="H214" s="2" t="s">
        <v>267</v>
      </c>
      <c r="I214" s="2" t="s">
        <v>267</v>
      </c>
      <c r="J214" s="2" t="s">
        <v>267</v>
      </c>
      <c r="K214" s="2" t="s">
        <v>267</v>
      </c>
      <c r="L214" s="2" t="s">
        <v>267</v>
      </c>
      <c r="M214" s="2" t="s">
        <v>267</v>
      </c>
      <c r="O214" s="1">
        <v>51041700</v>
      </c>
      <c r="P214" s="1" t="s">
        <v>276</v>
      </c>
      <c r="Q214" s="1" t="s">
        <v>1045</v>
      </c>
      <c r="R214" s="8">
        <v>110175800</v>
      </c>
      <c r="S214" s="1" t="b">
        <v>1</v>
      </c>
      <c r="T214" s="1" t="s">
        <v>1419</v>
      </c>
      <c r="U214" s="1">
        <v>1</v>
      </c>
    </row>
    <row r="215" spans="2:21">
      <c r="B215" s="1">
        <v>51041700</v>
      </c>
      <c r="C215" s="1">
        <v>3000</v>
      </c>
      <c r="D215" s="2" t="s">
        <v>283</v>
      </c>
      <c r="E215" s="2" t="s">
        <v>221</v>
      </c>
      <c r="F215" s="2" t="s">
        <v>284</v>
      </c>
      <c r="G215" s="2" t="s">
        <v>285</v>
      </c>
      <c r="H215" s="2" t="s">
        <v>257</v>
      </c>
      <c r="I215" s="2">
        <v>102</v>
      </c>
      <c r="J215" s="2" t="s">
        <v>258</v>
      </c>
      <c r="K215" s="2" t="s">
        <v>1399</v>
      </c>
      <c r="L215" s="7">
        <v>104</v>
      </c>
      <c r="M215" s="2" t="s">
        <v>564</v>
      </c>
      <c r="O215" s="1">
        <v>51041700</v>
      </c>
      <c r="P215" s="1" t="s">
        <v>276</v>
      </c>
      <c r="Q215" s="1" t="s">
        <v>1046</v>
      </c>
      <c r="R215" s="8">
        <v>20181640</v>
      </c>
      <c r="S215" s="1" t="b">
        <v>1</v>
      </c>
      <c r="T215" s="1" t="s">
        <v>1420</v>
      </c>
      <c r="U215" s="1">
        <v>1</v>
      </c>
    </row>
    <row r="216" spans="2:21">
      <c r="B216" s="1">
        <v>51041700</v>
      </c>
      <c r="C216" s="1">
        <v>5000</v>
      </c>
      <c r="D216" s="2" t="s">
        <v>283</v>
      </c>
      <c r="E216" s="2" t="s">
        <v>221</v>
      </c>
      <c r="F216" s="2" t="s">
        <v>380</v>
      </c>
      <c r="G216" s="2" t="s">
        <v>381</v>
      </c>
      <c r="H216" s="2" t="s">
        <v>257</v>
      </c>
      <c r="I216" s="2">
        <v>102</v>
      </c>
      <c r="J216" s="2" t="s">
        <v>258</v>
      </c>
      <c r="K216" s="2" t="s">
        <v>259</v>
      </c>
      <c r="L216" s="7">
        <v>100</v>
      </c>
      <c r="M216" s="2" t="s">
        <v>382</v>
      </c>
      <c r="O216" s="1">
        <v>51041700</v>
      </c>
      <c r="P216" s="1" t="s">
        <v>276</v>
      </c>
      <c r="Q216" s="1" t="s">
        <v>1047</v>
      </c>
      <c r="R216" s="8">
        <v>9525840</v>
      </c>
      <c r="S216" s="1" t="b">
        <v>1</v>
      </c>
      <c r="T216" s="1" t="s">
        <v>1421</v>
      </c>
      <c r="U216" s="1">
        <v>1</v>
      </c>
    </row>
    <row r="217" spans="2:21">
      <c r="B217" s="1">
        <v>51041900</v>
      </c>
      <c r="C217" s="1">
        <v>1000</v>
      </c>
      <c r="D217" s="2" t="s">
        <v>263</v>
      </c>
      <c r="E217" s="2" t="s">
        <v>264</v>
      </c>
      <c r="F217" s="2" t="s">
        <v>265</v>
      </c>
      <c r="G217" s="2" t="s">
        <v>266</v>
      </c>
      <c r="H217" s="2" t="s">
        <v>267</v>
      </c>
      <c r="I217" s="2" t="s">
        <v>267</v>
      </c>
      <c r="J217" s="2" t="s">
        <v>267</v>
      </c>
      <c r="K217" s="2" t="s">
        <v>267</v>
      </c>
      <c r="L217" s="2" t="s">
        <v>267</v>
      </c>
      <c r="M217" s="2" t="s">
        <v>267</v>
      </c>
      <c r="O217" s="1">
        <v>51041900</v>
      </c>
      <c r="P217" s="1" t="s">
        <v>277</v>
      </c>
      <c r="Q217" s="1" t="s">
        <v>1045</v>
      </c>
      <c r="R217" s="8">
        <v>90410</v>
      </c>
      <c r="S217" s="1" t="b">
        <v>1</v>
      </c>
      <c r="T217" s="1" t="s">
        <v>1422</v>
      </c>
      <c r="U217" s="1">
        <v>1</v>
      </c>
    </row>
    <row r="218" spans="2:21">
      <c r="B218" s="1">
        <v>51041900</v>
      </c>
      <c r="C218" s="1">
        <v>3000</v>
      </c>
      <c r="D218" s="2" t="s">
        <v>283</v>
      </c>
      <c r="E218" s="2" t="s">
        <v>221</v>
      </c>
      <c r="F218" s="2" t="s">
        <v>284</v>
      </c>
      <c r="G218" s="2" t="s">
        <v>285</v>
      </c>
      <c r="H218" s="2" t="s">
        <v>257</v>
      </c>
      <c r="I218" s="2">
        <v>102</v>
      </c>
      <c r="J218" s="2" t="s">
        <v>258</v>
      </c>
      <c r="K218" s="2" t="s">
        <v>1399</v>
      </c>
      <c r="L218" s="7">
        <v>104</v>
      </c>
      <c r="M218" s="2" t="s">
        <v>564</v>
      </c>
      <c r="O218" s="1">
        <v>51041900</v>
      </c>
      <c r="P218" s="1" t="s">
        <v>277</v>
      </c>
      <c r="Q218" s="1" t="s">
        <v>1046</v>
      </c>
      <c r="R218" s="8">
        <v>0</v>
      </c>
      <c r="S218" s="1" t="b">
        <v>1</v>
      </c>
      <c r="T218" s="1" t="s">
        <v>1423</v>
      </c>
      <c r="U218" s="1">
        <v>1</v>
      </c>
    </row>
    <row r="219" spans="2:21">
      <c r="B219" s="1">
        <v>51041900</v>
      </c>
      <c r="C219" s="1">
        <v>5000</v>
      </c>
      <c r="D219" s="2" t="s">
        <v>283</v>
      </c>
      <c r="E219" s="2" t="s">
        <v>221</v>
      </c>
      <c r="F219" s="2" t="s">
        <v>380</v>
      </c>
      <c r="G219" s="2" t="s">
        <v>381</v>
      </c>
      <c r="H219" s="2" t="s">
        <v>257</v>
      </c>
      <c r="I219" s="2">
        <v>102</v>
      </c>
      <c r="J219" s="2" t="s">
        <v>258</v>
      </c>
      <c r="K219" s="2" t="s">
        <v>259</v>
      </c>
      <c r="L219" s="7">
        <v>100</v>
      </c>
      <c r="M219" s="2" t="s">
        <v>382</v>
      </c>
      <c r="O219" s="1">
        <v>51041900</v>
      </c>
      <c r="P219" s="1" t="s">
        <v>277</v>
      </c>
      <c r="Q219" s="1" t="s">
        <v>1047</v>
      </c>
      <c r="R219" s="8">
        <v>62160</v>
      </c>
      <c r="S219" s="1" t="b">
        <v>1</v>
      </c>
      <c r="T219" s="1" t="s">
        <v>1424</v>
      </c>
      <c r="U219" s="1">
        <v>1</v>
      </c>
    </row>
    <row r="220" spans="2:21">
      <c r="B220" s="1">
        <v>51042100</v>
      </c>
      <c r="C220" s="1">
        <v>3000</v>
      </c>
      <c r="D220" s="2" t="s">
        <v>283</v>
      </c>
      <c r="E220" s="2" t="s">
        <v>221</v>
      </c>
      <c r="F220" s="2" t="s">
        <v>284</v>
      </c>
      <c r="G220" s="2" t="s">
        <v>285</v>
      </c>
      <c r="H220" s="2" t="s">
        <v>257</v>
      </c>
      <c r="I220" s="2">
        <v>102</v>
      </c>
      <c r="J220" s="2" t="s">
        <v>258</v>
      </c>
      <c r="K220" s="2" t="s">
        <v>1399</v>
      </c>
      <c r="L220" s="7">
        <v>104</v>
      </c>
      <c r="M220" s="2" t="s">
        <v>564</v>
      </c>
      <c r="O220" s="1">
        <v>51042100</v>
      </c>
      <c r="P220" s="1" t="s">
        <v>278</v>
      </c>
      <c r="Q220" s="1" t="s">
        <v>1046</v>
      </c>
      <c r="R220" s="8">
        <v>0</v>
      </c>
      <c r="S220" s="1" t="b">
        <v>1</v>
      </c>
      <c r="T220" s="1" t="s">
        <v>1425</v>
      </c>
      <c r="U220" s="1">
        <v>1</v>
      </c>
    </row>
    <row r="221" spans="2:21">
      <c r="B221" s="1">
        <v>51042500</v>
      </c>
      <c r="C221" s="1">
        <v>1000</v>
      </c>
      <c r="D221" s="2" t="s">
        <v>263</v>
      </c>
      <c r="E221" s="2" t="s">
        <v>264</v>
      </c>
      <c r="F221" s="2" t="s">
        <v>265</v>
      </c>
      <c r="G221" s="2" t="s">
        <v>266</v>
      </c>
      <c r="H221" s="2" t="s">
        <v>267</v>
      </c>
      <c r="I221" s="2" t="s">
        <v>267</v>
      </c>
      <c r="J221" s="2" t="s">
        <v>267</v>
      </c>
      <c r="K221" s="2" t="s">
        <v>267</v>
      </c>
      <c r="L221" s="2" t="s">
        <v>267</v>
      </c>
      <c r="M221" s="2" t="s">
        <v>267</v>
      </c>
      <c r="O221" s="1">
        <v>51042500</v>
      </c>
      <c r="P221" s="1" t="s">
        <v>279</v>
      </c>
      <c r="Q221" s="1" t="s">
        <v>1045</v>
      </c>
      <c r="R221" s="8">
        <v>17266640</v>
      </c>
      <c r="S221" s="1" t="b">
        <v>1</v>
      </c>
      <c r="T221" s="1" t="s">
        <v>1426</v>
      </c>
      <c r="U221" s="1">
        <v>1</v>
      </c>
    </row>
    <row r="222" spans="2:21">
      <c r="B222" s="1">
        <v>51042500</v>
      </c>
      <c r="C222" s="1">
        <v>3000</v>
      </c>
      <c r="D222" s="2" t="s">
        <v>283</v>
      </c>
      <c r="E222" s="2" t="s">
        <v>221</v>
      </c>
      <c r="F222" s="2" t="s">
        <v>284</v>
      </c>
      <c r="G222" s="2" t="s">
        <v>285</v>
      </c>
      <c r="H222" s="2" t="s">
        <v>257</v>
      </c>
      <c r="I222" s="2">
        <v>102</v>
      </c>
      <c r="J222" s="2" t="s">
        <v>258</v>
      </c>
      <c r="K222" s="2" t="s">
        <v>1399</v>
      </c>
      <c r="L222" s="7">
        <v>104</v>
      </c>
      <c r="M222" s="2" t="s">
        <v>564</v>
      </c>
      <c r="O222" s="1">
        <v>51042500</v>
      </c>
      <c r="P222" s="1" t="s">
        <v>279</v>
      </c>
      <c r="Q222" s="1" t="s">
        <v>1046</v>
      </c>
      <c r="R222" s="8">
        <v>231165878</v>
      </c>
      <c r="S222" s="1" t="b">
        <v>1</v>
      </c>
      <c r="T222" s="1" t="s">
        <v>1427</v>
      </c>
      <c r="U222" s="1">
        <v>1</v>
      </c>
    </row>
    <row r="223" spans="2:21">
      <c r="B223" s="1">
        <v>51042500</v>
      </c>
      <c r="C223" s="1">
        <v>5000</v>
      </c>
      <c r="D223" s="2" t="s">
        <v>283</v>
      </c>
      <c r="E223" s="2" t="s">
        <v>221</v>
      </c>
      <c r="F223" s="2" t="s">
        <v>380</v>
      </c>
      <c r="G223" s="2" t="s">
        <v>381</v>
      </c>
      <c r="H223" s="2" t="s">
        <v>257</v>
      </c>
      <c r="I223" s="2">
        <v>102</v>
      </c>
      <c r="J223" s="2" t="s">
        <v>258</v>
      </c>
      <c r="K223" s="2" t="s">
        <v>259</v>
      </c>
      <c r="L223" s="7">
        <v>100</v>
      </c>
      <c r="M223" s="2" t="s">
        <v>382</v>
      </c>
      <c r="O223" s="1">
        <v>51042500</v>
      </c>
      <c r="P223" s="1" t="s">
        <v>279</v>
      </c>
      <c r="Q223" s="1" t="s">
        <v>1047</v>
      </c>
      <c r="R223" s="8">
        <v>141120</v>
      </c>
      <c r="S223" s="1" t="b">
        <v>1</v>
      </c>
      <c r="T223" s="1" t="s">
        <v>1428</v>
      </c>
      <c r="U223" s="1">
        <v>1</v>
      </c>
    </row>
    <row r="224" spans="2:21">
      <c r="B224" s="1">
        <v>51050100</v>
      </c>
      <c r="C224" s="1">
        <v>1000</v>
      </c>
      <c r="D224" s="2" t="s">
        <v>263</v>
      </c>
      <c r="E224" s="2" t="s">
        <v>264</v>
      </c>
      <c r="F224" s="2" t="s">
        <v>265</v>
      </c>
      <c r="G224" s="2" t="s">
        <v>266</v>
      </c>
      <c r="H224" s="2" t="s">
        <v>267</v>
      </c>
      <c r="I224" s="2" t="s">
        <v>267</v>
      </c>
      <c r="J224" s="2" t="s">
        <v>267</v>
      </c>
      <c r="K224" s="2" t="s">
        <v>267</v>
      </c>
      <c r="L224" s="2" t="s">
        <v>267</v>
      </c>
      <c r="M224" s="2" t="s">
        <v>267</v>
      </c>
      <c r="O224" s="1">
        <v>51050100</v>
      </c>
      <c r="P224" s="1" t="s">
        <v>280</v>
      </c>
      <c r="Q224" s="1" t="s">
        <v>1045</v>
      </c>
      <c r="R224" s="8">
        <v>5875536</v>
      </c>
      <c r="S224" s="1" t="b">
        <v>1</v>
      </c>
      <c r="T224" s="1" t="s">
        <v>1429</v>
      </c>
      <c r="U224" s="1">
        <v>1</v>
      </c>
    </row>
    <row r="225" spans="2:21">
      <c r="B225" s="1">
        <v>51050100</v>
      </c>
      <c r="C225" s="1">
        <v>3000</v>
      </c>
      <c r="D225" s="2" t="s">
        <v>283</v>
      </c>
      <c r="E225" s="2" t="s">
        <v>221</v>
      </c>
      <c r="F225" s="2" t="s">
        <v>284</v>
      </c>
      <c r="G225" s="2" t="s">
        <v>285</v>
      </c>
      <c r="H225" s="2" t="s">
        <v>257</v>
      </c>
      <c r="I225" s="2">
        <v>102</v>
      </c>
      <c r="J225" s="2" t="s">
        <v>258</v>
      </c>
      <c r="K225" s="2" t="s">
        <v>1430</v>
      </c>
      <c r="L225" s="7">
        <v>105</v>
      </c>
      <c r="M225" s="2" t="s">
        <v>565</v>
      </c>
      <c r="O225" s="1">
        <v>51050100</v>
      </c>
      <c r="P225" s="1" t="s">
        <v>280</v>
      </c>
      <c r="Q225" s="1" t="s">
        <v>1046</v>
      </c>
      <c r="R225" s="8">
        <v>20475410</v>
      </c>
      <c r="S225" s="1" t="b">
        <v>1</v>
      </c>
      <c r="T225" s="1" t="s">
        <v>1431</v>
      </c>
      <c r="U225" s="1">
        <v>1</v>
      </c>
    </row>
    <row r="226" spans="2:21">
      <c r="B226" s="1">
        <v>51050100</v>
      </c>
      <c r="C226" s="1">
        <v>5000</v>
      </c>
      <c r="D226" s="2" t="s">
        <v>283</v>
      </c>
      <c r="E226" s="2" t="s">
        <v>221</v>
      </c>
      <c r="F226" s="2" t="s">
        <v>380</v>
      </c>
      <c r="G226" s="2" t="s">
        <v>381</v>
      </c>
      <c r="H226" s="2" t="s">
        <v>257</v>
      </c>
      <c r="I226" s="2">
        <v>102</v>
      </c>
      <c r="J226" s="2" t="s">
        <v>258</v>
      </c>
      <c r="K226" s="2" t="s">
        <v>259</v>
      </c>
      <c r="L226" s="7">
        <v>100</v>
      </c>
      <c r="M226" s="2" t="s">
        <v>382</v>
      </c>
      <c r="O226" s="1">
        <v>51050100</v>
      </c>
      <c r="P226" s="1" t="s">
        <v>280</v>
      </c>
      <c r="Q226" s="1" t="s">
        <v>1047</v>
      </c>
      <c r="R226" s="8">
        <v>1241980</v>
      </c>
      <c r="S226" s="1" t="b">
        <v>1</v>
      </c>
      <c r="T226" s="1" t="s">
        <v>1432</v>
      </c>
      <c r="U226" s="1">
        <v>1</v>
      </c>
    </row>
    <row r="227" spans="2:21">
      <c r="B227" s="1">
        <v>51050300</v>
      </c>
      <c r="C227" s="1">
        <v>3000</v>
      </c>
      <c r="D227" s="2" t="s">
        <v>283</v>
      </c>
      <c r="E227" s="2" t="s">
        <v>221</v>
      </c>
      <c r="F227" s="2" t="s">
        <v>284</v>
      </c>
      <c r="G227" s="2" t="s">
        <v>285</v>
      </c>
      <c r="H227" s="2" t="s">
        <v>257</v>
      </c>
      <c r="I227" s="2">
        <v>102</v>
      </c>
      <c r="J227" s="2" t="s">
        <v>258</v>
      </c>
      <c r="K227" s="2" t="s">
        <v>1430</v>
      </c>
      <c r="L227" s="7">
        <v>105</v>
      </c>
      <c r="M227" s="2" t="s">
        <v>565</v>
      </c>
      <c r="O227" s="1">
        <v>51050300</v>
      </c>
      <c r="P227" s="1" t="s">
        <v>281</v>
      </c>
      <c r="Q227" s="1" t="s">
        <v>1046</v>
      </c>
      <c r="R227" s="8">
        <v>47068980</v>
      </c>
      <c r="S227" s="1" t="b">
        <v>1</v>
      </c>
      <c r="T227" s="1" t="s">
        <v>1433</v>
      </c>
      <c r="U227" s="1">
        <v>1</v>
      </c>
    </row>
    <row r="228" spans="2:21">
      <c r="B228" s="1">
        <v>51050300</v>
      </c>
      <c r="C228" s="1">
        <v>5000</v>
      </c>
      <c r="D228" s="2" t="s">
        <v>283</v>
      </c>
      <c r="E228" s="2" t="s">
        <v>221</v>
      </c>
      <c r="F228" s="2" t="s">
        <v>380</v>
      </c>
      <c r="G228" s="2" t="s">
        <v>381</v>
      </c>
      <c r="H228" s="2" t="s">
        <v>257</v>
      </c>
      <c r="I228" s="2">
        <v>102</v>
      </c>
      <c r="J228" s="2" t="s">
        <v>258</v>
      </c>
      <c r="K228" s="2" t="s">
        <v>259</v>
      </c>
      <c r="L228" s="7">
        <v>100</v>
      </c>
      <c r="M228" s="2" t="s">
        <v>382</v>
      </c>
      <c r="O228" s="1">
        <v>51050300</v>
      </c>
      <c r="P228" s="1" t="s">
        <v>281</v>
      </c>
      <c r="Q228" s="1" t="s">
        <v>1047</v>
      </c>
      <c r="R228" s="8">
        <v>8610373</v>
      </c>
      <c r="S228" s="1" t="b">
        <v>1</v>
      </c>
      <c r="T228" s="1" t="s">
        <v>1434</v>
      </c>
      <c r="U228" s="1">
        <v>1</v>
      </c>
    </row>
    <row r="229" spans="2:21">
      <c r="B229" s="1">
        <v>51060100</v>
      </c>
      <c r="C229" s="1">
        <v>3000</v>
      </c>
      <c r="D229" s="2" t="s">
        <v>283</v>
      </c>
      <c r="E229" s="2" t="s">
        <v>221</v>
      </c>
      <c r="F229" s="2" t="s">
        <v>284</v>
      </c>
      <c r="G229" s="2" t="s">
        <v>285</v>
      </c>
      <c r="H229" s="2" t="s">
        <v>257</v>
      </c>
      <c r="I229" s="2">
        <v>102</v>
      </c>
      <c r="J229" s="2" t="s">
        <v>258</v>
      </c>
      <c r="K229" s="2" t="s">
        <v>286</v>
      </c>
      <c r="L229" s="7">
        <v>106</v>
      </c>
      <c r="M229" s="2" t="s">
        <v>287</v>
      </c>
      <c r="O229" s="1">
        <v>51060100</v>
      </c>
      <c r="P229" s="1" t="s">
        <v>282</v>
      </c>
      <c r="Q229" s="1" t="s">
        <v>1046</v>
      </c>
      <c r="R229" s="8">
        <v>10428302</v>
      </c>
      <c r="S229" s="1" t="b">
        <v>1</v>
      </c>
      <c r="T229" s="1" t="s">
        <v>1435</v>
      </c>
      <c r="U229" s="1">
        <v>1</v>
      </c>
    </row>
    <row r="230" spans="2:21">
      <c r="B230" s="1">
        <v>51060100</v>
      </c>
      <c r="C230" s="1">
        <v>5000</v>
      </c>
      <c r="D230" s="2" t="s">
        <v>283</v>
      </c>
      <c r="E230" s="2" t="s">
        <v>221</v>
      </c>
      <c r="F230" s="2" t="s">
        <v>380</v>
      </c>
      <c r="G230" s="2" t="s">
        <v>381</v>
      </c>
      <c r="H230" s="2" t="s">
        <v>257</v>
      </c>
      <c r="I230" s="2">
        <v>102</v>
      </c>
      <c r="J230" s="2" t="s">
        <v>258</v>
      </c>
      <c r="K230" s="2" t="s">
        <v>259</v>
      </c>
      <c r="L230" s="7">
        <v>100</v>
      </c>
      <c r="M230" s="2" t="s">
        <v>382</v>
      </c>
      <c r="O230" s="1">
        <v>51060100</v>
      </c>
      <c r="P230" s="1" t="s">
        <v>282</v>
      </c>
      <c r="Q230" s="1">
        <v>5000</v>
      </c>
      <c r="R230" s="8">
        <v>439500</v>
      </c>
      <c r="S230" s="1" t="b">
        <v>1</v>
      </c>
      <c r="T230" s="1" t="s">
        <v>1436</v>
      </c>
      <c r="U230" s="1">
        <v>1</v>
      </c>
    </row>
    <row r="231" spans="2:21">
      <c r="B231" s="1">
        <v>51060300</v>
      </c>
      <c r="C231" s="1">
        <v>3000</v>
      </c>
      <c r="D231" s="2" t="s">
        <v>283</v>
      </c>
      <c r="E231" s="2" t="s">
        <v>221</v>
      </c>
      <c r="F231" s="2" t="s">
        <v>284</v>
      </c>
      <c r="G231" s="2" t="s">
        <v>285</v>
      </c>
      <c r="H231" s="2" t="s">
        <v>257</v>
      </c>
      <c r="I231" s="2">
        <v>102</v>
      </c>
      <c r="J231" s="2" t="s">
        <v>258</v>
      </c>
      <c r="K231" s="2" t="s">
        <v>286</v>
      </c>
      <c r="L231" s="7">
        <v>106</v>
      </c>
      <c r="M231" s="2" t="s">
        <v>287</v>
      </c>
      <c r="O231" s="1">
        <v>51060300</v>
      </c>
      <c r="P231" s="1" t="s">
        <v>288</v>
      </c>
      <c r="Q231" s="1" t="s">
        <v>1046</v>
      </c>
      <c r="R231" s="8">
        <v>400000</v>
      </c>
      <c r="S231" s="1" t="b">
        <v>1</v>
      </c>
      <c r="T231" s="1" t="s">
        <v>1437</v>
      </c>
      <c r="U231" s="1">
        <v>1</v>
      </c>
    </row>
    <row r="232" spans="2:21">
      <c r="B232" s="1">
        <v>51060300</v>
      </c>
      <c r="C232" s="1">
        <v>5000</v>
      </c>
      <c r="D232" s="2" t="s">
        <v>283</v>
      </c>
      <c r="E232" s="2" t="s">
        <v>221</v>
      </c>
      <c r="F232" s="2" t="s">
        <v>380</v>
      </c>
      <c r="G232" s="2" t="s">
        <v>381</v>
      </c>
      <c r="H232" s="2" t="s">
        <v>257</v>
      </c>
      <c r="I232" s="2">
        <v>102</v>
      </c>
      <c r="J232" s="2" t="s">
        <v>258</v>
      </c>
      <c r="K232" s="2" t="s">
        <v>259</v>
      </c>
      <c r="L232" s="7">
        <v>100</v>
      </c>
      <c r="M232" s="2" t="s">
        <v>382</v>
      </c>
      <c r="O232" s="1">
        <v>51060300</v>
      </c>
      <c r="P232" s="1" t="s">
        <v>288</v>
      </c>
      <c r="Q232" s="1" t="s">
        <v>1047</v>
      </c>
      <c r="R232" s="8">
        <v>100000</v>
      </c>
      <c r="S232" s="1" t="b">
        <v>1</v>
      </c>
      <c r="T232" s="1" t="s">
        <v>1438</v>
      </c>
      <c r="U232" s="1">
        <v>1</v>
      </c>
    </row>
    <row r="233" spans="2:21">
      <c r="B233" s="1">
        <v>51060500</v>
      </c>
      <c r="C233" s="1">
        <v>3000</v>
      </c>
      <c r="D233" s="2" t="s">
        <v>283</v>
      </c>
      <c r="E233" s="2" t="s">
        <v>221</v>
      </c>
      <c r="F233" s="2" t="s">
        <v>284</v>
      </c>
      <c r="G233" s="2" t="s">
        <v>285</v>
      </c>
      <c r="H233" s="2" t="s">
        <v>257</v>
      </c>
      <c r="I233" s="2">
        <v>102</v>
      </c>
      <c r="J233" s="2" t="s">
        <v>258</v>
      </c>
      <c r="K233" s="2" t="s">
        <v>286</v>
      </c>
      <c r="L233" s="7">
        <v>106</v>
      </c>
      <c r="M233" s="2" t="s">
        <v>287</v>
      </c>
      <c r="O233" s="1">
        <v>51060500</v>
      </c>
      <c r="P233" s="1" t="s">
        <v>289</v>
      </c>
      <c r="Q233" s="1" t="s">
        <v>1046</v>
      </c>
      <c r="R233" s="8">
        <v>3080000</v>
      </c>
      <c r="S233" s="1" t="b">
        <v>1</v>
      </c>
      <c r="T233" s="1" t="s">
        <v>1439</v>
      </c>
      <c r="U233" s="1">
        <v>1</v>
      </c>
    </row>
    <row r="234" spans="2:21">
      <c r="B234" s="1">
        <v>51060900</v>
      </c>
      <c r="C234" s="1">
        <v>3000</v>
      </c>
      <c r="D234" s="2" t="s">
        <v>283</v>
      </c>
      <c r="E234" s="2" t="s">
        <v>221</v>
      </c>
      <c r="F234" s="2" t="s">
        <v>284</v>
      </c>
      <c r="G234" s="2" t="s">
        <v>285</v>
      </c>
      <c r="H234" s="2" t="s">
        <v>257</v>
      </c>
      <c r="I234" s="2">
        <v>102</v>
      </c>
      <c r="J234" s="2" t="s">
        <v>258</v>
      </c>
      <c r="K234" s="2" t="s">
        <v>286</v>
      </c>
      <c r="L234" s="7">
        <v>106</v>
      </c>
      <c r="M234" s="2" t="s">
        <v>287</v>
      </c>
      <c r="O234" s="1">
        <v>51060900</v>
      </c>
      <c r="P234" s="1" t="s">
        <v>290</v>
      </c>
      <c r="Q234" s="1" t="s">
        <v>1046</v>
      </c>
      <c r="R234" s="8">
        <v>200000</v>
      </c>
      <c r="S234" s="1" t="b">
        <v>1</v>
      </c>
      <c r="T234" s="1" t="s">
        <v>1440</v>
      </c>
      <c r="U234" s="1">
        <v>1</v>
      </c>
    </row>
    <row r="235" spans="2:21">
      <c r="B235" s="1">
        <v>51070100</v>
      </c>
      <c r="C235" s="1">
        <v>1000</v>
      </c>
      <c r="D235" s="2" t="s">
        <v>263</v>
      </c>
      <c r="E235" s="2" t="s">
        <v>264</v>
      </c>
      <c r="F235" s="2" t="s">
        <v>265</v>
      </c>
      <c r="G235" s="2" t="s">
        <v>266</v>
      </c>
      <c r="H235" s="2" t="s">
        <v>267</v>
      </c>
      <c r="I235" s="2" t="s">
        <v>267</v>
      </c>
      <c r="J235" s="2" t="s">
        <v>267</v>
      </c>
      <c r="K235" s="2" t="s">
        <v>267</v>
      </c>
      <c r="L235" s="2" t="s">
        <v>267</v>
      </c>
      <c r="M235" s="2" t="s">
        <v>267</v>
      </c>
      <c r="O235" s="1">
        <v>51070100</v>
      </c>
      <c r="P235" s="1" t="s">
        <v>291</v>
      </c>
      <c r="Q235" s="1" t="s">
        <v>1045</v>
      </c>
      <c r="R235" s="8">
        <v>1323761</v>
      </c>
      <c r="S235" s="1" t="b">
        <v>1</v>
      </c>
      <c r="T235" s="1" t="s">
        <v>1441</v>
      </c>
      <c r="U235" s="1">
        <v>1</v>
      </c>
    </row>
    <row r="236" spans="2:21">
      <c r="B236" s="1">
        <v>51070100</v>
      </c>
      <c r="C236" s="1">
        <v>3000</v>
      </c>
      <c r="D236" s="2" t="s">
        <v>283</v>
      </c>
      <c r="E236" s="2" t="s">
        <v>221</v>
      </c>
      <c r="F236" s="2" t="s">
        <v>284</v>
      </c>
      <c r="G236" s="2" t="s">
        <v>285</v>
      </c>
      <c r="H236" s="2" t="s">
        <v>257</v>
      </c>
      <c r="I236" s="2">
        <v>102</v>
      </c>
      <c r="J236" s="2" t="s">
        <v>258</v>
      </c>
      <c r="K236" s="2" t="s">
        <v>1442</v>
      </c>
      <c r="L236" s="7">
        <v>107</v>
      </c>
      <c r="M236" s="2" t="s">
        <v>566</v>
      </c>
      <c r="O236" s="1">
        <v>51070100</v>
      </c>
      <c r="P236" s="1" t="s">
        <v>291</v>
      </c>
      <c r="Q236" s="1" t="s">
        <v>1046</v>
      </c>
      <c r="R236" s="8">
        <v>1687354</v>
      </c>
      <c r="S236" s="1" t="b">
        <v>1</v>
      </c>
      <c r="T236" s="1" t="s">
        <v>1443</v>
      </c>
      <c r="U236" s="1">
        <v>1</v>
      </c>
    </row>
    <row r="237" spans="2:21">
      <c r="B237" s="1">
        <v>51070100</v>
      </c>
      <c r="C237" s="1">
        <v>5000</v>
      </c>
      <c r="D237" s="2" t="s">
        <v>283</v>
      </c>
      <c r="E237" s="2" t="s">
        <v>221</v>
      </c>
      <c r="F237" s="2" t="s">
        <v>380</v>
      </c>
      <c r="G237" s="2" t="s">
        <v>381</v>
      </c>
      <c r="H237" s="2" t="s">
        <v>257</v>
      </c>
      <c r="I237" s="2">
        <v>102</v>
      </c>
      <c r="J237" s="2" t="s">
        <v>258</v>
      </c>
      <c r="K237" s="2" t="s">
        <v>259</v>
      </c>
      <c r="L237" s="7">
        <v>100</v>
      </c>
      <c r="M237" s="2" t="s">
        <v>382</v>
      </c>
      <c r="O237" s="1">
        <v>51070100</v>
      </c>
      <c r="P237" s="1" t="s">
        <v>291</v>
      </c>
      <c r="Q237" s="1" t="s">
        <v>1047</v>
      </c>
      <c r="R237" s="8">
        <v>529349</v>
      </c>
      <c r="S237" s="1" t="b">
        <v>1</v>
      </c>
      <c r="T237" s="1" t="s">
        <v>1444</v>
      </c>
      <c r="U237" s="1">
        <v>1</v>
      </c>
    </row>
    <row r="238" spans="2:21">
      <c r="B238" s="1">
        <v>51070300</v>
      </c>
      <c r="C238" s="1">
        <v>1000</v>
      </c>
      <c r="D238" s="2" t="s">
        <v>263</v>
      </c>
      <c r="E238" s="2" t="s">
        <v>264</v>
      </c>
      <c r="F238" s="2" t="s">
        <v>265</v>
      </c>
      <c r="G238" s="2" t="s">
        <v>266</v>
      </c>
      <c r="H238" s="2" t="s">
        <v>267</v>
      </c>
      <c r="I238" s="2" t="s">
        <v>267</v>
      </c>
      <c r="J238" s="2" t="s">
        <v>267</v>
      </c>
      <c r="K238" s="2" t="s">
        <v>267</v>
      </c>
      <c r="L238" s="2" t="s">
        <v>267</v>
      </c>
      <c r="M238" s="2" t="s">
        <v>267</v>
      </c>
      <c r="O238" s="1">
        <v>51070300</v>
      </c>
      <c r="P238" s="1" t="s">
        <v>292</v>
      </c>
      <c r="Q238" s="1" t="s">
        <v>1045</v>
      </c>
      <c r="R238" s="8">
        <v>77128</v>
      </c>
      <c r="S238" s="1" t="b">
        <v>1</v>
      </c>
      <c r="T238" s="1" t="s">
        <v>1445</v>
      </c>
      <c r="U238" s="1">
        <v>1</v>
      </c>
    </row>
    <row r="239" spans="2:21">
      <c r="B239" s="1">
        <v>51070300</v>
      </c>
      <c r="C239" s="1">
        <v>3000</v>
      </c>
      <c r="D239" s="2" t="s">
        <v>283</v>
      </c>
      <c r="E239" s="2" t="s">
        <v>221</v>
      </c>
      <c r="F239" s="2" t="s">
        <v>284</v>
      </c>
      <c r="G239" s="2" t="s">
        <v>285</v>
      </c>
      <c r="H239" s="2" t="s">
        <v>257</v>
      </c>
      <c r="I239" s="2">
        <v>102</v>
      </c>
      <c r="J239" s="2" t="s">
        <v>258</v>
      </c>
      <c r="K239" s="2" t="s">
        <v>1442</v>
      </c>
      <c r="L239" s="7">
        <v>107</v>
      </c>
      <c r="M239" s="2" t="s">
        <v>566</v>
      </c>
      <c r="O239" s="1">
        <v>51070300</v>
      </c>
      <c r="P239" s="1" t="s">
        <v>292</v>
      </c>
      <c r="Q239" s="1" t="s">
        <v>1046</v>
      </c>
      <c r="R239" s="8">
        <v>159200</v>
      </c>
      <c r="S239" s="1" t="b">
        <v>1</v>
      </c>
      <c r="T239" s="1" t="s">
        <v>1446</v>
      </c>
      <c r="U239" s="1">
        <v>1</v>
      </c>
    </row>
    <row r="240" spans="2:21">
      <c r="B240" s="1">
        <v>51070300</v>
      </c>
      <c r="C240" s="1">
        <v>5000</v>
      </c>
      <c r="D240" s="2" t="s">
        <v>283</v>
      </c>
      <c r="E240" s="2" t="s">
        <v>221</v>
      </c>
      <c r="F240" s="2" t="s">
        <v>380</v>
      </c>
      <c r="G240" s="2" t="s">
        <v>381</v>
      </c>
      <c r="H240" s="2" t="s">
        <v>257</v>
      </c>
      <c r="I240" s="2">
        <v>102</v>
      </c>
      <c r="J240" s="2" t="s">
        <v>258</v>
      </c>
      <c r="K240" s="2" t="s">
        <v>259</v>
      </c>
      <c r="L240" s="7">
        <v>100</v>
      </c>
      <c r="M240" s="2" t="s">
        <v>382</v>
      </c>
      <c r="O240" s="1">
        <v>51070300</v>
      </c>
      <c r="P240" s="1" t="s">
        <v>292</v>
      </c>
      <c r="Q240" s="1" t="s">
        <v>1047</v>
      </c>
      <c r="R240" s="8">
        <v>72600</v>
      </c>
      <c r="S240" s="1" t="b">
        <v>1</v>
      </c>
      <c r="T240" s="1" t="s">
        <v>1447</v>
      </c>
      <c r="U240" s="1">
        <v>1</v>
      </c>
    </row>
    <row r="241" spans="2:21">
      <c r="B241" s="1">
        <v>51070500</v>
      </c>
      <c r="C241" s="1">
        <v>1000</v>
      </c>
      <c r="D241" s="2" t="s">
        <v>263</v>
      </c>
      <c r="E241" s="2" t="s">
        <v>264</v>
      </c>
      <c r="F241" s="2" t="s">
        <v>265</v>
      </c>
      <c r="G241" s="2" t="s">
        <v>266</v>
      </c>
      <c r="H241" s="2" t="s">
        <v>267</v>
      </c>
      <c r="I241" s="2" t="s">
        <v>267</v>
      </c>
      <c r="J241" s="2" t="s">
        <v>267</v>
      </c>
      <c r="K241" s="2" t="s">
        <v>267</v>
      </c>
      <c r="L241" s="2" t="s">
        <v>267</v>
      </c>
      <c r="M241" s="2" t="s">
        <v>267</v>
      </c>
      <c r="O241" s="1">
        <v>51070500</v>
      </c>
      <c r="P241" s="1" t="s">
        <v>293</v>
      </c>
      <c r="Q241" s="1" t="s">
        <v>1045</v>
      </c>
      <c r="R241" s="8">
        <v>0</v>
      </c>
      <c r="S241" s="1" t="b">
        <v>1</v>
      </c>
      <c r="T241" s="1" t="s">
        <v>1448</v>
      </c>
      <c r="U241" s="1">
        <v>1</v>
      </c>
    </row>
    <row r="242" spans="2:21">
      <c r="B242" s="1">
        <v>51070500</v>
      </c>
      <c r="C242" s="1">
        <v>3000</v>
      </c>
      <c r="D242" s="2" t="s">
        <v>283</v>
      </c>
      <c r="E242" s="2" t="s">
        <v>221</v>
      </c>
      <c r="F242" s="2" t="s">
        <v>284</v>
      </c>
      <c r="G242" s="2" t="s">
        <v>285</v>
      </c>
      <c r="H242" s="2" t="s">
        <v>257</v>
      </c>
      <c r="I242" s="2">
        <v>102</v>
      </c>
      <c r="J242" s="2" t="s">
        <v>258</v>
      </c>
      <c r="K242" s="2" t="s">
        <v>1442</v>
      </c>
      <c r="L242" s="7">
        <v>107</v>
      </c>
      <c r="M242" s="2" t="s">
        <v>566</v>
      </c>
      <c r="O242" s="1">
        <v>51070500</v>
      </c>
      <c r="P242" s="1" t="s">
        <v>293</v>
      </c>
      <c r="Q242" s="1" t="s">
        <v>1046</v>
      </c>
      <c r="R242" s="8">
        <v>0</v>
      </c>
      <c r="S242" s="1" t="b">
        <v>1</v>
      </c>
      <c r="T242" s="1" t="s">
        <v>1449</v>
      </c>
      <c r="U242" s="1">
        <v>1</v>
      </c>
    </row>
    <row r="243" spans="2:21">
      <c r="B243" s="1">
        <v>51070700</v>
      </c>
      <c r="C243" s="1">
        <v>1000</v>
      </c>
      <c r="D243" s="2" t="s">
        <v>263</v>
      </c>
      <c r="E243" s="2" t="s">
        <v>264</v>
      </c>
      <c r="F243" s="2" t="s">
        <v>265</v>
      </c>
      <c r="G243" s="2" t="s">
        <v>266</v>
      </c>
      <c r="H243" s="2" t="s">
        <v>267</v>
      </c>
      <c r="I243" s="2" t="s">
        <v>267</v>
      </c>
      <c r="J243" s="2" t="s">
        <v>267</v>
      </c>
      <c r="K243" s="2" t="s">
        <v>267</v>
      </c>
      <c r="L243" s="2" t="s">
        <v>267</v>
      </c>
      <c r="M243" s="2" t="s">
        <v>267</v>
      </c>
      <c r="O243" s="1">
        <v>51070700</v>
      </c>
      <c r="P243" s="1" t="s">
        <v>294</v>
      </c>
      <c r="Q243" s="1" t="s">
        <v>1045</v>
      </c>
      <c r="R243" s="8">
        <v>440550</v>
      </c>
      <c r="S243" s="1" t="b">
        <v>1</v>
      </c>
      <c r="T243" s="1" t="s">
        <v>1450</v>
      </c>
      <c r="U243" s="1">
        <v>1</v>
      </c>
    </row>
    <row r="244" spans="2:21">
      <c r="B244" s="1">
        <v>51070700</v>
      </c>
      <c r="C244" s="1">
        <v>3000</v>
      </c>
      <c r="D244" s="2" t="s">
        <v>283</v>
      </c>
      <c r="E244" s="2" t="s">
        <v>221</v>
      </c>
      <c r="F244" s="2" t="s">
        <v>284</v>
      </c>
      <c r="G244" s="2" t="s">
        <v>285</v>
      </c>
      <c r="H244" s="2" t="s">
        <v>257</v>
      </c>
      <c r="I244" s="2">
        <v>102</v>
      </c>
      <c r="J244" s="2" t="s">
        <v>258</v>
      </c>
      <c r="K244" s="2" t="s">
        <v>1442</v>
      </c>
      <c r="L244" s="7">
        <v>107</v>
      </c>
      <c r="M244" s="2" t="s">
        <v>566</v>
      </c>
      <c r="O244" s="1">
        <v>51070700</v>
      </c>
      <c r="P244" s="1" t="s">
        <v>294</v>
      </c>
      <c r="Q244" s="1" t="s">
        <v>1046</v>
      </c>
      <c r="R244" s="8">
        <v>200449</v>
      </c>
      <c r="S244" s="1" t="b">
        <v>1</v>
      </c>
      <c r="T244" s="1" t="s">
        <v>1451</v>
      </c>
      <c r="U244" s="1">
        <v>1</v>
      </c>
    </row>
    <row r="245" spans="2:21">
      <c r="B245" s="1">
        <v>51080100</v>
      </c>
      <c r="C245" s="1">
        <v>1000</v>
      </c>
      <c r="D245" s="2" t="s">
        <v>263</v>
      </c>
      <c r="E245" s="2" t="s">
        <v>264</v>
      </c>
      <c r="F245" s="2" t="s">
        <v>265</v>
      </c>
      <c r="G245" s="2" t="s">
        <v>266</v>
      </c>
      <c r="H245" s="2" t="s">
        <v>267</v>
      </c>
      <c r="I245" s="2" t="s">
        <v>267</v>
      </c>
      <c r="J245" s="2" t="s">
        <v>267</v>
      </c>
      <c r="K245" s="2" t="s">
        <v>267</v>
      </c>
      <c r="L245" s="2" t="s">
        <v>267</v>
      </c>
      <c r="M245" s="2" t="s">
        <v>267</v>
      </c>
      <c r="O245" s="1">
        <v>51080100</v>
      </c>
      <c r="P245" s="1" t="s">
        <v>295</v>
      </c>
      <c r="Q245" s="1" t="s">
        <v>1045</v>
      </c>
      <c r="R245" s="8">
        <v>577845878</v>
      </c>
      <c r="S245" s="1" t="b">
        <v>1</v>
      </c>
      <c r="T245" s="1" t="s">
        <v>1452</v>
      </c>
      <c r="U245" s="1">
        <v>1</v>
      </c>
    </row>
    <row r="246" spans="2:21">
      <c r="B246" s="1">
        <v>51080300</v>
      </c>
      <c r="C246" s="1">
        <v>1000</v>
      </c>
      <c r="D246" s="2" t="s">
        <v>263</v>
      </c>
      <c r="E246" s="2" t="s">
        <v>264</v>
      </c>
      <c r="F246" s="2" t="s">
        <v>265</v>
      </c>
      <c r="G246" s="2" t="s">
        <v>266</v>
      </c>
      <c r="H246" s="2" t="s">
        <v>267</v>
      </c>
      <c r="I246" s="2" t="s">
        <v>267</v>
      </c>
      <c r="J246" s="2" t="s">
        <v>267</v>
      </c>
      <c r="K246" s="2" t="s">
        <v>267</v>
      </c>
      <c r="L246" s="2" t="s">
        <v>267</v>
      </c>
      <c r="M246" s="2" t="s">
        <v>267</v>
      </c>
      <c r="O246" s="1">
        <v>51080300</v>
      </c>
      <c r="P246" s="1" t="s">
        <v>296</v>
      </c>
      <c r="Q246" s="1" t="s">
        <v>1045</v>
      </c>
      <c r="R246" s="8">
        <v>17576143</v>
      </c>
      <c r="S246" s="1" t="b">
        <v>1</v>
      </c>
      <c r="T246" s="1" t="s">
        <v>1453</v>
      </c>
      <c r="U246" s="1">
        <v>1</v>
      </c>
    </row>
    <row r="247" spans="2:21">
      <c r="B247" s="1">
        <v>51080300</v>
      </c>
      <c r="C247" s="1">
        <v>3000</v>
      </c>
      <c r="D247" s="2" t="s">
        <v>283</v>
      </c>
      <c r="E247" s="2" t="s">
        <v>221</v>
      </c>
      <c r="F247" s="2" t="s">
        <v>284</v>
      </c>
      <c r="G247" s="2" t="s">
        <v>285</v>
      </c>
      <c r="H247" s="2" t="s">
        <v>257</v>
      </c>
      <c r="I247" s="2">
        <v>102</v>
      </c>
      <c r="J247" s="2" t="s">
        <v>258</v>
      </c>
      <c r="K247" s="2" t="s">
        <v>1454</v>
      </c>
      <c r="L247" s="7">
        <v>108</v>
      </c>
      <c r="M247" s="2" t="s">
        <v>567</v>
      </c>
      <c r="O247" s="1">
        <v>51080300</v>
      </c>
      <c r="P247" s="1" t="s">
        <v>296</v>
      </c>
      <c r="Q247" s="1" t="s">
        <v>1046</v>
      </c>
      <c r="R247" s="8">
        <v>1465473</v>
      </c>
      <c r="S247" s="1" t="b">
        <v>1</v>
      </c>
      <c r="T247" s="1" t="s">
        <v>1455</v>
      </c>
      <c r="U247" s="1">
        <v>1</v>
      </c>
    </row>
    <row r="248" spans="2:21">
      <c r="B248" s="1">
        <v>51080700</v>
      </c>
      <c r="C248" s="1">
        <v>1000</v>
      </c>
      <c r="D248" s="2" t="s">
        <v>263</v>
      </c>
      <c r="E248" s="2" t="s">
        <v>264</v>
      </c>
      <c r="F248" s="2" t="s">
        <v>265</v>
      </c>
      <c r="G248" s="2" t="s">
        <v>266</v>
      </c>
      <c r="H248" s="2" t="s">
        <v>267</v>
      </c>
      <c r="I248" s="2" t="s">
        <v>267</v>
      </c>
      <c r="J248" s="2" t="s">
        <v>267</v>
      </c>
      <c r="K248" s="2" t="s">
        <v>267</v>
      </c>
      <c r="L248" s="2" t="s">
        <v>267</v>
      </c>
      <c r="M248" s="2" t="s">
        <v>267</v>
      </c>
      <c r="O248" s="1">
        <v>51080700</v>
      </c>
      <c r="P248" s="1" t="s">
        <v>297</v>
      </c>
      <c r="Q248" s="1" t="s">
        <v>1045</v>
      </c>
      <c r="R248" s="8">
        <v>329250</v>
      </c>
      <c r="S248" s="1" t="b">
        <v>1</v>
      </c>
      <c r="T248" s="1" t="s">
        <v>1456</v>
      </c>
      <c r="U248" s="1">
        <v>1</v>
      </c>
    </row>
    <row r="249" spans="2:21">
      <c r="B249" s="1">
        <v>51090100</v>
      </c>
      <c r="C249" s="1">
        <v>1000</v>
      </c>
      <c r="D249" s="2" t="s">
        <v>263</v>
      </c>
      <c r="E249" s="2" t="s">
        <v>264</v>
      </c>
      <c r="F249" s="2" t="s">
        <v>265</v>
      </c>
      <c r="G249" s="2" t="s">
        <v>266</v>
      </c>
      <c r="H249" s="2" t="s">
        <v>267</v>
      </c>
      <c r="I249" s="2" t="s">
        <v>267</v>
      </c>
      <c r="J249" s="2" t="s">
        <v>267</v>
      </c>
      <c r="K249" s="2" t="s">
        <v>267</v>
      </c>
      <c r="L249" s="2" t="s">
        <v>267</v>
      </c>
      <c r="M249" s="2" t="s">
        <v>267</v>
      </c>
      <c r="O249" s="1">
        <v>51090100</v>
      </c>
      <c r="P249" s="1" t="s">
        <v>298</v>
      </c>
      <c r="Q249" s="1" t="s">
        <v>1045</v>
      </c>
      <c r="R249" s="8">
        <v>1176295409</v>
      </c>
      <c r="S249" s="1" t="b">
        <v>1</v>
      </c>
      <c r="T249" s="1" t="s">
        <v>1457</v>
      </c>
      <c r="U249" s="1">
        <v>1</v>
      </c>
    </row>
    <row r="250" spans="2:21">
      <c r="B250" s="1">
        <v>51090100</v>
      </c>
      <c r="C250" s="1">
        <v>3000</v>
      </c>
      <c r="D250" s="2" t="s">
        <v>283</v>
      </c>
      <c r="E250" s="2" t="s">
        <v>221</v>
      </c>
      <c r="F250" s="2" t="s">
        <v>284</v>
      </c>
      <c r="G250" s="2" t="s">
        <v>285</v>
      </c>
      <c r="H250" s="2" t="s">
        <v>257</v>
      </c>
      <c r="I250" s="2">
        <v>102</v>
      </c>
      <c r="J250" s="2" t="s">
        <v>258</v>
      </c>
      <c r="K250" s="2" t="s">
        <v>298</v>
      </c>
      <c r="L250" s="7">
        <v>109</v>
      </c>
      <c r="M250" s="2" t="s">
        <v>568</v>
      </c>
      <c r="O250" s="1">
        <v>51090100</v>
      </c>
      <c r="P250" s="1" t="s">
        <v>298</v>
      </c>
      <c r="Q250" s="1" t="s">
        <v>1046</v>
      </c>
      <c r="R250" s="8">
        <v>54968587</v>
      </c>
      <c r="S250" s="1" t="b">
        <v>1</v>
      </c>
      <c r="T250" s="1" t="s">
        <v>1458</v>
      </c>
      <c r="U250" s="1">
        <v>1</v>
      </c>
    </row>
    <row r="251" spans="2:21">
      <c r="B251" s="1">
        <v>51090100</v>
      </c>
      <c r="C251" s="1">
        <v>5000</v>
      </c>
      <c r="D251" s="2" t="s">
        <v>283</v>
      </c>
      <c r="E251" s="2" t="s">
        <v>221</v>
      </c>
      <c r="F251" s="2" t="s">
        <v>380</v>
      </c>
      <c r="G251" s="2" t="s">
        <v>381</v>
      </c>
      <c r="H251" s="2" t="s">
        <v>257</v>
      </c>
      <c r="I251" s="2">
        <v>102</v>
      </c>
      <c r="J251" s="2" t="s">
        <v>258</v>
      </c>
      <c r="K251" s="2" t="s">
        <v>259</v>
      </c>
      <c r="L251" s="7">
        <v>100</v>
      </c>
      <c r="M251" s="2" t="s">
        <v>382</v>
      </c>
      <c r="O251" s="1">
        <v>51090100</v>
      </c>
      <c r="P251" s="1" t="s">
        <v>298</v>
      </c>
      <c r="Q251" s="1" t="s">
        <v>1047</v>
      </c>
      <c r="R251" s="8">
        <v>670439</v>
      </c>
      <c r="S251" s="1" t="b">
        <v>1</v>
      </c>
      <c r="T251" s="1" t="s">
        <v>1459</v>
      </c>
      <c r="U251" s="1">
        <v>1</v>
      </c>
    </row>
    <row r="252" spans="2:21">
      <c r="B252" s="1">
        <v>51100100</v>
      </c>
      <c r="C252" s="1">
        <v>1000</v>
      </c>
      <c r="D252" s="2" t="s">
        <v>263</v>
      </c>
      <c r="E252" s="2" t="s">
        <v>264</v>
      </c>
      <c r="F252" s="2" t="s">
        <v>265</v>
      </c>
      <c r="G252" s="2" t="s">
        <v>266</v>
      </c>
      <c r="H252" s="2" t="s">
        <v>267</v>
      </c>
      <c r="I252" s="2" t="s">
        <v>267</v>
      </c>
      <c r="J252" s="2" t="s">
        <v>267</v>
      </c>
      <c r="K252" s="2" t="s">
        <v>267</v>
      </c>
      <c r="L252" s="2" t="s">
        <v>267</v>
      </c>
      <c r="M252" s="2" t="s">
        <v>267</v>
      </c>
      <c r="O252" s="1">
        <v>51100100</v>
      </c>
      <c r="P252" s="1" t="s">
        <v>299</v>
      </c>
      <c r="Q252" s="1">
        <v>1000</v>
      </c>
      <c r="R252" s="8">
        <v>20000</v>
      </c>
      <c r="S252" s="1" t="b">
        <v>1</v>
      </c>
      <c r="T252" s="1" t="s">
        <v>1460</v>
      </c>
      <c r="U252" s="1">
        <v>1</v>
      </c>
    </row>
    <row r="253" spans="2:21">
      <c r="B253" s="1">
        <v>51100100</v>
      </c>
      <c r="C253" s="1">
        <v>3000</v>
      </c>
      <c r="D253" s="2" t="s">
        <v>283</v>
      </c>
      <c r="E253" s="2" t="s">
        <v>221</v>
      </c>
      <c r="F253" s="2" t="s">
        <v>284</v>
      </c>
      <c r="G253" s="2" t="s">
        <v>285</v>
      </c>
      <c r="H253" s="2" t="s">
        <v>257</v>
      </c>
      <c r="I253" s="2">
        <v>102</v>
      </c>
      <c r="J253" s="2" t="s">
        <v>258</v>
      </c>
      <c r="K253" s="2" t="s">
        <v>305</v>
      </c>
      <c r="L253" s="7">
        <v>110</v>
      </c>
      <c r="M253" s="2" t="s">
        <v>306</v>
      </c>
      <c r="O253" s="1">
        <v>51100100</v>
      </c>
      <c r="P253" s="1" t="s">
        <v>299</v>
      </c>
      <c r="Q253" s="1" t="s">
        <v>1046</v>
      </c>
      <c r="R253" s="8">
        <v>8000</v>
      </c>
      <c r="S253" s="1" t="b">
        <v>1</v>
      </c>
      <c r="T253" s="1" t="s">
        <v>1461</v>
      </c>
      <c r="U253" s="1">
        <v>1</v>
      </c>
    </row>
    <row r="254" spans="2:21">
      <c r="B254" s="1">
        <v>51103100</v>
      </c>
      <c r="C254" s="1">
        <v>1000</v>
      </c>
      <c r="D254" s="2" t="s">
        <v>263</v>
      </c>
      <c r="E254" s="2" t="s">
        <v>264</v>
      </c>
      <c r="F254" s="2" t="s">
        <v>265</v>
      </c>
      <c r="G254" s="2" t="s">
        <v>266</v>
      </c>
      <c r="H254" s="2" t="s">
        <v>267</v>
      </c>
      <c r="I254" s="2" t="s">
        <v>267</v>
      </c>
      <c r="J254" s="2" t="s">
        <v>267</v>
      </c>
      <c r="K254" s="2" t="s">
        <v>267</v>
      </c>
      <c r="L254" s="2" t="s">
        <v>267</v>
      </c>
      <c r="M254" s="2" t="s">
        <v>267</v>
      </c>
      <c r="O254" s="1">
        <v>51103100</v>
      </c>
      <c r="P254" s="1" t="s">
        <v>1168</v>
      </c>
      <c r="Q254" s="1">
        <v>1000</v>
      </c>
      <c r="R254" s="8">
        <v>26670</v>
      </c>
      <c r="S254" s="1" t="b">
        <v>1</v>
      </c>
      <c r="T254" s="1" t="s">
        <v>1462</v>
      </c>
      <c r="U254" s="1">
        <v>1</v>
      </c>
    </row>
    <row r="255" spans="2:21">
      <c r="B255" s="1">
        <v>51100500</v>
      </c>
      <c r="C255" s="1">
        <v>1000</v>
      </c>
      <c r="D255" s="2" t="s">
        <v>263</v>
      </c>
      <c r="E255" s="2" t="s">
        <v>264</v>
      </c>
      <c r="F255" s="2" t="s">
        <v>265</v>
      </c>
      <c r="G255" s="2" t="s">
        <v>266</v>
      </c>
      <c r="H255" s="2" t="s">
        <v>267</v>
      </c>
      <c r="I255" s="2" t="s">
        <v>267</v>
      </c>
      <c r="J255" s="2" t="s">
        <v>267</v>
      </c>
      <c r="K255" s="2" t="s">
        <v>267</v>
      </c>
      <c r="L255" s="2" t="s">
        <v>267</v>
      </c>
      <c r="M255" s="2" t="s">
        <v>267</v>
      </c>
      <c r="O255" s="1">
        <v>51100500</v>
      </c>
      <c r="P255" s="1" t="s">
        <v>300</v>
      </c>
      <c r="Q255" s="1" t="s">
        <v>1045</v>
      </c>
      <c r="R255" s="8">
        <v>205500</v>
      </c>
      <c r="S255" s="1" t="b">
        <v>1</v>
      </c>
      <c r="T255" s="1" t="s">
        <v>1463</v>
      </c>
      <c r="U255" s="1">
        <v>1</v>
      </c>
    </row>
    <row r="256" spans="2:21">
      <c r="B256" s="1">
        <v>51100500</v>
      </c>
      <c r="C256" s="1">
        <v>3000</v>
      </c>
      <c r="D256" s="2" t="s">
        <v>283</v>
      </c>
      <c r="E256" s="2" t="s">
        <v>221</v>
      </c>
      <c r="F256" s="2" t="s">
        <v>284</v>
      </c>
      <c r="G256" s="2" t="s">
        <v>285</v>
      </c>
      <c r="H256" s="2" t="s">
        <v>257</v>
      </c>
      <c r="I256" s="2">
        <v>102</v>
      </c>
      <c r="J256" s="2" t="s">
        <v>258</v>
      </c>
      <c r="K256" s="2" t="s">
        <v>305</v>
      </c>
      <c r="L256" s="7">
        <v>110</v>
      </c>
      <c r="M256" s="2" t="s">
        <v>306</v>
      </c>
      <c r="O256" s="1">
        <v>51100500</v>
      </c>
      <c r="P256" s="1" t="s">
        <v>300</v>
      </c>
      <c r="Q256" s="1" t="s">
        <v>1046</v>
      </c>
      <c r="R256" s="8">
        <v>107400</v>
      </c>
      <c r="S256" s="1" t="b">
        <v>1</v>
      </c>
      <c r="T256" s="1" t="s">
        <v>1464</v>
      </c>
      <c r="U256" s="1">
        <v>1</v>
      </c>
    </row>
    <row r="257" spans="2:21">
      <c r="B257" s="1">
        <v>51100900</v>
      </c>
      <c r="C257" s="1">
        <v>1000</v>
      </c>
      <c r="D257" s="2" t="s">
        <v>263</v>
      </c>
      <c r="E257" s="2" t="s">
        <v>264</v>
      </c>
      <c r="F257" s="2" t="s">
        <v>265</v>
      </c>
      <c r="G257" s="2" t="s">
        <v>266</v>
      </c>
      <c r="H257" s="2" t="s">
        <v>267</v>
      </c>
      <c r="I257" s="2" t="s">
        <v>267</v>
      </c>
      <c r="J257" s="2" t="s">
        <v>267</v>
      </c>
      <c r="K257" s="2" t="s">
        <v>267</v>
      </c>
      <c r="L257" s="2" t="s">
        <v>267</v>
      </c>
      <c r="M257" s="2" t="s">
        <v>267</v>
      </c>
      <c r="O257" s="1">
        <v>51100900</v>
      </c>
      <c r="P257" s="1" t="s">
        <v>301</v>
      </c>
      <c r="Q257" s="1" t="s">
        <v>1045</v>
      </c>
      <c r="R257" s="8">
        <v>11317450</v>
      </c>
      <c r="S257" s="1" t="b">
        <v>1</v>
      </c>
      <c r="T257" s="1" t="s">
        <v>1465</v>
      </c>
      <c r="U257" s="1">
        <v>1</v>
      </c>
    </row>
    <row r="258" spans="2:21">
      <c r="B258" s="1">
        <v>51100900</v>
      </c>
      <c r="C258" s="1">
        <v>3000</v>
      </c>
      <c r="D258" s="2" t="s">
        <v>283</v>
      </c>
      <c r="E258" s="2" t="s">
        <v>221</v>
      </c>
      <c r="F258" s="2" t="s">
        <v>284</v>
      </c>
      <c r="G258" s="2" t="s">
        <v>285</v>
      </c>
      <c r="H258" s="2" t="s">
        <v>257</v>
      </c>
      <c r="I258" s="2">
        <v>102</v>
      </c>
      <c r="J258" s="2" t="s">
        <v>258</v>
      </c>
      <c r="K258" s="2" t="s">
        <v>305</v>
      </c>
      <c r="L258" s="7">
        <v>110</v>
      </c>
      <c r="M258" s="2" t="s">
        <v>306</v>
      </c>
      <c r="O258" s="1">
        <v>51100900</v>
      </c>
      <c r="P258" s="1" t="s">
        <v>301</v>
      </c>
      <c r="Q258" s="1" t="s">
        <v>1046</v>
      </c>
      <c r="R258" s="8">
        <v>4099730</v>
      </c>
      <c r="S258" s="1" t="b">
        <v>1</v>
      </c>
      <c r="T258" s="1" t="s">
        <v>1466</v>
      </c>
      <c r="U258" s="1">
        <v>1</v>
      </c>
    </row>
    <row r="259" spans="2:21">
      <c r="B259" s="1">
        <v>51100900</v>
      </c>
      <c r="C259" s="1">
        <v>5000</v>
      </c>
      <c r="D259" s="2" t="s">
        <v>283</v>
      </c>
      <c r="E259" s="2" t="s">
        <v>221</v>
      </c>
      <c r="F259" s="2" t="s">
        <v>380</v>
      </c>
      <c r="G259" s="2" t="s">
        <v>381</v>
      </c>
      <c r="H259" s="2" t="s">
        <v>257</v>
      </c>
      <c r="I259" s="2">
        <v>102</v>
      </c>
      <c r="J259" s="2" t="s">
        <v>258</v>
      </c>
      <c r="K259" s="2" t="s">
        <v>259</v>
      </c>
      <c r="L259" s="7">
        <v>100</v>
      </c>
      <c r="M259" s="2" t="s">
        <v>382</v>
      </c>
      <c r="O259" s="1">
        <v>51100900</v>
      </c>
      <c r="P259" s="1" t="s">
        <v>301</v>
      </c>
      <c r="Q259" s="1" t="s">
        <v>1047</v>
      </c>
      <c r="R259" s="8">
        <v>1422000</v>
      </c>
      <c r="S259" s="1" t="b">
        <v>1</v>
      </c>
      <c r="T259" s="1" t="s">
        <v>1467</v>
      </c>
      <c r="U259" s="1">
        <v>1</v>
      </c>
    </row>
    <row r="260" spans="2:21">
      <c r="B260" s="1">
        <v>51101100</v>
      </c>
      <c r="C260" s="1">
        <v>3000</v>
      </c>
      <c r="D260" s="2" t="s">
        <v>283</v>
      </c>
      <c r="E260" s="2" t="s">
        <v>221</v>
      </c>
      <c r="F260" s="2" t="s">
        <v>284</v>
      </c>
      <c r="G260" s="2" t="s">
        <v>285</v>
      </c>
      <c r="H260" s="2" t="s">
        <v>257</v>
      </c>
      <c r="I260" s="2">
        <v>102</v>
      </c>
      <c r="J260" s="2" t="s">
        <v>258</v>
      </c>
      <c r="K260" s="2" t="s">
        <v>305</v>
      </c>
      <c r="L260" s="7">
        <v>110</v>
      </c>
      <c r="M260" s="2" t="s">
        <v>306</v>
      </c>
      <c r="O260" s="1">
        <v>51101100</v>
      </c>
      <c r="P260" s="1" t="s">
        <v>302</v>
      </c>
      <c r="Q260" s="1" t="s">
        <v>1046</v>
      </c>
      <c r="R260" s="8">
        <v>0</v>
      </c>
      <c r="S260" s="1" t="b">
        <v>1</v>
      </c>
      <c r="T260" s="1" t="s">
        <v>1468</v>
      </c>
      <c r="U260" s="1">
        <v>1</v>
      </c>
    </row>
    <row r="261" spans="2:21">
      <c r="B261" s="1">
        <v>51101500</v>
      </c>
      <c r="C261" s="1">
        <v>1000</v>
      </c>
      <c r="D261" s="2" t="s">
        <v>263</v>
      </c>
      <c r="E261" s="2" t="s">
        <v>264</v>
      </c>
      <c r="F261" s="2" t="s">
        <v>265</v>
      </c>
      <c r="G261" s="2" t="s">
        <v>266</v>
      </c>
      <c r="H261" s="2" t="s">
        <v>267</v>
      </c>
      <c r="I261" s="2" t="s">
        <v>267</v>
      </c>
      <c r="J261" s="2" t="s">
        <v>267</v>
      </c>
      <c r="K261" s="2" t="s">
        <v>267</v>
      </c>
      <c r="L261" s="2" t="s">
        <v>267</v>
      </c>
      <c r="M261" s="2" t="s">
        <v>267</v>
      </c>
      <c r="O261" s="1">
        <v>51101500</v>
      </c>
      <c r="P261" s="1" t="s">
        <v>303</v>
      </c>
      <c r="Q261" s="1" t="s">
        <v>1045</v>
      </c>
      <c r="R261" s="8">
        <v>0</v>
      </c>
      <c r="S261" s="1" t="b">
        <v>1</v>
      </c>
      <c r="T261" s="1" t="s">
        <v>1469</v>
      </c>
      <c r="U261" s="1">
        <v>1</v>
      </c>
    </row>
    <row r="262" spans="2:21">
      <c r="B262" s="1">
        <v>51101500</v>
      </c>
      <c r="C262" s="1">
        <v>3000</v>
      </c>
      <c r="D262" s="2" t="s">
        <v>283</v>
      </c>
      <c r="E262" s="2" t="s">
        <v>221</v>
      </c>
      <c r="F262" s="2" t="s">
        <v>284</v>
      </c>
      <c r="G262" s="2" t="s">
        <v>285</v>
      </c>
      <c r="H262" s="2" t="s">
        <v>257</v>
      </c>
      <c r="I262" s="2">
        <v>102</v>
      </c>
      <c r="J262" s="2" t="s">
        <v>258</v>
      </c>
      <c r="K262" s="2" t="s">
        <v>305</v>
      </c>
      <c r="L262" s="7">
        <v>110</v>
      </c>
      <c r="M262" s="2" t="s">
        <v>306</v>
      </c>
      <c r="O262" s="1">
        <v>51101500</v>
      </c>
      <c r="P262" s="1" t="s">
        <v>303</v>
      </c>
      <c r="Q262" s="1" t="s">
        <v>1046</v>
      </c>
      <c r="R262" s="8">
        <v>0</v>
      </c>
      <c r="S262" s="1" t="b">
        <v>1</v>
      </c>
      <c r="T262" s="1" t="s">
        <v>1470</v>
      </c>
      <c r="U262" s="1">
        <v>1</v>
      </c>
    </row>
    <row r="263" spans="2:21">
      <c r="B263" s="1">
        <v>51101500</v>
      </c>
      <c r="C263" s="1">
        <v>5000</v>
      </c>
      <c r="D263" s="2" t="s">
        <v>283</v>
      </c>
      <c r="E263" s="2" t="s">
        <v>221</v>
      </c>
      <c r="F263" s="2" t="s">
        <v>380</v>
      </c>
      <c r="G263" s="2" t="s">
        <v>381</v>
      </c>
      <c r="H263" s="2" t="s">
        <v>257</v>
      </c>
      <c r="I263" s="2">
        <v>102</v>
      </c>
      <c r="J263" s="2" t="s">
        <v>258</v>
      </c>
      <c r="K263" s="2" t="s">
        <v>259</v>
      </c>
      <c r="L263" s="7">
        <v>100</v>
      </c>
      <c r="M263" s="2" t="s">
        <v>382</v>
      </c>
      <c r="O263" s="1">
        <v>51101500</v>
      </c>
      <c r="P263" s="1" t="s">
        <v>303</v>
      </c>
      <c r="Q263" s="1" t="s">
        <v>1047</v>
      </c>
      <c r="R263" s="8">
        <v>0</v>
      </c>
      <c r="S263" s="1" t="b">
        <v>1</v>
      </c>
      <c r="T263" s="1" t="s">
        <v>1471</v>
      </c>
      <c r="U263" s="1">
        <v>1</v>
      </c>
    </row>
    <row r="264" spans="2:21">
      <c r="B264" s="1">
        <v>51101900</v>
      </c>
      <c r="C264" s="1">
        <v>1000</v>
      </c>
      <c r="D264" s="2" t="s">
        <v>263</v>
      </c>
      <c r="E264" s="2" t="s">
        <v>264</v>
      </c>
      <c r="F264" s="2" t="s">
        <v>265</v>
      </c>
      <c r="G264" s="2" t="s">
        <v>266</v>
      </c>
      <c r="H264" s="2" t="s">
        <v>267</v>
      </c>
      <c r="I264" s="2" t="s">
        <v>267</v>
      </c>
      <c r="J264" s="2" t="s">
        <v>267</v>
      </c>
      <c r="K264" s="2" t="s">
        <v>267</v>
      </c>
      <c r="L264" s="2" t="s">
        <v>267</v>
      </c>
      <c r="M264" s="2" t="s">
        <v>267</v>
      </c>
      <c r="O264" s="1">
        <v>51101900</v>
      </c>
      <c r="P264" s="1" t="s">
        <v>304</v>
      </c>
      <c r="Q264" s="1" t="s">
        <v>1045</v>
      </c>
      <c r="R264" s="8">
        <v>0</v>
      </c>
      <c r="S264" s="1" t="b">
        <v>1</v>
      </c>
      <c r="T264" s="1" t="s">
        <v>1472</v>
      </c>
      <c r="U264" s="1">
        <v>1</v>
      </c>
    </row>
    <row r="265" spans="2:21">
      <c r="B265" s="1">
        <v>51101900</v>
      </c>
      <c r="C265" s="1">
        <v>3000</v>
      </c>
      <c r="D265" s="2" t="s">
        <v>283</v>
      </c>
      <c r="E265" s="2" t="s">
        <v>221</v>
      </c>
      <c r="F265" s="2" t="s">
        <v>284</v>
      </c>
      <c r="G265" s="2" t="s">
        <v>285</v>
      </c>
      <c r="H265" s="2" t="s">
        <v>257</v>
      </c>
      <c r="I265" s="2">
        <v>102</v>
      </c>
      <c r="J265" s="2" t="s">
        <v>258</v>
      </c>
      <c r="K265" s="2" t="s">
        <v>305</v>
      </c>
      <c r="L265" s="7">
        <v>110</v>
      </c>
      <c r="M265" s="2" t="s">
        <v>306</v>
      </c>
      <c r="O265" s="1">
        <v>51101900</v>
      </c>
      <c r="P265" s="1" t="s">
        <v>304</v>
      </c>
      <c r="Q265" s="1" t="s">
        <v>1046</v>
      </c>
      <c r="R265" s="8">
        <v>0</v>
      </c>
      <c r="S265" s="1" t="b">
        <v>1</v>
      </c>
      <c r="T265" s="1" t="s">
        <v>1473</v>
      </c>
      <c r="U265" s="1">
        <v>1</v>
      </c>
    </row>
    <row r="266" spans="2:21">
      <c r="B266" s="1">
        <v>51102500</v>
      </c>
      <c r="C266" s="1">
        <v>3000</v>
      </c>
      <c r="D266" s="2" t="s">
        <v>283</v>
      </c>
      <c r="E266" s="2" t="s">
        <v>221</v>
      </c>
      <c r="F266" s="2" t="s">
        <v>284</v>
      </c>
      <c r="G266" s="2" t="s">
        <v>285</v>
      </c>
      <c r="H266" s="2" t="s">
        <v>257</v>
      </c>
      <c r="I266" s="2">
        <v>102</v>
      </c>
      <c r="J266" s="2" t="s">
        <v>258</v>
      </c>
      <c r="K266" s="2" t="s">
        <v>305</v>
      </c>
      <c r="L266" s="7">
        <v>110</v>
      </c>
      <c r="M266" s="2" t="s">
        <v>306</v>
      </c>
      <c r="O266" s="1">
        <v>51102500</v>
      </c>
      <c r="P266" s="1" t="s">
        <v>307</v>
      </c>
      <c r="Q266" s="1" t="s">
        <v>1046</v>
      </c>
      <c r="R266" s="8">
        <v>16080</v>
      </c>
      <c r="S266" s="1" t="b">
        <v>1</v>
      </c>
      <c r="T266" s="1" t="s">
        <v>1474</v>
      </c>
      <c r="U266" s="1">
        <v>1</v>
      </c>
    </row>
    <row r="267" spans="2:21">
      <c r="B267" s="1">
        <v>51103300</v>
      </c>
      <c r="C267" s="1">
        <v>3000</v>
      </c>
      <c r="D267" s="2" t="s">
        <v>283</v>
      </c>
      <c r="E267" s="2" t="s">
        <v>221</v>
      </c>
      <c r="F267" s="2" t="s">
        <v>284</v>
      </c>
      <c r="G267" s="2" t="s">
        <v>285</v>
      </c>
      <c r="H267" s="2" t="s">
        <v>257</v>
      </c>
      <c r="I267" s="2">
        <v>102</v>
      </c>
      <c r="J267" s="2" t="s">
        <v>258</v>
      </c>
      <c r="K267" s="2" t="s">
        <v>305</v>
      </c>
      <c r="L267" s="7">
        <v>110</v>
      </c>
      <c r="M267" s="2" t="s">
        <v>306</v>
      </c>
      <c r="O267" s="1">
        <v>51103300</v>
      </c>
      <c r="P267" s="1" t="s">
        <v>569</v>
      </c>
      <c r="Q267" s="1" t="s">
        <v>1046</v>
      </c>
      <c r="R267" s="8">
        <v>0</v>
      </c>
      <c r="S267" s="1" t="b">
        <v>1</v>
      </c>
      <c r="T267" s="1" t="s">
        <v>1475</v>
      </c>
      <c r="U267" s="1">
        <v>1</v>
      </c>
    </row>
    <row r="268" spans="2:21">
      <c r="B268" s="1">
        <v>51110100</v>
      </c>
      <c r="C268" s="1">
        <v>1000</v>
      </c>
      <c r="D268" s="2" t="s">
        <v>263</v>
      </c>
      <c r="E268" s="2" t="s">
        <v>264</v>
      </c>
      <c r="F268" s="2" t="s">
        <v>265</v>
      </c>
      <c r="G268" s="2" t="s">
        <v>266</v>
      </c>
      <c r="H268" s="2" t="s">
        <v>267</v>
      </c>
      <c r="I268" s="2" t="s">
        <v>267</v>
      </c>
      <c r="J268" s="2" t="s">
        <v>267</v>
      </c>
      <c r="K268" s="2" t="s">
        <v>267</v>
      </c>
      <c r="L268" s="2" t="s">
        <v>267</v>
      </c>
      <c r="M268" s="2" t="s">
        <v>267</v>
      </c>
      <c r="O268" s="1">
        <v>51110100</v>
      </c>
      <c r="P268" s="1" t="s">
        <v>308</v>
      </c>
      <c r="Q268" s="1" t="s">
        <v>1045</v>
      </c>
      <c r="R268" s="8">
        <v>188234563</v>
      </c>
      <c r="S268" s="1" t="b">
        <v>1</v>
      </c>
      <c r="T268" s="1" t="s">
        <v>1476</v>
      </c>
      <c r="U268" s="1">
        <v>1</v>
      </c>
    </row>
    <row r="269" spans="2:21">
      <c r="B269" s="1">
        <v>51110100</v>
      </c>
      <c r="C269" s="1">
        <v>3000</v>
      </c>
      <c r="D269" s="2" t="s">
        <v>283</v>
      </c>
      <c r="E269" s="2" t="s">
        <v>221</v>
      </c>
      <c r="F269" s="2" t="s">
        <v>284</v>
      </c>
      <c r="G269" s="2" t="s">
        <v>285</v>
      </c>
      <c r="H269" s="2" t="s">
        <v>257</v>
      </c>
      <c r="I269" s="2">
        <v>102</v>
      </c>
      <c r="J269" s="2" t="s">
        <v>258</v>
      </c>
      <c r="K269" s="2" t="s">
        <v>309</v>
      </c>
      <c r="L269" s="7">
        <v>111</v>
      </c>
      <c r="M269" s="2" t="s">
        <v>313</v>
      </c>
      <c r="O269" s="1">
        <v>51110100</v>
      </c>
      <c r="P269" s="1" t="s">
        <v>308</v>
      </c>
      <c r="Q269" s="1" t="s">
        <v>1046</v>
      </c>
      <c r="R269" s="8">
        <v>58265275</v>
      </c>
      <c r="S269" s="1" t="b">
        <v>1</v>
      </c>
      <c r="T269" s="1" t="s">
        <v>1477</v>
      </c>
      <c r="U269" s="1">
        <v>1</v>
      </c>
    </row>
    <row r="270" spans="2:21">
      <c r="B270" s="1">
        <v>51110300</v>
      </c>
      <c r="C270" s="1">
        <v>1000</v>
      </c>
      <c r="D270" s="2" t="s">
        <v>263</v>
      </c>
      <c r="E270" s="2" t="s">
        <v>264</v>
      </c>
      <c r="F270" s="2" t="s">
        <v>265</v>
      </c>
      <c r="G270" s="2" t="s">
        <v>266</v>
      </c>
      <c r="H270" s="2" t="s">
        <v>267</v>
      </c>
      <c r="I270" s="2" t="s">
        <v>267</v>
      </c>
      <c r="J270" s="2" t="s">
        <v>267</v>
      </c>
      <c r="K270" s="2" t="s">
        <v>267</v>
      </c>
      <c r="L270" s="2" t="s">
        <v>267</v>
      </c>
      <c r="M270" s="2" t="s">
        <v>267</v>
      </c>
      <c r="O270" s="1">
        <v>51110300</v>
      </c>
      <c r="P270" s="1" t="s">
        <v>310</v>
      </c>
      <c r="Q270" s="1" t="s">
        <v>1045</v>
      </c>
      <c r="R270" s="8">
        <v>3456250</v>
      </c>
      <c r="S270" s="1" t="b">
        <v>1</v>
      </c>
      <c r="T270" s="1" t="s">
        <v>1478</v>
      </c>
      <c r="U270" s="1">
        <v>1</v>
      </c>
    </row>
    <row r="271" spans="2:21">
      <c r="B271" s="1">
        <v>51110300</v>
      </c>
      <c r="C271" s="1">
        <v>3000</v>
      </c>
      <c r="D271" s="2" t="s">
        <v>283</v>
      </c>
      <c r="E271" s="2" t="s">
        <v>221</v>
      </c>
      <c r="F271" s="2" t="s">
        <v>284</v>
      </c>
      <c r="G271" s="2" t="s">
        <v>285</v>
      </c>
      <c r="H271" s="2" t="s">
        <v>257</v>
      </c>
      <c r="I271" s="2">
        <v>102</v>
      </c>
      <c r="J271" s="2" t="s">
        <v>258</v>
      </c>
      <c r="K271" s="2" t="s">
        <v>309</v>
      </c>
      <c r="L271" s="7">
        <v>111</v>
      </c>
      <c r="M271" s="2" t="s">
        <v>313</v>
      </c>
      <c r="O271" s="1">
        <v>51110300</v>
      </c>
      <c r="P271" s="1" t="s">
        <v>310</v>
      </c>
      <c r="Q271" s="1" t="s">
        <v>1046</v>
      </c>
      <c r="R271" s="8">
        <v>2121143</v>
      </c>
      <c r="S271" s="1" t="b">
        <v>1</v>
      </c>
      <c r="T271" s="1" t="s">
        <v>1479</v>
      </c>
      <c r="U271" s="1">
        <v>1</v>
      </c>
    </row>
    <row r="272" spans="2:21">
      <c r="B272" s="1">
        <v>51110500</v>
      </c>
      <c r="C272" s="1">
        <v>1000</v>
      </c>
      <c r="D272" s="2" t="s">
        <v>263</v>
      </c>
      <c r="E272" s="2" t="s">
        <v>264</v>
      </c>
      <c r="F272" s="2" t="s">
        <v>265</v>
      </c>
      <c r="G272" s="2" t="s">
        <v>266</v>
      </c>
      <c r="H272" s="2" t="s">
        <v>267</v>
      </c>
      <c r="I272" s="2" t="s">
        <v>267</v>
      </c>
      <c r="J272" s="2" t="s">
        <v>267</v>
      </c>
      <c r="K272" s="2" t="s">
        <v>267</v>
      </c>
      <c r="L272" s="2" t="s">
        <v>267</v>
      </c>
      <c r="M272" s="2" t="s">
        <v>267</v>
      </c>
      <c r="O272" s="1">
        <v>51110500</v>
      </c>
      <c r="P272" s="1" t="s">
        <v>311</v>
      </c>
      <c r="Q272" s="1" t="s">
        <v>1045</v>
      </c>
      <c r="R272" s="8">
        <v>2060413525</v>
      </c>
      <c r="S272" s="1" t="b">
        <v>1</v>
      </c>
      <c r="T272" s="1" t="s">
        <v>1480</v>
      </c>
      <c r="U272" s="1">
        <v>1</v>
      </c>
    </row>
    <row r="273" spans="2:21">
      <c r="B273" s="1">
        <v>51110700</v>
      </c>
      <c r="C273" s="1">
        <v>1000</v>
      </c>
      <c r="D273" s="2" t="s">
        <v>263</v>
      </c>
      <c r="E273" s="2" t="s">
        <v>264</v>
      </c>
      <c r="F273" s="2" t="s">
        <v>265</v>
      </c>
      <c r="G273" s="2" t="s">
        <v>266</v>
      </c>
      <c r="H273" s="2" t="s">
        <v>267</v>
      </c>
      <c r="I273" s="2" t="s">
        <v>267</v>
      </c>
      <c r="J273" s="2" t="s">
        <v>267</v>
      </c>
      <c r="K273" s="2" t="s">
        <v>267</v>
      </c>
      <c r="L273" s="2" t="s">
        <v>267</v>
      </c>
      <c r="M273" s="2" t="s">
        <v>267</v>
      </c>
      <c r="O273" s="1">
        <v>51110700</v>
      </c>
      <c r="P273" s="1" t="s">
        <v>1169</v>
      </c>
      <c r="Q273" s="1" t="s">
        <v>1045</v>
      </c>
      <c r="R273" s="8">
        <v>755047</v>
      </c>
      <c r="S273" s="1" t="b">
        <v>1</v>
      </c>
      <c r="T273" s="1" t="s">
        <v>1481</v>
      </c>
      <c r="U273" s="1">
        <v>1</v>
      </c>
    </row>
    <row r="274" spans="2:21">
      <c r="B274" s="1">
        <v>51110900</v>
      </c>
      <c r="C274" s="1">
        <v>1000</v>
      </c>
      <c r="D274" s="2" t="s">
        <v>263</v>
      </c>
      <c r="E274" s="2" t="s">
        <v>264</v>
      </c>
      <c r="F274" s="2" t="s">
        <v>265</v>
      </c>
      <c r="G274" s="2" t="s">
        <v>266</v>
      </c>
      <c r="H274" s="2" t="s">
        <v>267</v>
      </c>
      <c r="I274" s="2" t="s">
        <v>267</v>
      </c>
      <c r="J274" s="2" t="s">
        <v>267</v>
      </c>
      <c r="K274" s="2" t="s">
        <v>267</v>
      </c>
      <c r="L274" s="2" t="s">
        <v>267</v>
      </c>
      <c r="M274" s="2" t="s">
        <v>267</v>
      </c>
      <c r="O274" s="1">
        <v>51110900</v>
      </c>
      <c r="P274" s="1" t="s">
        <v>312</v>
      </c>
      <c r="Q274" s="1" t="s">
        <v>1045</v>
      </c>
      <c r="R274" s="8">
        <v>87087427</v>
      </c>
      <c r="S274" s="1" t="b">
        <v>1</v>
      </c>
      <c r="T274" s="1" t="s">
        <v>1482</v>
      </c>
      <c r="U274" s="1">
        <v>1</v>
      </c>
    </row>
    <row r="275" spans="2:21">
      <c r="B275" s="1">
        <v>51110900</v>
      </c>
      <c r="C275" s="1">
        <v>3000</v>
      </c>
      <c r="D275" s="2" t="s">
        <v>283</v>
      </c>
      <c r="E275" s="2" t="s">
        <v>221</v>
      </c>
      <c r="F275" s="2" t="s">
        <v>284</v>
      </c>
      <c r="G275" s="2" t="s">
        <v>285</v>
      </c>
      <c r="H275" s="2" t="s">
        <v>257</v>
      </c>
      <c r="I275" s="2">
        <v>102</v>
      </c>
      <c r="J275" s="2" t="s">
        <v>258</v>
      </c>
      <c r="K275" s="2" t="s">
        <v>309</v>
      </c>
      <c r="L275" s="7">
        <v>111</v>
      </c>
      <c r="M275" s="2" t="s">
        <v>313</v>
      </c>
      <c r="O275" s="1">
        <v>51110900</v>
      </c>
      <c r="P275" s="1" t="s">
        <v>312</v>
      </c>
      <c r="Q275" s="1" t="s">
        <v>1046</v>
      </c>
      <c r="R275" s="8">
        <v>18788060</v>
      </c>
      <c r="S275" s="1" t="b">
        <v>1</v>
      </c>
      <c r="T275" s="1" t="s">
        <v>1483</v>
      </c>
      <c r="U275" s="1">
        <v>1</v>
      </c>
    </row>
    <row r="276" spans="2:21">
      <c r="B276" s="1">
        <v>51110900</v>
      </c>
      <c r="C276" s="1">
        <v>5000</v>
      </c>
      <c r="D276" s="2" t="s">
        <v>283</v>
      </c>
      <c r="E276" s="2" t="s">
        <v>221</v>
      </c>
      <c r="F276" s="2" t="s">
        <v>380</v>
      </c>
      <c r="G276" s="2" t="s">
        <v>381</v>
      </c>
      <c r="H276" s="2" t="s">
        <v>257</v>
      </c>
      <c r="I276" s="2">
        <v>102</v>
      </c>
      <c r="J276" s="2" t="s">
        <v>258</v>
      </c>
      <c r="K276" s="2" t="s">
        <v>259</v>
      </c>
      <c r="L276" s="7">
        <v>100</v>
      </c>
      <c r="M276" s="2" t="s">
        <v>382</v>
      </c>
      <c r="O276" s="1">
        <v>51110900</v>
      </c>
      <c r="P276" s="1" t="s">
        <v>312</v>
      </c>
      <c r="Q276" s="1" t="s">
        <v>1047</v>
      </c>
      <c r="R276" s="8">
        <v>1585699</v>
      </c>
      <c r="S276" s="1" t="b">
        <v>1</v>
      </c>
      <c r="T276" s="1" t="s">
        <v>1484</v>
      </c>
      <c r="U276" s="1">
        <v>1</v>
      </c>
    </row>
    <row r="277" spans="2:21">
      <c r="B277" s="1">
        <v>51111100</v>
      </c>
      <c r="C277" s="1">
        <v>3000</v>
      </c>
      <c r="D277" s="2" t="s">
        <v>283</v>
      </c>
      <c r="E277" s="2" t="s">
        <v>221</v>
      </c>
      <c r="F277" s="2" t="s">
        <v>284</v>
      </c>
      <c r="G277" s="2" t="s">
        <v>285</v>
      </c>
      <c r="H277" s="2" t="s">
        <v>257</v>
      </c>
      <c r="I277" s="2">
        <v>102</v>
      </c>
      <c r="J277" s="2" t="s">
        <v>258</v>
      </c>
      <c r="K277" s="2" t="s">
        <v>309</v>
      </c>
      <c r="L277" s="7">
        <v>111</v>
      </c>
      <c r="M277" s="2" t="s">
        <v>313</v>
      </c>
      <c r="O277" s="1">
        <v>51111100</v>
      </c>
      <c r="P277" s="1" t="s">
        <v>314</v>
      </c>
      <c r="Q277" s="1" t="s">
        <v>1046</v>
      </c>
      <c r="R277" s="8">
        <v>619400</v>
      </c>
      <c r="S277" s="1" t="b">
        <v>1</v>
      </c>
      <c r="T277" s="1" t="s">
        <v>1485</v>
      </c>
      <c r="U277" s="1">
        <v>1</v>
      </c>
    </row>
    <row r="278" spans="2:21">
      <c r="B278" s="1">
        <v>51111300</v>
      </c>
      <c r="C278" s="1">
        <v>5000</v>
      </c>
      <c r="D278" s="2" t="s">
        <v>283</v>
      </c>
      <c r="E278" s="2" t="s">
        <v>221</v>
      </c>
      <c r="F278" s="2" t="s">
        <v>380</v>
      </c>
      <c r="G278" s="2" t="s">
        <v>381</v>
      </c>
      <c r="H278" s="2" t="s">
        <v>257</v>
      </c>
      <c r="I278" s="2">
        <v>102</v>
      </c>
      <c r="J278" s="2" t="s">
        <v>258</v>
      </c>
      <c r="K278" s="2" t="s">
        <v>259</v>
      </c>
      <c r="L278" s="7">
        <v>100</v>
      </c>
      <c r="M278" s="2" t="s">
        <v>382</v>
      </c>
      <c r="O278" s="1">
        <v>51111300</v>
      </c>
      <c r="P278" s="1" t="s">
        <v>315</v>
      </c>
      <c r="Q278" s="1" t="s">
        <v>1047</v>
      </c>
      <c r="R278" s="8">
        <v>62924673</v>
      </c>
      <c r="S278" s="1" t="b">
        <v>1</v>
      </c>
      <c r="T278" s="1" t="s">
        <v>1486</v>
      </c>
      <c r="U278" s="1">
        <v>1</v>
      </c>
    </row>
    <row r="279" spans="2:21">
      <c r="B279" s="1">
        <v>51111600</v>
      </c>
      <c r="C279" s="1">
        <v>1000</v>
      </c>
      <c r="D279" s="2" t="s">
        <v>263</v>
      </c>
      <c r="E279" s="2" t="s">
        <v>264</v>
      </c>
      <c r="F279" s="2" t="s">
        <v>265</v>
      </c>
      <c r="G279" s="2" t="s">
        <v>266</v>
      </c>
      <c r="H279" s="2" t="s">
        <v>267</v>
      </c>
      <c r="I279" s="2" t="s">
        <v>267</v>
      </c>
      <c r="J279" s="2" t="s">
        <v>267</v>
      </c>
      <c r="K279" s="2" t="s">
        <v>267</v>
      </c>
      <c r="L279" s="2" t="s">
        <v>267</v>
      </c>
      <c r="M279" s="2" t="s">
        <v>267</v>
      </c>
      <c r="O279" s="1">
        <v>51111600</v>
      </c>
      <c r="P279" s="1" t="s">
        <v>316</v>
      </c>
      <c r="Q279" s="1" t="s">
        <v>1045</v>
      </c>
      <c r="R279" s="8">
        <v>7015000</v>
      </c>
      <c r="S279" s="1" t="b">
        <v>1</v>
      </c>
      <c r="T279" s="1" t="s">
        <v>1487</v>
      </c>
      <c r="U279" s="1">
        <v>1</v>
      </c>
    </row>
    <row r="280" spans="2:21">
      <c r="B280" s="1">
        <v>51111700</v>
      </c>
      <c r="C280" s="1">
        <v>1000</v>
      </c>
      <c r="D280" s="2" t="s">
        <v>263</v>
      </c>
      <c r="E280" s="2" t="s">
        <v>264</v>
      </c>
      <c r="F280" s="2" t="s">
        <v>265</v>
      </c>
      <c r="G280" s="2" t="s">
        <v>266</v>
      </c>
      <c r="H280" s="2" t="s">
        <v>267</v>
      </c>
      <c r="I280" s="2" t="s">
        <v>267</v>
      </c>
      <c r="J280" s="2" t="s">
        <v>267</v>
      </c>
      <c r="K280" s="2" t="s">
        <v>267</v>
      </c>
      <c r="L280" s="2" t="s">
        <v>267</v>
      </c>
      <c r="M280" s="2" t="s">
        <v>267</v>
      </c>
      <c r="O280" s="1">
        <v>51111700</v>
      </c>
      <c r="P280" s="1" t="s">
        <v>317</v>
      </c>
      <c r="Q280" s="1" t="s">
        <v>1045</v>
      </c>
      <c r="R280" s="8">
        <v>10420373</v>
      </c>
      <c r="S280" s="1" t="b">
        <v>1</v>
      </c>
      <c r="T280" s="1" t="s">
        <v>1488</v>
      </c>
      <c r="U280" s="1">
        <v>1</v>
      </c>
    </row>
    <row r="281" spans="2:21">
      <c r="B281" s="1">
        <v>51111700</v>
      </c>
      <c r="C281" s="1">
        <v>3000</v>
      </c>
      <c r="D281" s="2" t="s">
        <v>283</v>
      </c>
      <c r="E281" s="2" t="s">
        <v>221</v>
      </c>
      <c r="F281" s="2" t="s">
        <v>284</v>
      </c>
      <c r="G281" s="2" t="s">
        <v>285</v>
      </c>
      <c r="H281" s="2" t="s">
        <v>257</v>
      </c>
      <c r="I281" s="2">
        <v>102</v>
      </c>
      <c r="J281" s="2" t="s">
        <v>258</v>
      </c>
      <c r="K281" s="2" t="s">
        <v>309</v>
      </c>
      <c r="L281" s="7">
        <v>111</v>
      </c>
      <c r="M281" s="2" t="s">
        <v>313</v>
      </c>
      <c r="O281" s="1">
        <v>51111700</v>
      </c>
      <c r="P281" s="1" t="s">
        <v>317</v>
      </c>
      <c r="Q281" s="1" t="s">
        <v>1046</v>
      </c>
      <c r="R281" s="8">
        <v>8302589</v>
      </c>
      <c r="S281" s="1" t="b">
        <v>1</v>
      </c>
      <c r="T281" s="1" t="s">
        <v>1489</v>
      </c>
      <c r="U281" s="1">
        <v>1</v>
      </c>
    </row>
    <row r="282" spans="2:21">
      <c r="B282" s="1">
        <v>51111700</v>
      </c>
      <c r="C282" s="1">
        <v>5000</v>
      </c>
      <c r="D282" s="2" t="s">
        <v>283</v>
      </c>
      <c r="E282" s="2" t="s">
        <v>221</v>
      </c>
      <c r="F282" s="2" t="s">
        <v>380</v>
      </c>
      <c r="G282" s="2" t="s">
        <v>381</v>
      </c>
      <c r="H282" s="2" t="s">
        <v>257</v>
      </c>
      <c r="I282" s="2">
        <v>102</v>
      </c>
      <c r="J282" s="2" t="s">
        <v>258</v>
      </c>
      <c r="K282" s="2" t="s">
        <v>259</v>
      </c>
      <c r="L282" s="7">
        <v>100</v>
      </c>
      <c r="M282" s="2" t="s">
        <v>382</v>
      </c>
      <c r="O282" s="1">
        <v>51111700</v>
      </c>
      <c r="P282" s="1" t="s">
        <v>317</v>
      </c>
      <c r="Q282" s="1">
        <v>5000</v>
      </c>
      <c r="R282" s="8">
        <v>4228999</v>
      </c>
      <c r="S282" s="1" t="b">
        <v>1</v>
      </c>
      <c r="T282" s="1" t="s">
        <v>1490</v>
      </c>
      <c r="U282" s="1">
        <v>1</v>
      </c>
    </row>
    <row r="283" spans="2:21">
      <c r="B283" s="1">
        <v>51111710</v>
      </c>
      <c r="C283" s="1">
        <v>1000</v>
      </c>
      <c r="D283" s="2" t="s">
        <v>263</v>
      </c>
      <c r="E283" s="2" t="s">
        <v>264</v>
      </c>
      <c r="F283" s="2" t="s">
        <v>265</v>
      </c>
      <c r="G283" s="2" t="s">
        <v>266</v>
      </c>
      <c r="H283" s="2" t="s">
        <v>267</v>
      </c>
      <c r="I283" s="2" t="s">
        <v>267</v>
      </c>
      <c r="J283" s="2" t="s">
        <v>267</v>
      </c>
      <c r="K283" s="2" t="s">
        <v>267</v>
      </c>
      <c r="L283" s="2" t="s">
        <v>267</v>
      </c>
      <c r="M283" s="2" t="s">
        <v>267</v>
      </c>
      <c r="O283" s="1">
        <v>51111710</v>
      </c>
      <c r="P283" s="1" t="s">
        <v>318</v>
      </c>
      <c r="Q283" s="1" t="s">
        <v>1045</v>
      </c>
      <c r="R283" s="8">
        <v>41931828</v>
      </c>
      <c r="S283" s="1" t="b">
        <v>1</v>
      </c>
      <c r="T283" s="1" t="s">
        <v>1491</v>
      </c>
      <c r="U283" s="1">
        <v>1</v>
      </c>
    </row>
    <row r="284" spans="2:21">
      <c r="B284" s="1">
        <v>51111710</v>
      </c>
      <c r="C284" s="1">
        <v>3000</v>
      </c>
      <c r="D284" s="2" t="s">
        <v>283</v>
      </c>
      <c r="E284" s="2" t="s">
        <v>221</v>
      </c>
      <c r="F284" s="2" t="s">
        <v>284</v>
      </c>
      <c r="G284" s="2" t="s">
        <v>285</v>
      </c>
      <c r="H284" s="2" t="s">
        <v>257</v>
      </c>
      <c r="I284" s="2">
        <v>102</v>
      </c>
      <c r="J284" s="2" t="s">
        <v>258</v>
      </c>
      <c r="K284" s="2" t="s">
        <v>309</v>
      </c>
      <c r="L284" s="7">
        <v>111</v>
      </c>
      <c r="M284" s="2" t="s">
        <v>313</v>
      </c>
      <c r="O284" s="1">
        <v>51111710</v>
      </c>
      <c r="P284" s="1" t="s">
        <v>318</v>
      </c>
      <c r="Q284" s="1" t="s">
        <v>1046</v>
      </c>
      <c r="R284" s="8">
        <v>9528432</v>
      </c>
      <c r="S284" s="1" t="b">
        <v>1</v>
      </c>
      <c r="T284" s="1" t="s">
        <v>1492</v>
      </c>
      <c r="U284" s="1">
        <v>1</v>
      </c>
    </row>
    <row r="285" spans="2:21">
      <c r="B285" s="1">
        <v>51111730</v>
      </c>
      <c r="C285" s="1">
        <v>3000</v>
      </c>
      <c r="D285" s="2" t="s">
        <v>283</v>
      </c>
      <c r="E285" s="2" t="s">
        <v>221</v>
      </c>
      <c r="F285" s="2" t="s">
        <v>284</v>
      </c>
      <c r="G285" s="2" t="s">
        <v>285</v>
      </c>
      <c r="H285" s="2" t="s">
        <v>257</v>
      </c>
      <c r="I285" s="2">
        <v>102</v>
      </c>
      <c r="J285" s="2" t="s">
        <v>258</v>
      </c>
      <c r="K285" s="2" t="s">
        <v>309</v>
      </c>
      <c r="L285" s="7">
        <v>111</v>
      </c>
      <c r="M285" s="2" t="s">
        <v>313</v>
      </c>
      <c r="O285" s="1">
        <v>51111730</v>
      </c>
      <c r="P285" s="1" t="s">
        <v>319</v>
      </c>
      <c r="Q285" s="1" t="s">
        <v>1046</v>
      </c>
      <c r="R285" s="8">
        <v>2703459</v>
      </c>
      <c r="S285" s="1" t="b">
        <v>1</v>
      </c>
      <c r="T285" s="1" t="s">
        <v>1493</v>
      </c>
      <c r="U285" s="1">
        <v>1</v>
      </c>
    </row>
    <row r="286" spans="2:21">
      <c r="B286" s="1">
        <v>51120100</v>
      </c>
      <c r="C286" s="1">
        <v>1000</v>
      </c>
      <c r="D286" s="2" t="s">
        <v>263</v>
      </c>
      <c r="E286" s="2" t="s">
        <v>264</v>
      </c>
      <c r="F286" s="2" t="s">
        <v>265</v>
      </c>
      <c r="G286" s="2" t="s">
        <v>266</v>
      </c>
      <c r="H286" s="2" t="s">
        <v>267</v>
      </c>
      <c r="I286" s="2" t="s">
        <v>267</v>
      </c>
      <c r="J286" s="2" t="s">
        <v>267</v>
      </c>
      <c r="K286" s="2" t="s">
        <v>267</v>
      </c>
      <c r="L286" s="2" t="s">
        <v>267</v>
      </c>
      <c r="M286" s="2" t="s">
        <v>267</v>
      </c>
      <c r="O286" s="1">
        <v>51120100</v>
      </c>
      <c r="P286" s="1" t="s">
        <v>320</v>
      </c>
      <c r="Q286" s="1" t="s">
        <v>1045</v>
      </c>
      <c r="R286" s="8">
        <v>0</v>
      </c>
      <c r="S286" s="1" t="b">
        <v>1</v>
      </c>
      <c r="T286" s="1" t="s">
        <v>1494</v>
      </c>
      <c r="U286" s="1">
        <v>1</v>
      </c>
    </row>
    <row r="287" spans="2:21">
      <c r="B287" s="1">
        <v>51120300</v>
      </c>
      <c r="C287" s="1">
        <v>3000</v>
      </c>
      <c r="D287" s="2" t="s">
        <v>283</v>
      </c>
      <c r="E287" s="2" t="s">
        <v>221</v>
      </c>
      <c r="F287" s="2" t="s">
        <v>284</v>
      </c>
      <c r="G287" s="2" t="s">
        <v>285</v>
      </c>
      <c r="H287" s="2" t="s">
        <v>257</v>
      </c>
      <c r="I287" s="2">
        <v>102</v>
      </c>
      <c r="J287" s="2" t="s">
        <v>258</v>
      </c>
      <c r="K287" s="2" t="s">
        <v>321</v>
      </c>
      <c r="L287" s="7">
        <v>112</v>
      </c>
      <c r="M287" s="2" t="s">
        <v>570</v>
      </c>
      <c r="O287" s="1">
        <v>51120300</v>
      </c>
      <c r="P287" s="1" t="s">
        <v>322</v>
      </c>
      <c r="Q287" s="1" t="s">
        <v>1046</v>
      </c>
      <c r="R287" s="8">
        <v>3615000</v>
      </c>
      <c r="S287" s="1" t="b">
        <v>1</v>
      </c>
      <c r="T287" s="1" t="s">
        <v>1495</v>
      </c>
      <c r="U287" s="1">
        <v>1</v>
      </c>
    </row>
    <row r="288" spans="2:21">
      <c r="B288" s="1">
        <v>51120500</v>
      </c>
      <c r="C288" s="1">
        <v>1000</v>
      </c>
      <c r="D288" s="2" t="s">
        <v>263</v>
      </c>
      <c r="E288" s="2" t="s">
        <v>264</v>
      </c>
      <c r="F288" s="2" t="s">
        <v>265</v>
      </c>
      <c r="G288" s="2" t="s">
        <v>266</v>
      </c>
      <c r="H288" s="2" t="s">
        <v>267</v>
      </c>
      <c r="I288" s="2" t="s">
        <v>267</v>
      </c>
      <c r="J288" s="2" t="s">
        <v>267</v>
      </c>
      <c r="K288" s="2" t="s">
        <v>267</v>
      </c>
      <c r="L288" s="2" t="s">
        <v>267</v>
      </c>
      <c r="M288" s="2" t="s">
        <v>267</v>
      </c>
      <c r="O288" s="1">
        <v>51120500</v>
      </c>
      <c r="P288" s="1" t="s">
        <v>323</v>
      </c>
      <c r="Q288" s="1" t="s">
        <v>1045</v>
      </c>
      <c r="R288" s="8">
        <v>0</v>
      </c>
      <c r="S288" s="1" t="b">
        <v>1</v>
      </c>
      <c r="T288" s="1" t="s">
        <v>1496</v>
      </c>
      <c r="U288" s="1">
        <v>1</v>
      </c>
    </row>
    <row r="289" spans="2:21">
      <c r="B289" s="1">
        <v>51120500</v>
      </c>
      <c r="C289" s="1">
        <v>3000</v>
      </c>
      <c r="D289" s="2" t="s">
        <v>283</v>
      </c>
      <c r="E289" s="2" t="s">
        <v>221</v>
      </c>
      <c r="F289" s="2" t="s">
        <v>284</v>
      </c>
      <c r="G289" s="2" t="s">
        <v>285</v>
      </c>
      <c r="H289" s="2" t="s">
        <v>257</v>
      </c>
      <c r="I289" s="2">
        <v>102</v>
      </c>
      <c r="J289" s="2" t="s">
        <v>258</v>
      </c>
      <c r="K289" s="2" t="s">
        <v>321</v>
      </c>
      <c r="L289" s="7">
        <v>112</v>
      </c>
      <c r="M289" s="2" t="s">
        <v>570</v>
      </c>
      <c r="O289" s="1">
        <v>51120500</v>
      </c>
      <c r="P289" s="1" t="s">
        <v>323</v>
      </c>
      <c r="Q289" s="1" t="s">
        <v>1046</v>
      </c>
      <c r="R289" s="8">
        <v>0</v>
      </c>
      <c r="S289" s="1" t="b">
        <v>1</v>
      </c>
      <c r="T289" s="1" t="s">
        <v>1497</v>
      </c>
      <c r="U289" s="1">
        <v>1</v>
      </c>
    </row>
    <row r="290" spans="2:21">
      <c r="B290" s="1">
        <v>51120500</v>
      </c>
      <c r="C290" s="1">
        <v>5000</v>
      </c>
      <c r="D290" s="2" t="s">
        <v>283</v>
      </c>
      <c r="E290" s="2" t="s">
        <v>221</v>
      </c>
      <c r="F290" s="2" t="s">
        <v>380</v>
      </c>
      <c r="G290" s="2" t="s">
        <v>381</v>
      </c>
      <c r="H290" s="2" t="s">
        <v>257</v>
      </c>
      <c r="I290" s="2">
        <v>102</v>
      </c>
      <c r="J290" s="2" t="s">
        <v>258</v>
      </c>
      <c r="K290" s="2" t="s">
        <v>259</v>
      </c>
      <c r="L290" s="7">
        <v>100</v>
      </c>
      <c r="M290" s="2" t="s">
        <v>382</v>
      </c>
      <c r="O290" s="1">
        <v>51120500</v>
      </c>
      <c r="P290" s="1" t="s">
        <v>323</v>
      </c>
      <c r="Q290" s="1" t="s">
        <v>1047</v>
      </c>
      <c r="R290" s="8">
        <v>0</v>
      </c>
      <c r="S290" s="1" t="b">
        <v>1</v>
      </c>
      <c r="T290" s="1" t="s">
        <v>1498</v>
      </c>
      <c r="U290" s="1">
        <v>1</v>
      </c>
    </row>
    <row r="291" spans="2:21">
      <c r="B291" s="1">
        <v>51120700</v>
      </c>
      <c r="C291" s="1">
        <v>1000</v>
      </c>
      <c r="D291" s="2" t="s">
        <v>263</v>
      </c>
      <c r="E291" s="2" t="s">
        <v>264</v>
      </c>
      <c r="F291" s="2" t="s">
        <v>265</v>
      </c>
      <c r="G291" s="2" t="s">
        <v>266</v>
      </c>
      <c r="H291" s="2" t="s">
        <v>267</v>
      </c>
      <c r="I291" s="2" t="s">
        <v>267</v>
      </c>
      <c r="J291" s="2" t="s">
        <v>267</v>
      </c>
      <c r="K291" s="2" t="s">
        <v>267</v>
      </c>
      <c r="L291" s="2" t="s">
        <v>267</v>
      </c>
      <c r="M291" s="2" t="s">
        <v>267</v>
      </c>
      <c r="O291" s="1">
        <v>51120700</v>
      </c>
      <c r="P291" s="1" t="s">
        <v>324</v>
      </c>
      <c r="Q291" s="1" t="s">
        <v>1045</v>
      </c>
      <c r="R291" s="8">
        <v>17530292</v>
      </c>
      <c r="S291" s="1" t="b">
        <v>1</v>
      </c>
      <c r="T291" s="1" t="s">
        <v>1499</v>
      </c>
      <c r="U291" s="1">
        <v>1</v>
      </c>
    </row>
    <row r="292" spans="2:21">
      <c r="B292" s="1">
        <v>51120700</v>
      </c>
      <c r="C292" s="1">
        <v>3000</v>
      </c>
      <c r="D292" s="2" t="s">
        <v>283</v>
      </c>
      <c r="E292" s="2" t="s">
        <v>221</v>
      </c>
      <c r="F292" s="2" t="s">
        <v>284</v>
      </c>
      <c r="G292" s="2" t="s">
        <v>285</v>
      </c>
      <c r="H292" s="2" t="s">
        <v>257</v>
      </c>
      <c r="I292" s="2">
        <v>102</v>
      </c>
      <c r="J292" s="2" t="s">
        <v>258</v>
      </c>
      <c r="K292" s="2" t="s">
        <v>321</v>
      </c>
      <c r="L292" s="7">
        <v>112</v>
      </c>
      <c r="M292" s="2" t="s">
        <v>570</v>
      </c>
      <c r="O292" s="1">
        <v>51120700</v>
      </c>
      <c r="P292" s="1" t="s">
        <v>324</v>
      </c>
      <c r="Q292" s="1" t="s">
        <v>1046</v>
      </c>
      <c r="R292" s="8">
        <v>12840883</v>
      </c>
      <c r="S292" s="1" t="b">
        <v>1</v>
      </c>
      <c r="T292" s="1" t="s">
        <v>1500</v>
      </c>
      <c r="U292" s="1">
        <v>1</v>
      </c>
    </row>
    <row r="293" spans="2:21">
      <c r="B293" s="1">
        <v>51120700</v>
      </c>
      <c r="C293" s="1">
        <v>5000</v>
      </c>
      <c r="D293" s="2" t="s">
        <v>283</v>
      </c>
      <c r="E293" s="2" t="s">
        <v>221</v>
      </c>
      <c r="F293" s="2" t="s">
        <v>380</v>
      </c>
      <c r="G293" s="2" t="s">
        <v>381</v>
      </c>
      <c r="H293" s="2" t="s">
        <v>257</v>
      </c>
      <c r="I293" s="2">
        <v>102</v>
      </c>
      <c r="J293" s="2" t="s">
        <v>258</v>
      </c>
      <c r="K293" s="2" t="s">
        <v>259</v>
      </c>
      <c r="L293" s="7">
        <v>100</v>
      </c>
      <c r="M293" s="2" t="s">
        <v>382</v>
      </c>
      <c r="O293" s="1">
        <v>51120700</v>
      </c>
      <c r="P293" s="1" t="s">
        <v>324</v>
      </c>
      <c r="Q293" s="1" t="s">
        <v>1047</v>
      </c>
      <c r="R293" s="8">
        <v>1522230</v>
      </c>
      <c r="S293" s="1" t="b">
        <v>1</v>
      </c>
      <c r="T293" s="1" t="s">
        <v>1501</v>
      </c>
      <c r="U293" s="1">
        <v>1</v>
      </c>
    </row>
    <row r="294" spans="2:21">
      <c r="B294" s="1">
        <v>51120900</v>
      </c>
      <c r="C294" s="1">
        <v>1000</v>
      </c>
      <c r="D294" s="2" t="s">
        <v>263</v>
      </c>
      <c r="E294" s="2" t="s">
        <v>264</v>
      </c>
      <c r="F294" s="2" t="s">
        <v>265</v>
      </c>
      <c r="G294" s="2" t="s">
        <v>266</v>
      </c>
      <c r="H294" s="2" t="s">
        <v>267</v>
      </c>
      <c r="I294" s="2" t="s">
        <v>267</v>
      </c>
      <c r="J294" s="2" t="s">
        <v>267</v>
      </c>
      <c r="K294" s="2" t="s">
        <v>267</v>
      </c>
      <c r="L294" s="2" t="s">
        <v>267</v>
      </c>
      <c r="M294" s="2" t="s">
        <v>267</v>
      </c>
      <c r="O294" s="1">
        <v>51120900</v>
      </c>
      <c r="P294" s="1" t="s">
        <v>325</v>
      </c>
      <c r="Q294" s="1">
        <v>1000</v>
      </c>
      <c r="R294" s="8">
        <v>1606119</v>
      </c>
      <c r="S294" s="1" t="b">
        <v>1</v>
      </c>
      <c r="T294" s="1" t="s">
        <v>1502</v>
      </c>
      <c r="U294" s="1">
        <v>1</v>
      </c>
    </row>
    <row r="295" spans="2:21">
      <c r="B295" s="1">
        <v>51120900</v>
      </c>
      <c r="C295" s="1">
        <v>3000</v>
      </c>
      <c r="D295" s="2" t="s">
        <v>283</v>
      </c>
      <c r="E295" s="2" t="s">
        <v>221</v>
      </c>
      <c r="F295" s="2" t="s">
        <v>284</v>
      </c>
      <c r="G295" s="2" t="s">
        <v>285</v>
      </c>
      <c r="H295" s="2" t="s">
        <v>257</v>
      </c>
      <c r="I295" s="2">
        <v>102</v>
      </c>
      <c r="J295" s="2" t="s">
        <v>258</v>
      </c>
      <c r="K295" s="2" t="s">
        <v>321</v>
      </c>
      <c r="L295" s="7">
        <v>112</v>
      </c>
      <c r="M295" s="2" t="s">
        <v>570</v>
      </c>
      <c r="O295" s="1">
        <v>51120900</v>
      </c>
      <c r="P295" s="1" t="s">
        <v>325</v>
      </c>
      <c r="Q295" s="1" t="s">
        <v>1046</v>
      </c>
      <c r="R295" s="8">
        <v>0</v>
      </c>
      <c r="S295" s="1" t="b">
        <v>1</v>
      </c>
      <c r="T295" s="1" t="s">
        <v>1503</v>
      </c>
      <c r="U295" s="1">
        <v>1</v>
      </c>
    </row>
    <row r="296" spans="2:21">
      <c r="B296" s="1">
        <v>51130100</v>
      </c>
      <c r="C296" s="1">
        <v>1000</v>
      </c>
      <c r="D296" s="2" t="s">
        <v>263</v>
      </c>
      <c r="E296" s="2" t="s">
        <v>264</v>
      </c>
      <c r="F296" s="2" t="s">
        <v>265</v>
      </c>
      <c r="G296" s="2" t="s">
        <v>266</v>
      </c>
      <c r="H296" s="2" t="s">
        <v>267</v>
      </c>
      <c r="I296" s="2" t="s">
        <v>267</v>
      </c>
      <c r="J296" s="2" t="s">
        <v>267</v>
      </c>
      <c r="K296" s="2" t="s">
        <v>267</v>
      </c>
      <c r="L296" s="2" t="s">
        <v>267</v>
      </c>
      <c r="M296" s="2" t="s">
        <v>267</v>
      </c>
      <c r="O296" s="1">
        <v>51130100</v>
      </c>
      <c r="P296" s="1" t="s">
        <v>326</v>
      </c>
      <c r="Q296" s="1" t="s">
        <v>1045</v>
      </c>
      <c r="R296" s="8">
        <v>0</v>
      </c>
      <c r="S296" s="1" t="b">
        <v>1</v>
      </c>
      <c r="T296" s="1" t="s">
        <v>1504</v>
      </c>
      <c r="U296" s="1">
        <v>1</v>
      </c>
    </row>
    <row r="297" spans="2:21">
      <c r="B297" s="1">
        <v>51130100</v>
      </c>
      <c r="C297" s="1">
        <v>3000</v>
      </c>
      <c r="D297" s="2" t="s">
        <v>283</v>
      </c>
      <c r="E297" s="2" t="s">
        <v>221</v>
      </c>
      <c r="F297" s="2" t="s">
        <v>284</v>
      </c>
      <c r="G297" s="2" t="s">
        <v>285</v>
      </c>
      <c r="H297" s="2" t="s">
        <v>257</v>
      </c>
      <c r="I297" s="2">
        <v>102</v>
      </c>
      <c r="J297" s="2" t="s">
        <v>258</v>
      </c>
      <c r="K297" s="2" t="s">
        <v>327</v>
      </c>
      <c r="L297" s="7">
        <v>113</v>
      </c>
      <c r="M297" s="2" t="s">
        <v>571</v>
      </c>
      <c r="O297" s="1">
        <v>51130100</v>
      </c>
      <c r="P297" s="1" t="s">
        <v>326</v>
      </c>
      <c r="Q297" s="1" t="s">
        <v>1046</v>
      </c>
      <c r="R297" s="8">
        <v>0</v>
      </c>
      <c r="S297" s="1" t="b">
        <v>1</v>
      </c>
      <c r="T297" s="1" t="s">
        <v>1505</v>
      </c>
      <c r="U297" s="1">
        <v>1</v>
      </c>
    </row>
    <row r="298" spans="2:21">
      <c r="B298" s="1">
        <v>51130700</v>
      </c>
      <c r="C298" s="1">
        <v>1000</v>
      </c>
      <c r="D298" s="2" t="s">
        <v>263</v>
      </c>
      <c r="E298" s="2" t="s">
        <v>264</v>
      </c>
      <c r="F298" s="2" t="s">
        <v>265</v>
      </c>
      <c r="G298" s="2" t="s">
        <v>266</v>
      </c>
      <c r="H298" s="2" t="s">
        <v>267</v>
      </c>
      <c r="I298" s="2" t="s">
        <v>267</v>
      </c>
      <c r="J298" s="2" t="s">
        <v>267</v>
      </c>
      <c r="K298" s="2" t="s">
        <v>267</v>
      </c>
      <c r="L298" s="2" t="s">
        <v>267</v>
      </c>
      <c r="M298" s="2" t="s">
        <v>267</v>
      </c>
      <c r="O298" s="1">
        <v>51130700</v>
      </c>
      <c r="P298" s="1" t="s">
        <v>328</v>
      </c>
      <c r="Q298" s="1" t="s">
        <v>1045</v>
      </c>
      <c r="R298" s="8">
        <v>0</v>
      </c>
      <c r="S298" s="1" t="b">
        <v>1</v>
      </c>
      <c r="T298" s="1" t="s">
        <v>1506</v>
      </c>
      <c r="U298" s="1">
        <v>1</v>
      </c>
    </row>
    <row r="299" spans="2:21">
      <c r="B299" s="1">
        <v>51130900</v>
      </c>
      <c r="C299" s="1">
        <v>3000</v>
      </c>
      <c r="D299" s="2" t="s">
        <v>283</v>
      </c>
      <c r="E299" s="2" t="s">
        <v>221</v>
      </c>
      <c r="F299" s="2" t="s">
        <v>284</v>
      </c>
      <c r="G299" s="2" t="s">
        <v>285</v>
      </c>
      <c r="H299" s="2" t="s">
        <v>257</v>
      </c>
      <c r="I299" s="2">
        <v>102</v>
      </c>
      <c r="J299" s="2" t="s">
        <v>258</v>
      </c>
      <c r="K299" s="2" t="s">
        <v>327</v>
      </c>
      <c r="L299" s="7">
        <v>113</v>
      </c>
      <c r="M299" s="2" t="s">
        <v>571</v>
      </c>
      <c r="O299" s="1">
        <v>51130900</v>
      </c>
      <c r="P299" s="1" t="s">
        <v>329</v>
      </c>
      <c r="Q299" s="1" t="s">
        <v>1046</v>
      </c>
      <c r="R299" s="8">
        <v>0</v>
      </c>
      <c r="S299" s="1" t="b">
        <v>1</v>
      </c>
      <c r="T299" s="1" t="s">
        <v>1507</v>
      </c>
      <c r="U299" s="1">
        <v>1</v>
      </c>
    </row>
    <row r="300" spans="2:21">
      <c r="B300" s="1">
        <v>51130900</v>
      </c>
      <c r="C300" s="1">
        <v>5000</v>
      </c>
      <c r="D300" s="2" t="s">
        <v>283</v>
      </c>
      <c r="E300" s="2" t="s">
        <v>221</v>
      </c>
      <c r="F300" s="2" t="s">
        <v>380</v>
      </c>
      <c r="G300" s="2" t="s">
        <v>381</v>
      </c>
      <c r="H300" s="2" t="s">
        <v>257</v>
      </c>
      <c r="I300" s="2">
        <v>102</v>
      </c>
      <c r="J300" s="2" t="s">
        <v>258</v>
      </c>
      <c r="K300" s="2" t="s">
        <v>259</v>
      </c>
      <c r="L300" s="7">
        <v>100</v>
      </c>
      <c r="M300" s="2" t="s">
        <v>382</v>
      </c>
      <c r="O300" s="1">
        <v>51130900</v>
      </c>
      <c r="P300" s="1" t="s">
        <v>329</v>
      </c>
      <c r="Q300" s="1" t="s">
        <v>1047</v>
      </c>
      <c r="R300" s="8">
        <v>2112500</v>
      </c>
      <c r="S300" s="1" t="b">
        <v>1</v>
      </c>
      <c r="T300" s="1" t="s">
        <v>1508</v>
      </c>
      <c r="U300" s="1">
        <v>1</v>
      </c>
    </row>
    <row r="301" spans="2:21">
      <c r="B301" s="1">
        <v>51131300</v>
      </c>
      <c r="C301" s="1">
        <v>1000</v>
      </c>
      <c r="D301" s="2" t="s">
        <v>263</v>
      </c>
      <c r="E301" s="2" t="s">
        <v>264</v>
      </c>
      <c r="F301" s="2" t="s">
        <v>265</v>
      </c>
      <c r="G301" s="2" t="s">
        <v>266</v>
      </c>
      <c r="H301" s="2" t="s">
        <v>267</v>
      </c>
      <c r="I301" s="2" t="s">
        <v>267</v>
      </c>
      <c r="J301" s="2" t="s">
        <v>267</v>
      </c>
      <c r="K301" s="2" t="s">
        <v>267</v>
      </c>
      <c r="L301" s="2" t="s">
        <v>267</v>
      </c>
      <c r="M301" s="2" t="s">
        <v>267</v>
      </c>
      <c r="O301" s="1">
        <v>51131300</v>
      </c>
      <c r="P301" s="1" t="s">
        <v>330</v>
      </c>
      <c r="Q301" s="1" t="s">
        <v>1045</v>
      </c>
      <c r="R301" s="8">
        <v>48380720</v>
      </c>
      <c r="S301" s="1" t="b">
        <v>1</v>
      </c>
      <c r="T301" s="1" t="s">
        <v>1509</v>
      </c>
      <c r="U301" s="1">
        <v>1</v>
      </c>
    </row>
    <row r="302" spans="2:21">
      <c r="B302" s="1">
        <v>51131300</v>
      </c>
      <c r="C302" s="1">
        <v>3000</v>
      </c>
      <c r="D302" s="2" t="s">
        <v>283</v>
      </c>
      <c r="E302" s="2" t="s">
        <v>221</v>
      </c>
      <c r="F302" s="2" t="s">
        <v>284</v>
      </c>
      <c r="G302" s="2" t="s">
        <v>285</v>
      </c>
      <c r="H302" s="2" t="s">
        <v>257</v>
      </c>
      <c r="I302" s="2">
        <v>102</v>
      </c>
      <c r="J302" s="2" t="s">
        <v>258</v>
      </c>
      <c r="K302" s="2" t="s">
        <v>327</v>
      </c>
      <c r="L302" s="7">
        <v>113</v>
      </c>
      <c r="M302" s="2" t="s">
        <v>571</v>
      </c>
      <c r="O302" s="1">
        <v>51131300</v>
      </c>
      <c r="P302" s="1" t="s">
        <v>330</v>
      </c>
      <c r="Q302" s="1" t="s">
        <v>1046</v>
      </c>
      <c r="R302" s="8">
        <v>0</v>
      </c>
      <c r="S302" s="1" t="b">
        <v>1</v>
      </c>
      <c r="T302" s="1" t="s">
        <v>1510</v>
      </c>
      <c r="U302" s="1">
        <v>1</v>
      </c>
    </row>
    <row r="303" spans="2:21">
      <c r="B303" s="1">
        <v>51131300</v>
      </c>
      <c r="C303" s="1">
        <v>5000</v>
      </c>
      <c r="D303" s="2" t="s">
        <v>283</v>
      </c>
      <c r="E303" s="2" t="s">
        <v>221</v>
      </c>
      <c r="F303" s="2" t="s">
        <v>380</v>
      </c>
      <c r="G303" s="2" t="s">
        <v>381</v>
      </c>
      <c r="H303" s="2" t="s">
        <v>257</v>
      </c>
      <c r="I303" s="2">
        <v>102</v>
      </c>
      <c r="J303" s="2" t="s">
        <v>258</v>
      </c>
      <c r="K303" s="2" t="s">
        <v>259</v>
      </c>
      <c r="L303" s="7">
        <v>100</v>
      </c>
      <c r="M303" s="2" t="s">
        <v>382</v>
      </c>
      <c r="O303" s="1">
        <v>51131300</v>
      </c>
      <c r="P303" s="1" t="s">
        <v>330</v>
      </c>
      <c r="Q303" s="1">
        <v>5000</v>
      </c>
      <c r="R303" s="8">
        <v>1900000</v>
      </c>
      <c r="S303" s="1" t="b">
        <v>1</v>
      </c>
      <c r="T303" s="1" t="s">
        <v>1511</v>
      </c>
      <c r="U303" s="1">
        <v>1</v>
      </c>
    </row>
    <row r="304" spans="2:21">
      <c r="B304" s="1">
        <v>51131500</v>
      </c>
      <c r="C304" s="1">
        <v>1000</v>
      </c>
      <c r="D304" s="2" t="s">
        <v>263</v>
      </c>
      <c r="E304" s="2" t="s">
        <v>264</v>
      </c>
      <c r="F304" s="2" t="s">
        <v>265</v>
      </c>
      <c r="G304" s="2" t="s">
        <v>266</v>
      </c>
      <c r="H304" s="2" t="s">
        <v>267</v>
      </c>
      <c r="I304" s="2" t="s">
        <v>267</v>
      </c>
      <c r="J304" s="2" t="s">
        <v>267</v>
      </c>
      <c r="K304" s="2" t="s">
        <v>267</v>
      </c>
      <c r="L304" s="2" t="s">
        <v>267</v>
      </c>
      <c r="M304" s="2" t="s">
        <v>267</v>
      </c>
      <c r="O304" s="1">
        <v>51131500</v>
      </c>
      <c r="P304" s="1" t="s">
        <v>331</v>
      </c>
      <c r="Q304" s="1" t="s">
        <v>1045</v>
      </c>
      <c r="R304" s="8">
        <v>12000000</v>
      </c>
      <c r="S304" s="1" t="b">
        <v>1</v>
      </c>
      <c r="T304" s="1" t="s">
        <v>1512</v>
      </c>
      <c r="U304" s="1">
        <v>1</v>
      </c>
    </row>
    <row r="305" spans="2:21">
      <c r="B305" s="1">
        <v>51131500</v>
      </c>
      <c r="C305" s="1">
        <v>3000</v>
      </c>
      <c r="D305" s="2" t="s">
        <v>283</v>
      </c>
      <c r="E305" s="2" t="s">
        <v>221</v>
      </c>
      <c r="F305" s="2" t="s">
        <v>284</v>
      </c>
      <c r="G305" s="2" t="s">
        <v>285</v>
      </c>
      <c r="H305" s="2" t="s">
        <v>257</v>
      </c>
      <c r="I305" s="2">
        <v>102</v>
      </c>
      <c r="J305" s="2" t="s">
        <v>258</v>
      </c>
      <c r="K305" s="2" t="s">
        <v>327</v>
      </c>
      <c r="L305" s="7">
        <v>113</v>
      </c>
      <c r="M305" s="2" t="s">
        <v>571</v>
      </c>
      <c r="O305" s="1">
        <v>51131500</v>
      </c>
      <c r="P305" s="1" t="s">
        <v>331</v>
      </c>
      <c r="Q305" s="1" t="s">
        <v>1046</v>
      </c>
      <c r="R305" s="8">
        <v>0</v>
      </c>
      <c r="S305" s="1" t="b">
        <v>1</v>
      </c>
      <c r="T305" s="1" t="s">
        <v>1513</v>
      </c>
      <c r="U305" s="1">
        <v>1</v>
      </c>
    </row>
    <row r="306" spans="2:21">
      <c r="B306" s="1">
        <v>51131700</v>
      </c>
      <c r="C306" s="1">
        <v>1000</v>
      </c>
      <c r="D306" s="2" t="s">
        <v>263</v>
      </c>
      <c r="E306" s="2" t="s">
        <v>264</v>
      </c>
      <c r="F306" s="2" t="s">
        <v>265</v>
      </c>
      <c r="G306" s="2" t="s">
        <v>266</v>
      </c>
      <c r="H306" s="2" t="s">
        <v>267</v>
      </c>
      <c r="I306" s="2" t="s">
        <v>267</v>
      </c>
      <c r="J306" s="2" t="s">
        <v>267</v>
      </c>
      <c r="K306" s="2" t="s">
        <v>267</v>
      </c>
      <c r="L306" s="7" t="s">
        <v>267</v>
      </c>
      <c r="M306" s="2" t="s">
        <v>267</v>
      </c>
      <c r="O306" s="1">
        <v>51131700</v>
      </c>
      <c r="P306" s="1" t="s">
        <v>1170</v>
      </c>
      <c r="Q306" s="1" t="s">
        <v>1045</v>
      </c>
      <c r="R306" s="8">
        <v>1275100</v>
      </c>
      <c r="S306" s="1" t="b">
        <v>1</v>
      </c>
      <c r="T306" s="1" t="s">
        <v>1514</v>
      </c>
      <c r="U306" s="1">
        <v>1</v>
      </c>
    </row>
    <row r="307" spans="2:21">
      <c r="B307" s="1">
        <v>51140700</v>
      </c>
      <c r="C307" s="1">
        <v>1000</v>
      </c>
      <c r="D307" s="2" t="s">
        <v>263</v>
      </c>
      <c r="E307" s="2" t="s">
        <v>264</v>
      </c>
      <c r="F307" s="2" t="s">
        <v>265</v>
      </c>
      <c r="G307" s="2" t="s">
        <v>266</v>
      </c>
      <c r="H307" s="2" t="s">
        <v>267</v>
      </c>
      <c r="I307" s="2" t="s">
        <v>267</v>
      </c>
      <c r="J307" s="2" t="s">
        <v>267</v>
      </c>
      <c r="K307" s="2" t="s">
        <v>267</v>
      </c>
      <c r="L307" s="2" t="s">
        <v>267</v>
      </c>
      <c r="M307" s="2" t="s">
        <v>267</v>
      </c>
      <c r="O307" s="1">
        <v>51140700</v>
      </c>
      <c r="P307" s="1" t="s">
        <v>332</v>
      </c>
      <c r="Q307" s="1" t="s">
        <v>1045</v>
      </c>
      <c r="R307" s="8">
        <v>17724331</v>
      </c>
      <c r="S307" s="1" t="b">
        <v>1</v>
      </c>
      <c r="T307" s="1" t="s">
        <v>1515</v>
      </c>
      <c r="U307" s="1">
        <v>1</v>
      </c>
    </row>
    <row r="308" spans="2:21">
      <c r="B308" s="1">
        <v>51140700</v>
      </c>
      <c r="C308" s="1">
        <v>3000</v>
      </c>
      <c r="D308" s="2" t="s">
        <v>283</v>
      </c>
      <c r="E308" s="2" t="s">
        <v>221</v>
      </c>
      <c r="F308" s="2" t="s">
        <v>284</v>
      </c>
      <c r="G308" s="2" t="s">
        <v>285</v>
      </c>
      <c r="H308" s="2" t="s">
        <v>257</v>
      </c>
      <c r="I308" s="2">
        <v>102</v>
      </c>
      <c r="J308" s="2" t="s">
        <v>258</v>
      </c>
      <c r="K308" s="2" t="s">
        <v>1516</v>
      </c>
      <c r="L308" s="7">
        <v>114</v>
      </c>
      <c r="M308" s="2" t="s">
        <v>572</v>
      </c>
      <c r="O308" s="1">
        <v>51140700</v>
      </c>
      <c r="P308" s="1" t="s">
        <v>332</v>
      </c>
      <c r="Q308" s="1" t="s">
        <v>1046</v>
      </c>
      <c r="R308" s="8">
        <v>259614</v>
      </c>
      <c r="S308" s="1" t="b">
        <v>1</v>
      </c>
      <c r="T308" s="1" t="s">
        <v>1517</v>
      </c>
      <c r="U308" s="1">
        <v>1</v>
      </c>
    </row>
    <row r="309" spans="2:21">
      <c r="B309" s="1">
        <v>51140700</v>
      </c>
      <c r="C309" s="1">
        <v>5000</v>
      </c>
      <c r="D309" s="2" t="s">
        <v>283</v>
      </c>
      <c r="E309" s="2" t="s">
        <v>221</v>
      </c>
      <c r="F309" s="2" t="s">
        <v>380</v>
      </c>
      <c r="G309" s="2" t="s">
        <v>381</v>
      </c>
      <c r="H309" s="2" t="s">
        <v>257</v>
      </c>
      <c r="I309" s="2">
        <v>102</v>
      </c>
      <c r="J309" s="2" t="s">
        <v>258</v>
      </c>
      <c r="K309" s="2" t="s">
        <v>259</v>
      </c>
      <c r="L309" s="7">
        <v>100</v>
      </c>
      <c r="M309" s="2" t="s">
        <v>382</v>
      </c>
      <c r="O309" s="1">
        <v>51140700</v>
      </c>
      <c r="P309" s="1" t="s">
        <v>332</v>
      </c>
      <c r="Q309" s="1">
        <v>5000</v>
      </c>
      <c r="R309" s="8">
        <v>86538</v>
      </c>
      <c r="S309" s="1" t="b">
        <v>1</v>
      </c>
      <c r="T309" s="1" t="s">
        <v>1518</v>
      </c>
      <c r="U309" s="1">
        <v>1</v>
      </c>
    </row>
    <row r="310" spans="2:21">
      <c r="B310" s="1">
        <v>51140900</v>
      </c>
      <c r="C310" s="1">
        <v>1000</v>
      </c>
      <c r="D310" s="2" t="s">
        <v>263</v>
      </c>
      <c r="E310" s="2" t="s">
        <v>264</v>
      </c>
      <c r="F310" s="2" t="s">
        <v>265</v>
      </c>
      <c r="G310" s="2" t="s">
        <v>266</v>
      </c>
      <c r="H310" s="2" t="s">
        <v>267</v>
      </c>
      <c r="I310" s="2" t="s">
        <v>267</v>
      </c>
      <c r="J310" s="2" t="s">
        <v>267</v>
      </c>
      <c r="K310" s="2" t="s">
        <v>267</v>
      </c>
      <c r="L310" s="2" t="s">
        <v>267</v>
      </c>
      <c r="M310" s="2" t="s">
        <v>267</v>
      </c>
      <c r="O310" s="1">
        <v>51140900</v>
      </c>
      <c r="P310" s="1" t="s">
        <v>333</v>
      </c>
      <c r="Q310" s="1" t="s">
        <v>1045</v>
      </c>
      <c r="R310" s="8">
        <v>101774111</v>
      </c>
      <c r="S310" s="1" t="b">
        <v>1</v>
      </c>
      <c r="T310" s="1" t="s">
        <v>1519</v>
      </c>
      <c r="U310" s="1">
        <v>1</v>
      </c>
    </row>
    <row r="311" spans="2:21">
      <c r="B311" s="1">
        <v>51140900</v>
      </c>
      <c r="C311" s="1">
        <v>3000</v>
      </c>
      <c r="D311" s="2" t="s">
        <v>283</v>
      </c>
      <c r="E311" s="2" t="s">
        <v>221</v>
      </c>
      <c r="F311" s="2" t="s">
        <v>284</v>
      </c>
      <c r="G311" s="2" t="s">
        <v>285</v>
      </c>
      <c r="H311" s="2" t="s">
        <v>257</v>
      </c>
      <c r="I311" s="2">
        <v>102</v>
      </c>
      <c r="J311" s="2" t="s">
        <v>258</v>
      </c>
      <c r="K311" s="2" t="s">
        <v>1516</v>
      </c>
      <c r="L311" s="7">
        <v>114</v>
      </c>
      <c r="M311" s="2" t="s">
        <v>572</v>
      </c>
      <c r="O311" s="1">
        <v>51140900</v>
      </c>
      <c r="P311" s="1" t="s">
        <v>333</v>
      </c>
      <c r="Q311" s="1" t="s">
        <v>1046</v>
      </c>
      <c r="R311" s="8">
        <v>313718</v>
      </c>
      <c r="S311" s="1" t="b">
        <v>1</v>
      </c>
      <c r="T311" s="1" t="s">
        <v>1520</v>
      </c>
      <c r="U311" s="1">
        <v>1</v>
      </c>
    </row>
    <row r="312" spans="2:21">
      <c r="B312" s="1">
        <v>51140900</v>
      </c>
      <c r="C312" s="1">
        <v>5000</v>
      </c>
      <c r="D312" s="2" t="s">
        <v>283</v>
      </c>
      <c r="E312" s="2" t="s">
        <v>221</v>
      </c>
      <c r="F312" s="2" t="s">
        <v>380</v>
      </c>
      <c r="G312" s="2" t="s">
        <v>381</v>
      </c>
      <c r="H312" s="2" t="s">
        <v>257</v>
      </c>
      <c r="I312" s="2">
        <v>102</v>
      </c>
      <c r="J312" s="2" t="s">
        <v>258</v>
      </c>
      <c r="K312" s="2" t="s">
        <v>259</v>
      </c>
      <c r="L312" s="7">
        <v>100</v>
      </c>
      <c r="M312" s="2" t="s">
        <v>382</v>
      </c>
      <c r="O312" s="1">
        <v>51140900</v>
      </c>
      <c r="P312" s="1" t="s">
        <v>333</v>
      </c>
      <c r="Q312" s="1" t="s">
        <v>1047</v>
      </c>
      <c r="R312" s="8">
        <v>789107</v>
      </c>
      <c r="S312" s="1" t="b">
        <v>1</v>
      </c>
      <c r="T312" s="1" t="s">
        <v>1521</v>
      </c>
      <c r="U312" s="1">
        <v>1</v>
      </c>
    </row>
    <row r="313" spans="2:21">
      <c r="B313" s="1">
        <v>51141100</v>
      </c>
      <c r="C313" s="1">
        <v>1000</v>
      </c>
      <c r="D313" s="2" t="s">
        <v>263</v>
      </c>
      <c r="E313" s="2" t="s">
        <v>264</v>
      </c>
      <c r="F313" s="2" t="s">
        <v>265</v>
      </c>
      <c r="G313" s="2" t="s">
        <v>266</v>
      </c>
      <c r="H313" s="2" t="s">
        <v>267</v>
      </c>
      <c r="I313" s="2" t="s">
        <v>267</v>
      </c>
      <c r="J313" s="2" t="s">
        <v>267</v>
      </c>
      <c r="K313" s="2" t="s">
        <v>267</v>
      </c>
      <c r="L313" s="2" t="s">
        <v>267</v>
      </c>
      <c r="M313" s="2" t="s">
        <v>267</v>
      </c>
      <c r="O313" s="1">
        <v>51141100</v>
      </c>
      <c r="P313" s="1" t="s">
        <v>334</v>
      </c>
      <c r="Q313" s="1" t="s">
        <v>1045</v>
      </c>
      <c r="R313" s="8">
        <v>269769</v>
      </c>
      <c r="S313" s="1" t="b">
        <v>1</v>
      </c>
      <c r="T313" s="1" t="s">
        <v>1522</v>
      </c>
      <c r="U313" s="1">
        <v>1</v>
      </c>
    </row>
    <row r="314" spans="2:21">
      <c r="B314" s="1">
        <v>51150100</v>
      </c>
      <c r="C314" s="1">
        <v>1000</v>
      </c>
      <c r="D314" s="2" t="s">
        <v>263</v>
      </c>
      <c r="E314" s="2" t="s">
        <v>264</v>
      </c>
      <c r="F314" s="2" t="s">
        <v>265</v>
      </c>
      <c r="G314" s="2" t="s">
        <v>266</v>
      </c>
      <c r="H314" s="2" t="s">
        <v>267</v>
      </c>
      <c r="I314" s="2" t="s">
        <v>267</v>
      </c>
      <c r="J314" s="2" t="s">
        <v>267</v>
      </c>
      <c r="K314" s="2" t="s">
        <v>267</v>
      </c>
      <c r="L314" s="2" t="s">
        <v>267</v>
      </c>
      <c r="M314" s="2" t="s">
        <v>267</v>
      </c>
      <c r="O314" s="1">
        <v>51150100</v>
      </c>
      <c r="P314" s="1" t="s">
        <v>335</v>
      </c>
      <c r="Q314" s="1" t="s">
        <v>1045</v>
      </c>
      <c r="R314" s="8">
        <v>58745</v>
      </c>
      <c r="S314" s="1" t="b">
        <v>1</v>
      </c>
      <c r="T314" s="1" t="s">
        <v>1523</v>
      </c>
      <c r="U314" s="1">
        <v>1</v>
      </c>
    </row>
    <row r="315" spans="2:21">
      <c r="B315" s="1">
        <v>51150100</v>
      </c>
      <c r="C315" s="1">
        <v>3000</v>
      </c>
      <c r="D315" s="2" t="s">
        <v>283</v>
      </c>
      <c r="E315" s="2" t="s">
        <v>221</v>
      </c>
      <c r="F315" s="2" t="s">
        <v>284</v>
      </c>
      <c r="G315" s="2" t="s">
        <v>285</v>
      </c>
      <c r="H315" s="2" t="s">
        <v>257</v>
      </c>
      <c r="I315" s="2">
        <v>102</v>
      </c>
      <c r="J315" s="2" t="s">
        <v>258</v>
      </c>
      <c r="K315" s="2" t="s">
        <v>1171</v>
      </c>
      <c r="L315" s="2">
        <v>115</v>
      </c>
      <c r="M315" s="2" t="s">
        <v>573</v>
      </c>
      <c r="O315" s="1">
        <v>51150100</v>
      </c>
      <c r="P315" s="1" t="s">
        <v>335</v>
      </c>
      <c r="Q315" s="1">
        <v>3000</v>
      </c>
      <c r="R315" s="8">
        <v>521945</v>
      </c>
      <c r="S315" s="1" t="b">
        <v>1</v>
      </c>
      <c r="T315" s="1" t="s">
        <v>1524</v>
      </c>
      <c r="U315" s="1">
        <v>1</v>
      </c>
    </row>
    <row r="316" spans="2:21">
      <c r="B316" s="1">
        <v>51150100</v>
      </c>
      <c r="C316" s="1">
        <v>5000</v>
      </c>
      <c r="D316" s="2" t="s">
        <v>283</v>
      </c>
      <c r="E316" s="2" t="s">
        <v>221</v>
      </c>
      <c r="F316" s="2" t="s">
        <v>380</v>
      </c>
      <c r="G316" s="2" t="s">
        <v>381</v>
      </c>
      <c r="H316" s="2" t="s">
        <v>257</v>
      </c>
      <c r="I316" s="2">
        <v>102</v>
      </c>
      <c r="J316" s="2" t="s">
        <v>258</v>
      </c>
      <c r="K316" s="2" t="s">
        <v>259</v>
      </c>
      <c r="L316" s="7">
        <v>100</v>
      </c>
      <c r="M316" s="2" t="s">
        <v>382</v>
      </c>
      <c r="O316" s="1">
        <v>51150100</v>
      </c>
      <c r="P316" s="1" t="s">
        <v>335</v>
      </c>
      <c r="Q316" s="1">
        <v>5000</v>
      </c>
      <c r="R316" s="8">
        <v>924655</v>
      </c>
      <c r="S316" s="1" t="b">
        <v>1</v>
      </c>
      <c r="T316" s="1" t="s">
        <v>1525</v>
      </c>
      <c r="U316" s="1">
        <v>1</v>
      </c>
    </row>
    <row r="317" spans="2:21">
      <c r="B317" s="1">
        <v>51150300</v>
      </c>
      <c r="C317" s="1">
        <v>1000</v>
      </c>
      <c r="D317" s="2" t="s">
        <v>263</v>
      </c>
      <c r="E317" s="2" t="s">
        <v>264</v>
      </c>
      <c r="F317" s="2" t="s">
        <v>265</v>
      </c>
      <c r="G317" s="2" t="s">
        <v>266</v>
      </c>
      <c r="H317" s="2" t="s">
        <v>267</v>
      </c>
      <c r="I317" s="2" t="s">
        <v>267</v>
      </c>
      <c r="J317" s="2" t="s">
        <v>267</v>
      </c>
      <c r="K317" s="2" t="s">
        <v>267</v>
      </c>
      <c r="L317" s="2" t="s">
        <v>267</v>
      </c>
      <c r="M317" s="2" t="s">
        <v>267</v>
      </c>
      <c r="O317" s="1">
        <v>51150300</v>
      </c>
      <c r="P317" s="1" t="s">
        <v>336</v>
      </c>
      <c r="Q317" s="1" t="s">
        <v>1045</v>
      </c>
      <c r="R317" s="8">
        <v>1028381</v>
      </c>
      <c r="S317" s="1" t="b">
        <v>1</v>
      </c>
      <c r="T317" s="1" t="s">
        <v>1526</v>
      </c>
      <c r="U317" s="1">
        <v>1</v>
      </c>
    </row>
    <row r="318" spans="2:21">
      <c r="B318" s="1">
        <v>51150300</v>
      </c>
      <c r="C318" s="1">
        <v>3000</v>
      </c>
      <c r="D318" s="2" t="s">
        <v>283</v>
      </c>
      <c r="E318" s="2" t="s">
        <v>221</v>
      </c>
      <c r="F318" s="2" t="s">
        <v>284</v>
      </c>
      <c r="G318" s="2" t="s">
        <v>285</v>
      </c>
      <c r="H318" s="2" t="s">
        <v>257</v>
      </c>
      <c r="I318" s="2">
        <v>102</v>
      </c>
      <c r="J318" s="2" t="s">
        <v>258</v>
      </c>
      <c r="K318" s="2" t="s">
        <v>1171</v>
      </c>
      <c r="L318" s="7">
        <v>115</v>
      </c>
      <c r="M318" s="2" t="s">
        <v>573</v>
      </c>
      <c r="O318" s="1">
        <v>51150300</v>
      </c>
      <c r="P318" s="1" t="s">
        <v>336</v>
      </c>
      <c r="Q318" s="1" t="s">
        <v>1046</v>
      </c>
      <c r="R318" s="8">
        <v>3881730</v>
      </c>
      <c r="S318" s="1" t="b">
        <v>1</v>
      </c>
      <c r="T318" s="1" t="s">
        <v>1527</v>
      </c>
      <c r="U318" s="1">
        <v>1</v>
      </c>
    </row>
    <row r="319" spans="2:21">
      <c r="B319" s="1">
        <v>51150300</v>
      </c>
      <c r="C319" s="1">
        <v>5000</v>
      </c>
      <c r="D319" s="2" t="s">
        <v>283</v>
      </c>
      <c r="E319" s="2" t="s">
        <v>221</v>
      </c>
      <c r="F319" s="2" t="s">
        <v>380</v>
      </c>
      <c r="G319" s="2" t="s">
        <v>381</v>
      </c>
      <c r="H319" s="2" t="s">
        <v>257</v>
      </c>
      <c r="I319" s="2">
        <v>102</v>
      </c>
      <c r="J319" s="2" t="s">
        <v>258</v>
      </c>
      <c r="K319" s="2" t="s">
        <v>259</v>
      </c>
      <c r="L319" s="7">
        <v>100</v>
      </c>
      <c r="M319" s="2" t="s">
        <v>382</v>
      </c>
      <c r="O319" s="1">
        <v>51150300</v>
      </c>
      <c r="P319" s="1" t="s">
        <v>336</v>
      </c>
      <c r="Q319" s="1">
        <v>5000</v>
      </c>
      <c r="R319" s="8">
        <v>231523</v>
      </c>
      <c r="S319" s="1" t="b">
        <v>1</v>
      </c>
      <c r="T319" s="1" t="s">
        <v>1528</v>
      </c>
      <c r="U319" s="1">
        <v>1</v>
      </c>
    </row>
    <row r="320" spans="2:21">
      <c r="B320" s="1">
        <v>51150500</v>
      </c>
      <c r="C320" s="1">
        <v>1000</v>
      </c>
      <c r="D320" s="2" t="s">
        <v>263</v>
      </c>
      <c r="E320" s="2" t="s">
        <v>264</v>
      </c>
      <c r="F320" s="2" t="s">
        <v>265</v>
      </c>
      <c r="G320" s="2" t="s">
        <v>266</v>
      </c>
      <c r="H320" s="2" t="s">
        <v>267</v>
      </c>
      <c r="I320" s="2" t="s">
        <v>267</v>
      </c>
      <c r="J320" s="2" t="s">
        <v>267</v>
      </c>
      <c r="K320" s="2" t="s">
        <v>267</v>
      </c>
      <c r="L320" s="7" t="s">
        <v>267</v>
      </c>
      <c r="M320" s="2" t="s">
        <v>267</v>
      </c>
      <c r="O320" s="1">
        <v>51150500</v>
      </c>
      <c r="P320" s="1" t="s">
        <v>337</v>
      </c>
      <c r="Q320" s="1">
        <v>1000</v>
      </c>
      <c r="R320" s="8">
        <v>18182</v>
      </c>
      <c r="S320" s="1" t="b">
        <v>1</v>
      </c>
      <c r="T320" s="1" t="s">
        <v>1529</v>
      </c>
      <c r="U320" s="1">
        <v>1</v>
      </c>
    </row>
    <row r="321" spans="2:21">
      <c r="B321" s="1">
        <v>51150500</v>
      </c>
      <c r="C321" s="1">
        <v>3000</v>
      </c>
      <c r="D321" s="2" t="s">
        <v>283</v>
      </c>
      <c r="E321" s="2" t="s">
        <v>221</v>
      </c>
      <c r="F321" s="2" t="s">
        <v>284</v>
      </c>
      <c r="G321" s="2" t="s">
        <v>285</v>
      </c>
      <c r="H321" s="2" t="s">
        <v>257</v>
      </c>
      <c r="I321" s="2">
        <v>102</v>
      </c>
      <c r="J321" s="2" t="s">
        <v>258</v>
      </c>
      <c r="K321" s="2" t="s">
        <v>1171</v>
      </c>
      <c r="L321" s="7">
        <v>115</v>
      </c>
      <c r="M321" s="2" t="s">
        <v>573</v>
      </c>
      <c r="O321" s="1">
        <v>51150500</v>
      </c>
      <c r="P321" s="1" t="s">
        <v>337</v>
      </c>
      <c r="Q321" s="1" t="s">
        <v>1046</v>
      </c>
      <c r="R321" s="8">
        <v>88000</v>
      </c>
      <c r="S321" s="1" t="b">
        <v>1</v>
      </c>
      <c r="T321" s="1" t="s">
        <v>1530</v>
      </c>
      <c r="U321" s="1">
        <v>1</v>
      </c>
    </row>
    <row r="322" spans="2:21">
      <c r="B322" s="1">
        <v>51150700</v>
      </c>
      <c r="C322" s="1">
        <v>1000</v>
      </c>
      <c r="D322" s="2" t="s">
        <v>263</v>
      </c>
      <c r="E322" s="2" t="s">
        <v>264</v>
      </c>
      <c r="F322" s="2" t="s">
        <v>265</v>
      </c>
      <c r="G322" s="2" t="s">
        <v>266</v>
      </c>
      <c r="H322" s="2" t="s">
        <v>267</v>
      </c>
      <c r="I322" s="2" t="s">
        <v>267</v>
      </c>
      <c r="J322" s="2" t="s">
        <v>267</v>
      </c>
      <c r="K322" s="2" t="s">
        <v>267</v>
      </c>
      <c r="L322" s="2" t="s">
        <v>267</v>
      </c>
      <c r="M322" s="2" t="s">
        <v>267</v>
      </c>
      <c r="O322" s="1">
        <v>51150700</v>
      </c>
      <c r="P322" s="1" t="s">
        <v>338</v>
      </c>
      <c r="Q322" s="1" t="s">
        <v>1045</v>
      </c>
      <c r="R322" s="8">
        <v>248636</v>
      </c>
      <c r="S322" s="1" t="b">
        <v>1</v>
      </c>
      <c r="T322" s="1" t="s">
        <v>1531</v>
      </c>
      <c r="U322" s="1">
        <v>1</v>
      </c>
    </row>
    <row r="323" spans="2:21">
      <c r="B323" s="1">
        <v>51150700</v>
      </c>
      <c r="C323" s="1">
        <v>3000</v>
      </c>
      <c r="D323" s="2" t="s">
        <v>283</v>
      </c>
      <c r="E323" s="2" t="s">
        <v>221</v>
      </c>
      <c r="F323" s="2" t="s">
        <v>284</v>
      </c>
      <c r="G323" s="2" t="s">
        <v>285</v>
      </c>
      <c r="H323" s="2" t="s">
        <v>257</v>
      </c>
      <c r="I323" s="2">
        <v>102</v>
      </c>
      <c r="J323" s="2" t="s">
        <v>258</v>
      </c>
      <c r="K323" s="2" t="s">
        <v>1171</v>
      </c>
      <c r="L323" s="7">
        <v>115</v>
      </c>
      <c r="M323" s="2" t="s">
        <v>573</v>
      </c>
      <c r="O323" s="1">
        <v>51150700</v>
      </c>
      <c r="P323" s="1" t="s">
        <v>338</v>
      </c>
      <c r="Q323" s="1" t="s">
        <v>1046</v>
      </c>
      <c r="R323" s="8">
        <v>262000</v>
      </c>
      <c r="S323" s="1" t="b">
        <v>1</v>
      </c>
      <c r="T323" s="1" t="s">
        <v>1532</v>
      </c>
      <c r="U323" s="1">
        <v>1</v>
      </c>
    </row>
    <row r="324" spans="2:21">
      <c r="B324" s="1">
        <v>51150700</v>
      </c>
      <c r="C324" s="1">
        <v>5000</v>
      </c>
      <c r="D324" s="2" t="s">
        <v>283</v>
      </c>
      <c r="E324" s="2" t="s">
        <v>221</v>
      </c>
      <c r="F324" s="2" t="s">
        <v>380</v>
      </c>
      <c r="G324" s="2" t="s">
        <v>381</v>
      </c>
      <c r="H324" s="2" t="s">
        <v>257</v>
      </c>
      <c r="I324" s="2">
        <v>102</v>
      </c>
      <c r="J324" s="2" t="s">
        <v>258</v>
      </c>
      <c r="K324" s="2" t="s">
        <v>259</v>
      </c>
      <c r="L324" s="7">
        <v>100</v>
      </c>
      <c r="M324" s="2" t="s">
        <v>382</v>
      </c>
      <c r="O324" s="1">
        <v>51150700</v>
      </c>
      <c r="P324" s="1" t="s">
        <v>338</v>
      </c>
      <c r="Q324" s="1">
        <v>5000</v>
      </c>
      <c r="R324" s="8">
        <v>194975</v>
      </c>
      <c r="S324" s="1" t="b">
        <v>1</v>
      </c>
      <c r="T324" s="1" t="s">
        <v>1533</v>
      </c>
      <c r="U324" s="1">
        <v>1</v>
      </c>
    </row>
    <row r="325" spans="2:21">
      <c r="B325" s="1">
        <v>51150900</v>
      </c>
      <c r="C325" s="1">
        <v>3000</v>
      </c>
      <c r="D325" s="2" t="s">
        <v>283</v>
      </c>
      <c r="E325" s="2" t="s">
        <v>221</v>
      </c>
      <c r="F325" s="2" t="s">
        <v>284</v>
      </c>
      <c r="G325" s="2" t="s">
        <v>285</v>
      </c>
      <c r="H325" s="2" t="s">
        <v>257</v>
      </c>
      <c r="I325" s="2">
        <v>102</v>
      </c>
      <c r="J325" s="2" t="s">
        <v>258</v>
      </c>
      <c r="K325" s="2" t="s">
        <v>1171</v>
      </c>
      <c r="L325" s="7">
        <v>115</v>
      </c>
      <c r="M325" s="2" t="s">
        <v>573</v>
      </c>
      <c r="O325" s="1">
        <v>51150900</v>
      </c>
      <c r="P325" s="1" t="s">
        <v>339</v>
      </c>
      <c r="Q325" s="1" t="s">
        <v>1046</v>
      </c>
      <c r="R325" s="8">
        <v>115100</v>
      </c>
      <c r="S325" s="1" t="b">
        <v>1</v>
      </c>
      <c r="T325" s="1" t="s">
        <v>1534</v>
      </c>
      <c r="U325" s="1">
        <v>1</v>
      </c>
    </row>
    <row r="326" spans="2:21">
      <c r="B326" s="1">
        <v>51151100</v>
      </c>
      <c r="C326" s="1">
        <v>1000</v>
      </c>
      <c r="D326" s="2" t="s">
        <v>263</v>
      </c>
      <c r="E326" s="2" t="s">
        <v>264</v>
      </c>
      <c r="F326" s="2" t="s">
        <v>265</v>
      </c>
      <c r="G326" s="2" t="s">
        <v>266</v>
      </c>
      <c r="H326" s="2" t="s">
        <v>267</v>
      </c>
      <c r="I326" s="2" t="s">
        <v>267</v>
      </c>
      <c r="J326" s="2" t="s">
        <v>267</v>
      </c>
      <c r="K326" s="2" t="s">
        <v>267</v>
      </c>
      <c r="L326" s="7" t="s">
        <v>267</v>
      </c>
      <c r="M326" s="2" t="s">
        <v>267</v>
      </c>
      <c r="O326" s="1">
        <v>51151100</v>
      </c>
      <c r="P326" s="1" t="s">
        <v>1172</v>
      </c>
      <c r="Q326" s="1" t="s">
        <v>1045</v>
      </c>
      <c r="R326" s="8">
        <v>580000</v>
      </c>
      <c r="S326" s="1" t="b">
        <v>1</v>
      </c>
      <c r="T326" s="1" t="s">
        <v>1535</v>
      </c>
      <c r="U326" s="1">
        <v>1</v>
      </c>
    </row>
    <row r="327" spans="2:21">
      <c r="B327" s="1">
        <v>51151300</v>
      </c>
      <c r="C327" s="1">
        <v>1000</v>
      </c>
      <c r="D327" s="2" t="s">
        <v>263</v>
      </c>
      <c r="E327" s="2" t="s">
        <v>264</v>
      </c>
      <c r="F327" s="2" t="s">
        <v>265</v>
      </c>
      <c r="G327" s="2" t="s">
        <v>266</v>
      </c>
      <c r="H327" s="2" t="s">
        <v>267</v>
      </c>
      <c r="I327" s="2" t="s">
        <v>267</v>
      </c>
      <c r="J327" s="2" t="s">
        <v>267</v>
      </c>
      <c r="K327" s="2" t="s">
        <v>267</v>
      </c>
      <c r="L327" s="7" t="s">
        <v>267</v>
      </c>
      <c r="M327" s="2" t="s">
        <v>267</v>
      </c>
      <c r="O327" s="1">
        <v>51151300</v>
      </c>
      <c r="P327" s="1" t="s">
        <v>340</v>
      </c>
      <c r="Q327" s="1" t="s">
        <v>1045</v>
      </c>
      <c r="R327" s="8">
        <v>338800</v>
      </c>
      <c r="S327" s="1" t="b">
        <v>1</v>
      </c>
      <c r="T327" s="1" t="s">
        <v>1536</v>
      </c>
      <c r="U327" s="1">
        <v>1</v>
      </c>
    </row>
    <row r="328" spans="2:21">
      <c r="B328" s="1">
        <v>51151300</v>
      </c>
      <c r="C328" s="1">
        <v>3000</v>
      </c>
      <c r="D328" s="2" t="s">
        <v>283</v>
      </c>
      <c r="E328" s="2" t="s">
        <v>221</v>
      </c>
      <c r="F328" s="2" t="s">
        <v>284</v>
      </c>
      <c r="G328" s="2" t="s">
        <v>285</v>
      </c>
      <c r="H328" s="2" t="s">
        <v>257</v>
      </c>
      <c r="I328" s="2">
        <v>102</v>
      </c>
      <c r="J328" s="2" t="s">
        <v>258</v>
      </c>
      <c r="K328" s="2" t="s">
        <v>1171</v>
      </c>
      <c r="L328" s="7">
        <v>115</v>
      </c>
      <c r="M328" s="2" t="s">
        <v>573</v>
      </c>
      <c r="O328" s="1">
        <v>51151300</v>
      </c>
      <c r="P328" s="1" t="s">
        <v>340</v>
      </c>
      <c r="Q328" s="1" t="s">
        <v>1046</v>
      </c>
      <c r="R328" s="8">
        <v>3921500</v>
      </c>
      <c r="S328" s="1" t="b">
        <v>1</v>
      </c>
      <c r="T328" s="1" t="s">
        <v>1537</v>
      </c>
      <c r="U328" s="1">
        <v>1</v>
      </c>
    </row>
    <row r="329" spans="2:21">
      <c r="B329" s="1">
        <v>51151300</v>
      </c>
      <c r="C329" s="1">
        <v>5000</v>
      </c>
      <c r="D329" s="2" t="s">
        <v>283</v>
      </c>
      <c r="E329" s="2" t="s">
        <v>221</v>
      </c>
      <c r="F329" s="2" t="s">
        <v>380</v>
      </c>
      <c r="G329" s="2" t="s">
        <v>381</v>
      </c>
      <c r="H329" s="2" t="s">
        <v>257</v>
      </c>
      <c r="I329" s="2">
        <v>102</v>
      </c>
      <c r="J329" s="2" t="s">
        <v>258</v>
      </c>
      <c r="K329" s="2" t="s">
        <v>259</v>
      </c>
      <c r="L329" s="7">
        <v>100</v>
      </c>
      <c r="M329" s="2" t="s">
        <v>382</v>
      </c>
      <c r="O329" s="1">
        <v>51151300</v>
      </c>
      <c r="P329" s="1" t="s">
        <v>340</v>
      </c>
      <c r="Q329" s="1">
        <v>5000</v>
      </c>
      <c r="R329" s="8">
        <v>503800</v>
      </c>
      <c r="S329" s="1" t="b">
        <v>1</v>
      </c>
      <c r="T329" s="1" t="s">
        <v>1538</v>
      </c>
      <c r="U329" s="1">
        <v>1</v>
      </c>
    </row>
    <row r="330" spans="2:21">
      <c r="B330" s="1">
        <v>51160100</v>
      </c>
      <c r="C330" s="1">
        <v>1000</v>
      </c>
      <c r="D330" s="2" t="s">
        <v>263</v>
      </c>
      <c r="E330" s="2" t="s">
        <v>264</v>
      </c>
      <c r="F330" s="2" t="s">
        <v>265</v>
      </c>
      <c r="G330" s="2" t="s">
        <v>266</v>
      </c>
      <c r="H330" s="2" t="s">
        <v>267</v>
      </c>
      <c r="I330" s="2" t="s">
        <v>267</v>
      </c>
      <c r="J330" s="2" t="s">
        <v>267</v>
      </c>
      <c r="K330" s="2" t="s">
        <v>267</v>
      </c>
      <c r="L330" s="2" t="s">
        <v>267</v>
      </c>
      <c r="M330" s="2" t="s">
        <v>267</v>
      </c>
      <c r="O330" s="1">
        <v>51160100</v>
      </c>
      <c r="P330" s="1" t="s">
        <v>341</v>
      </c>
      <c r="Q330" s="1" t="s">
        <v>1045</v>
      </c>
      <c r="R330" s="8">
        <v>46177000</v>
      </c>
      <c r="S330" s="1" t="b">
        <v>1</v>
      </c>
      <c r="T330" s="1" t="s">
        <v>1539</v>
      </c>
      <c r="U330" s="1">
        <v>1</v>
      </c>
    </row>
    <row r="331" spans="2:21">
      <c r="B331" s="1">
        <v>51160300</v>
      </c>
      <c r="C331" s="1">
        <v>1000</v>
      </c>
      <c r="D331" s="2" t="s">
        <v>263</v>
      </c>
      <c r="E331" s="2" t="s">
        <v>264</v>
      </c>
      <c r="F331" s="2" t="s">
        <v>265</v>
      </c>
      <c r="G331" s="2" t="s">
        <v>266</v>
      </c>
      <c r="H331" s="2" t="s">
        <v>267</v>
      </c>
      <c r="I331" s="2" t="s">
        <v>267</v>
      </c>
      <c r="J331" s="2" t="s">
        <v>267</v>
      </c>
      <c r="K331" s="2" t="s">
        <v>267</v>
      </c>
      <c r="L331" s="2" t="s">
        <v>267</v>
      </c>
      <c r="M331" s="2" t="s">
        <v>267</v>
      </c>
      <c r="O331" s="1">
        <v>51160300</v>
      </c>
      <c r="P331" s="1" t="s">
        <v>342</v>
      </c>
      <c r="Q331" s="1" t="s">
        <v>1045</v>
      </c>
      <c r="R331" s="8">
        <v>0</v>
      </c>
      <c r="S331" s="1" t="b">
        <v>1</v>
      </c>
      <c r="T331" s="1" t="s">
        <v>1540</v>
      </c>
      <c r="U331" s="1">
        <v>1</v>
      </c>
    </row>
    <row r="332" spans="2:21">
      <c r="B332" s="1">
        <v>51170100</v>
      </c>
      <c r="C332" s="1">
        <v>1000</v>
      </c>
      <c r="D332" s="2" t="s">
        <v>263</v>
      </c>
      <c r="E332" s="2" t="s">
        <v>264</v>
      </c>
      <c r="F332" s="2" t="s">
        <v>265</v>
      </c>
      <c r="G332" s="2" t="s">
        <v>266</v>
      </c>
      <c r="H332" s="2" t="s">
        <v>267</v>
      </c>
      <c r="I332" s="2" t="s">
        <v>267</v>
      </c>
      <c r="J332" s="2" t="s">
        <v>267</v>
      </c>
      <c r="K332" s="2" t="s">
        <v>267</v>
      </c>
      <c r="L332" s="2" t="s">
        <v>267</v>
      </c>
      <c r="M332" s="2" t="s">
        <v>267</v>
      </c>
      <c r="O332" s="1">
        <v>51170100</v>
      </c>
      <c r="P332" s="1" t="s">
        <v>343</v>
      </c>
      <c r="Q332" s="1" t="s">
        <v>1045</v>
      </c>
      <c r="R332" s="8">
        <v>2995407</v>
      </c>
      <c r="S332" s="1" t="b">
        <v>1</v>
      </c>
      <c r="T332" s="1" t="s">
        <v>1541</v>
      </c>
      <c r="U332" s="1">
        <v>1</v>
      </c>
    </row>
    <row r="333" spans="2:21">
      <c r="B333" s="1">
        <v>51170100</v>
      </c>
      <c r="C333" s="1">
        <v>3000</v>
      </c>
      <c r="D333" s="2" t="s">
        <v>283</v>
      </c>
      <c r="E333" s="2" t="s">
        <v>221</v>
      </c>
      <c r="F333" s="2" t="s">
        <v>284</v>
      </c>
      <c r="G333" s="2" t="s">
        <v>285</v>
      </c>
      <c r="H333" s="2" t="s">
        <v>257</v>
      </c>
      <c r="I333" s="2">
        <v>102</v>
      </c>
      <c r="J333" s="2" t="s">
        <v>258</v>
      </c>
      <c r="K333" s="2" t="s">
        <v>1542</v>
      </c>
      <c r="L333" s="7">
        <v>116</v>
      </c>
      <c r="M333" s="2" t="s">
        <v>574</v>
      </c>
      <c r="O333" s="1">
        <v>51170100</v>
      </c>
      <c r="P333" s="1" t="s">
        <v>343</v>
      </c>
      <c r="Q333" s="1" t="s">
        <v>1046</v>
      </c>
      <c r="R333" s="8">
        <v>3189920</v>
      </c>
      <c r="S333" s="1" t="b">
        <v>1</v>
      </c>
      <c r="T333" s="1" t="s">
        <v>1543</v>
      </c>
      <c r="U333" s="1">
        <v>1</v>
      </c>
    </row>
    <row r="334" spans="2:21">
      <c r="B334" s="1">
        <v>51170100</v>
      </c>
      <c r="C334" s="1">
        <v>5000</v>
      </c>
      <c r="D334" s="2" t="s">
        <v>283</v>
      </c>
      <c r="E334" s="2" t="s">
        <v>221</v>
      </c>
      <c r="F334" s="2" t="s">
        <v>380</v>
      </c>
      <c r="G334" s="2" t="s">
        <v>381</v>
      </c>
      <c r="H334" s="2" t="s">
        <v>257</v>
      </c>
      <c r="I334" s="2">
        <v>102</v>
      </c>
      <c r="J334" s="2" t="s">
        <v>258</v>
      </c>
      <c r="K334" s="2" t="s">
        <v>259</v>
      </c>
      <c r="L334" s="7">
        <v>100</v>
      </c>
      <c r="M334" s="2" t="s">
        <v>382</v>
      </c>
      <c r="O334" s="1">
        <v>51170100</v>
      </c>
      <c r="P334" s="1" t="s">
        <v>343</v>
      </c>
      <c r="Q334" s="1" t="s">
        <v>1047</v>
      </c>
      <c r="R334" s="8">
        <v>672246</v>
      </c>
      <c r="S334" s="1" t="b">
        <v>1</v>
      </c>
      <c r="T334" s="1" t="s">
        <v>1544</v>
      </c>
      <c r="U334" s="1">
        <v>1</v>
      </c>
    </row>
    <row r="335" spans="2:21">
      <c r="B335" s="1">
        <v>51170300</v>
      </c>
      <c r="C335" s="1">
        <v>1000</v>
      </c>
      <c r="D335" s="2" t="s">
        <v>263</v>
      </c>
      <c r="E335" s="2" t="s">
        <v>264</v>
      </c>
      <c r="F335" s="2" t="s">
        <v>265</v>
      </c>
      <c r="G335" s="2" t="s">
        <v>266</v>
      </c>
      <c r="H335" s="2" t="s">
        <v>267</v>
      </c>
      <c r="I335" s="2" t="s">
        <v>267</v>
      </c>
      <c r="J335" s="2" t="s">
        <v>267</v>
      </c>
      <c r="K335" s="2" t="s">
        <v>267</v>
      </c>
      <c r="L335" s="2" t="s">
        <v>267</v>
      </c>
      <c r="M335" s="2" t="s">
        <v>267</v>
      </c>
      <c r="O335" s="1">
        <v>51170300</v>
      </c>
      <c r="P335" s="1" t="s">
        <v>344</v>
      </c>
      <c r="Q335" s="1" t="s">
        <v>1045</v>
      </c>
      <c r="R335" s="8">
        <v>296000</v>
      </c>
      <c r="S335" s="1" t="b">
        <v>1</v>
      </c>
      <c r="T335" s="1" t="s">
        <v>1545</v>
      </c>
      <c r="U335" s="1">
        <v>1</v>
      </c>
    </row>
    <row r="336" spans="2:21">
      <c r="B336" s="1">
        <v>51170300</v>
      </c>
      <c r="C336" s="1">
        <v>3000</v>
      </c>
      <c r="D336" s="2" t="s">
        <v>283</v>
      </c>
      <c r="E336" s="2" t="s">
        <v>221</v>
      </c>
      <c r="F336" s="2" t="s">
        <v>284</v>
      </c>
      <c r="G336" s="2" t="s">
        <v>285</v>
      </c>
      <c r="H336" s="2" t="s">
        <v>257</v>
      </c>
      <c r="I336" s="2">
        <v>102</v>
      </c>
      <c r="J336" s="2" t="s">
        <v>258</v>
      </c>
      <c r="K336" s="2" t="s">
        <v>1542</v>
      </c>
      <c r="L336" s="7">
        <v>116</v>
      </c>
      <c r="M336" s="2" t="s">
        <v>574</v>
      </c>
      <c r="O336" s="1">
        <v>51170300</v>
      </c>
      <c r="P336" s="1" t="s">
        <v>344</v>
      </c>
      <c r="Q336" s="1" t="s">
        <v>1046</v>
      </c>
      <c r="R336" s="8">
        <v>243000</v>
      </c>
      <c r="S336" s="1" t="b">
        <v>1</v>
      </c>
      <c r="T336" s="1" t="s">
        <v>1546</v>
      </c>
      <c r="U336" s="1">
        <v>1</v>
      </c>
    </row>
    <row r="337" spans="2:21">
      <c r="B337" s="1">
        <v>51170300</v>
      </c>
      <c r="C337" s="1">
        <v>5000</v>
      </c>
      <c r="D337" s="2" t="s">
        <v>283</v>
      </c>
      <c r="E337" s="2" t="s">
        <v>221</v>
      </c>
      <c r="F337" s="2" t="s">
        <v>380</v>
      </c>
      <c r="G337" s="2" t="s">
        <v>381</v>
      </c>
      <c r="H337" s="2" t="s">
        <v>257</v>
      </c>
      <c r="I337" s="2">
        <v>102</v>
      </c>
      <c r="J337" s="2" t="s">
        <v>258</v>
      </c>
      <c r="K337" s="2" t="s">
        <v>259</v>
      </c>
      <c r="L337" s="7">
        <v>100</v>
      </c>
      <c r="M337" s="2" t="s">
        <v>382</v>
      </c>
      <c r="O337" s="1">
        <v>51170300</v>
      </c>
      <c r="P337" s="1" t="s">
        <v>344</v>
      </c>
      <c r="Q337" s="1" t="s">
        <v>1047</v>
      </c>
      <c r="R337" s="8">
        <v>0</v>
      </c>
      <c r="S337" s="1" t="b">
        <v>1</v>
      </c>
      <c r="T337" s="1" t="s">
        <v>1547</v>
      </c>
      <c r="U337" s="1">
        <v>1</v>
      </c>
    </row>
    <row r="338" spans="2:21">
      <c r="B338" s="1">
        <v>51170500</v>
      </c>
      <c r="C338" s="1">
        <v>1000</v>
      </c>
      <c r="D338" s="2" t="s">
        <v>263</v>
      </c>
      <c r="E338" s="2" t="s">
        <v>264</v>
      </c>
      <c r="F338" s="2" t="s">
        <v>265</v>
      </c>
      <c r="G338" s="2" t="s">
        <v>266</v>
      </c>
      <c r="H338" s="2" t="s">
        <v>267</v>
      </c>
      <c r="I338" s="2" t="s">
        <v>267</v>
      </c>
      <c r="J338" s="2" t="s">
        <v>267</v>
      </c>
      <c r="K338" s="2" t="s">
        <v>267</v>
      </c>
      <c r="L338" s="2" t="s">
        <v>267</v>
      </c>
      <c r="M338" s="2" t="s">
        <v>267</v>
      </c>
      <c r="O338" s="1">
        <v>51170500</v>
      </c>
      <c r="P338" s="1" t="s">
        <v>345</v>
      </c>
      <c r="Q338" s="1" t="s">
        <v>1045</v>
      </c>
      <c r="R338" s="8">
        <v>0</v>
      </c>
      <c r="S338" s="1" t="b">
        <v>1</v>
      </c>
      <c r="T338" s="1" t="s">
        <v>1548</v>
      </c>
      <c r="U338" s="1">
        <v>1</v>
      </c>
    </row>
    <row r="339" spans="2:21">
      <c r="B339" s="1">
        <v>51170500</v>
      </c>
      <c r="C339" s="1">
        <v>3000</v>
      </c>
      <c r="D339" s="2" t="s">
        <v>283</v>
      </c>
      <c r="E339" s="2" t="s">
        <v>221</v>
      </c>
      <c r="F339" s="2" t="s">
        <v>284</v>
      </c>
      <c r="G339" s="2" t="s">
        <v>285</v>
      </c>
      <c r="H339" s="2" t="s">
        <v>257</v>
      </c>
      <c r="I339" s="2">
        <v>102</v>
      </c>
      <c r="J339" s="2" t="s">
        <v>258</v>
      </c>
      <c r="K339" s="2" t="s">
        <v>1542</v>
      </c>
      <c r="L339" s="7">
        <v>116</v>
      </c>
      <c r="M339" s="2" t="s">
        <v>574</v>
      </c>
      <c r="O339" s="1">
        <v>51170500</v>
      </c>
      <c r="P339" s="1" t="s">
        <v>345</v>
      </c>
      <c r="Q339" s="1" t="s">
        <v>1046</v>
      </c>
      <c r="R339" s="8">
        <v>204860</v>
      </c>
      <c r="S339" s="1" t="b">
        <v>1</v>
      </c>
      <c r="T339" s="1" t="s">
        <v>1549</v>
      </c>
      <c r="U339" s="1">
        <v>1</v>
      </c>
    </row>
    <row r="340" spans="2:21">
      <c r="B340" s="1">
        <v>51170500</v>
      </c>
      <c r="C340" s="1">
        <v>5000</v>
      </c>
      <c r="D340" s="2" t="s">
        <v>283</v>
      </c>
      <c r="E340" s="2" t="s">
        <v>221</v>
      </c>
      <c r="F340" s="2" t="s">
        <v>380</v>
      </c>
      <c r="G340" s="2" t="s">
        <v>381</v>
      </c>
      <c r="H340" s="2" t="s">
        <v>257</v>
      </c>
      <c r="I340" s="2">
        <v>102</v>
      </c>
      <c r="J340" s="2" t="s">
        <v>258</v>
      </c>
      <c r="K340" s="2" t="s">
        <v>259</v>
      </c>
      <c r="L340" s="7">
        <v>100</v>
      </c>
      <c r="M340" s="2" t="s">
        <v>382</v>
      </c>
      <c r="O340" s="1">
        <v>51170500</v>
      </c>
      <c r="P340" s="1" t="s">
        <v>345</v>
      </c>
      <c r="Q340" s="1" t="s">
        <v>1047</v>
      </c>
      <c r="R340" s="8">
        <v>0</v>
      </c>
      <c r="S340" s="1" t="b">
        <v>1</v>
      </c>
      <c r="T340" s="1" t="s">
        <v>1550</v>
      </c>
      <c r="U340" s="1">
        <v>1</v>
      </c>
    </row>
    <row r="341" spans="2:21">
      <c r="B341" s="1">
        <v>51170700</v>
      </c>
      <c r="C341" s="1">
        <v>1000</v>
      </c>
      <c r="D341" s="2" t="s">
        <v>263</v>
      </c>
      <c r="E341" s="2" t="s">
        <v>264</v>
      </c>
      <c r="F341" s="2" t="s">
        <v>265</v>
      </c>
      <c r="G341" s="2" t="s">
        <v>266</v>
      </c>
      <c r="H341" s="2" t="s">
        <v>267</v>
      </c>
      <c r="I341" s="2" t="s">
        <v>267</v>
      </c>
      <c r="J341" s="2" t="s">
        <v>267</v>
      </c>
      <c r="K341" s="2" t="s">
        <v>267</v>
      </c>
      <c r="L341" s="2" t="s">
        <v>267</v>
      </c>
      <c r="M341" s="2" t="s">
        <v>267</v>
      </c>
      <c r="O341" s="1">
        <v>51170700</v>
      </c>
      <c r="P341" s="1" t="s">
        <v>346</v>
      </c>
      <c r="Q341" s="1" t="s">
        <v>1045</v>
      </c>
      <c r="R341" s="8">
        <v>6576000</v>
      </c>
      <c r="S341" s="1" t="b">
        <v>1</v>
      </c>
      <c r="T341" s="1" t="s">
        <v>1551</v>
      </c>
      <c r="U341" s="1">
        <v>1</v>
      </c>
    </row>
    <row r="342" spans="2:21">
      <c r="B342" s="1">
        <v>51180100</v>
      </c>
      <c r="C342" s="1">
        <v>1000</v>
      </c>
      <c r="D342" s="2" t="s">
        <v>263</v>
      </c>
      <c r="E342" s="2" t="s">
        <v>264</v>
      </c>
      <c r="F342" s="2" t="s">
        <v>265</v>
      </c>
      <c r="G342" s="2" t="s">
        <v>266</v>
      </c>
      <c r="H342" s="2" t="s">
        <v>267</v>
      </c>
      <c r="I342" s="2" t="s">
        <v>267</v>
      </c>
      <c r="J342" s="2" t="s">
        <v>267</v>
      </c>
      <c r="K342" s="2" t="s">
        <v>267</v>
      </c>
      <c r="L342" s="2" t="s">
        <v>267</v>
      </c>
      <c r="M342" s="2" t="s">
        <v>267</v>
      </c>
      <c r="O342" s="1">
        <v>51180100</v>
      </c>
      <c r="P342" s="1" t="s">
        <v>347</v>
      </c>
      <c r="Q342" s="1" t="s">
        <v>1045</v>
      </c>
      <c r="R342" s="8">
        <v>0</v>
      </c>
      <c r="S342" s="1" t="b">
        <v>1</v>
      </c>
      <c r="T342" s="1" t="s">
        <v>1552</v>
      </c>
      <c r="U342" s="1">
        <v>1</v>
      </c>
    </row>
    <row r="343" spans="2:21">
      <c r="B343" s="1">
        <v>51180100</v>
      </c>
      <c r="C343" s="1">
        <v>3000</v>
      </c>
      <c r="D343" s="2" t="s">
        <v>283</v>
      </c>
      <c r="E343" s="2" t="s">
        <v>221</v>
      </c>
      <c r="F343" s="2" t="s">
        <v>284</v>
      </c>
      <c r="G343" s="2" t="s">
        <v>285</v>
      </c>
      <c r="H343" s="2" t="s">
        <v>257</v>
      </c>
      <c r="I343" s="2">
        <v>102</v>
      </c>
      <c r="J343" s="2" t="s">
        <v>258</v>
      </c>
      <c r="K343" s="2" t="s">
        <v>348</v>
      </c>
      <c r="L343" s="7">
        <v>117</v>
      </c>
      <c r="M343" s="2" t="s">
        <v>575</v>
      </c>
      <c r="O343" s="1">
        <v>51180100</v>
      </c>
      <c r="P343" s="1" t="s">
        <v>347</v>
      </c>
      <c r="Q343" s="1" t="s">
        <v>1046</v>
      </c>
      <c r="R343" s="8">
        <v>2864850</v>
      </c>
      <c r="S343" s="1" t="b">
        <v>1</v>
      </c>
      <c r="T343" s="1" t="s">
        <v>1553</v>
      </c>
      <c r="U343" s="1">
        <v>1</v>
      </c>
    </row>
    <row r="344" spans="2:21">
      <c r="B344" s="1">
        <v>51180500</v>
      </c>
      <c r="C344" s="1">
        <v>1000</v>
      </c>
      <c r="D344" s="2" t="s">
        <v>263</v>
      </c>
      <c r="E344" s="2" t="s">
        <v>264</v>
      </c>
      <c r="F344" s="2" t="s">
        <v>265</v>
      </c>
      <c r="G344" s="2" t="s">
        <v>266</v>
      </c>
      <c r="H344" s="2" t="s">
        <v>267</v>
      </c>
      <c r="I344" s="2" t="s">
        <v>267</v>
      </c>
      <c r="J344" s="2" t="s">
        <v>267</v>
      </c>
      <c r="K344" s="2" t="s">
        <v>267</v>
      </c>
      <c r="L344" s="7" t="s">
        <v>267</v>
      </c>
      <c r="M344" s="2" t="s">
        <v>267</v>
      </c>
      <c r="O344" s="1">
        <v>51180500</v>
      </c>
      <c r="P344" s="1" t="s">
        <v>349</v>
      </c>
      <c r="Q344" s="1" t="s">
        <v>1045</v>
      </c>
      <c r="R344" s="8">
        <v>0</v>
      </c>
      <c r="S344" s="1" t="b">
        <v>1</v>
      </c>
      <c r="T344" s="1" t="s">
        <v>1554</v>
      </c>
      <c r="U344" s="1">
        <v>1</v>
      </c>
    </row>
    <row r="345" spans="2:21">
      <c r="B345" s="1">
        <v>51180500</v>
      </c>
      <c r="C345" s="1">
        <v>3000</v>
      </c>
      <c r="D345" s="2" t="s">
        <v>283</v>
      </c>
      <c r="E345" s="2" t="s">
        <v>221</v>
      </c>
      <c r="F345" s="2" t="s">
        <v>284</v>
      </c>
      <c r="G345" s="2" t="s">
        <v>285</v>
      </c>
      <c r="H345" s="2" t="s">
        <v>257</v>
      </c>
      <c r="I345" s="2">
        <v>102</v>
      </c>
      <c r="J345" s="2" t="s">
        <v>258</v>
      </c>
      <c r="K345" s="2" t="s">
        <v>348</v>
      </c>
      <c r="L345" s="7">
        <v>117</v>
      </c>
      <c r="M345" s="2" t="s">
        <v>575</v>
      </c>
      <c r="O345" s="1">
        <v>51180500</v>
      </c>
      <c r="P345" s="1" t="s">
        <v>349</v>
      </c>
      <c r="Q345" s="1" t="s">
        <v>1046</v>
      </c>
      <c r="R345" s="8">
        <v>452727</v>
      </c>
      <c r="S345" s="1" t="b">
        <v>1</v>
      </c>
      <c r="T345" s="1" t="s">
        <v>1555</v>
      </c>
      <c r="U345" s="1">
        <v>1</v>
      </c>
    </row>
    <row r="346" spans="2:21">
      <c r="B346" s="1">
        <v>51180500</v>
      </c>
      <c r="C346" s="1">
        <v>5000</v>
      </c>
      <c r="D346" s="2" t="s">
        <v>283</v>
      </c>
      <c r="E346" s="2" t="s">
        <v>221</v>
      </c>
      <c r="F346" s="2" t="s">
        <v>380</v>
      </c>
      <c r="G346" s="2" t="s">
        <v>381</v>
      </c>
      <c r="H346" s="2" t="s">
        <v>257</v>
      </c>
      <c r="I346" s="2">
        <v>102</v>
      </c>
      <c r="J346" s="2" t="s">
        <v>258</v>
      </c>
      <c r="K346" s="2" t="s">
        <v>259</v>
      </c>
      <c r="L346" s="7">
        <v>100</v>
      </c>
      <c r="M346" s="2" t="s">
        <v>382</v>
      </c>
      <c r="O346" s="1">
        <v>51180500</v>
      </c>
      <c r="P346" s="1" t="s">
        <v>349</v>
      </c>
      <c r="Q346" s="1" t="s">
        <v>1047</v>
      </c>
      <c r="R346" s="8">
        <v>0</v>
      </c>
      <c r="S346" s="1" t="b">
        <v>1</v>
      </c>
      <c r="T346" s="1" t="s">
        <v>1556</v>
      </c>
      <c r="U346" s="1">
        <v>1</v>
      </c>
    </row>
    <row r="347" spans="2:21">
      <c r="B347" s="1">
        <v>51190100</v>
      </c>
      <c r="C347" s="1">
        <v>3000</v>
      </c>
      <c r="D347" s="2" t="s">
        <v>283</v>
      </c>
      <c r="E347" s="2" t="s">
        <v>221</v>
      </c>
      <c r="F347" s="2" t="s">
        <v>284</v>
      </c>
      <c r="G347" s="2" t="s">
        <v>285</v>
      </c>
      <c r="H347" s="2" t="s">
        <v>257</v>
      </c>
      <c r="I347" s="2">
        <v>102</v>
      </c>
      <c r="J347" s="2" t="s">
        <v>258</v>
      </c>
      <c r="K347" s="2" t="s">
        <v>350</v>
      </c>
      <c r="L347" s="7">
        <v>118</v>
      </c>
      <c r="M347" s="2" t="s">
        <v>576</v>
      </c>
      <c r="O347" s="1">
        <v>51190100</v>
      </c>
      <c r="P347" s="1" t="s">
        <v>350</v>
      </c>
      <c r="Q347" s="1" t="s">
        <v>1046</v>
      </c>
      <c r="R347" s="8">
        <v>3419636</v>
      </c>
      <c r="S347" s="1" t="b">
        <v>1</v>
      </c>
      <c r="T347" s="1" t="s">
        <v>1557</v>
      </c>
      <c r="U347" s="1">
        <v>1</v>
      </c>
    </row>
    <row r="348" spans="2:21">
      <c r="B348" s="1">
        <v>51190100</v>
      </c>
      <c r="C348" s="1">
        <v>5000</v>
      </c>
      <c r="D348" s="2" t="s">
        <v>283</v>
      </c>
      <c r="E348" s="2" t="s">
        <v>221</v>
      </c>
      <c r="F348" s="2" t="s">
        <v>380</v>
      </c>
      <c r="G348" s="2" t="s">
        <v>381</v>
      </c>
      <c r="H348" s="2" t="s">
        <v>257</v>
      </c>
      <c r="I348" s="2">
        <v>102</v>
      </c>
      <c r="J348" s="2" t="s">
        <v>258</v>
      </c>
      <c r="K348" s="2" t="s">
        <v>259</v>
      </c>
      <c r="L348" s="7">
        <v>100</v>
      </c>
      <c r="M348" s="2" t="s">
        <v>382</v>
      </c>
      <c r="O348" s="1">
        <v>51190100</v>
      </c>
      <c r="P348" s="1" t="s">
        <v>350</v>
      </c>
      <c r="Q348" s="1" t="s">
        <v>1047</v>
      </c>
      <c r="R348" s="8">
        <v>0</v>
      </c>
      <c r="S348" s="1" t="b">
        <v>1</v>
      </c>
      <c r="T348" s="1" t="s">
        <v>1558</v>
      </c>
      <c r="U348" s="1">
        <v>1</v>
      </c>
    </row>
    <row r="349" spans="2:21">
      <c r="B349" s="1">
        <v>51200100</v>
      </c>
      <c r="C349" s="1">
        <v>1000</v>
      </c>
      <c r="D349" s="2" t="s">
        <v>263</v>
      </c>
      <c r="E349" s="2" t="s">
        <v>264</v>
      </c>
      <c r="F349" s="2" t="s">
        <v>265</v>
      </c>
      <c r="G349" s="2" t="s">
        <v>266</v>
      </c>
      <c r="H349" s="2" t="s">
        <v>267</v>
      </c>
      <c r="I349" s="2" t="s">
        <v>267</v>
      </c>
      <c r="J349" s="2" t="s">
        <v>267</v>
      </c>
      <c r="K349" s="2" t="s">
        <v>267</v>
      </c>
      <c r="L349" s="2" t="s">
        <v>267</v>
      </c>
      <c r="M349" s="2" t="s">
        <v>267</v>
      </c>
      <c r="O349" s="1">
        <v>51200100</v>
      </c>
      <c r="P349" s="1" t="s">
        <v>351</v>
      </c>
      <c r="Q349" s="1" t="s">
        <v>1045</v>
      </c>
      <c r="R349" s="8">
        <v>879088</v>
      </c>
      <c r="S349" s="1" t="b">
        <v>1</v>
      </c>
      <c r="T349" s="1" t="s">
        <v>1559</v>
      </c>
      <c r="U349" s="1">
        <v>1</v>
      </c>
    </row>
    <row r="350" spans="2:21">
      <c r="B350" s="1">
        <v>51200100</v>
      </c>
      <c r="C350" s="1">
        <v>3000</v>
      </c>
      <c r="D350" s="2" t="s">
        <v>283</v>
      </c>
      <c r="E350" s="2" t="s">
        <v>221</v>
      </c>
      <c r="F350" s="2" t="s">
        <v>284</v>
      </c>
      <c r="G350" s="2" t="s">
        <v>285</v>
      </c>
      <c r="H350" s="2" t="s">
        <v>257</v>
      </c>
      <c r="I350" s="2">
        <v>102</v>
      </c>
      <c r="J350" s="2" t="s">
        <v>258</v>
      </c>
      <c r="K350" s="2" t="s">
        <v>1560</v>
      </c>
      <c r="L350" s="7">
        <v>119</v>
      </c>
      <c r="M350" s="2" t="s">
        <v>577</v>
      </c>
      <c r="O350" s="1">
        <v>51200100</v>
      </c>
      <c r="P350" s="1" t="s">
        <v>351</v>
      </c>
      <c r="Q350" s="1" t="s">
        <v>1046</v>
      </c>
      <c r="R350" s="8">
        <v>728291</v>
      </c>
      <c r="S350" s="1" t="b">
        <v>1</v>
      </c>
      <c r="T350" s="1" t="s">
        <v>1561</v>
      </c>
      <c r="U350" s="1">
        <v>1</v>
      </c>
    </row>
    <row r="351" spans="2:21">
      <c r="B351" s="1">
        <v>51200100</v>
      </c>
      <c r="C351" s="1">
        <v>5000</v>
      </c>
      <c r="D351" s="2" t="s">
        <v>283</v>
      </c>
      <c r="E351" s="2" t="s">
        <v>221</v>
      </c>
      <c r="F351" s="2" t="s">
        <v>380</v>
      </c>
      <c r="G351" s="2" t="s">
        <v>381</v>
      </c>
      <c r="H351" s="2" t="s">
        <v>257</v>
      </c>
      <c r="I351" s="2">
        <v>102</v>
      </c>
      <c r="J351" s="2" t="s">
        <v>258</v>
      </c>
      <c r="K351" s="2" t="s">
        <v>259</v>
      </c>
      <c r="L351" s="7">
        <v>100</v>
      </c>
      <c r="M351" s="2" t="s">
        <v>382</v>
      </c>
      <c r="O351" s="1">
        <v>51200100</v>
      </c>
      <c r="P351" s="1" t="s">
        <v>351</v>
      </c>
      <c r="Q351" s="1" t="s">
        <v>1047</v>
      </c>
      <c r="R351" s="8">
        <v>104982</v>
      </c>
      <c r="S351" s="1" t="b">
        <v>1</v>
      </c>
      <c r="T351" s="1" t="s">
        <v>1562</v>
      </c>
      <c r="U351" s="1">
        <v>1</v>
      </c>
    </row>
    <row r="352" spans="2:21">
      <c r="B352" s="1">
        <v>51200300</v>
      </c>
      <c r="C352" s="1">
        <v>1000</v>
      </c>
      <c r="D352" s="2" t="s">
        <v>263</v>
      </c>
      <c r="E352" s="2" t="s">
        <v>264</v>
      </c>
      <c r="F352" s="2" t="s">
        <v>265</v>
      </c>
      <c r="G352" s="2" t="s">
        <v>266</v>
      </c>
      <c r="H352" s="2" t="s">
        <v>267</v>
      </c>
      <c r="I352" s="2" t="s">
        <v>267</v>
      </c>
      <c r="J352" s="2" t="s">
        <v>267</v>
      </c>
      <c r="K352" s="2" t="s">
        <v>267</v>
      </c>
      <c r="L352" s="2" t="s">
        <v>267</v>
      </c>
      <c r="M352" s="2" t="s">
        <v>267</v>
      </c>
      <c r="O352" s="1">
        <v>51200300</v>
      </c>
      <c r="P352" s="1" t="s">
        <v>352</v>
      </c>
      <c r="Q352" s="1" t="s">
        <v>1045</v>
      </c>
      <c r="R352" s="8">
        <v>6387000</v>
      </c>
      <c r="S352" s="1" t="b">
        <v>1</v>
      </c>
      <c r="T352" s="1" t="s">
        <v>1563</v>
      </c>
      <c r="U352" s="1">
        <v>1</v>
      </c>
    </row>
    <row r="353" spans="2:21">
      <c r="B353" s="1">
        <v>51200300</v>
      </c>
      <c r="C353" s="1">
        <v>3000</v>
      </c>
      <c r="D353" s="2" t="s">
        <v>283</v>
      </c>
      <c r="E353" s="2" t="s">
        <v>221</v>
      </c>
      <c r="F353" s="2" t="s">
        <v>284</v>
      </c>
      <c r="G353" s="2" t="s">
        <v>285</v>
      </c>
      <c r="H353" s="2" t="s">
        <v>257</v>
      </c>
      <c r="I353" s="2">
        <v>102</v>
      </c>
      <c r="J353" s="2" t="s">
        <v>258</v>
      </c>
      <c r="K353" s="2" t="s">
        <v>1560</v>
      </c>
      <c r="L353" s="7">
        <v>119</v>
      </c>
      <c r="M353" s="2" t="s">
        <v>577</v>
      </c>
      <c r="O353" s="1">
        <v>51200300</v>
      </c>
      <c r="P353" s="1" t="s">
        <v>352</v>
      </c>
      <c r="Q353" s="1" t="s">
        <v>1046</v>
      </c>
      <c r="R353" s="8">
        <v>8279000</v>
      </c>
      <c r="S353" s="1" t="b">
        <v>1</v>
      </c>
      <c r="T353" s="1" t="s">
        <v>1564</v>
      </c>
      <c r="U353" s="1">
        <v>1</v>
      </c>
    </row>
    <row r="354" spans="2:21">
      <c r="B354" s="1">
        <v>51200300</v>
      </c>
      <c r="C354" s="1">
        <v>5000</v>
      </c>
      <c r="D354" s="2" t="s">
        <v>283</v>
      </c>
      <c r="E354" s="2" t="s">
        <v>221</v>
      </c>
      <c r="F354" s="2" t="s">
        <v>380</v>
      </c>
      <c r="G354" s="2" t="s">
        <v>381</v>
      </c>
      <c r="H354" s="2" t="s">
        <v>257</v>
      </c>
      <c r="I354" s="2">
        <v>102</v>
      </c>
      <c r="J354" s="2" t="s">
        <v>258</v>
      </c>
      <c r="K354" s="2" t="s">
        <v>259</v>
      </c>
      <c r="L354" s="7">
        <v>100</v>
      </c>
      <c r="M354" s="2" t="s">
        <v>382</v>
      </c>
      <c r="O354" s="1">
        <v>51200300</v>
      </c>
      <c r="P354" s="1" t="s">
        <v>352</v>
      </c>
      <c r="Q354" s="1" t="s">
        <v>1047</v>
      </c>
      <c r="R354" s="8">
        <v>0</v>
      </c>
      <c r="S354" s="1" t="b">
        <v>1</v>
      </c>
      <c r="T354" s="1" t="s">
        <v>1565</v>
      </c>
      <c r="U354" s="1">
        <v>1</v>
      </c>
    </row>
    <row r="355" spans="2:21">
      <c r="B355" s="1">
        <v>51200500</v>
      </c>
      <c r="C355" s="1">
        <v>1000</v>
      </c>
      <c r="D355" s="2" t="s">
        <v>263</v>
      </c>
      <c r="E355" s="2" t="s">
        <v>264</v>
      </c>
      <c r="F355" s="2" t="s">
        <v>265</v>
      </c>
      <c r="G355" s="2" t="s">
        <v>266</v>
      </c>
      <c r="H355" s="2" t="s">
        <v>267</v>
      </c>
      <c r="I355" s="2" t="s">
        <v>267</v>
      </c>
      <c r="J355" s="2" t="s">
        <v>267</v>
      </c>
      <c r="K355" s="2" t="s">
        <v>267</v>
      </c>
      <c r="L355" s="2" t="s">
        <v>267</v>
      </c>
      <c r="M355" s="2" t="s">
        <v>267</v>
      </c>
      <c r="O355" s="1">
        <v>51200500</v>
      </c>
      <c r="P355" s="1" t="s">
        <v>353</v>
      </c>
      <c r="Q355" s="1" t="s">
        <v>1045</v>
      </c>
      <c r="R355" s="8">
        <v>884022826</v>
      </c>
      <c r="S355" s="1" t="b">
        <v>1</v>
      </c>
      <c r="T355" s="1" t="s">
        <v>1566</v>
      </c>
      <c r="U355" s="1">
        <v>1</v>
      </c>
    </row>
    <row r="356" spans="2:21">
      <c r="B356" s="1">
        <v>51200500</v>
      </c>
      <c r="C356" s="1">
        <v>3000</v>
      </c>
      <c r="D356" s="2" t="s">
        <v>283</v>
      </c>
      <c r="E356" s="2" t="s">
        <v>221</v>
      </c>
      <c r="F356" s="2" t="s">
        <v>284</v>
      </c>
      <c r="G356" s="2" t="s">
        <v>285</v>
      </c>
      <c r="H356" s="2" t="s">
        <v>257</v>
      </c>
      <c r="I356" s="2">
        <v>102</v>
      </c>
      <c r="J356" s="2" t="s">
        <v>258</v>
      </c>
      <c r="K356" s="2" t="s">
        <v>1560</v>
      </c>
      <c r="L356" s="7">
        <v>119</v>
      </c>
      <c r="M356" s="2" t="s">
        <v>577</v>
      </c>
      <c r="O356" s="1">
        <v>51200500</v>
      </c>
      <c r="P356" s="1" t="s">
        <v>353</v>
      </c>
      <c r="Q356" s="1" t="s">
        <v>1046</v>
      </c>
      <c r="R356" s="8">
        <v>7680972</v>
      </c>
      <c r="S356" s="1" t="b">
        <v>1</v>
      </c>
      <c r="T356" s="1" t="s">
        <v>1567</v>
      </c>
      <c r="U356" s="1">
        <v>1</v>
      </c>
    </row>
    <row r="357" spans="2:21">
      <c r="B357" s="1">
        <v>51200500</v>
      </c>
      <c r="C357" s="1">
        <v>5000</v>
      </c>
      <c r="D357" s="2" t="s">
        <v>283</v>
      </c>
      <c r="E357" s="2" t="s">
        <v>221</v>
      </c>
      <c r="F357" s="2" t="s">
        <v>380</v>
      </c>
      <c r="G357" s="2" t="s">
        <v>381</v>
      </c>
      <c r="H357" s="2" t="s">
        <v>257</v>
      </c>
      <c r="I357" s="2">
        <v>102</v>
      </c>
      <c r="J357" s="2" t="s">
        <v>258</v>
      </c>
      <c r="K357" s="2" t="s">
        <v>259</v>
      </c>
      <c r="L357" s="7">
        <v>100</v>
      </c>
      <c r="M357" s="2" t="s">
        <v>382</v>
      </c>
      <c r="O357" s="1">
        <v>51200500</v>
      </c>
      <c r="P357" s="1" t="s">
        <v>353</v>
      </c>
      <c r="Q357" s="1" t="s">
        <v>1047</v>
      </c>
      <c r="R357" s="8">
        <v>2388545</v>
      </c>
      <c r="S357" s="1" t="b">
        <v>1</v>
      </c>
      <c r="T357" s="1" t="s">
        <v>1568</v>
      </c>
      <c r="U357" s="1">
        <v>1</v>
      </c>
    </row>
    <row r="358" spans="2:21">
      <c r="B358" s="1">
        <v>51200700</v>
      </c>
      <c r="C358" s="1">
        <v>1000</v>
      </c>
      <c r="D358" s="2" t="s">
        <v>263</v>
      </c>
      <c r="E358" s="2" t="s">
        <v>264</v>
      </c>
      <c r="F358" s="2" t="s">
        <v>265</v>
      </c>
      <c r="G358" s="2" t="s">
        <v>266</v>
      </c>
      <c r="H358" s="2" t="s">
        <v>267</v>
      </c>
      <c r="I358" s="2" t="s">
        <v>267</v>
      </c>
      <c r="J358" s="2" t="s">
        <v>267</v>
      </c>
      <c r="K358" s="2" t="s">
        <v>267</v>
      </c>
      <c r="L358" s="2" t="s">
        <v>267</v>
      </c>
      <c r="M358" s="2" t="s">
        <v>267</v>
      </c>
      <c r="O358" s="1">
        <v>51200700</v>
      </c>
      <c r="P358" s="1" t="s">
        <v>354</v>
      </c>
      <c r="Q358" s="1" t="s">
        <v>1045</v>
      </c>
      <c r="R358" s="8">
        <v>18111147</v>
      </c>
      <c r="S358" s="1" t="b">
        <v>1</v>
      </c>
      <c r="T358" s="1" t="s">
        <v>1569</v>
      </c>
      <c r="U358" s="1">
        <v>1</v>
      </c>
    </row>
    <row r="359" spans="2:21">
      <c r="B359" s="1">
        <v>51200700</v>
      </c>
      <c r="C359" s="1">
        <v>3000</v>
      </c>
      <c r="D359" s="2" t="s">
        <v>283</v>
      </c>
      <c r="E359" s="2" t="s">
        <v>221</v>
      </c>
      <c r="F359" s="2" t="s">
        <v>284</v>
      </c>
      <c r="G359" s="2" t="s">
        <v>285</v>
      </c>
      <c r="H359" s="2" t="s">
        <v>257</v>
      </c>
      <c r="I359" s="2">
        <v>102</v>
      </c>
      <c r="J359" s="2" t="s">
        <v>258</v>
      </c>
      <c r="K359" s="2" t="s">
        <v>1560</v>
      </c>
      <c r="L359" s="7">
        <v>119</v>
      </c>
      <c r="M359" s="2" t="s">
        <v>577</v>
      </c>
      <c r="O359" s="1">
        <v>51200700</v>
      </c>
      <c r="P359" s="1" t="s">
        <v>354</v>
      </c>
      <c r="Q359" s="1" t="s">
        <v>1046</v>
      </c>
      <c r="R359" s="8">
        <v>2052500</v>
      </c>
      <c r="S359" s="1" t="b">
        <v>1</v>
      </c>
      <c r="T359" s="1" t="s">
        <v>1570</v>
      </c>
      <c r="U359" s="1">
        <v>1</v>
      </c>
    </row>
    <row r="360" spans="2:21">
      <c r="B360" s="1">
        <v>51200900</v>
      </c>
      <c r="C360" s="1">
        <v>1000</v>
      </c>
      <c r="D360" s="2" t="s">
        <v>263</v>
      </c>
      <c r="E360" s="2" t="s">
        <v>264</v>
      </c>
      <c r="F360" s="2" t="s">
        <v>265</v>
      </c>
      <c r="G360" s="2" t="s">
        <v>266</v>
      </c>
      <c r="H360" s="2" t="s">
        <v>267</v>
      </c>
      <c r="I360" s="2" t="s">
        <v>267</v>
      </c>
      <c r="J360" s="2" t="s">
        <v>267</v>
      </c>
      <c r="K360" s="2" t="s">
        <v>267</v>
      </c>
      <c r="L360" s="2" t="s">
        <v>267</v>
      </c>
      <c r="M360" s="2" t="s">
        <v>267</v>
      </c>
      <c r="O360" s="1">
        <v>51200900</v>
      </c>
      <c r="P360" s="1" t="s">
        <v>355</v>
      </c>
      <c r="Q360" s="1" t="s">
        <v>1045</v>
      </c>
      <c r="R360" s="8">
        <v>7780000</v>
      </c>
      <c r="S360" s="1" t="b">
        <v>1</v>
      </c>
      <c r="T360" s="1" t="s">
        <v>1571</v>
      </c>
      <c r="U360" s="1">
        <v>1</v>
      </c>
    </row>
    <row r="361" spans="2:21">
      <c r="B361" s="1">
        <v>51200900</v>
      </c>
      <c r="C361" s="1">
        <v>3000</v>
      </c>
      <c r="D361" s="2" t="s">
        <v>283</v>
      </c>
      <c r="E361" s="2" t="s">
        <v>221</v>
      </c>
      <c r="F361" s="2" t="s">
        <v>284</v>
      </c>
      <c r="G361" s="2" t="s">
        <v>285</v>
      </c>
      <c r="H361" s="2" t="s">
        <v>257</v>
      </c>
      <c r="I361" s="2">
        <v>102</v>
      </c>
      <c r="J361" s="2" t="s">
        <v>258</v>
      </c>
      <c r="K361" s="2" t="s">
        <v>1560</v>
      </c>
      <c r="L361" s="7">
        <v>119</v>
      </c>
      <c r="M361" s="2" t="s">
        <v>577</v>
      </c>
      <c r="O361" s="1">
        <v>51200900</v>
      </c>
      <c r="P361" s="1" t="s">
        <v>355</v>
      </c>
      <c r="Q361" s="1" t="s">
        <v>1046</v>
      </c>
      <c r="R361" s="8">
        <v>716000</v>
      </c>
      <c r="S361" s="1" t="b">
        <v>1</v>
      </c>
      <c r="T361" s="1" t="s">
        <v>1572</v>
      </c>
      <c r="U361" s="1">
        <v>1</v>
      </c>
    </row>
    <row r="362" spans="2:21">
      <c r="B362" s="1">
        <v>51200900</v>
      </c>
      <c r="C362" s="1">
        <v>5000</v>
      </c>
      <c r="D362" s="2" t="s">
        <v>283</v>
      </c>
      <c r="E362" s="2" t="s">
        <v>221</v>
      </c>
      <c r="F362" s="2" t="s">
        <v>380</v>
      </c>
      <c r="G362" s="2" t="s">
        <v>381</v>
      </c>
      <c r="H362" s="2" t="s">
        <v>257</v>
      </c>
      <c r="I362" s="2">
        <v>102</v>
      </c>
      <c r="J362" s="2" t="s">
        <v>258</v>
      </c>
      <c r="K362" s="2" t="s">
        <v>259</v>
      </c>
      <c r="L362" s="7">
        <v>100</v>
      </c>
      <c r="M362" s="2" t="s">
        <v>382</v>
      </c>
      <c r="O362" s="1">
        <v>51200900</v>
      </c>
      <c r="P362" s="1" t="s">
        <v>355</v>
      </c>
      <c r="Q362" s="1">
        <v>5000</v>
      </c>
      <c r="R362" s="8">
        <v>8128000</v>
      </c>
      <c r="S362" s="1" t="b">
        <v>1</v>
      </c>
      <c r="T362" s="1" t="s">
        <v>1573</v>
      </c>
      <c r="U362" s="1">
        <v>1</v>
      </c>
    </row>
    <row r="363" spans="2:21">
      <c r="B363" s="1">
        <v>51201100</v>
      </c>
      <c r="C363" s="1">
        <v>1000</v>
      </c>
      <c r="D363" s="2" t="s">
        <v>263</v>
      </c>
      <c r="E363" s="2" t="s">
        <v>264</v>
      </c>
      <c r="F363" s="2" t="s">
        <v>265</v>
      </c>
      <c r="G363" s="2" t="s">
        <v>266</v>
      </c>
      <c r="H363" s="2" t="s">
        <v>267</v>
      </c>
      <c r="I363" s="2" t="s">
        <v>267</v>
      </c>
      <c r="J363" s="2" t="s">
        <v>267</v>
      </c>
      <c r="K363" s="2" t="s">
        <v>267</v>
      </c>
      <c r="L363" s="2" t="s">
        <v>267</v>
      </c>
      <c r="M363" s="2" t="s">
        <v>267</v>
      </c>
      <c r="O363" s="1">
        <v>51201100</v>
      </c>
      <c r="P363" s="1" t="s">
        <v>356</v>
      </c>
      <c r="Q363" s="1" t="s">
        <v>1045</v>
      </c>
      <c r="R363" s="8">
        <v>37402909</v>
      </c>
      <c r="S363" s="1" t="b">
        <v>1</v>
      </c>
      <c r="T363" s="1" t="s">
        <v>1574</v>
      </c>
      <c r="U363" s="1">
        <v>1</v>
      </c>
    </row>
    <row r="364" spans="2:21">
      <c r="B364" s="1">
        <v>51201100</v>
      </c>
      <c r="C364" s="1">
        <v>3000</v>
      </c>
      <c r="D364" s="2" t="s">
        <v>283</v>
      </c>
      <c r="E364" s="2" t="s">
        <v>221</v>
      </c>
      <c r="F364" s="2" t="s">
        <v>284</v>
      </c>
      <c r="G364" s="2" t="s">
        <v>285</v>
      </c>
      <c r="H364" s="2" t="s">
        <v>257</v>
      </c>
      <c r="I364" s="2">
        <v>102</v>
      </c>
      <c r="J364" s="2" t="s">
        <v>258</v>
      </c>
      <c r="K364" s="2" t="s">
        <v>1560</v>
      </c>
      <c r="L364" s="7">
        <v>119</v>
      </c>
      <c r="M364" s="2" t="s">
        <v>577</v>
      </c>
      <c r="O364" s="1">
        <v>51201100</v>
      </c>
      <c r="P364" s="1" t="s">
        <v>356</v>
      </c>
      <c r="Q364" s="1" t="s">
        <v>1046</v>
      </c>
      <c r="R364" s="8">
        <v>0</v>
      </c>
      <c r="S364" s="1" t="b">
        <v>1</v>
      </c>
      <c r="T364" s="1" t="s">
        <v>1575</v>
      </c>
      <c r="U364" s="1">
        <v>1</v>
      </c>
    </row>
    <row r="365" spans="2:21">
      <c r="B365" s="1">
        <v>51201300</v>
      </c>
      <c r="C365" s="1">
        <v>1000</v>
      </c>
      <c r="D365" s="2" t="s">
        <v>263</v>
      </c>
      <c r="E365" s="2" t="s">
        <v>264</v>
      </c>
      <c r="F365" s="2" t="s">
        <v>265</v>
      </c>
      <c r="G365" s="2" t="s">
        <v>266</v>
      </c>
      <c r="H365" s="2" t="s">
        <v>267</v>
      </c>
      <c r="I365" s="2" t="s">
        <v>267</v>
      </c>
      <c r="J365" s="2" t="s">
        <v>267</v>
      </c>
      <c r="K365" s="2" t="s">
        <v>267</v>
      </c>
      <c r="L365" s="2" t="s">
        <v>267</v>
      </c>
      <c r="M365" s="2" t="s">
        <v>267</v>
      </c>
      <c r="O365" s="1">
        <v>51201300</v>
      </c>
      <c r="P365" s="1" t="s">
        <v>357</v>
      </c>
      <c r="Q365" s="1" t="s">
        <v>1045</v>
      </c>
      <c r="R365" s="8">
        <v>56177200</v>
      </c>
      <c r="S365" s="1" t="b">
        <v>1</v>
      </c>
      <c r="T365" s="1" t="s">
        <v>1576</v>
      </c>
      <c r="U365" s="1">
        <v>1</v>
      </c>
    </row>
    <row r="366" spans="2:21">
      <c r="B366" s="1">
        <v>51201500</v>
      </c>
      <c r="C366" s="1">
        <v>1000</v>
      </c>
      <c r="D366" s="2" t="s">
        <v>263</v>
      </c>
      <c r="E366" s="2" t="s">
        <v>264</v>
      </c>
      <c r="F366" s="2" t="s">
        <v>265</v>
      </c>
      <c r="G366" s="2" t="s">
        <v>266</v>
      </c>
      <c r="H366" s="2" t="s">
        <v>267</v>
      </c>
      <c r="I366" s="2" t="s">
        <v>267</v>
      </c>
      <c r="J366" s="2" t="s">
        <v>267</v>
      </c>
      <c r="K366" s="2" t="s">
        <v>267</v>
      </c>
      <c r="L366" s="2" t="s">
        <v>267</v>
      </c>
      <c r="M366" s="2" t="s">
        <v>267</v>
      </c>
      <c r="O366" s="1">
        <v>51201500</v>
      </c>
      <c r="P366" s="1" t="s">
        <v>358</v>
      </c>
      <c r="Q366" s="1" t="s">
        <v>1045</v>
      </c>
      <c r="R366" s="8">
        <v>48631134</v>
      </c>
      <c r="S366" s="1" t="b">
        <v>1</v>
      </c>
      <c r="T366" s="1" t="s">
        <v>1577</v>
      </c>
      <c r="U366" s="1">
        <v>1</v>
      </c>
    </row>
    <row r="367" spans="2:21">
      <c r="B367" s="1">
        <v>51201500</v>
      </c>
      <c r="C367" s="1">
        <v>5000</v>
      </c>
      <c r="D367" s="2" t="s">
        <v>283</v>
      </c>
      <c r="E367" s="2" t="s">
        <v>221</v>
      </c>
      <c r="F367" s="2" t="s">
        <v>380</v>
      </c>
      <c r="G367" s="2" t="s">
        <v>381</v>
      </c>
      <c r="H367" s="2" t="s">
        <v>257</v>
      </c>
      <c r="I367" s="2">
        <v>102</v>
      </c>
      <c r="J367" s="2" t="s">
        <v>258</v>
      </c>
      <c r="K367" s="2" t="s">
        <v>259</v>
      </c>
      <c r="L367" s="7">
        <v>100</v>
      </c>
      <c r="M367" s="2" t="s">
        <v>382</v>
      </c>
      <c r="O367" s="1">
        <v>51201500</v>
      </c>
      <c r="P367" s="1" t="s">
        <v>358</v>
      </c>
      <c r="Q367" s="1" t="s">
        <v>1047</v>
      </c>
      <c r="R367" s="8">
        <v>141245</v>
      </c>
      <c r="S367" s="1" t="b">
        <v>1</v>
      </c>
      <c r="T367" s="1" t="s">
        <v>1578</v>
      </c>
      <c r="U367" s="1">
        <v>1</v>
      </c>
    </row>
    <row r="368" spans="2:21">
      <c r="B368" s="1">
        <v>51210100</v>
      </c>
      <c r="C368" s="1">
        <v>3000</v>
      </c>
      <c r="D368" s="2" t="s">
        <v>283</v>
      </c>
      <c r="E368" s="2" t="s">
        <v>221</v>
      </c>
      <c r="F368" s="2" t="s">
        <v>284</v>
      </c>
      <c r="G368" s="2" t="s">
        <v>285</v>
      </c>
      <c r="H368" s="2" t="s">
        <v>257</v>
      </c>
      <c r="I368" s="2">
        <v>102</v>
      </c>
      <c r="J368" s="2" t="s">
        <v>258</v>
      </c>
      <c r="K368" s="2" t="s">
        <v>1579</v>
      </c>
      <c r="L368" s="7">
        <v>120</v>
      </c>
      <c r="M368" s="2" t="s">
        <v>578</v>
      </c>
      <c r="O368" s="1">
        <v>51210100</v>
      </c>
      <c r="P368" s="1" t="s">
        <v>359</v>
      </c>
      <c r="Q368" s="1" t="s">
        <v>1046</v>
      </c>
      <c r="R368" s="8">
        <v>4000</v>
      </c>
      <c r="S368" s="1" t="b">
        <v>1</v>
      </c>
      <c r="T368" s="1" t="s">
        <v>1580</v>
      </c>
      <c r="U368" s="1">
        <v>1</v>
      </c>
    </row>
    <row r="369" spans="2:21">
      <c r="B369" s="1">
        <v>51210300</v>
      </c>
      <c r="C369" s="1">
        <v>1000</v>
      </c>
      <c r="D369" s="2" t="s">
        <v>263</v>
      </c>
      <c r="E369" s="2" t="s">
        <v>264</v>
      </c>
      <c r="F369" s="2" t="s">
        <v>265</v>
      </c>
      <c r="G369" s="2" t="s">
        <v>266</v>
      </c>
      <c r="H369" s="2" t="s">
        <v>267</v>
      </c>
      <c r="I369" s="2" t="s">
        <v>267</v>
      </c>
      <c r="J369" s="2" t="s">
        <v>267</v>
      </c>
      <c r="K369" s="2" t="s">
        <v>267</v>
      </c>
      <c r="L369" s="2" t="s">
        <v>267</v>
      </c>
      <c r="M369" s="2" t="s">
        <v>267</v>
      </c>
      <c r="O369" s="1">
        <v>51210300</v>
      </c>
      <c r="P369" s="1" t="s">
        <v>360</v>
      </c>
      <c r="Q369" s="1" t="s">
        <v>1045</v>
      </c>
      <c r="R369" s="8">
        <v>20000000</v>
      </c>
      <c r="S369" s="1" t="b">
        <v>1</v>
      </c>
      <c r="T369" s="1" t="s">
        <v>1581</v>
      </c>
      <c r="U369" s="1">
        <v>1</v>
      </c>
    </row>
    <row r="370" spans="2:21">
      <c r="B370" s="1">
        <v>51210300</v>
      </c>
      <c r="C370" s="1">
        <v>3000</v>
      </c>
      <c r="D370" s="2" t="s">
        <v>283</v>
      </c>
      <c r="E370" s="2" t="s">
        <v>221</v>
      </c>
      <c r="F370" s="2" t="s">
        <v>284</v>
      </c>
      <c r="G370" s="2" t="s">
        <v>285</v>
      </c>
      <c r="H370" s="2" t="s">
        <v>257</v>
      </c>
      <c r="I370" s="2">
        <v>102</v>
      </c>
      <c r="J370" s="2" t="s">
        <v>258</v>
      </c>
      <c r="K370" s="2" t="s">
        <v>1579</v>
      </c>
      <c r="L370" s="7">
        <v>120</v>
      </c>
      <c r="M370" s="2" t="s">
        <v>578</v>
      </c>
      <c r="O370" s="1">
        <v>51210300</v>
      </c>
      <c r="P370" s="1" t="s">
        <v>360</v>
      </c>
      <c r="Q370" s="1" t="s">
        <v>1046</v>
      </c>
      <c r="R370" s="8">
        <v>21056000</v>
      </c>
      <c r="S370" s="1" t="b">
        <v>1</v>
      </c>
      <c r="T370" s="1" t="s">
        <v>1582</v>
      </c>
      <c r="U370" s="1">
        <v>1</v>
      </c>
    </row>
    <row r="371" spans="2:21">
      <c r="B371" s="1">
        <v>51210500</v>
      </c>
      <c r="C371" s="1">
        <v>1000</v>
      </c>
      <c r="D371" s="2" t="s">
        <v>263</v>
      </c>
      <c r="E371" s="2" t="s">
        <v>264</v>
      </c>
      <c r="F371" s="2" t="s">
        <v>265</v>
      </c>
      <c r="G371" s="2" t="s">
        <v>266</v>
      </c>
      <c r="H371" s="2" t="s">
        <v>267</v>
      </c>
      <c r="I371" s="2" t="s">
        <v>267</v>
      </c>
      <c r="J371" s="2" t="s">
        <v>267</v>
      </c>
      <c r="K371" s="2" t="s">
        <v>267</v>
      </c>
      <c r="L371" s="7" t="s">
        <v>267</v>
      </c>
      <c r="M371" s="2" t="s">
        <v>267</v>
      </c>
      <c r="O371" s="1">
        <v>51210500</v>
      </c>
      <c r="P371" s="1" t="s">
        <v>361</v>
      </c>
      <c r="Q371" s="1" t="s">
        <v>1045</v>
      </c>
      <c r="R371" s="8">
        <v>170000</v>
      </c>
      <c r="S371" s="1" t="b">
        <v>1</v>
      </c>
      <c r="T371" s="1" t="s">
        <v>1583</v>
      </c>
      <c r="U371" s="1">
        <v>1</v>
      </c>
    </row>
    <row r="372" spans="2:21">
      <c r="B372" s="1">
        <v>51210500</v>
      </c>
      <c r="C372" s="1">
        <v>3000</v>
      </c>
      <c r="D372" s="2" t="s">
        <v>283</v>
      </c>
      <c r="E372" s="2" t="s">
        <v>221</v>
      </c>
      <c r="F372" s="2" t="s">
        <v>284</v>
      </c>
      <c r="G372" s="2" t="s">
        <v>285</v>
      </c>
      <c r="H372" s="2" t="s">
        <v>257</v>
      </c>
      <c r="I372" s="2">
        <v>102</v>
      </c>
      <c r="J372" s="2" t="s">
        <v>258</v>
      </c>
      <c r="K372" s="2" t="s">
        <v>1579</v>
      </c>
      <c r="L372" s="7">
        <v>120</v>
      </c>
      <c r="M372" s="2" t="s">
        <v>578</v>
      </c>
      <c r="O372" s="1">
        <v>51210500</v>
      </c>
      <c r="P372" s="1" t="s">
        <v>361</v>
      </c>
      <c r="Q372" s="1" t="s">
        <v>1046</v>
      </c>
      <c r="R372" s="8">
        <v>0</v>
      </c>
      <c r="S372" s="1" t="b">
        <v>1</v>
      </c>
      <c r="T372" s="1" t="s">
        <v>1584</v>
      </c>
      <c r="U372" s="1">
        <v>1</v>
      </c>
    </row>
    <row r="373" spans="2:21">
      <c r="B373" s="1">
        <v>51210900</v>
      </c>
      <c r="C373" s="1">
        <v>1000</v>
      </c>
      <c r="D373" s="2" t="s">
        <v>263</v>
      </c>
      <c r="E373" s="2" t="s">
        <v>264</v>
      </c>
      <c r="F373" s="2" t="s">
        <v>265</v>
      </c>
      <c r="G373" s="2" t="s">
        <v>266</v>
      </c>
      <c r="H373" s="2" t="s">
        <v>267</v>
      </c>
      <c r="I373" s="2" t="s">
        <v>267</v>
      </c>
      <c r="J373" s="2" t="s">
        <v>267</v>
      </c>
      <c r="K373" s="2" t="s">
        <v>267</v>
      </c>
      <c r="L373" s="2" t="s">
        <v>267</v>
      </c>
      <c r="M373" s="2" t="s">
        <v>267</v>
      </c>
      <c r="O373" s="1">
        <v>51210900</v>
      </c>
      <c r="P373" s="1" t="s">
        <v>362</v>
      </c>
      <c r="Q373" s="1" t="s">
        <v>1045</v>
      </c>
      <c r="R373" s="8">
        <v>96470056</v>
      </c>
      <c r="S373" s="1" t="b">
        <v>1</v>
      </c>
      <c r="T373" s="1" t="s">
        <v>1585</v>
      </c>
      <c r="U373" s="1">
        <v>1</v>
      </c>
    </row>
    <row r="374" spans="2:21">
      <c r="B374" s="1">
        <v>51210900</v>
      </c>
      <c r="C374" s="1">
        <v>3000</v>
      </c>
      <c r="D374" s="2" t="s">
        <v>283</v>
      </c>
      <c r="E374" s="2" t="s">
        <v>221</v>
      </c>
      <c r="F374" s="2" t="s">
        <v>284</v>
      </c>
      <c r="G374" s="2" t="s">
        <v>285</v>
      </c>
      <c r="H374" s="2" t="s">
        <v>257</v>
      </c>
      <c r="I374" s="2">
        <v>102</v>
      </c>
      <c r="J374" s="2" t="s">
        <v>258</v>
      </c>
      <c r="K374" s="2" t="s">
        <v>1579</v>
      </c>
      <c r="L374" s="7">
        <v>120</v>
      </c>
      <c r="M374" s="2" t="s">
        <v>578</v>
      </c>
      <c r="O374" s="1">
        <v>51210900</v>
      </c>
      <c r="P374" s="1" t="s">
        <v>362</v>
      </c>
      <c r="Q374" s="1" t="s">
        <v>1046</v>
      </c>
      <c r="R374" s="8">
        <v>616800</v>
      </c>
      <c r="S374" s="1" t="b">
        <v>1</v>
      </c>
      <c r="T374" s="1" t="s">
        <v>1586</v>
      </c>
      <c r="U374" s="1">
        <v>1</v>
      </c>
    </row>
    <row r="375" spans="2:21">
      <c r="B375" s="1">
        <v>51210900</v>
      </c>
      <c r="C375" s="1">
        <v>5000</v>
      </c>
      <c r="D375" s="2" t="s">
        <v>283</v>
      </c>
      <c r="E375" s="2" t="s">
        <v>221</v>
      </c>
      <c r="F375" s="2" t="s">
        <v>380</v>
      </c>
      <c r="G375" s="2" t="s">
        <v>381</v>
      </c>
      <c r="H375" s="2" t="s">
        <v>257</v>
      </c>
      <c r="I375" s="2">
        <v>102</v>
      </c>
      <c r="J375" s="2" t="s">
        <v>258</v>
      </c>
      <c r="K375" s="2" t="s">
        <v>259</v>
      </c>
      <c r="L375" s="7">
        <v>100</v>
      </c>
      <c r="M375" s="2" t="s">
        <v>382</v>
      </c>
      <c r="O375" s="1">
        <v>51210900</v>
      </c>
      <c r="P375" s="1" t="s">
        <v>362</v>
      </c>
      <c r="Q375" s="1" t="s">
        <v>1047</v>
      </c>
      <c r="R375" s="8">
        <v>740700</v>
      </c>
      <c r="S375" s="1" t="b">
        <v>1</v>
      </c>
      <c r="T375" s="1" t="s">
        <v>1587</v>
      </c>
      <c r="U375" s="1">
        <v>1</v>
      </c>
    </row>
    <row r="376" spans="2:21">
      <c r="B376" s="1">
        <v>51211100</v>
      </c>
      <c r="C376" s="1">
        <v>1000</v>
      </c>
      <c r="D376" s="2" t="s">
        <v>263</v>
      </c>
      <c r="E376" s="2" t="s">
        <v>264</v>
      </c>
      <c r="F376" s="2" t="s">
        <v>265</v>
      </c>
      <c r="G376" s="2" t="s">
        <v>266</v>
      </c>
      <c r="H376" s="2" t="s">
        <v>267</v>
      </c>
      <c r="I376" s="2" t="s">
        <v>267</v>
      </c>
      <c r="J376" s="2" t="s">
        <v>267</v>
      </c>
      <c r="K376" s="2" t="s">
        <v>267</v>
      </c>
      <c r="L376" s="2" t="s">
        <v>267</v>
      </c>
      <c r="M376" s="2" t="s">
        <v>267</v>
      </c>
      <c r="O376" s="1">
        <v>51211100</v>
      </c>
      <c r="P376" s="1" t="s">
        <v>363</v>
      </c>
      <c r="Q376" s="1" t="s">
        <v>1045</v>
      </c>
      <c r="R376" s="8">
        <v>10461000</v>
      </c>
      <c r="S376" s="1" t="b">
        <v>1</v>
      </c>
      <c r="T376" s="1" t="s">
        <v>1588</v>
      </c>
      <c r="U376" s="1">
        <v>1</v>
      </c>
    </row>
    <row r="377" spans="2:21">
      <c r="B377" s="1">
        <v>51211100</v>
      </c>
      <c r="C377" s="1">
        <v>3000</v>
      </c>
      <c r="D377" s="2" t="s">
        <v>283</v>
      </c>
      <c r="E377" s="2" t="s">
        <v>221</v>
      </c>
      <c r="F377" s="2" t="s">
        <v>284</v>
      </c>
      <c r="G377" s="2" t="s">
        <v>285</v>
      </c>
      <c r="H377" s="2" t="s">
        <v>257</v>
      </c>
      <c r="I377" s="2">
        <v>102</v>
      </c>
      <c r="J377" s="2" t="s">
        <v>258</v>
      </c>
      <c r="K377" s="2" t="s">
        <v>1579</v>
      </c>
      <c r="L377" s="7">
        <v>120</v>
      </c>
      <c r="M377" s="2" t="s">
        <v>578</v>
      </c>
      <c r="O377" s="1">
        <v>51211100</v>
      </c>
      <c r="P377" s="1" t="s">
        <v>363</v>
      </c>
      <c r="Q377" s="1" t="s">
        <v>1046</v>
      </c>
      <c r="R377" s="8">
        <v>0</v>
      </c>
      <c r="S377" s="1" t="b">
        <v>1</v>
      </c>
      <c r="T377" s="1" t="s">
        <v>1589</v>
      </c>
      <c r="U377" s="1">
        <v>1</v>
      </c>
    </row>
    <row r="378" spans="2:21">
      <c r="B378" s="1">
        <v>51211100</v>
      </c>
      <c r="C378" s="1">
        <v>5000</v>
      </c>
      <c r="D378" s="2" t="s">
        <v>283</v>
      </c>
      <c r="E378" s="2" t="s">
        <v>221</v>
      </c>
      <c r="F378" s="2" t="s">
        <v>380</v>
      </c>
      <c r="G378" s="2" t="s">
        <v>381</v>
      </c>
      <c r="H378" s="2" t="s">
        <v>257</v>
      </c>
      <c r="I378" s="2">
        <v>102</v>
      </c>
      <c r="J378" s="2" t="s">
        <v>258</v>
      </c>
      <c r="K378" s="2" t="s">
        <v>259</v>
      </c>
      <c r="L378" s="7">
        <v>100</v>
      </c>
      <c r="M378" s="2" t="s">
        <v>382</v>
      </c>
      <c r="O378" s="1">
        <v>51211100</v>
      </c>
      <c r="P378" s="1" t="s">
        <v>363</v>
      </c>
      <c r="Q378" s="1" t="s">
        <v>1047</v>
      </c>
      <c r="R378" s="8">
        <v>0</v>
      </c>
      <c r="S378" s="1" t="b">
        <v>1</v>
      </c>
      <c r="T378" s="1" t="s">
        <v>1590</v>
      </c>
      <c r="U378" s="1">
        <v>1</v>
      </c>
    </row>
    <row r="379" spans="2:21">
      <c r="B379" s="1">
        <v>51211300</v>
      </c>
      <c r="C379" s="1">
        <v>1000</v>
      </c>
      <c r="D379" s="2" t="s">
        <v>263</v>
      </c>
      <c r="E379" s="2" t="s">
        <v>264</v>
      </c>
      <c r="F379" s="2" t="s">
        <v>265</v>
      </c>
      <c r="G379" s="2" t="s">
        <v>266</v>
      </c>
      <c r="H379" s="2" t="s">
        <v>267</v>
      </c>
      <c r="I379" s="2" t="s">
        <v>267</v>
      </c>
      <c r="J379" s="2" t="s">
        <v>267</v>
      </c>
      <c r="K379" s="2" t="s">
        <v>267</v>
      </c>
      <c r="L379" s="2" t="s">
        <v>267</v>
      </c>
      <c r="M379" s="2" t="s">
        <v>267</v>
      </c>
      <c r="O379" s="1">
        <v>51211300</v>
      </c>
      <c r="P379" s="1" t="s">
        <v>364</v>
      </c>
      <c r="Q379" s="1" t="s">
        <v>1045</v>
      </c>
      <c r="R379" s="8">
        <v>0</v>
      </c>
      <c r="S379" s="1" t="b">
        <v>1</v>
      </c>
      <c r="T379" s="1" t="s">
        <v>1591</v>
      </c>
      <c r="U379" s="1">
        <v>1</v>
      </c>
    </row>
    <row r="380" spans="2:21">
      <c r="B380" s="1">
        <v>51211300</v>
      </c>
      <c r="C380" s="1">
        <v>3000</v>
      </c>
      <c r="D380" s="2" t="s">
        <v>283</v>
      </c>
      <c r="E380" s="2" t="s">
        <v>221</v>
      </c>
      <c r="F380" s="2" t="s">
        <v>284</v>
      </c>
      <c r="G380" s="2" t="s">
        <v>285</v>
      </c>
      <c r="H380" s="2" t="s">
        <v>257</v>
      </c>
      <c r="I380" s="2">
        <v>102</v>
      </c>
      <c r="J380" s="2" t="s">
        <v>258</v>
      </c>
      <c r="K380" s="2" t="s">
        <v>1579</v>
      </c>
      <c r="L380" s="7">
        <v>120</v>
      </c>
      <c r="M380" s="2" t="s">
        <v>578</v>
      </c>
      <c r="O380" s="1">
        <v>51211300</v>
      </c>
      <c r="P380" s="1" t="s">
        <v>364</v>
      </c>
      <c r="Q380" s="1" t="s">
        <v>1046</v>
      </c>
      <c r="R380" s="8">
        <v>363400000</v>
      </c>
      <c r="S380" s="1" t="b">
        <v>1</v>
      </c>
      <c r="T380" s="1" t="s">
        <v>1592</v>
      </c>
      <c r="U380" s="1">
        <v>1</v>
      </c>
    </row>
    <row r="381" spans="2:21">
      <c r="B381" s="1">
        <v>51212100</v>
      </c>
      <c r="C381" s="1">
        <v>1000</v>
      </c>
      <c r="D381" s="2" t="s">
        <v>263</v>
      </c>
      <c r="E381" s="2" t="s">
        <v>264</v>
      </c>
      <c r="F381" s="2" t="s">
        <v>265</v>
      </c>
      <c r="G381" s="2" t="s">
        <v>266</v>
      </c>
      <c r="H381" s="2" t="s">
        <v>267</v>
      </c>
      <c r="I381" s="2" t="s">
        <v>267</v>
      </c>
      <c r="J381" s="2" t="s">
        <v>267</v>
      </c>
      <c r="K381" s="2" t="s">
        <v>267</v>
      </c>
      <c r="L381" s="2" t="s">
        <v>267</v>
      </c>
      <c r="M381" s="2" t="s">
        <v>267</v>
      </c>
      <c r="O381" s="1">
        <v>51212100</v>
      </c>
      <c r="P381" s="1" t="s">
        <v>365</v>
      </c>
      <c r="Q381" s="1" t="s">
        <v>1045</v>
      </c>
      <c r="R381" s="8">
        <v>63717693</v>
      </c>
      <c r="S381" s="1" t="b">
        <v>1</v>
      </c>
      <c r="T381" s="1" t="s">
        <v>1593</v>
      </c>
      <c r="U381" s="1">
        <v>1</v>
      </c>
    </row>
    <row r="382" spans="2:21">
      <c r="B382" s="1">
        <v>51212100</v>
      </c>
      <c r="C382" s="1">
        <v>3000</v>
      </c>
      <c r="D382" s="2" t="s">
        <v>283</v>
      </c>
      <c r="E382" s="2" t="s">
        <v>221</v>
      </c>
      <c r="F382" s="2" t="s">
        <v>284</v>
      </c>
      <c r="G382" s="2" t="s">
        <v>285</v>
      </c>
      <c r="H382" s="2" t="s">
        <v>257</v>
      </c>
      <c r="I382" s="2">
        <v>102</v>
      </c>
      <c r="J382" s="2" t="s">
        <v>258</v>
      </c>
      <c r="K382" s="2" t="s">
        <v>1579</v>
      </c>
      <c r="L382" s="7">
        <v>120</v>
      </c>
      <c r="M382" s="2" t="s">
        <v>578</v>
      </c>
      <c r="O382" s="1">
        <v>51212100</v>
      </c>
      <c r="P382" s="1" t="s">
        <v>365</v>
      </c>
      <c r="Q382" s="1" t="s">
        <v>1046</v>
      </c>
      <c r="R382" s="8">
        <v>134368078</v>
      </c>
      <c r="S382" s="1" t="b">
        <v>1</v>
      </c>
      <c r="T382" s="1" t="s">
        <v>1594</v>
      </c>
      <c r="U382" s="1">
        <v>1</v>
      </c>
    </row>
    <row r="383" spans="2:21">
      <c r="B383" s="1">
        <v>51212100</v>
      </c>
      <c r="C383" s="1">
        <v>5000</v>
      </c>
      <c r="D383" s="2" t="s">
        <v>283</v>
      </c>
      <c r="E383" s="2" t="s">
        <v>221</v>
      </c>
      <c r="F383" s="2" t="s">
        <v>380</v>
      </c>
      <c r="G383" s="2" t="s">
        <v>381</v>
      </c>
      <c r="H383" s="2" t="s">
        <v>257</v>
      </c>
      <c r="I383" s="2">
        <v>102</v>
      </c>
      <c r="J383" s="2" t="s">
        <v>258</v>
      </c>
      <c r="K383" s="2" t="s">
        <v>259</v>
      </c>
      <c r="L383" s="7">
        <v>100</v>
      </c>
      <c r="M383" s="2" t="s">
        <v>382</v>
      </c>
      <c r="O383" s="1">
        <v>51212100</v>
      </c>
      <c r="P383" s="1" t="s">
        <v>365</v>
      </c>
      <c r="Q383" s="1" t="s">
        <v>1047</v>
      </c>
      <c r="R383" s="8">
        <v>2337092</v>
      </c>
      <c r="S383" s="1" t="b">
        <v>1</v>
      </c>
      <c r="T383" s="1" t="s">
        <v>1595</v>
      </c>
      <c r="U383" s="1">
        <v>1</v>
      </c>
    </row>
    <row r="384" spans="2:21">
      <c r="B384" s="1">
        <v>51220100</v>
      </c>
      <c r="C384" s="1">
        <v>1000</v>
      </c>
      <c r="D384" s="2" t="s">
        <v>263</v>
      </c>
      <c r="E384" s="2" t="s">
        <v>264</v>
      </c>
      <c r="F384" s="2" t="s">
        <v>265</v>
      </c>
      <c r="G384" s="2" t="s">
        <v>266</v>
      </c>
      <c r="H384" s="2" t="s">
        <v>267</v>
      </c>
      <c r="I384" s="2" t="s">
        <v>267</v>
      </c>
      <c r="J384" s="2" t="s">
        <v>267</v>
      </c>
      <c r="K384" s="2" t="s">
        <v>267</v>
      </c>
      <c r="L384" s="2" t="s">
        <v>267</v>
      </c>
      <c r="M384" s="2" t="s">
        <v>267</v>
      </c>
      <c r="O384" s="1">
        <v>51220100</v>
      </c>
      <c r="P384" s="1" t="s">
        <v>1173</v>
      </c>
      <c r="Q384" s="1" t="s">
        <v>1045</v>
      </c>
      <c r="R384" s="8">
        <v>7480838654</v>
      </c>
      <c r="S384" s="1" t="b">
        <v>1</v>
      </c>
      <c r="T384" s="1" t="s">
        <v>1596</v>
      </c>
      <c r="U384" s="1">
        <v>1</v>
      </c>
    </row>
    <row r="385" spans="2:21">
      <c r="B385" s="1">
        <v>51220900</v>
      </c>
      <c r="C385" s="1">
        <v>3000</v>
      </c>
      <c r="D385" s="2" t="s">
        <v>283</v>
      </c>
      <c r="E385" s="2" t="s">
        <v>221</v>
      </c>
      <c r="F385" s="2" t="s">
        <v>284</v>
      </c>
      <c r="G385" s="2" t="s">
        <v>285</v>
      </c>
      <c r="H385" s="2" t="s">
        <v>257</v>
      </c>
      <c r="I385" s="2">
        <v>102</v>
      </c>
      <c r="J385" s="2" t="s">
        <v>258</v>
      </c>
      <c r="K385" s="2" t="s">
        <v>368</v>
      </c>
      <c r="L385" s="7">
        <v>121</v>
      </c>
      <c r="M385" s="2" t="s">
        <v>579</v>
      </c>
      <c r="O385" s="1">
        <v>51220900</v>
      </c>
      <c r="P385" s="1" t="s">
        <v>366</v>
      </c>
      <c r="Q385" s="1" t="s">
        <v>1046</v>
      </c>
      <c r="R385" s="8">
        <v>0</v>
      </c>
      <c r="S385" s="1" t="b">
        <v>1</v>
      </c>
      <c r="T385" s="1" t="s">
        <v>1597</v>
      </c>
      <c r="U385" s="1">
        <v>1</v>
      </c>
    </row>
    <row r="386" spans="2:21">
      <c r="B386" s="1">
        <v>51230100</v>
      </c>
      <c r="C386" s="1">
        <v>1000</v>
      </c>
      <c r="D386" s="2" t="s">
        <v>263</v>
      </c>
      <c r="E386" s="2" t="s">
        <v>264</v>
      </c>
      <c r="F386" s="2" t="s">
        <v>265</v>
      </c>
      <c r="G386" s="2" t="s">
        <v>266</v>
      </c>
      <c r="H386" s="2" t="s">
        <v>267</v>
      </c>
      <c r="I386" s="2" t="s">
        <v>267</v>
      </c>
      <c r="J386" s="2" t="s">
        <v>267</v>
      </c>
      <c r="K386" s="2" t="s">
        <v>267</v>
      </c>
      <c r="L386" s="2" t="s">
        <v>267</v>
      </c>
      <c r="M386" s="2" t="s">
        <v>267</v>
      </c>
      <c r="O386" s="1">
        <v>51230100</v>
      </c>
      <c r="P386" s="1" t="s">
        <v>367</v>
      </c>
      <c r="Q386" s="1" t="s">
        <v>1045</v>
      </c>
      <c r="R386" s="8">
        <v>5842200</v>
      </c>
      <c r="S386" s="1" t="b">
        <v>1</v>
      </c>
      <c r="T386" s="1" t="s">
        <v>1598</v>
      </c>
      <c r="U386" s="1">
        <v>1</v>
      </c>
    </row>
    <row r="387" spans="2:21">
      <c r="B387" s="1">
        <v>51230100</v>
      </c>
      <c r="C387" s="1">
        <v>3000</v>
      </c>
      <c r="D387" s="2" t="s">
        <v>283</v>
      </c>
      <c r="E387" s="2" t="s">
        <v>221</v>
      </c>
      <c r="F387" s="2" t="s">
        <v>284</v>
      </c>
      <c r="G387" s="2" t="s">
        <v>285</v>
      </c>
      <c r="H387" s="2" t="s">
        <v>257</v>
      </c>
      <c r="I387" s="2">
        <v>102</v>
      </c>
      <c r="J387" s="2" t="s">
        <v>258</v>
      </c>
      <c r="K387" s="2" t="s">
        <v>368</v>
      </c>
      <c r="L387" s="7">
        <v>121</v>
      </c>
      <c r="M387" s="2" t="s">
        <v>579</v>
      </c>
      <c r="O387" s="1">
        <v>51230100</v>
      </c>
      <c r="P387" s="1" t="s">
        <v>367</v>
      </c>
      <c r="Q387" s="1" t="s">
        <v>1046</v>
      </c>
      <c r="R387" s="8">
        <v>91526296</v>
      </c>
      <c r="S387" s="1" t="b">
        <v>1</v>
      </c>
      <c r="T387" s="1" t="s">
        <v>1599</v>
      </c>
      <c r="U387" s="1">
        <v>1</v>
      </c>
    </row>
    <row r="388" spans="2:21">
      <c r="B388" s="1">
        <v>51230300</v>
      </c>
      <c r="C388" s="1">
        <v>3000</v>
      </c>
      <c r="D388" s="2" t="s">
        <v>283</v>
      </c>
      <c r="E388" s="2" t="s">
        <v>221</v>
      </c>
      <c r="F388" s="2" t="s">
        <v>284</v>
      </c>
      <c r="G388" s="2" t="s">
        <v>285</v>
      </c>
      <c r="H388" s="2" t="s">
        <v>257</v>
      </c>
      <c r="I388" s="2">
        <v>102</v>
      </c>
      <c r="J388" s="2" t="s">
        <v>258</v>
      </c>
      <c r="K388" s="2" t="s">
        <v>368</v>
      </c>
      <c r="L388" s="7">
        <v>121</v>
      </c>
      <c r="M388" s="2" t="s">
        <v>579</v>
      </c>
      <c r="O388" s="1">
        <v>51230300</v>
      </c>
      <c r="P388" s="1" t="s">
        <v>369</v>
      </c>
      <c r="Q388" s="1" t="s">
        <v>1046</v>
      </c>
      <c r="R388" s="8">
        <v>11302750</v>
      </c>
      <c r="S388" s="1" t="b">
        <v>1</v>
      </c>
      <c r="T388" s="1" t="s">
        <v>1600</v>
      </c>
      <c r="U388" s="1">
        <v>1</v>
      </c>
    </row>
    <row r="389" spans="2:21">
      <c r="B389" s="1">
        <v>51230500</v>
      </c>
      <c r="C389" s="1">
        <v>1000</v>
      </c>
      <c r="D389" s="2" t="s">
        <v>263</v>
      </c>
      <c r="E389" s="2" t="s">
        <v>264</v>
      </c>
      <c r="F389" s="2" t="s">
        <v>265</v>
      </c>
      <c r="G389" s="2" t="s">
        <v>266</v>
      </c>
      <c r="H389" s="2" t="s">
        <v>267</v>
      </c>
      <c r="I389" s="2" t="s">
        <v>267</v>
      </c>
      <c r="J389" s="2" t="s">
        <v>267</v>
      </c>
      <c r="K389" s="2" t="s">
        <v>267</v>
      </c>
      <c r="L389" s="2" t="s">
        <v>267</v>
      </c>
      <c r="M389" s="2" t="s">
        <v>267</v>
      </c>
      <c r="O389" s="1">
        <v>51230500</v>
      </c>
      <c r="P389" s="1" t="s">
        <v>370</v>
      </c>
      <c r="Q389" s="1" t="s">
        <v>1045</v>
      </c>
      <c r="R389" s="8">
        <v>186879845</v>
      </c>
      <c r="S389" s="1" t="b">
        <v>1</v>
      </c>
      <c r="T389" s="1" t="s">
        <v>1601</v>
      </c>
      <c r="U389" s="1">
        <v>1</v>
      </c>
    </row>
    <row r="390" spans="2:21">
      <c r="B390" s="1">
        <v>51230500</v>
      </c>
      <c r="C390" s="1">
        <v>3000</v>
      </c>
      <c r="D390" s="2" t="s">
        <v>283</v>
      </c>
      <c r="E390" s="2" t="s">
        <v>221</v>
      </c>
      <c r="F390" s="2" t="s">
        <v>284</v>
      </c>
      <c r="G390" s="2" t="s">
        <v>285</v>
      </c>
      <c r="H390" s="2" t="s">
        <v>257</v>
      </c>
      <c r="I390" s="2">
        <v>102</v>
      </c>
      <c r="J390" s="2" t="s">
        <v>258</v>
      </c>
      <c r="K390" s="2" t="s">
        <v>368</v>
      </c>
      <c r="L390" s="7">
        <v>121</v>
      </c>
      <c r="M390" s="2" t="s">
        <v>579</v>
      </c>
      <c r="O390" s="1">
        <v>51230500</v>
      </c>
      <c r="P390" s="1" t="s">
        <v>370</v>
      </c>
      <c r="Q390" s="1" t="s">
        <v>1046</v>
      </c>
      <c r="R390" s="8">
        <v>4026150</v>
      </c>
      <c r="S390" s="1" t="b">
        <v>1</v>
      </c>
      <c r="T390" s="1" t="s">
        <v>1602</v>
      </c>
      <c r="U390" s="1">
        <v>1</v>
      </c>
    </row>
    <row r="391" spans="2:21">
      <c r="B391" s="1">
        <v>51240100</v>
      </c>
      <c r="C391" s="1">
        <v>3000</v>
      </c>
      <c r="D391" s="2" t="s">
        <v>283</v>
      </c>
      <c r="E391" s="2" t="s">
        <v>221</v>
      </c>
      <c r="F391" s="2" t="s">
        <v>284</v>
      </c>
      <c r="G391" s="2" t="s">
        <v>285</v>
      </c>
      <c r="H391" s="2" t="s">
        <v>257</v>
      </c>
      <c r="I391" s="2">
        <v>102</v>
      </c>
      <c r="J391" s="2" t="s">
        <v>258</v>
      </c>
      <c r="K391" s="2" t="s">
        <v>1603</v>
      </c>
      <c r="L391" s="7">
        <v>122</v>
      </c>
      <c r="M391" s="2" t="s">
        <v>580</v>
      </c>
      <c r="O391" s="1">
        <v>51240100</v>
      </c>
      <c r="P391" s="1" t="s">
        <v>371</v>
      </c>
      <c r="Q391" s="1" t="s">
        <v>1046</v>
      </c>
      <c r="R391" s="8">
        <v>0</v>
      </c>
      <c r="S391" s="1" t="b">
        <v>1</v>
      </c>
      <c r="T391" s="1" t="s">
        <v>1604</v>
      </c>
      <c r="U391" s="1">
        <v>1</v>
      </c>
    </row>
    <row r="392" spans="2:21">
      <c r="B392" s="1">
        <v>51240500</v>
      </c>
      <c r="C392" s="1">
        <v>3000</v>
      </c>
      <c r="D392" s="2" t="s">
        <v>283</v>
      </c>
      <c r="E392" s="2" t="s">
        <v>221</v>
      </c>
      <c r="F392" s="2" t="s">
        <v>284</v>
      </c>
      <c r="G392" s="2" t="s">
        <v>285</v>
      </c>
      <c r="H392" s="2" t="s">
        <v>257</v>
      </c>
      <c r="I392" s="2">
        <v>102</v>
      </c>
      <c r="J392" s="2" t="s">
        <v>258</v>
      </c>
      <c r="K392" s="2" t="s">
        <v>1603</v>
      </c>
      <c r="L392" s="7">
        <v>122</v>
      </c>
      <c r="M392" s="2" t="s">
        <v>580</v>
      </c>
      <c r="O392" s="1">
        <v>51240500</v>
      </c>
      <c r="P392" s="1" t="s">
        <v>372</v>
      </c>
      <c r="Q392" s="1" t="s">
        <v>1046</v>
      </c>
      <c r="R392" s="8">
        <v>5600000</v>
      </c>
      <c r="S392" s="1" t="b">
        <v>1</v>
      </c>
      <c r="T392" s="1" t="s">
        <v>1605</v>
      </c>
      <c r="U392" s="1">
        <v>1</v>
      </c>
    </row>
    <row r="393" spans="2:21">
      <c r="B393" s="1">
        <v>51250100</v>
      </c>
      <c r="C393" s="1">
        <v>3000</v>
      </c>
      <c r="D393" s="2" t="s">
        <v>283</v>
      </c>
      <c r="E393" s="2" t="s">
        <v>221</v>
      </c>
      <c r="F393" s="2" t="s">
        <v>284</v>
      </c>
      <c r="G393" s="2" t="s">
        <v>285</v>
      </c>
      <c r="H393" s="2" t="s">
        <v>257</v>
      </c>
      <c r="I393" s="2">
        <v>102</v>
      </c>
      <c r="J393" s="2" t="s">
        <v>258</v>
      </c>
      <c r="K393" s="2" t="s">
        <v>1052</v>
      </c>
      <c r="L393" s="7">
        <v>126</v>
      </c>
      <c r="M393" s="2" t="s">
        <v>1606</v>
      </c>
      <c r="O393" s="1">
        <v>51250100</v>
      </c>
      <c r="P393" s="1" t="s">
        <v>1052</v>
      </c>
      <c r="Q393" s="1" t="s">
        <v>1046</v>
      </c>
      <c r="R393" s="8">
        <v>0</v>
      </c>
      <c r="S393" s="1" t="b">
        <v>1</v>
      </c>
      <c r="T393" s="1" t="s">
        <v>1607</v>
      </c>
      <c r="U393" s="1">
        <v>1</v>
      </c>
    </row>
    <row r="394" spans="2:21">
      <c r="B394" s="1">
        <v>51260300</v>
      </c>
      <c r="C394" s="1">
        <v>5000</v>
      </c>
      <c r="D394" s="2" t="s">
        <v>283</v>
      </c>
      <c r="E394" s="2" t="s">
        <v>221</v>
      </c>
      <c r="F394" s="2" t="s">
        <v>380</v>
      </c>
      <c r="G394" s="2" t="s">
        <v>381</v>
      </c>
      <c r="H394" s="2" t="s">
        <v>257</v>
      </c>
      <c r="I394" s="2">
        <v>102</v>
      </c>
      <c r="J394" s="2" t="s">
        <v>258</v>
      </c>
      <c r="K394" s="2" t="s">
        <v>259</v>
      </c>
      <c r="L394" s="7">
        <v>100</v>
      </c>
      <c r="M394" s="2" t="s">
        <v>382</v>
      </c>
      <c r="O394" s="1">
        <v>51260300</v>
      </c>
      <c r="P394" s="1" t="s">
        <v>373</v>
      </c>
      <c r="Q394" s="1" t="s">
        <v>1047</v>
      </c>
      <c r="R394" s="8">
        <v>502639</v>
      </c>
      <c r="S394" s="1" t="b">
        <v>1</v>
      </c>
      <c r="T394" s="1" t="s">
        <v>1608</v>
      </c>
      <c r="U394" s="1">
        <v>1</v>
      </c>
    </row>
    <row r="395" spans="2:21">
      <c r="B395" s="1">
        <v>51261300</v>
      </c>
      <c r="C395" s="1">
        <v>1000</v>
      </c>
      <c r="D395" s="2" t="s">
        <v>263</v>
      </c>
      <c r="E395" s="2" t="s">
        <v>264</v>
      </c>
      <c r="F395" s="2" t="s">
        <v>265</v>
      </c>
      <c r="G395" s="2" t="s">
        <v>266</v>
      </c>
      <c r="H395" s="2" t="s">
        <v>267</v>
      </c>
      <c r="I395" s="2" t="s">
        <v>267</v>
      </c>
      <c r="J395" s="2" t="s">
        <v>267</v>
      </c>
      <c r="K395" s="2" t="s">
        <v>267</v>
      </c>
      <c r="L395" s="2" t="s">
        <v>267</v>
      </c>
      <c r="M395" s="2" t="s">
        <v>267</v>
      </c>
      <c r="O395" s="1">
        <v>51261300</v>
      </c>
      <c r="P395" s="1" t="s">
        <v>374</v>
      </c>
      <c r="Q395" s="1" t="s">
        <v>1045</v>
      </c>
      <c r="R395" s="8">
        <v>13187080</v>
      </c>
      <c r="S395" s="1" t="b">
        <v>1</v>
      </c>
      <c r="T395" s="1" t="s">
        <v>1609</v>
      </c>
      <c r="U395" s="1">
        <v>1</v>
      </c>
    </row>
    <row r="396" spans="2:21">
      <c r="B396" s="1">
        <v>51261300</v>
      </c>
      <c r="C396" s="1">
        <v>3000</v>
      </c>
      <c r="D396" s="2" t="s">
        <v>283</v>
      </c>
      <c r="E396" s="2" t="s">
        <v>221</v>
      </c>
      <c r="F396" s="2" t="s">
        <v>284</v>
      </c>
      <c r="G396" s="2" t="s">
        <v>285</v>
      </c>
      <c r="H396" s="2" t="s">
        <v>257</v>
      </c>
      <c r="I396" s="2">
        <v>102</v>
      </c>
      <c r="J396" s="2" t="s">
        <v>258</v>
      </c>
      <c r="K396" s="2" t="s">
        <v>375</v>
      </c>
      <c r="L396" s="7">
        <v>123</v>
      </c>
      <c r="M396" s="2" t="s">
        <v>581</v>
      </c>
      <c r="O396" s="1">
        <v>51261300</v>
      </c>
      <c r="P396" s="1" t="s">
        <v>374</v>
      </c>
      <c r="Q396" s="1" t="s">
        <v>1046</v>
      </c>
      <c r="R396" s="8">
        <v>37919950</v>
      </c>
      <c r="S396" s="1" t="b">
        <v>1</v>
      </c>
      <c r="T396" s="1" t="s">
        <v>1610</v>
      </c>
      <c r="U396" s="1">
        <v>1</v>
      </c>
    </row>
    <row r="397" spans="2:21">
      <c r="B397" s="1">
        <v>51261300</v>
      </c>
      <c r="C397" s="1">
        <v>5000</v>
      </c>
      <c r="D397" s="2" t="s">
        <v>283</v>
      </c>
      <c r="E397" s="2" t="s">
        <v>221</v>
      </c>
      <c r="F397" s="2" t="s">
        <v>380</v>
      </c>
      <c r="G397" s="2" t="s">
        <v>381</v>
      </c>
      <c r="H397" s="2" t="s">
        <v>257</v>
      </c>
      <c r="I397" s="2">
        <v>102</v>
      </c>
      <c r="J397" s="2" t="s">
        <v>258</v>
      </c>
      <c r="K397" s="2" t="s">
        <v>259</v>
      </c>
      <c r="L397" s="7">
        <v>100</v>
      </c>
      <c r="M397" s="2" t="s">
        <v>382</v>
      </c>
      <c r="O397" s="1">
        <v>51261300</v>
      </c>
      <c r="P397" s="1" t="s">
        <v>374</v>
      </c>
      <c r="Q397" s="1" t="s">
        <v>1047</v>
      </c>
      <c r="R397" s="8">
        <v>165000</v>
      </c>
      <c r="S397" s="1" t="b">
        <v>1</v>
      </c>
      <c r="T397" s="1" t="s">
        <v>1611</v>
      </c>
      <c r="U397" s="1">
        <v>1</v>
      </c>
    </row>
    <row r="398" spans="2:21">
      <c r="B398" s="1">
        <v>51280100</v>
      </c>
      <c r="C398" s="1">
        <v>1000</v>
      </c>
      <c r="D398" s="2" t="s">
        <v>263</v>
      </c>
      <c r="E398" s="2" t="s">
        <v>264</v>
      </c>
      <c r="F398" s="2" t="s">
        <v>265</v>
      </c>
      <c r="G398" s="2" t="s">
        <v>266</v>
      </c>
      <c r="H398" s="2" t="s">
        <v>267</v>
      </c>
      <c r="I398" s="2" t="s">
        <v>267</v>
      </c>
      <c r="J398" s="2" t="s">
        <v>267</v>
      </c>
      <c r="K398" s="2" t="s">
        <v>267</v>
      </c>
      <c r="L398" s="2" t="s">
        <v>267</v>
      </c>
      <c r="M398" s="2" t="s">
        <v>267</v>
      </c>
      <c r="O398" s="1">
        <v>51280100</v>
      </c>
      <c r="P398" s="1" t="s">
        <v>376</v>
      </c>
      <c r="Q398" s="1" t="s">
        <v>1045</v>
      </c>
      <c r="R398" s="8">
        <v>1250264</v>
      </c>
      <c r="S398" s="1" t="b">
        <v>1</v>
      </c>
      <c r="T398" s="1" t="s">
        <v>1612</v>
      </c>
      <c r="U398" s="1">
        <v>1</v>
      </c>
    </row>
    <row r="399" spans="2:21">
      <c r="B399" s="1">
        <v>51280100</v>
      </c>
      <c r="C399" s="1">
        <v>3000</v>
      </c>
      <c r="D399" s="2" t="s">
        <v>283</v>
      </c>
      <c r="E399" s="2" t="s">
        <v>221</v>
      </c>
      <c r="F399" s="2" t="s">
        <v>284</v>
      </c>
      <c r="G399" s="2" t="s">
        <v>285</v>
      </c>
      <c r="H399" s="2" t="s">
        <v>257</v>
      </c>
      <c r="I399" s="2">
        <v>102</v>
      </c>
      <c r="J399" s="2" t="s">
        <v>258</v>
      </c>
      <c r="K399" s="2" t="s">
        <v>376</v>
      </c>
      <c r="L399" s="7">
        <v>124</v>
      </c>
      <c r="M399" s="2" t="s">
        <v>582</v>
      </c>
      <c r="O399" s="1">
        <v>51280100</v>
      </c>
      <c r="P399" s="1" t="s">
        <v>376</v>
      </c>
      <c r="Q399" s="1" t="s">
        <v>1046</v>
      </c>
      <c r="R399" s="8">
        <v>2873546</v>
      </c>
      <c r="S399" s="1" t="b">
        <v>1</v>
      </c>
      <c r="T399" s="1" t="s">
        <v>1613</v>
      </c>
      <c r="U399" s="1">
        <v>1</v>
      </c>
    </row>
    <row r="400" spans="2:21">
      <c r="B400" s="1">
        <v>51290100</v>
      </c>
      <c r="C400" s="1">
        <v>1000</v>
      </c>
      <c r="D400" s="2" t="s">
        <v>263</v>
      </c>
      <c r="E400" s="2" t="s">
        <v>264</v>
      </c>
      <c r="F400" s="2" t="s">
        <v>265</v>
      </c>
      <c r="G400" s="2" t="s">
        <v>266</v>
      </c>
      <c r="H400" s="2" t="s">
        <v>267</v>
      </c>
      <c r="I400" s="2" t="s">
        <v>267</v>
      </c>
      <c r="J400" s="2" t="s">
        <v>267</v>
      </c>
      <c r="K400" s="2" t="s">
        <v>267</v>
      </c>
      <c r="L400" s="2" t="s">
        <v>267</v>
      </c>
      <c r="M400" s="2" t="s">
        <v>267</v>
      </c>
      <c r="O400" s="1">
        <v>51290100</v>
      </c>
      <c r="P400" s="1" t="s">
        <v>377</v>
      </c>
      <c r="Q400" s="1" t="s">
        <v>1045</v>
      </c>
      <c r="R400" s="8">
        <v>3610908</v>
      </c>
      <c r="S400" s="1" t="b">
        <v>1</v>
      </c>
      <c r="T400" s="1" t="s">
        <v>1614</v>
      </c>
      <c r="U400" s="1">
        <v>1</v>
      </c>
    </row>
    <row r="401" spans="2:21">
      <c r="B401" s="1">
        <v>51290100</v>
      </c>
      <c r="C401" s="1">
        <v>3000</v>
      </c>
      <c r="D401" s="2" t="s">
        <v>283</v>
      </c>
      <c r="E401" s="2" t="s">
        <v>221</v>
      </c>
      <c r="F401" s="2" t="s">
        <v>284</v>
      </c>
      <c r="G401" s="2" t="s">
        <v>285</v>
      </c>
      <c r="H401" s="2" t="s">
        <v>257</v>
      </c>
      <c r="I401" s="2">
        <v>102</v>
      </c>
      <c r="J401" s="2" t="s">
        <v>258</v>
      </c>
      <c r="K401" s="2" t="s">
        <v>584</v>
      </c>
      <c r="L401" s="7">
        <v>125</v>
      </c>
      <c r="M401" s="2" t="s">
        <v>583</v>
      </c>
      <c r="O401" s="1">
        <v>51290100</v>
      </c>
      <c r="P401" s="1" t="s">
        <v>377</v>
      </c>
      <c r="Q401" s="1" t="s">
        <v>1046</v>
      </c>
      <c r="R401" s="8">
        <v>618800</v>
      </c>
      <c r="S401" s="1" t="b">
        <v>1</v>
      </c>
      <c r="T401" s="1" t="s">
        <v>1615</v>
      </c>
      <c r="U401" s="1">
        <v>1</v>
      </c>
    </row>
    <row r="402" spans="2:21">
      <c r="B402" s="1">
        <v>51290500</v>
      </c>
      <c r="C402" s="1">
        <v>3000</v>
      </c>
      <c r="D402" s="2" t="s">
        <v>283</v>
      </c>
      <c r="E402" s="2" t="s">
        <v>221</v>
      </c>
      <c r="F402" s="2" t="s">
        <v>284</v>
      </c>
      <c r="G402" s="2" t="s">
        <v>285</v>
      </c>
      <c r="H402" s="2" t="s">
        <v>257</v>
      </c>
      <c r="I402" s="2">
        <v>102</v>
      </c>
      <c r="J402" s="2" t="s">
        <v>258</v>
      </c>
      <c r="K402" s="2" t="s">
        <v>584</v>
      </c>
      <c r="L402" s="7">
        <v>125</v>
      </c>
      <c r="M402" s="2" t="s">
        <v>583</v>
      </c>
      <c r="O402" s="1">
        <v>51290500</v>
      </c>
      <c r="P402" s="1" t="s">
        <v>585</v>
      </c>
      <c r="Q402" s="1" t="s">
        <v>1046</v>
      </c>
      <c r="R402" s="8">
        <v>0</v>
      </c>
      <c r="S402" s="1" t="b">
        <v>1</v>
      </c>
      <c r="T402" s="1" t="s">
        <v>1616</v>
      </c>
      <c r="U402" s="1">
        <v>1</v>
      </c>
    </row>
    <row r="403" spans="2:21">
      <c r="B403" s="1">
        <v>51290500</v>
      </c>
      <c r="C403" s="1">
        <v>5000</v>
      </c>
      <c r="D403" s="2" t="s">
        <v>283</v>
      </c>
      <c r="E403" s="2" t="s">
        <v>221</v>
      </c>
      <c r="F403" s="2" t="s">
        <v>380</v>
      </c>
      <c r="G403" s="2" t="s">
        <v>381</v>
      </c>
      <c r="H403" s="2" t="s">
        <v>257</v>
      </c>
      <c r="I403" s="2">
        <v>102</v>
      </c>
      <c r="J403" s="2" t="s">
        <v>258</v>
      </c>
      <c r="K403" s="2" t="s">
        <v>259</v>
      </c>
      <c r="L403" s="7">
        <v>100</v>
      </c>
      <c r="M403" s="2" t="s">
        <v>382</v>
      </c>
      <c r="O403" s="1">
        <v>51290500</v>
      </c>
      <c r="P403" s="1" t="s">
        <v>585</v>
      </c>
      <c r="Q403" s="1" t="s">
        <v>1047</v>
      </c>
      <c r="R403" s="8">
        <v>0</v>
      </c>
      <c r="S403" s="1" t="b">
        <v>1</v>
      </c>
      <c r="T403" s="1" t="s">
        <v>1617</v>
      </c>
      <c r="U403" s="1">
        <v>1</v>
      </c>
    </row>
    <row r="404" spans="2:21">
      <c r="B404" s="1">
        <v>51290900</v>
      </c>
      <c r="C404" s="1">
        <v>3000</v>
      </c>
      <c r="D404" s="2" t="s">
        <v>283</v>
      </c>
      <c r="E404" s="2" t="s">
        <v>221</v>
      </c>
      <c r="F404" s="2" t="s">
        <v>284</v>
      </c>
      <c r="G404" s="2" t="s">
        <v>285</v>
      </c>
      <c r="H404" s="2" t="s">
        <v>257</v>
      </c>
      <c r="I404" s="2">
        <v>102</v>
      </c>
      <c r="J404" s="2" t="s">
        <v>258</v>
      </c>
      <c r="K404" s="2" t="s">
        <v>584</v>
      </c>
      <c r="L404" s="7">
        <v>125</v>
      </c>
      <c r="M404" s="2" t="s">
        <v>583</v>
      </c>
      <c r="O404" s="1">
        <v>51290900</v>
      </c>
      <c r="P404" s="1" t="s">
        <v>378</v>
      </c>
      <c r="Q404" s="1" t="s">
        <v>1046</v>
      </c>
      <c r="R404" s="8">
        <v>3339636</v>
      </c>
      <c r="S404" s="1" t="b">
        <v>1</v>
      </c>
      <c r="T404" s="1" t="s">
        <v>1618</v>
      </c>
      <c r="U404" s="1">
        <v>1</v>
      </c>
    </row>
    <row r="405" spans="2:21">
      <c r="B405" s="1">
        <v>51320100</v>
      </c>
      <c r="C405" s="1">
        <v>1000</v>
      </c>
      <c r="D405" s="2" t="s">
        <v>263</v>
      </c>
      <c r="E405" s="2" t="s">
        <v>264</v>
      </c>
      <c r="F405" s="2" t="s">
        <v>265</v>
      </c>
      <c r="G405" s="2" t="s">
        <v>266</v>
      </c>
      <c r="H405" s="2" t="s">
        <v>267</v>
      </c>
      <c r="I405" s="2" t="s">
        <v>267</v>
      </c>
      <c r="J405" s="2" t="s">
        <v>267</v>
      </c>
      <c r="K405" s="2" t="s">
        <v>267</v>
      </c>
      <c r="L405" s="2" t="s">
        <v>267</v>
      </c>
      <c r="M405" s="2" t="s">
        <v>267</v>
      </c>
      <c r="O405" s="1">
        <v>51320100</v>
      </c>
      <c r="P405" s="1" t="s">
        <v>1174</v>
      </c>
      <c r="Q405" s="1" t="s">
        <v>1045</v>
      </c>
      <c r="R405" s="8">
        <v>2290000</v>
      </c>
      <c r="S405" s="1" t="b">
        <v>1</v>
      </c>
      <c r="T405" s="1" t="s">
        <v>1619</v>
      </c>
      <c r="U405" s="1">
        <v>1</v>
      </c>
    </row>
    <row r="406" spans="2:21">
      <c r="B406" s="1">
        <v>51350100</v>
      </c>
      <c r="C406" s="1">
        <v>5000</v>
      </c>
      <c r="D406" s="2" t="s">
        <v>283</v>
      </c>
      <c r="E406" s="2" t="s">
        <v>221</v>
      </c>
      <c r="F406" s="2" t="s">
        <v>380</v>
      </c>
      <c r="G406" s="2" t="s">
        <v>381</v>
      </c>
      <c r="H406" s="2" t="s">
        <v>257</v>
      </c>
      <c r="I406" s="2">
        <v>102</v>
      </c>
      <c r="J406" s="2" t="s">
        <v>258</v>
      </c>
      <c r="K406" s="2" t="s">
        <v>259</v>
      </c>
      <c r="L406" s="7">
        <v>100</v>
      </c>
      <c r="M406" s="2" t="s">
        <v>382</v>
      </c>
      <c r="O406" s="1">
        <v>51350100</v>
      </c>
      <c r="P406" s="1" t="s">
        <v>379</v>
      </c>
      <c r="Q406" s="1" t="s">
        <v>1047</v>
      </c>
      <c r="R406" s="8">
        <v>6057200</v>
      </c>
      <c r="S406" s="1" t="b">
        <v>1</v>
      </c>
      <c r="T406" s="1" t="s">
        <v>1620</v>
      </c>
      <c r="U406" s="1">
        <v>1</v>
      </c>
    </row>
    <row r="407" spans="2:21">
      <c r="B407" s="1">
        <v>51350300</v>
      </c>
      <c r="C407" s="1">
        <v>5000</v>
      </c>
      <c r="D407" s="2" t="s">
        <v>283</v>
      </c>
      <c r="E407" s="2" t="s">
        <v>221</v>
      </c>
      <c r="F407" s="2" t="s">
        <v>380</v>
      </c>
      <c r="G407" s="2" t="s">
        <v>381</v>
      </c>
      <c r="H407" s="2" t="s">
        <v>257</v>
      </c>
      <c r="I407" s="2">
        <v>102</v>
      </c>
      <c r="J407" s="2" t="s">
        <v>258</v>
      </c>
      <c r="K407" s="2" t="s">
        <v>259</v>
      </c>
      <c r="L407" s="7">
        <v>100</v>
      </c>
      <c r="M407" s="2" t="s">
        <v>382</v>
      </c>
      <c r="O407" s="1">
        <v>51350300</v>
      </c>
      <c r="P407" s="1" t="s">
        <v>383</v>
      </c>
      <c r="Q407" s="1" t="s">
        <v>1047</v>
      </c>
      <c r="R407" s="8">
        <v>0</v>
      </c>
      <c r="S407" s="1" t="b">
        <v>1</v>
      </c>
      <c r="T407" s="1" t="s">
        <v>1621</v>
      </c>
      <c r="U407" s="1">
        <v>1</v>
      </c>
    </row>
    <row r="408" spans="2:21">
      <c r="B408" s="1">
        <v>51350500</v>
      </c>
      <c r="C408" s="1">
        <v>3000</v>
      </c>
      <c r="D408" s="2" t="s">
        <v>283</v>
      </c>
      <c r="E408" s="2" t="s">
        <v>221</v>
      </c>
      <c r="F408" s="2" t="s">
        <v>284</v>
      </c>
      <c r="G408" s="2" t="s">
        <v>285</v>
      </c>
      <c r="H408" s="2" t="s">
        <v>257</v>
      </c>
      <c r="I408" s="2">
        <v>102</v>
      </c>
      <c r="J408" s="2" t="s">
        <v>258</v>
      </c>
      <c r="L408" s="7"/>
      <c r="O408" s="1">
        <v>51350500</v>
      </c>
      <c r="P408" s="1" t="s">
        <v>384</v>
      </c>
      <c r="Q408" s="1" t="s">
        <v>1046</v>
      </c>
      <c r="R408" s="8">
        <v>0</v>
      </c>
      <c r="S408" s="1" t="b">
        <v>1</v>
      </c>
      <c r="T408" s="1" t="s">
        <v>1622</v>
      </c>
      <c r="U408" s="1">
        <v>1</v>
      </c>
    </row>
    <row r="409" spans="2:21">
      <c r="B409" s="1">
        <v>51350500</v>
      </c>
      <c r="C409" s="1">
        <v>5000</v>
      </c>
      <c r="D409" s="2" t="s">
        <v>283</v>
      </c>
      <c r="E409" s="2" t="s">
        <v>221</v>
      </c>
      <c r="F409" s="2" t="s">
        <v>380</v>
      </c>
      <c r="G409" s="2" t="s">
        <v>381</v>
      </c>
      <c r="H409" s="2" t="s">
        <v>257</v>
      </c>
      <c r="I409" s="2">
        <v>102</v>
      </c>
      <c r="J409" s="2" t="s">
        <v>258</v>
      </c>
      <c r="K409" s="2" t="s">
        <v>259</v>
      </c>
      <c r="L409" s="7">
        <v>100</v>
      </c>
      <c r="M409" s="2" t="s">
        <v>382</v>
      </c>
      <c r="O409" s="1">
        <v>51350500</v>
      </c>
      <c r="P409" s="1" t="s">
        <v>384</v>
      </c>
      <c r="Q409" s="1" t="s">
        <v>1047</v>
      </c>
      <c r="R409" s="8">
        <v>-10143500</v>
      </c>
      <c r="S409" s="1" t="b">
        <v>1</v>
      </c>
      <c r="T409" s="1" t="s">
        <v>1623</v>
      </c>
      <c r="U409" s="1">
        <v>1</v>
      </c>
    </row>
    <row r="410" spans="2:21">
      <c r="B410" s="1">
        <v>51360100</v>
      </c>
      <c r="C410" s="1">
        <v>1000</v>
      </c>
      <c r="D410" s="2" t="s">
        <v>263</v>
      </c>
      <c r="E410" s="2" t="s">
        <v>264</v>
      </c>
      <c r="F410" s="2" t="s">
        <v>265</v>
      </c>
      <c r="G410" s="2" t="s">
        <v>266</v>
      </c>
      <c r="H410" s="2" t="s">
        <v>267</v>
      </c>
      <c r="I410" s="2" t="s">
        <v>267</v>
      </c>
      <c r="J410" s="2" t="s">
        <v>267</v>
      </c>
      <c r="K410" s="2" t="s">
        <v>267</v>
      </c>
      <c r="L410" s="7" t="s">
        <v>267</v>
      </c>
      <c r="M410" s="2" t="s">
        <v>267</v>
      </c>
      <c r="O410" s="1">
        <v>51360100</v>
      </c>
      <c r="P410" s="1" t="s">
        <v>1175</v>
      </c>
      <c r="Q410" s="1" t="s">
        <v>1045</v>
      </c>
      <c r="R410" s="8">
        <v>142133023</v>
      </c>
      <c r="S410" s="1" t="b">
        <v>1</v>
      </c>
      <c r="T410" s="1" t="s">
        <v>1624</v>
      </c>
      <c r="U410" s="1">
        <v>1</v>
      </c>
    </row>
    <row r="411" spans="2:21">
      <c r="B411" s="1">
        <v>51360100</v>
      </c>
      <c r="C411" s="1">
        <v>3000</v>
      </c>
      <c r="D411" s="2" t="s">
        <v>283</v>
      </c>
      <c r="E411" s="2" t="s">
        <v>221</v>
      </c>
      <c r="F411" s="2" t="s">
        <v>284</v>
      </c>
      <c r="G411" s="2" t="s">
        <v>285</v>
      </c>
      <c r="H411" s="2" t="s">
        <v>257</v>
      </c>
      <c r="I411" s="2">
        <v>102</v>
      </c>
      <c r="J411" s="2" t="s">
        <v>258</v>
      </c>
      <c r="K411" s="2" t="s">
        <v>1175</v>
      </c>
      <c r="L411" s="7">
        <v>127</v>
      </c>
      <c r="M411" s="2" t="s">
        <v>1625</v>
      </c>
      <c r="O411" s="1">
        <v>51360100</v>
      </c>
      <c r="P411" s="1" t="s">
        <v>1175</v>
      </c>
      <c r="Q411" s="1" t="s">
        <v>1046</v>
      </c>
      <c r="R411" s="8">
        <v>30249213</v>
      </c>
      <c r="S411" s="1" t="b">
        <v>1</v>
      </c>
      <c r="T411" s="1" t="s">
        <v>1626</v>
      </c>
      <c r="U411" s="1">
        <v>1</v>
      </c>
    </row>
    <row r="412" spans="2:21">
      <c r="B412" s="1">
        <v>51360100</v>
      </c>
      <c r="C412" s="1">
        <v>5000</v>
      </c>
      <c r="D412" s="2" t="s">
        <v>283</v>
      </c>
      <c r="E412" s="2" t="s">
        <v>221</v>
      </c>
      <c r="F412" s="2" t="s">
        <v>380</v>
      </c>
      <c r="G412" s="2" t="s">
        <v>381</v>
      </c>
      <c r="H412" s="2" t="s">
        <v>257</v>
      </c>
      <c r="I412" s="2">
        <v>102</v>
      </c>
      <c r="J412" s="2" t="s">
        <v>258</v>
      </c>
      <c r="K412" s="2" t="s">
        <v>259</v>
      </c>
      <c r="L412" s="7">
        <v>100</v>
      </c>
      <c r="M412" s="2" t="s">
        <v>382</v>
      </c>
      <c r="O412" s="1">
        <v>51360100</v>
      </c>
      <c r="P412" s="1" t="s">
        <v>1175</v>
      </c>
      <c r="Q412" s="1" t="s">
        <v>1047</v>
      </c>
      <c r="R412" s="8">
        <v>15589280</v>
      </c>
      <c r="S412" s="1" t="b">
        <v>1</v>
      </c>
      <c r="T412" s="1" t="s">
        <v>1627</v>
      </c>
      <c r="U412" s="1">
        <v>1</v>
      </c>
    </row>
    <row r="413" spans="2:21">
      <c r="B413" s="1">
        <v>61010101</v>
      </c>
      <c r="D413" s="2" t="s">
        <v>283</v>
      </c>
      <c r="E413" s="2" t="s">
        <v>221</v>
      </c>
      <c r="F413" s="2" t="s">
        <v>586</v>
      </c>
      <c r="G413" s="2" t="s">
        <v>587</v>
      </c>
      <c r="H413" s="2" t="s">
        <v>399</v>
      </c>
      <c r="I413" s="2">
        <v>104</v>
      </c>
      <c r="J413" s="2" t="s">
        <v>1176</v>
      </c>
      <c r="K413" s="2" t="s">
        <v>449</v>
      </c>
      <c r="L413" s="7">
        <v>103</v>
      </c>
      <c r="M413" s="2" t="s">
        <v>1177</v>
      </c>
      <c r="O413" s="1">
        <v>61010101</v>
      </c>
      <c r="P413" s="1" t="s">
        <v>385</v>
      </c>
      <c r="Q413" s="1" t="s">
        <v>1035</v>
      </c>
      <c r="R413" s="8">
        <v>-2150988452</v>
      </c>
      <c r="S413" s="1" t="b">
        <v>1</v>
      </c>
      <c r="T413" s="1" t="s">
        <v>1628</v>
      </c>
      <c r="U413" s="1">
        <v>1</v>
      </c>
    </row>
    <row r="414" spans="2:21">
      <c r="B414" s="1">
        <v>61010103</v>
      </c>
      <c r="D414" s="2" t="s">
        <v>283</v>
      </c>
      <c r="E414" s="2" t="s">
        <v>221</v>
      </c>
      <c r="F414" s="2" t="s">
        <v>586</v>
      </c>
      <c r="G414" s="2" t="s">
        <v>587</v>
      </c>
      <c r="H414" s="2" t="s">
        <v>399</v>
      </c>
      <c r="I414" s="2">
        <v>104</v>
      </c>
      <c r="J414" s="2" t="s">
        <v>1176</v>
      </c>
      <c r="K414" s="2" t="s">
        <v>386</v>
      </c>
      <c r="L414" s="7">
        <v>104</v>
      </c>
      <c r="M414" s="2" t="s">
        <v>1178</v>
      </c>
      <c r="O414" s="1">
        <v>61010103</v>
      </c>
      <c r="P414" s="1" t="s">
        <v>387</v>
      </c>
      <c r="Q414" s="1" t="s">
        <v>1035</v>
      </c>
      <c r="R414" s="8">
        <v>0</v>
      </c>
      <c r="S414" s="1" t="b">
        <v>1</v>
      </c>
      <c r="T414" s="1" t="s">
        <v>1629</v>
      </c>
      <c r="U414" s="1">
        <v>1</v>
      </c>
    </row>
    <row r="415" spans="2:21">
      <c r="B415" s="1">
        <v>61010201</v>
      </c>
      <c r="D415" s="2" t="s">
        <v>283</v>
      </c>
      <c r="E415" s="2" t="s">
        <v>221</v>
      </c>
      <c r="F415" s="2" t="s">
        <v>586</v>
      </c>
      <c r="G415" s="2" t="s">
        <v>587</v>
      </c>
      <c r="H415" s="2" t="s">
        <v>588</v>
      </c>
      <c r="I415" s="2">
        <v>103</v>
      </c>
      <c r="J415" s="2" t="s">
        <v>589</v>
      </c>
      <c r="K415" s="2" t="s">
        <v>590</v>
      </c>
      <c r="L415" s="7">
        <v>105</v>
      </c>
      <c r="M415" s="2" t="s">
        <v>1630</v>
      </c>
      <c r="O415" s="1">
        <v>61010201</v>
      </c>
      <c r="P415" s="1" t="s">
        <v>590</v>
      </c>
      <c r="Q415" s="1" t="s">
        <v>1035</v>
      </c>
      <c r="R415" s="8">
        <v>0</v>
      </c>
      <c r="S415" s="1" t="b">
        <v>1</v>
      </c>
      <c r="T415" s="1" t="s">
        <v>1631</v>
      </c>
      <c r="U415" s="1">
        <v>1</v>
      </c>
    </row>
    <row r="416" spans="2:21">
      <c r="B416" s="1">
        <v>61010401</v>
      </c>
      <c r="D416" s="2" t="s">
        <v>283</v>
      </c>
      <c r="E416" s="2" t="s">
        <v>221</v>
      </c>
      <c r="F416" s="2" t="s">
        <v>586</v>
      </c>
      <c r="G416" s="2" t="s">
        <v>587</v>
      </c>
      <c r="H416" s="2" t="s">
        <v>588</v>
      </c>
      <c r="I416" s="2">
        <v>103</v>
      </c>
      <c r="J416" s="2" t="s">
        <v>589</v>
      </c>
      <c r="K416" s="2" t="s">
        <v>388</v>
      </c>
      <c r="L416" s="7">
        <v>102</v>
      </c>
      <c r="M416" s="2" t="s">
        <v>591</v>
      </c>
      <c r="O416" s="1">
        <v>61010401</v>
      </c>
      <c r="P416" s="1" t="s">
        <v>388</v>
      </c>
      <c r="Q416" s="1" t="s">
        <v>1035</v>
      </c>
      <c r="R416" s="8">
        <v>0</v>
      </c>
      <c r="S416" s="1" t="b">
        <v>1</v>
      </c>
      <c r="T416" s="1" t="s">
        <v>1632</v>
      </c>
      <c r="U416" s="1">
        <v>1</v>
      </c>
    </row>
    <row r="417" spans="2:21">
      <c r="B417" s="1">
        <v>61010701</v>
      </c>
      <c r="D417" s="2" t="s">
        <v>283</v>
      </c>
      <c r="E417" s="2" t="s">
        <v>221</v>
      </c>
      <c r="F417" s="2" t="s">
        <v>586</v>
      </c>
      <c r="G417" s="2" t="s">
        <v>587</v>
      </c>
      <c r="H417" s="2" t="s">
        <v>588</v>
      </c>
      <c r="I417" s="2">
        <v>103</v>
      </c>
      <c r="J417" s="2" t="s">
        <v>589</v>
      </c>
      <c r="K417" s="2" t="s">
        <v>389</v>
      </c>
      <c r="L417" s="7">
        <v>103</v>
      </c>
      <c r="M417" s="2" t="s">
        <v>592</v>
      </c>
      <c r="O417" s="1">
        <v>61010701</v>
      </c>
      <c r="P417" s="1" t="s">
        <v>593</v>
      </c>
      <c r="Q417" s="1" t="s">
        <v>1035</v>
      </c>
      <c r="R417" s="8">
        <v>-376000</v>
      </c>
      <c r="S417" s="1" t="b">
        <v>1</v>
      </c>
      <c r="T417" s="1" t="s">
        <v>1633</v>
      </c>
      <c r="U417" s="1">
        <v>1</v>
      </c>
    </row>
    <row r="418" spans="2:21">
      <c r="B418" s="1">
        <v>61010703</v>
      </c>
      <c r="D418" s="2" t="s">
        <v>283</v>
      </c>
      <c r="E418" s="2" t="s">
        <v>221</v>
      </c>
      <c r="F418" s="2" t="s">
        <v>586</v>
      </c>
      <c r="G418" s="2" t="s">
        <v>587</v>
      </c>
      <c r="H418" s="2" t="s">
        <v>588</v>
      </c>
      <c r="I418" s="2">
        <v>103</v>
      </c>
      <c r="J418" s="2" t="s">
        <v>589</v>
      </c>
      <c r="K418" s="2" t="s">
        <v>389</v>
      </c>
      <c r="L418" s="7">
        <v>103</v>
      </c>
      <c r="M418" s="2" t="s">
        <v>592</v>
      </c>
      <c r="O418" s="1">
        <v>61010703</v>
      </c>
      <c r="P418" s="1" t="s">
        <v>390</v>
      </c>
      <c r="Q418" s="1" t="s">
        <v>1035</v>
      </c>
      <c r="R418" s="8">
        <v>-115673</v>
      </c>
      <c r="S418" s="1" t="b">
        <v>1</v>
      </c>
      <c r="T418" s="1" t="s">
        <v>1634</v>
      </c>
      <c r="U418" s="1">
        <v>1</v>
      </c>
    </row>
    <row r="419" spans="2:21">
      <c r="B419" s="1">
        <v>61030101</v>
      </c>
      <c r="D419" s="2" t="s">
        <v>283</v>
      </c>
      <c r="E419" s="2" t="s">
        <v>221</v>
      </c>
      <c r="F419" s="2" t="s">
        <v>586</v>
      </c>
      <c r="G419" s="2" t="s">
        <v>587</v>
      </c>
      <c r="H419" s="2" t="s">
        <v>399</v>
      </c>
      <c r="I419" s="2">
        <v>104</v>
      </c>
      <c r="J419" s="2" t="s">
        <v>1176</v>
      </c>
      <c r="K419" s="2" t="s">
        <v>391</v>
      </c>
      <c r="L419" s="7">
        <v>100</v>
      </c>
      <c r="M419" s="2" t="s">
        <v>594</v>
      </c>
      <c r="O419" s="1">
        <v>61030101</v>
      </c>
      <c r="P419" s="1" t="s">
        <v>392</v>
      </c>
      <c r="Q419" s="1" t="s">
        <v>1035</v>
      </c>
      <c r="R419" s="8">
        <v>-244183</v>
      </c>
      <c r="S419" s="1" t="b">
        <v>1</v>
      </c>
      <c r="T419" s="1" t="s">
        <v>1635</v>
      </c>
      <c r="U419" s="1">
        <v>1</v>
      </c>
    </row>
    <row r="420" spans="2:21">
      <c r="B420" s="1">
        <v>61030103</v>
      </c>
      <c r="D420" s="2" t="s">
        <v>283</v>
      </c>
      <c r="E420" s="2" t="s">
        <v>221</v>
      </c>
      <c r="F420" s="2" t="s">
        <v>586</v>
      </c>
      <c r="G420" s="2" t="s">
        <v>587</v>
      </c>
      <c r="H420" s="2" t="s">
        <v>399</v>
      </c>
      <c r="I420" s="2">
        <v>104</v>
      </c>
      <c r="J420" s="2" t="s">
        <v>1176</v>
      </c>
      <c r="K420" s="2" t="s">
        <v>391</v>
      </c>
      <c r="L420" s="7">
        <v>100</v>
      </c>
      <c r="M420" s="2" t="s">
        <v>594</v>
      </c>
      <c r="O420" s="1">
        <v>61030103</v>
      </c>
      <c r="P420" s="1" t="s">
        <v>393</v>
      </c>
      <c r="Q420" s="1" t="s">
        <v>1035</v>
      </c>
      <c r="R420" s="8">
        <v>-1892435341</v>
      </c>
      <c r="S420" s="1" t="b">
        <v>1</v>
      </c>
      <c r="T420" s="1" t="s">
        <v>1636</v>
      </c>
      <c r="U420" s="1">
        <v>1</v>
      </c>
    </row>
    <row r="421" spans="2:21">
      <c r="B421" s="1">
        <v>61030201</v>
      </c>
      <c r="D421" s="2" t="s">
        <v>283</v>
      </c>
      <c r="E421" s="2" t="s">
        <v>221</v>
      </c>
      <c r="F421" s="2" t="s">
        <v>586</v>
      </c>
      <c r="G421" s="2" t="s">
        <v>587</v>
      </c>
      <c r="H421" s="2" t="s">
        <v>399</v>
      </c>
      <c r="I421" s="2">
        <v>104</v>
      </c>
      <c r="J421" s="2" t="s">
        <v>1176</v>
      </c>
      <c r="K421" s="2" t="s">
        <v>449</v>
      </c>
      <c r="L421" s="7">
        <v>103</v>
      </c>
      <c r="M421" s="2" t="s">
        <v>1177</v>
      </c>
      <c r="O421" s="1">
        <v>61030201</v>
      </c>
      <c r="P421" s="1" t="s">
        <v>394</v>
      </c>
      <c r="Q421" s="1" t="s">
        <v>1035</v>
      </c>
      <c r="R421" s="8">
        <v>0</v>
      </c>
      <c r="S421" s="1" t="b">
        <v>1</v>
      </c>
      <c r="T421" s="1" t="s">
        <v>1637</v>
      </c>
      <c r="U421" s="1">
        <v>1</v>
      </c>
    </row>
    <row r="422" spans="2:21">
      <c r="B422" s="1">
        <v>61030301</v>
      </c>
      <c r="D422" s="2" t="s">
        <v>283</v>
      </c>
      <c r="E422" s="2" t="s">
        <v>221</v>
      </c>
      <c r="F422" s="2" t="s">
        <v>586</v>
      </c>
      <c r="G422" s="2" t="s">
        <v>587</v>
      </c>
      <c r="H422" s="2" t="s">
        <v>399</v>
      </c>
      <c r="I422" s="2">
        <v>104</v>
      </c>
      <c r="J422" s="2" t="s">
        <v>1176</v>
      </c>
      <c r="K422" s="2" t="s">
        <v>386</v>
      </c>
      <c r="L422" s="7">
        <v>104</v>
      </c>
      <c r="M422" s="2" t="s">
        <v>1178</v>
      </c>
      <c r="O422" s="1">
        <v>61030301</v>
      </c>
      <c r="P422" s="1" t="s">
        <v>395</v>
      </c>
      <c r="Q422" s="1" t="s">
        <v>1035</v>
      </c>
      <c r="R422" s="8">
        <v>-108057087</v>
      </c>
      <c r="S422" s="1" t="b">
        <v>1</v>
      </c>
      <c r="T422" s="1" t="s">
        <v>1638</v>
      </c>
      <c r="U422" s="1">
        <v>1</v>
      </c>
    </row>
    <row r="423" spans="2:21">
      <c r="B423" s="1">
        <v>61030401</v>
      </c>
      <c r="D423" s="2" t="s">
        <v>283</v>
      </c>
      <c r="E423" s="2" t="s">
        <v>221</v>
      </c>
      <c r="F423" s="2" t="s">
        <v>586</v>
      </c>
      <c r="G423" s="2" t="s">
        <v>587</v>
      </c>
      <c r="H423" s="2" t="s">
        <v>399</v>
      </c>
      <c r="I423" s="2">
        <v>104</v>
      </c>
      <c r="J423" s="2" t="s">
        <v>1176</v>
      </c>
      <c r="K423" s="2" t="s">
        <v>396</v>
      </c>
      <c r="L423" s="7">
        <v>101</v>
      </c>
      <c r="M423" s="2" t="s">
        <v>595</v>
      </c>
      <c r="O423" s="1">
        <v>61030401</v>
      </c>
      <c r="P423" s="1" t="s">
        <v>396</v>
      </c>
      <c r="Q423" s="1" t="s">
        <v>1035</v>
      </c>
      <c r="R423" s="8">
        <v>-72000000</v>
      </c>
      <c r="S423" s="1" t="b">
        <v>1</v>
      </c>
      <c r="T423" s="1" t="s">
        <v>1639</v>
      </c>
      <c r="U423" s="1">
        <v>1</v>
      </c>
    </row>
    <row r="424" spans="2:21">
      <c r="B424" s="1">
        <v>61030501</v>
      </c>
      <c r="D424" s="2" t="s">
        <v>283</v>
      </c>
      <c r="E424" s="2" t="s">
        <v>221</v>
      </c>
      <c r="F424" s="2" t="s">
        <v>586</v>
      </c>
      <c r="G424" s="2" t="s">
        <v>587</v>
      </c>
      <c r="H424" s="2" t="s">
        <v>588</v>
      </c>
      <c r="I424" s="2">
        <v>103</v>
      </c>
      <c r="J424" s="2" t="s">
        <v>589</v>
      </c>
      <c r="K424" s="2" t="s">
        <v>397</v>
      </c>
      <c r="L424" s="7">
        <v>104</v>
      </c>
      <c r="M424" s="2" t="s">
        <v>596</v>
      </c>
      <c r="O424" s="1">
        <v>61030501</v>
      </c>
      <c r="P424" s="1" t="s">
        <v>398</v>
      </c>
      <c r="R424" s="8">
        <v>-21184000000</v>
      </c>
      <c r="S424" s="1" t="b">
        <v>1</v>
      </c>
      <c r="T424" s="1" t="s">
        <v>1640</v>
      </c>
      <c r="U424" s="1">
        <v>1</v>
      </c>
    </row>
    <row r="425" spans="2:21">
      <c r="B425" s="1">
        <v>61030701</v>
      </c>
      <c r="D425" s="2" t="s">
        <v>283</v>
      </c>
      <c r="E425" s="2" t="s">
        <v>221</v>
      </c>
      <c r="F425" s="2" t="s">
        <v>586</v>
      </c>
      <c r="G425" s="2" t="s">
        <v>587</v>
      </c>
      <c r="H425" s="2" t="s">
        <v>399</v>
      </c>
      <c r="I425" s="2">
        <v>104</v>
      </c>
      <c r="J425" s="2" t="s">
        <v>1176</v>
      </c>
      <c r="K425" s="2" t="s">
        <v>400</v>
      </c>
      <c r="L425" s="7">
        <v>102</v>
      </c>
      <c r="M425" s="2" t="s">
        <v>597</v>
      </c>
      <c r="O425" s="1">
        <v>61030701</v>
      </c>
      <c r="P425" s="1" t="s">
        <v>400</v>
      </c>
      <c r="Q425" s="1" t="s">
        <v>1035</v>
      </c>
      <c r="R425" s="8">
        <v>-685955780</v>
      </c>
      <c r="S425" s="1" t="b">
        <v>1</v>
      </c>
      <c r="T425" s="1" t="s">
        <v>1641</v>
      </c>
      <c r="U425" s="1">
        <v>1</v>
      </c>
    </row>
    <row r="426" spans="2:21">
      <c r="B426" s="1">
        <v>62010101</v>
      </c>
      <c r="D426" s="2" t="s">
        <v>283</v>
      </c>
      <c r="E426" s="2" t="s">
        <v>221</v>
      </c>
      <c r="F426" s="2" t="s">
        <v>598</v>
      </c>
      <c r="G426" s="2" t="s">
        <v>599</v>
      </c>
      <c r="H426" s="2" t="s">
        <v>608</v>
      </c>
      <c r="I426" s="2">
        <v>106</v>
      </c>
      <c r="J426" s="2" t="s">
        <v>609</v>
      </c>
      <c r="K426" s="2" t="s">
        <v>401</v>
      </c>
      <c r="L426" s="7">
        <v>102</v>
      </c>
      <c r="M426" s="2" t="s">
        <v>1179</v>
      </c>
      <c r="O426" s="1">
        <v>62010101</v>
      </c>
      <c r="P426" s="1" t="s">
        <v>402</v>
      </c>
      <c r="Q426" s="1" t="s">
        <v>1035</v>
      </c>
      <c r="R426" s="8">
        <v>2014742424</v>
      </c>
      <c r="S426" s="1" t="b">
        <v>1</v>
      </c>
      <c r="T426" s="1" t="s">
        <v>1642</v>
      </c>
      <c r="U426" s="1">
        <v>1</v>
      </c>
    </row>
    <row r="427" spans="2:21">
      <c r="B427" s="1">
        <v>62010103</v>
      </c>
      <c r="D427" s="2" t="s">
        <v>283</v>
      </c>
      <c r="E427" s="2" t="s">
        <v>221</v>
      </c>
      <c r="F427" s="2" t="s">
        <v>598</v>
      </c>
      <c r="G427" s="2" t="s">
        <v>599</v>
      </c>
      <c r="H427" s="2" t="s">
        <v>608</v>
      </c>
      <c r="I427" s="2">
        <v>106</v>
      </c>
      <c r="J427" s="2" t="s">
        <v>609</v>
      </c>
      <c r="K427" s="2" t="s">
        <v>403</v>
      </c>
      <c r="L427" s="7">
        <v>101</v>
      </c>
      <c r="M427" s="2" t="s">
        <v>1180</v>
      </c>
      <c r="O427" s="1">
        <v>62010103</v>
      </c>
      <c r="P427" s="1" t="s">
        <v>404</v>
      </c>
      <c r="Q427" s="1" t="s">
        <v>1035</v>
      </c>
      <c r="R427" s="8">
        <v>54270006</v>
      </c>
      <c r="S427" s="1" t="b">
        <v>1</v>
      </c>
      <c r="T427" s="1" t="s">
        <v>1643</v>
      </c>
      <c r="U427" s="1">
        <v>1</v>
      </c>
    </row>
    <row r="428" spans="2:21">
      <c r="B428" s="1">
        <v>62010201</v>
      </c>
      <c r="D428" s="2" t="s">
        <v>283</v>
      </c>
      <c r="E428" s="2" t="s">
        <v>221</v>
      </c>
      <c r="F428" s="2" t="s">
        <v>598</v>
      </c>
      <c r="G428" s="2" t="s">
        <v>599</v>
      </c>
      <c r="H428" s="2" t="s">
        <v>600</v>
      </c>
      <c r="I428" s="2">
        <v>105</v>
      </c>
      <c r="J428" s="2" t="s">
        <v>601</v>
      </c>
      <c r="K428" s="2" t="s">
        <v>602</v>
      </c>
      <c r="L428" s="7">
        <v>107</v>
      </c>
      <c r="M428" s="2" t="s">
        <v>1644</v>
      </c>
      <c r="O428" s="1">
        <v>62010201</v>
      </c>
      <c r="P428" s="1" t="s">
        <v>602</v>
      </c>
      <c r="Q428" s="1" t="s">
        <v>1035</v>
      </c>
      <c r="R428" s="8">
        <v>5417242</v>
      </c>
      <c r="S428" s="1" t="b">
        <v>1</v>
      </c>
      <c r="T428" s="1" t="s">
        <v>1645</v>
      </c>
      <c r="U428" s="1">
        <v>1</v>
      </c>
    </row>
    <row r="429" spans="2:21">
      <c r="B429" s="1">
        <v>62010401</v>
      </c>
      <c r="D429" s="2" t="s">
        <v>283</v>
      </c>
      <c r="E429" s="2" t="s">
        <v>221</v>
      </c>
      <c r="F429" s="2" t="s">
        <v>598</v>
      </c>
      <c r="G429" s="2" t="s">
        <v>599</v>
      </c>
      <c r="H429" s="2" t="s">
        <v>600</v>
      </c>
      <c r="I429" s="2">
        <v>105</v>
      </c>
      <c r="J429" s="2" t="s">
        <v>601</v>
      </c>
      <c r="K429" s="2" t="s">
        <v>405</v>
      </c>
      <c r="L429" s="7">
        <v>102</v>
      </c>
      <c r="M429" s="2" t="s">
        <v>603</v>
      </c>
      <c r="O429" s="1">
        <v>62010401</v>
      </c>
      <c r="P429" s="1" t="s">
        <v>405</v>
      </c>
      <c r="Q429" s="1" t="s">
        <v>1035</v>
      </c>
      <c r="R429" s="8">
        <v>0</v>
      </c>
      <c r="S429" s="1" t="b">
        <v>1</v>
      </c>
      <c r="T429" s="1" t="s">
        <v>1646</v>
      </c>
      <c r="U429" s="1">
        <v>1</v>
      </c>
    </row>
    <row r="430" spans="2:21">
      <c r="B430" s="1" t="s">
        <v>1053</v>
      </c>
      <c r="D430" s="2" t="s">
        <v>283</v>
      </c>
      <c r="E430" s="2" t="s">
        <v>221</v>
      </c>
      <c r="F430" s="2" t="s">
        <v>598</v>
      </c>
      <c r="G430" s="2" t="s">
        <v>599</v>
      </c>
      <c r="H430" s="2" t="s">
        <v>600</v>
      </c>
      <c r="I430" s="2">
        <v>105</v>
      </c>
      <c r="J430" s="2" t="s">
        <v>601</v>
      </c>
      <c r="K430" s="2" t="s">
        <v>1647</v>
      </c>
      <c r="L430" s="7">
        <v>107</v>
      </c>
      <c r="M430" s="2" t="s">
        <v>1648</v>
      </c>
      <c r="O430" s="1">
        <v>62010901</v>
      </c>
      <c r="P430" s="1" t="s">
        <v>1054</v>
      </c>
      <c r="Q430" s="1" t="s">
        <v>1035</v>
      </c>
      <c r="R430" s="8">
        <v>0</v>
      </c>
      <c r="S430" s="1" t="b">
        <v>1</v>
      </c>
      <c r="T430" s="1" t="s">
        <v>1053</v>
      </c>
      <c r="U430" s="1">
        <v>1</v>
      </c>
    </row>
    <row r="431" spans="2:21">
      <c r="B431" s="1">
        <v>62011003</v>
      </c>
      <c r="D431" s="2" t="s">
        <v>283</v>
      </c>
      <c r="E431" s="2" t="s">
        <v>221</v>
      </c>
      <c r="F431" s="2" t="s">
        <v>598</v>
      </c>
      <c r="G431" s="2" t="s">
        <v>599</v>
      </c>
      <c r="H431" s="2" t="s">
        <v>600</v>
      </c>
      <c r="I431" s="2">
        <v>105</v>
      </c>
      <c r="J431" s="2" t="s">
        <v>601</v>
      </c>
      <c r="K431" s="2" t="s">
        <v>406</v>
      </c>
      <c r="L431" s="7">
        <v>103</v>
      </c>
      <c r="M431" s="2" t="s">
        <v>1649</v>
      </c>
      <c r="O431" s="1">
        <v>62011003</v>
      </c>
      <c r="P431" s="1" t="s">
        <v>1055</v>
      </c>
      <c r="Q431" s="1" t="s">
        <v>1035</v>
      </c>
      <c r="R431" s="8">
        <v>0</v>
      </c>
      <c r="S431" s="1" t="b">
        <v>1</v>
      </c>
      <c r="T431" s="1" t="s">
        <v>1650</v>
      </c>
      <c r="U431" s="1">
        <v>1</v>
      </c>
    </row>
    <row r="432" spans="2:21">
      <c r="B432" s="1">
        <v>62011101</v>
      </c>
      <c r="D432" s="2" t="s">
        <v>283</v>
      </c>
      <c r="E432" s="2" t="s">
        <v>221</v>
      </c>
      <c r="F432" s="2" t="s">
        <v>598</v>
      </c>
      <c r="G432" s="2" t="s">
        <v>599</v>
      </c>
      <c r="H432" s="2" t="s">
        <v>600</v>
      </c>
      <c r="I432" s="2">
        <v>105</v>
      </c>
      <c r="J432" s="2" t="s">
        <v>601</v>
      </c>
      <c r="K432" s="2" t="s">
        <v>407</v>
      </c>
      <c r="L432" s="7">
        <v>104</v>
      </c>
      <c r="M432" s="2" t="s">
        <v>604</v>
      </c>
      <c r="O432" s="1">
        <v>62011101</v>
      </c>
      <c r="P432" s="1" t="s">
        <v>407</v>
      </c>
      <c r="Q432" s="1" t="s">
        <v>1035</v>
      </c>
      <c r="R432" s="8">
        <v>44277</v>
      </c>
      <c r="S432" s="1" t="b">
        <v>1</v>
      </c>
      <c r="T432" s="1" t="s">
        <v>1651</v>
      </c>
      <c r="U432" s="1">
        <v>1</v>
      </c>
    </row>
    <row r="433" spans="2:21">
      <c r="B433" s="1">
        <v>62011201</v>
      </c>
      <c r="D433" s="2" t="s">
        <v>283</v>
      </c>
      <c r="E433" s="2" t="s">
        <v>221</v>
      </c>
      <c r="F433" s="2" t="s">
        <v>598</v>
      </c>
      <c r="G433" s="2" t="s">
        <v>599</v>
      </c>
      <c r="H433" s="2" t="s">
        <v>600</v>
      </c>
      <c r="I433" s="2">
        <v>105</v>
      </c>
      <c r="J433" s="2" t="s">
        <v>601</v>
      </c>
      <c r="K433" s="2" t="s">
        <v>408</v>
      </c>
      <c r="L433" s="7">
        <v>105</v>
      </c>
      <c r="M433" s="2" t="s">
        <v>605</v>
      </c>
      <c r="O433" s="1">
        <v>62011201</v>
      </c>
      <c r="P433" s="1" t="s">
        <v>606</v>
      </c>
      <c r="Q433" s="1" t="s">
        <v>1035</v>
      </c>
      <c r="R433" s="8">
        <v>55260000</v>
      </c>
      <c r="S433" s="1" t="b">
        <v>1</v>
      </c>
      <c r="T433" s="1" t="s">
        <v>1652</v>
      </c>
      <c r="U433" s="1">
        <v>1</v>
      </c>
    </row>
    <row r="434" spans="2:21">
      <c r="B434" s="1">
        <v>62011205</v>
      </c>
      <c r="D434" s="2" t="s">
        <v>283</v>
      </c>
      <c r="E434" s="2" t="s">
        <v>221</v>
      </c>
      <c r="F434" s="2" t="s">
        <v>598</v>
      </c>
      <c r="G434" s="2" t="s">
        <v>599</v>
      </c>
      <c r="H434" s="2" t="s">
        <v>600</v>
      </c>
      <c r="I434" s="2">
        <v>105</v>
      </c>
      <c r="J434" s="2" t="s">
        <v>601</v>
      </c>
      <c r="K434" s="2" t="s">
        <v>408</v>
      </c>
      <c r="L434" s="7">
        <v>105</v>
      </c>
      <c r="M434" s="2" t="s">
        <v>605</v>
      </c>
      <c r="O434" s="1">
        <v>62011205</v>
      </c>
      <c r="P434" s="1" t="s">
        <v>409</v>
      </c>
      <c r="Q434" s="1" t="s">
        <v>1035</v>
      </c>
      <c r="R434" s="8">
        <v>25000000</v>
      </c>
      <c r="S434" s="1" t="b">
        <v>1</v>
      </c>
      <c r="T434" s="1" t="s">
        <v>1653</v>
      </c>
      <c r="U434" s="1">
        <v>1</v>
      </c>
    </row>
    <row r="435" spans="2:21">
      <c r="B435" s="1">
        <v>62030101</v>
      </c>
      <c r="D435" s="2" t="s">
        <v>283</v>
      </c>
      <c r="E435" s="2" t="s">
        <v>221</v>
      </c>
      <c r="F435" s="2" t="s">
        <v>598</v>
      </c>
      <c r="G435" s="2" t="s">
        <v>599</v>
      </c>
      <c r="H435" s="2" t="s">
        <v>608</v>
      </c>
      <c r="I435" s="2">
        <v>106</v>
      </c>
      <c r="J435" s="2" t="s">
        <v>609</v>
      </c>
      <c r="K435" s="2" t="s">
        <v>410</v>
      </c>
      <c r="L435" s="7">
        <v>100</v>
      </c>
      <c r="M435" s="2" t="s">
        <v>607</v>
      </c>
      <c r="O435" s="1">
        <v>62030101</v>
      </c>
      <c r="P435" s="1" t="s">
        <v>411</v>
      </c>
      <c r="Q435" s="1" t="s">
        <v>1035</v>
      </c>
      <c r="R435" s="8">
        <v>785661206</v>
      </c>
      <c r="S435" s="1" t="b">
        <v>1</v>
      </c>
      <c r="T435" s="1" t="s">
        <v>1654</v>
      </c>
      <c r="U435" s="1">
        <v>1</v>
      </c>
    </row>
    <row r="436" spans="2:21">
      <c r="B436" s="1">
        <v>62030103</v>
      </c>
      <c r="D436" s="2" t="s">
        <v>283</v>
      </c>
      <c r="E436" s="2" t="s">
        <v>221</v>
      </c>
      <c r="F436" s="2" t="s">
        <v>598</v>
      </c>
      <c r="G436" s="2" t="s">
        <v>599</v>
      </c>
      <c r="H436" s="2" t="s">
        <v>608</v>
      </c>
      <c r="I436" s="2">
        <v>106</v>
      </c>
      <c r="J436" s="2" t="s">
        <v>609</v>
      </c>
      <c r="K436" s="2" t="s">
        <v>410</v>
      </c>
      <c r="L436" s="7">
        <v>100</v>
      </c>
      <c r="M436" s="2" t="s">
        <v>607</v>
      </c>
      <c r="O436" s="1">
        <v>62030103</v>
      </c>
      <c r="P436" s="1" t="s">
        <v>412</v>
      </c>
      <c r="Q436" s="1" t="s">
        <v>1035</v>
      </c>
      <c r="R436" s="8">
        <v>0</v>
      </c>
      <c r="S436" s="1" t="b">
        <v>1</v>
      </c>
      <c r="T436" s="1" t="s">
        <v>1655</v>
      </c>
      <c r="U436" s="1">
        <v>1</v>
      </c>
    </row>
    <row r="437" spans="2:21">
      <c r="B437" s="1">
        <v>62030105</v>
      </c>
      <c r="D437" s="2" t="s">
        <v>283</v>
      </c>
      <c r="E437" s="2" t="s">
        <v>221</v>
      </c>
      <c r="F437" s="2" t="s">
        <v>598</v>
      </c>
      <c r="G437" s="2" t="s">
        <v>599</v>
      </c>
      <c r="H437" s="2" t="s">
        <v>608</v>
      </c>
      <c r="I437" s="2">
        <v>106</v>
      </c>
      <c r="J437" s="2" t="s">
        <v>609</v>
      </c>
      <c r="K437" s="2" t="s">
        <v>410</v>
      </c>
      <c r="L437" s="7">
        <v>100</v>
      </c>
      <c r="M437" s="2" t="s">
        <v>607</v>
      </c>
      <c r="O437" s="1">
        <v>62030105</v>
      </c>
      <c r="P437" s="1" t="s">
        <v>610</v>
      </c>
      <c r="Q437" s="1" t="s">
        <v>1035</v>
      </c>
      <c r="R437" s="8">
        <v>67980303</v>
      </c>
      <c r="S437" s="1" t="b">
        <v>1</v>
      </c>
      <c r="T437" s="1" t="s">
        <v>1656</v>
      </c>
      <c r="U437" s="1">
        <v>1</v>
      </c>
    </row>
    <row r="438" spans="2:21">
      <c r="B438" s="1">
        <v>62030109</v>
      </c>
      <c r="D438" s="2" t="s">
        <v>283</v>
      </c>
      <c r="E438" s="2" t="s">
        <v>221</v>
      </c>
      <c r="F438" s="2" t="s">
        <v>598</v>
      </c>
      <c r="G438" s="2" t="s">
        <v>599</v>
      </c>
      <c r="H438" s="2" t="s">
        <v>608</v>
      </c>
      <c r="I438" s="2">
        <v>106</v>
      </c>
      <c r="J438" s="2" t="s">
        <v>609</v>
      </c>
      <c r="K438" s="2" t="s">
        <v>410</v>
      </c>
      <c r="L438" s="7">
        <v>100</v>
      </c>
      <c r="M438" s="2" t="s">
        <v>607</v>
      </c>
      <c r="O438" s="1">
        <v>62030109</v>
      </c>
      <c r="P438" s="1" t="s">
        <v>413</v>
      </c>
      <c r="Q438" s="1" t="s">
        <v>1035</v>
      </c>
      <c r="R438" s="8">
        <v>22615978</v>
      </c>
      <c r="S438" s="1" t="b">
        <v>1</v>
      </c>
      <c r="T438" s="1" t="s">
        <v>1657</v>
      </c>
      <c r="U438" s="1">
        <v>1</v>
      </c>
    </row>
    <row r="439" spans="2:21">
      <c r="B439" s="1">
        <v>62030301</v>
      </c>
      <c r="D439" s="2" t="s">
        <v>283</v>
      </c>
      <c r="E439" s="2" t="s">
        <v>221</v>
      </c>
      <c r="F439" s="2" t="s">
        <v>598</v>
      </c>
      <c r="G439" s="2" t="s">
        <v>599</v>
      </c>
      <c r="H439" s="2" t="s">
        <v>608</v>
      </c>
      <c r="I439" s="2">
        <v>106</v>
      </c>
      <c r="J439" s="2" t="s">
        <v>609</v>
      </c>
      <c r="K439" s="2" t="s">
        <v>403</v>
      </c>
      <c r="L439" s="7">
        <v>101</v>
      </c>
      <c r="M439" s="2" t="s">
        <v>1180</v>
      </c>
      <c r="O439" s="1">
        <v>62030301</v>
      </c>
      <c r="P439" s="1" t="s">
        <v>414</v>
      </c>
      <c r="Q439" s="1" t="s">
        <v>1035</v>
      </c>
      <c r="R439" s="8">
        <v>952650000</v>
      </c>
      <c r="S439" s="1" t="b">
        <v>1</v>
      </c>
      <c r="T439" s="1" t="s">
        <v>1658</v>
      </c>
      <c r="U439" s="1">
        <v>1</v>
      </c>
    </row>
    <row r="440" spans="2:21">
      <c r="B440" s="1">
        <v>62030401</v>
      </c>
      <c r="D440" s="2" t="s">
        <v>283</v>
      </c>
      <c r="E440" s="2" t="s">
        <v>221</v>
      </c>
      <c r="F440" s="2" t="s">
        <v>598</v>
      </c>
      <c r="G440" s="2" t="s">
        <v>599</v>
      </c>
      <c r="H440" s="2" t="s">
        <v>600</v>
      </c>
      <c r="I440" s="2">
        <v>105</v>
      </c>
      <c r="J440" s="2" t="s">
        <v>601</v>
      </c>
      <c r="K440" s="2" t="s">
        <v>415</v>
      </c>
      <c r="L440" s="7">
        <v>106</v>
      </c>
      <c r="M440" s="2" t="s">
        <v>611</v>
      </c>
      <c r="O440" s="1">
        <v>62030401</v>
      </c>
      <c r="P440" s="1" t="s">
        <v>415</v>
      </c>
      <c r="Q440" s="1" t="s">
        <v>1035</v>
      </c>
      <c r="R440" s="8">
        <v>0</v>
      </c>
      <c r="S440" s="1" t="b">
        <v>1</v>
      </c>
      <c r="T440" s="1" t="s">
        <v>1659</v>
      </c>
      <c r="U440" s="1">
        <v>1</v>
      </c>
    </row>
    <row r="441" spans="2:21">
      <c r="B441" s="1">
        <v>71010101</v>
      </c>
      <c r="D441" s="2" t="s">
        <v>283</v>
      </c>
      <c r="E441" s="2" t="s">
        <v>221</v>
      </c>
      <c r="F441" s="2" t="s">
        <v>416</v>
      </c>
      <c r="G441" s="2" t="s">
        <v>1086</v>
      </c>
      <c r="H441" s="2" t="s">
        <v>416</v>
      </c>
      <c r="I441" s="2">
        <v>107</v>
      </c>
      <c r="J441" s="2" t="s">
        <v>1087</v>
      </c>
      <c r="K441" s="2" t="s">
        <v>416</v>
      </c>
      <c r="L441" s="7">
        <v>100</v>
      </c>
      <c r="M441" s="2" t="s">
        <v>612</v>
      </c>
      <c r="O441" s="1">
        <v>71010101</v>
      </c>
      <c r="P441" s="1" t="s">
        <v>417</v>
      </c>
      <c r="Q441" s="1" t="s">
        <v>1035</v>
      </c>
      <c r="R441" s="8">
        <v>76726497</v>
      </c>
      <c r="S441" s="1" t="b">
        <v>1</v>
      </c>
      <c r="T441" s="1" t="s">
        <v>1660</v>
      </c>
      <c r="U441" s="1">
        <v>1</v>
      </c>
    </row>
    <row r="442" spans="2:21">
      <c r="B442" s="1">
        <v>71010103</v>
      </c>
      <c r="D442" s="2" t="s">
        <v>283</v>
      </c>
      <c r="E442" s="2" t="s">
        <v>221</v>
      </c>
      <c r="F442" s="2" t="s">
        <v>416</v>
      </c>
      <c r="G442" s="2" t="s">
        <v>1086</v>
      </c>
      <c r="H442" s="2" t="s">
        <v>416</v>
      </c>
      <c r="I442" s="2">
        <v>107</v>
      </c>
      <c r="J442" s="2" t="s">
        <v>1087</v>
      </c>
      <c r="K442" s="2" t="s">
        <v>416</v>
      </c>
      <c r="L442" s="7">
        <v>100</v>
      </c>
      <c r="M442" s="2" t="s">
        <v>612</v>
      </c>
      <c r="O442" s="1">
        <v>71010103</v>
      </c>
      <c r="P442" s="1" t="s">
        <v>1088</v>
      </c>
      <c r="Q442" s="1" t="s">
        <v>1035</v>
      </c>
      <c r="R442" s="8">
        <v>0</v>
      </c>
      <c r="S442" s="1" t="b">
        <v>1</v>
      </c>
      <c r="T442" s="1" t="s">
        <v>1661</v>
      </c>
      <c r="U442" s="1">
        <v>1</v>
      </c>
    </row>
    <row r="443" spans="2:21">
      <c r="B443" s="1">
        <v>71010104</v>
      </c>
      <c r="D443" s="2" t="s">
        <v>283</v>
      </c>
      <c r="E443" s="2" t="s">
        <v>221</v>
      </c>
      <c r="F443" s="2" t="s">
        <v>416</v>
      </c>
      <c r="G443" s="2" t="s">
        <v>1086</v>
      </c>
      <c r="H443" s="2" t="s">
        <v>416</v>
      </c>
      <c r="I443" s="2">
        <v>107</v>
      </c>
      <c r="J443" s="2" t="s">
        <v>1087</v>
      </c>
      <c r="K443" s="2" t="s">
        <v>416</v>
      </c>
      <c r="L443" s="7">
        <v>100</v>
      </c>
      <c r="M443" s="2" t="s">
        <v>612</v>
      </c>
      <c r="O443" s="1">
        <v>71010104</v>
      </c>
      <c r="P443" s="1" t="s">
        <v>418</v>
      </c>
      <c r="Q443" s="1" t="s">
        <v>1035</v>
      </c>
      <c r="R443" s="8">
        <v>0</v>
      </c>
      <c r="S443" s="1" t="b">
        <v>1</v>
      </c>
      <c r="T443" s="1" t="s">
        <v>1662</v>
      </c>
      <c r="U443" s="1">
        <v>1</v>
      </c>
    </row>
    <row r="444" spans="2:21">
      <c r="B444" s="1">
        <v>84200010</v>
      </c>
      <c r="C444" s="1">
        <v>1000</v>
      </c>
      <c r="H444" s="2" t="s">
        <v>267</v>
      </c>
      <c r="I444" s="2" t="s">
        <v>267</v>
      </c>
      <c r="J444" s="2" t="s">
        <v>267</v>
      </c>
      <c r="K444" s="2" t="s">
        <v>267</v>
      </c>
      <c r="L444" s="2" t="s">
        <v>267</v>
      </c>
      <c r="M444" s="2" t="s">
        <v>267</v>
      </c>
      <c r="O444" s="1">
        <v>84200010</v>
      </c>
      <c r="P444" s="1" t="s">
        <v>419</v>
      </c>
      <c r="Q444" s="1" t="s">
        <v>1045</v>
      </c>
      <c r="R444" s="8">
        <v>0</v>
      </c>
      <c r="S444" s="1" t="b">
        <v>1</v>
      </c>
      <c r="T444" s="1" t="s">
        <v>1663</v>
      </c>
      <c r="U444" s="1">
        <v>1</v>
      </c>
    </row>
    <row r="445" spans="2:21">
      <c r="B445" s="1">
        <v>84200020</v>
      </c>
      <c r="C445" s="1">
        <v>1000</v>
      </c>
      <c r="H445" s="2" t="s">
        <v>267</v>
      </c>
      <c r="I445" s="2" t="s">
        <v>267</v>
      </c>
      <c r="J445" s="2" t="s">
        <v>267</v>
      </c>
      <c r="K445" s="2" t="s">
        <v>267</v>
      </c>
      <c r="L445" s="2" t="s">
        <v>267</v>
      </c>
      <c r="M445" s="2" t="s">
        <v>267</v>
      </c>
      <c r="O445" s="1">
        <v>84200020</v>
      </c>
      <c r="P445" s="1" t="s">
        <v>420</v>
      </c>
      <c r="Q445" s="1" t="s">
        <v>1045</v>
      </c>
      <c r="R445" s="8">
        <v>0</v>
      </c>
      <c r="S445" s="1" t="b">
        <v>1</v>
      </c>
      <c r="T445" s="1" t="s">
        <v>1664</v>
      </c>
      <c r="U445" s="1">
        <v>1</v>
      </c>
    </row>
    <row r="446" spans="2:21">
      <c r="B446" s="1">
        <v>84200030</v>
      </c>
      <c r="C446" s="1">
        <v>1000</v>
      </c>
      <c r="H446" s="2" t="s">
        <v>267</v>
      </c>
      <c r="I446" s="2" t="s">
        <v>267</v>
      </c>
      <c r="J446" s="2" t="s">
        <v>267</v>
      </c>
      <c r="K446" s="2" t="s">
        <v>267</v>
      </c>
      <c r="L446" s="2" t="s">
        <v>267</v>
      </c>
      <c r="M446" s="2" t="s">
        <v>267</v>
      </c>
      <c r="O446" s="1">
        <v>84200030</v>
      </c>
      <c r="P446" s="1" t="s">
        <v>421</v>
      </c>
      <c r="Q446" s="1" t="s">
        <v>1045</v>
      </c>
      <c r="R446" s="8">
        <v>0</v>
      </c>
      <c r="S446" s="1" t="b">
        <v>1</v>
      </c>
      <c r="T446" s="1" t="s">
        <v>1665</v>
      </c>
      <c r="U446" s="1">
        <v>1</v>
      </c>
    </row>
    <row r="447" spans="2:21">
      <c r="B447" s="1">
        <v>84200040</v>
      </c>
      <c r="C447" s="1">
        <v>1000</v>
      </c>
      <c r="H447" s="2" t="s">
        <v>267</v>
      </c>
      <c r="I447" s="2" t="s">
        <v>267</v>
      </c>
      <c r="J447" s="2" t="s">
        <v>267</v>
      </c>
      <c r="K447" s="2" t="s">
        <v>267</v>
      </c>
      <c r="L447" s="2" t="s">
        <v>267</v>
      </c>
      <c r="M447" s="2" t="s">
        <v>267</v>
      </c>
      <c r="O447" s="1">
        <v>84200040</v>
      </c>
      <c r="P447" s="1" t="s">
        <v>422</v>
      </c>
      <c r="Q447" s="1" t="s">
        <v>1045</v>
      </c>
      <c r="R447" s="8">
        <v>0</v>
      </c>
      <c r="S447" s="1" t="b">
        <v>1</v>
      </c>
      <c r="T447" s="1" t="s">
        <v>1666</v>
      </c>
      <c r="U447" s="1">
        <v>1</v>
      </c>
    </row>
    <row r="448" spans="2:21">
      <c r="B448" s="1">
        <v>84200050</v>
      </c>
      <c r="C448" s="1">
        <v>1000</v>
      </c>
      <c r="H448" s="2" t="s">
        <v>267</v>
      </c>
      <c r="I448" s="2" t="s">
        <v>267</v>
      </c>
      <c r="J448" s="2" t="s">
        <v>267</v>
      </c>
      <c r="K448" s="2" t="s">
        <v>267</v>
      </c>
      <c r="L448" s="2" t="s">
        <v>267</v>
      </c>
      <c r="M448" s="2" t="s">
        <v>267</v>
      </c>
      <c r="O448" s="1">
        <v>84200050</v>
      </c>
      <c r="P448" s="1" t="s">
        <v>423</v>
      </c>
      <c r="Q448" s="1" t="s">
        <v>1045</v>
      </c>
      <c r="R448" s="8">
        <v>0</v>
      </c>
      <c r="S448" s="1" t="b">
        <v>1</v>
      </c>
      <c r="T448" s="1" t="s">
        <v>1667</v>
      </c>
      <c r="U448" s="1">
        <v>1</v>
      </c>
    </row>
    <row r="449" spans="2:21">
      <c r="B449" s="1">
        <v>84200060</v>
      </c>
      <c r="C449" s="1">
        <v>1000</v>
      </c>
      <c r="H449" s="2" t="s">
        <v>267</v>
      </c>
      <c r="I449" s="2" t="s">
        <v>267</v>
      </c>
      <c r="J449" s="2" t="s">
        <v>267</v>
      </c>
      <c r="K449" s="2" t="s">
        <v>267</v>
      </c>
      <c r="L449" s="2" t="s">
        <v>267</v>
      </c>
      <c r="M449" s="2" t="s">
        <v>267</v>
      </c>
      <c r="O449" s="1">
        <v>84200060</v>
      </c>
      <c r="P449" s="1" t="s">
        <v>424</v>
      </c>
      <c r="Q449" s="1" t="s">
        <v>1045</v>
      </c>
      <c r="R449" s="8">
        <v>0</v>
      </c>
      <c r="S449" s="1" t="b">
        <v>1</v>
      </c>
      <c r="T449" s="1" t="s">
        <v>1668</v>
      </c>
      <c r="U449" s="1">
        <v>1</v>
      </c>
    </row>
    <row r="450" spans="2:21">
      <c r="B450" s="1">
        <v>84200070</v>
      </c>
      <c r="C450" s="1">
        <v>1000</v>
      </c>
      <c r="H450" s="2" t="s">
        <v>267</v>
      </c>
      <c r="I450" s="2" t="s">
        <v>267</v>
      </c>
      <c r="J450" s="2" t="s">
        <v>267</v>
      </c>
      <c r="K450" s="2" t="s">
        <v>267</v>
      </c>
      <c r="L450" s="2" t="s">
        <v>267</v>
      </c>
      <c r="M450" s="2" t="s">
        <v>267</v>
      </c>
      <c r="O450" s="1">
        <v>84200070</v>
      </c>
      <c r="P450" s="1" t="s">
        <v>425</v>
      </c>
      <c r="Q450" s="1" t="s">
        <v>1045</v>
      </c>
      <c r="R450" s="8">
        <v>0</v>
      </c>
      <c r="S450" s="1" t="b">
        <v>1</v>
      </c>
      <c r="T450" s="1" t="s">
        <v>1669</v>
      </c>
      <c r="U450" s="1">
        <v>1</v>
      </c>
    </row>
    <row r="451" spans="2:21">
      <c r="B451" s="1">
        <v>84200080</v>
      </c>
      <c r="C451" s="1">
        <v>1000</v>
      </c>
      <c r="H451" s="2" t="s">
        <v>267</v>
      </c>
      <c r="I451" s="2" t="s">
        <v>267</v>
      </c>
      <c r="J451" s="2" t="s">
        <v>267</v>
      </c>
      <c r="K451" s="2" t="s">
        <v>267</v>
      </c>
      <c r="L451" s="2" t="s">
        <v>267</v>
      </c>
      <c r="M451" s="2" t="s">
        <v>267</v>
      </c>
      <c r="O451" s="1">
        <v>84200080</v>
      </c>
      <c r="P451" s="1" t="s">
        <v>426</v>
      </c>
      <c r="Q451" s="1" t="s">
        <v>1045</v>
      </c>
      <c r="R451" s="8">
        <v>0</v>
      </c>
      <c r="S451" s="1" t="b">
        <v>1</v>
      </c>
      <c r="T451" s="1" t="s">
        <v>1670</v>
      </c>
      <c r="U451" s="1">
        <v>1</v>
      </c>
    </row>
    <row r="452" spans="2:21">
      <c r="B452" s="1">
        <v>84200090</v>
      </c>
      <c r="C452" s="1">
        <v>1000</v>
      </c>
      <c r="H452" s="2" t="s">
        <v>267</v>
      </c>
      <c r="I452" s="2" t="s">
        <v>267</v>
      </c>
      <c r="J452" s="2" t="s">
        <v>267</v>
      </c>
      <c r="K452" s="2" t="s">
        <v>267</v>
      </c>
      <c r="L452" s="2" t="s">
        <v>267</v>
      </c>
      <c r="M452" s="2" t="s">
        <v>267</v>
      </c>
      <c r="O452" s="1">
        <v>84200090</v>
      </c>
      <c r="P452" s="1" t="s">
        <v>427</v>
      </c>
      <c r="Q452" s="1" t="s">
        <v>1045</v>
      </c>
      <c r="R452" s="8">
        <v>0</v>
      </c>
      <c r="S452" s="1" t="b">
        <v>1</v>
      </c>
      <c r="T452" s="1" t="s">
        <v>1671</v>
      </c>
      <c r="U452" s="1">
        <v>1</v>
      </c>
    </row>
    <row r="453" spans="2:21">
      <c r="B453" s="1">
        <v>84200100</v>
      </c>
      <c r="C453" s="1">
        <v>1000</v>
      </c>
      <c r="H453" s="2" t="s">
        <v>267</v>
      </c>
      <c r="I453" s="2" t="s">
        <v>267</v>
      </c>
      <c r="J453" s="2" t="s">
        <v>267</v>
      </c>
      <c r="K453" s="2" t="s">
        <v>267</v>
      </c>
      <c r="L453" s="2" t="s">
        <v>267</v>
      </c>
      <c r="M453" s="2" t="s">
        <v>267</v>
      </c>
      <c r="O453" s="1">
        <v>84200100</v>
      </c>
      <c r="P453" s="1" t="s">
        <v>428</v>
      </c>
      <c r="Q453" s="1" t="s">
        <v>1045</v>
      </c>
      <c r="R453" s="8">
        <v>0</v>
      </c>
      <c r="S453" s="1" t="b">
        <v>1</v>
      </c>
      <c r="T453" s="1" t="s">
        <v>1672</v>
      </c>
      <c r="U453" s="1">
        <v>1</v>
      </c>
    </row>
    <row r="454" spans="2:21">
      <c r="B454" s="1">
        <v>84200140</v>
      </c>
      <c r="C454" s="1">
        <v>1000</v>
      </c>
      <c r="H454" s="2" t="s">
        <v>267</v>
      </c>
      <c r="I454" s="2" t="s">
        <v>267</v>
      </c>
      <c r="J454" s="2" t="s">
        <v>267</v>
      </c>
      <c r="K454" s="2" t="s">
        <v>267</v>
      </c>
      <c r="L454" s="2" t="s">
        <v>267</v>
      </c>
      <c r="M454" s="2" t="s">
        <v>267</v>
      </c>
      <c r="O454" s="1">
        <v>84200140</v>
      </c>
      <c r="P454" s="1" t="s">
        <v>429</v>
      </c>
      <c r="Q454" s="1" t="s">
        <v>1045</v>
      </c>
      <c r="R454" s="8">
        <v>0</v>
      </c>
      <c r="S454" s="1" t="b">
        <v>1</v>
      </c>
      <c r="T454" s="1" t="s">
        <v>1673</v>
      </c>
      <c r="U454" s="1">
        <v>1</v>
      </c>
    </row>
    <row r="455" spans="2:21">
      <c r="B455" s="1">
        <v>84200150</v>
      </c>
      <c r="C455" s="1">
        <v>1000</v>
      </c>
      <c r="H455" s="2" t="s">
        <v>267</v>
      </c>
      <c r="I455" s="2" t="s">
        <v>267</v>
      </c>
      <c r="J455" s="2" t="s">
        <v>267</v>
      </c>
      <c r="K455" s="2" t="s">
        <v>267</v>
      </c>
      <c r="L455" s="2" t="s">
        <v>267</v>
      </c>
      <c r="M455" s="2" t="s">
        <v>267</v>
      </c>
      <c r="O455" s="1">
        <v>84200150</v>
      </c>
      <c r="P455" s="1" t="s">
        <v>430</v>
      </c>
      <c r="Q455" s="1" t="s">
        <v>1045</v>
      </c>
      <c r="R455" s="8">
        <v>0</v>
      </c>
      <c r="S455" s="1" t="b">
        <v>1</v>
      </c>
      <c r="T455" s="1" t="s">
        <v>1674</v>
      </c>
      <c r="U455" s="1">
        <v>1</v>
      </c>
    </row>
    <row r="456" spans="2:21">
      <c r="B456" s="1">
        <v>84200160</v>
      </c>
      <c r="C456" s="1">
        <v>1000</v>
      </c>
      <c r="H456" s="2" t="s">
        <v>267</v>
      </c>
      <c r="I456" s="2" t="s">
        <v>267</v>
      </c>
      <c r="J456" s="2" t="s">
        <v>267</v>
      </c>
      <c r="K456" s="2" t="s">
        <v>267</v>
      </c>
      <c r="L456" s="2" t="s">
        <v>267</v>
      </c>
      <c r="M456" s="2" t="s">
        <v>267</v>
      </c>
      <c r="O456" s="1">
        <v>84200160</v>
      </c>
      <c r="P456" s="1" t="s">
        <v>431</v>
      </c>
      <c r="Q456" s="1" t="s">
        <v>1045</v>
      </c>
      <c r="R456" s="8">
        <v>0</v>
      </c>
      <c r="S456" s="1" t="b">
        <v>1</v>
      </c>
      <c r="T456" s="1" t="s">
        <v>1675</v>
      </c>
      <c r="U456" s="1">
        <v>1</v>
      </c>
    </row>
    <row r="457" spans="2:21">
      <c r="B457" s="1">
        <v>84200190</v>
      </c>
      <c r="C457" s="1">
        <v>1000</v>
      </c>
      <c r="H457" s="2" t="s">
        <v>267</v>
      </c>
      <c r="I457" s="2" t="s">
        <v>267</v>
      </c>
      <c r="J457" s="2" t="s">
        <v>267</v>
      </c>
      <c r="K457" s="2" t="s">
        <v>267</v>
      </c>
      <c r="L457" s="2" t="s">
        <v>267</v>
      </c>
      <c r="M457" s="2" t="s">
        <v>267</v>
      </c>
      <c r="O457" s="1">
        <v>84200190</v>
      </c>
      <c r="P457" s="1" t="s">
        <v>432</v>
      </c>
      <c r="Q457" s="1" t="s">
        <v>1045</v>
      </c>
      <c r="R457" s="8">
        <v>0</v>
      </c>
      <c r="S457" s="1" t="b">
        <v>1</v>
      </c>
      <c r="T457" s="1" t="s">
        <v>1676</v>
      </c>
      <c r="U457" s="1">
        <v>1</v>
      </c>
    </row>
    <row r="458" spans="2:21">
      <c r="B458" s="1">
        <v>84200200</v>
      </c>
      <c r="C458" s="1">
        <v>1000</v>
      </c>
      <c r="H458" s="2" t="s">
        <v>267</v>
      </c>
      <c r="I458" s="2" t="s">
        <v>267</v>
      </c>
      <c r="J458" s="2" t="s">
        <v>267</v>
      </c>
      <c r="K458" s="2" t="s">
        <v>267</v>
      </c>
      <c r="L458" s="2" t="s">
        <v>267</v>
      </c>
      <c r="M458" s="2" t="s">
        <v>267</v>
      </c>
      <c r="O458" s="1">
        <v>84200200</v>
      </c>
      <c r="P458" s="1" t="s">
        <v>433</v>
      </c>
      <c r="Q458" s="1" t="s">
        <v>1045</v>
      </c>
      <c r="R458" s="8">
        <v>0</v>
      </c>
      <c r="S458" s="1" t="b">
        <v>1</v>
      </c>
      <c r="T458" s="1" t="s">
        <v>1677</v>
      </c>
      <c r="U458" s="1">
        <v>1</v>
      </c>
    </row>
    <row r="459" spans="2:21">
      <c r="B459" s="1">
        <v>84210394</v>
      </c>
      <c r="H459" s="2" t="s">
        <v>267</v>
      </c>
      <c r="I459" s="2" t="s">
        <v>267</v>
      </c>
      <c r="J459" s="2" t="s">
        <v>267</v>
      </c>
      <c r="K459" s="2" t="s">
        <v>267</v>
      </c>
      <c r="L459" s="2" t="s">
        <v>267</v>
      </c>
      <c r="M459" s="2" t="s">
        <v>267</v>
      </c>
      <c r="O459" s="1">
        <v>84210394</v>
      </c>
      <c r="P459" s="1" t="s">
        <v>434</v>
      </c>
      <c r="Q459" s="1" t="s">
        <v>1035</v>
      </c>
      <c r="R459" s="8">
        <v>0</v>
      </c>
      <c r="S459" s="1" t="b">
        <v>1</v>
      </c>
      <c r="T459" s="1" t="s">
        <v>1678</v>
      </c>
      <c r="U459" s="1">
        <v>1</v>
      </c>
    </row>
    <row r="460" spans="2:21">
      <c r="B460" s="1">
        <v>84210501</v>
      </c>
      <c r="C460" s="1">
        <v>5000</v>
      </c>
      <c r="D460" s="2" t="s">
        <v>283</v>
      </c>
      <c r="E460" s="2" t="s">
        <v>221</v>
      </c>
      <c r="F460" s="2" t="s">
        <v>380</v>
      </c>
      <c r="G460" s="2" t="s">
        <v>381</v>
      </c>
      <c r="H460" s="2" t="s">
        <v>267</v>
      </c>
      <c r="I460" s="2" t="s">
        <v>267</v>
      </c>
      <c r="J460" s="2" t="s">
        <v>267</v>
      </c>
      <c r="K460" s="2" t="s">
        <v>267</v>
      </c>
      <c r="L460" s="2" t="s">
        <v>267</v>
      </c>
      <c r="M460" s="2" t="s">
        <v>267</v>
      </c>
      <c r="O460" s="1">
        <v>84210501</v>
      </c>
      <c r="P460" s="1" t="s">
        <v>435</v>
      </c>
      <c r="Q460" s="1" t="s">
        <v>1047</v>
      </c>
      <c r="R460" s="8">
        <v>0</v>
      </c>
      <c r="S460" s="1" t="b">
        <v>1</v>
      </c>
      <c r="T460" s="1" t="s">
        <v>1679</v>
      </c>
      <c r="U460" s="1">
        <v>1</v>
      </c>
    </row>
    <row r="461" spans="2:21">
      <c r="B461" s="1">
        <v>84210502</v>
      </c>
      <c r="C461" s="1">
        <v>5000</v>
      </c>
      <c r="D461" s="2" t="s">
        <v>283</v>
      </c>
      <c r="E461" s="2" t="s">
        <v>221</v>
      </c>
      <c r="F461" s="2" t="s">
        <v>380</v>
      </c>
      <c r="G461" s="2" t="s">
        <v>381</v>
      </c>
      <c r="H461" s="2" t="s">
        <v>267</v>
      </c>
      <c r="I461" s="2" t="s">
        <v>267</v>
      </c>
      <c r="J461" s="2" t="s">
        <v>267</v>
      </c>
      <c r="K461" s="2" t="s">
        <v>267</v>
      </c>
      <c r="L461" s="2" t="s">
        <v>267</v>
      </c>
      <c r="M461" s="2" t="s">
        <v>267</v>
      </c>
      <c r="O461" s="1">
        <v>84210502</v>
      </c>
      <c r="P461" s="1" t="s">
        <v>436</v>
      </c>
      <c r="Q461" s="1" t="s">
        <v>1047</v>
      </c>
      <c r="R461" s="8">
        <v>0</v>
      </c>
      <c r="S461" s="1" t="b">
        <v>1</v>
      </c>
      <c r="T461" s="1" t="s">
        <v>1680</v>
      </c>
      <c r="U461" s="1">
        <v>1</v>
      </c>
    </row>
    <row r="462" spans="2:21">
      <c r="B462" s="1">
        <v>84210503</v>
      </c>
      <c r="C462" s="1">
        <v>5000</v>
      </c>
      <c r="D462" s="2" t="s">
        <v>283</v>
      </c>
      <c r="E462" s="2" t="s">
        <v>221</v>
      </c>
      <c r="F462" s="2" t="s">
        <v>380</v>
      </c>
      <c r="G462" s="2" t="s">
        <v>381</v>
      </c>
      <c r="H462" s="2" t="s">
        <v>267</v>
      </c>
      <c r="I462" s="2" t="s">
        <v>267</v>
      </c>
      <c r="J462" s="2" t="s">
        <v>267</v>
      </c>
      <c r="K462" s="2" t="s">
        <v>267</v>
      </c>
      <c r="L462" s="2" t="s">
        <v>267</v>
      </c>
      <c r="M462" s="2" t="s">
        <v>267</v>
      </c>
      <c r="O462" s="1">
        <v>84210503</v>
      </c>
      <c r="P462" s="1" t="s">
        <v>437</v>
      </c>
      <c r="Q462" s="1" t="s">
        <v>1047</v>
      </c>
      <c r="R462" s="8">
        <v>0</v>
      </c>
      <c r="S462" s="1" t="b">
        <v>1</v>
      </c>
      <c r="T462" s="1" t="s">
        <v>1681</v>
      </c>
      <c r="U462" s="1">
        <v>1</v>
      </c>
    </row>
    <row r="463" spans="2:21">
      <c r="B463" s="1">
        <v>84210504</v>
      </c>
      <c r="C463" s="1">
        <v>5000</v>
      </c>
      <c r="D463" s="2" t="s">
        <v>283</v>
      </c>
      <c r="E463" s="2" t="s">
        <v>221</v>
      </c>
      <c r="F463" s="2" t="s">
        <v>380</v>
      </c>
      <c r="G463" s="2" t="s">
        <v>381</v>
      </c>
      <c r="H463" s="2" t="s">
        <v>267</v>
      </c>
      <c r="I463" s="2" t="s">
        <v>267</v>
      </c>
      <c r="J463" s="2" t="s">
        <v>267</v>
      </c>
      <c r="K463" s="2" t="s">
        <v>267</v>
      </c>
      <c r="L463" s="2" t="s">
        <v>267</v>
      </c>
      <c r="M463" s="2" t="s">
        <v>267</v>
      </c>
      <c r="O463" s="1">
        <v>84210504</v>
      </c>
      <c r="P463" s="1" t="s">
        <v>438</v>
      </c>
      <c r="Q463" s="1" t="s">
        <v>1047</v>
      </c>
      <c r="R463" s="8">
        <v>0</v>
      </c>
      <c r="S463" s="1" t="b">
        <v>1</v>
      </c>
      <c r="T463" s="1" t="s">
        <v>1682</v>
      </c>
      <c r="U463" s="1">
        <v>1</v>
      </c>
    </row>
    <row r="464" spans="2:21">
      <c r="B464" s="1">
        <v>84210505</v>
      </c>
      <c r="C464" s="1">
        <v>5000</v>
      </c>
      <c r="D464" s="2" t="s">
        <v>283</v>
      </c>
      <c r="E464" s="2" t="s">
        <v>221</v>
      </c>
      <c r="F464" s="2" t="s">
        <v>380</v>
      </c>
      <c r="G464" s="2" t="s">
        <v>381</v>
      </c>
      <c r="H464" s="2" t="s">
        <v>267</v>
      </c>
      <c r="I464" s="2" t="s">
        <v>267</v>
      </c>
      <c r="J464" s="2" t="s">
        <v>267</v>
      </c>
      <c r="K464" s="2" t="s">
        <v>267</v>
      </c>
      <c r="L464" s="2" t="s">
        <v>267</v>
      </c>
      <c r="M464" s="2" t="s">
        <v>267</v>
      </c>
      <c r="O464" s="1">
        <v>84210505</v>
      </c>
      <c r="P464" s="1" t="s">
        <v>439</v>
      </c>
      <c r="Q464" s="1" t="s">
        <v>1047</v>
      </c>
      <c r="R464" s="8">
        <v>0</v>
      </c>
      <c r="S464" s="1" t="b">
        <v>1</v>
      </c>
      <c r="T464" s="1" t="s">
        <v>1683</v>
      </c>
      <c r="U464" s="1">
        <v>1</v>
      </c>
    </row>
    <row r="465" spans="2:21">
      <c r="B465" s="1">
        <v>84210507</v>
      </c>
      <c r="C465" s="1">
        <v>5000</v>
      </c>
      <c r="D465" s="2" t="s">
        <v>283</v>
      </c>
      <c r="E465" s="2" t="s">
        <v>221</v>
      </c>
      <c r="F465" s="2" t="s">
        <v>380</v>
      </c>
      <c r="G465" s="2" t="s">
        <v>381</v>
      </c>
      <c r="H465" s="2" t="s">
        <v>267</v>
      </c>
      <c r="I465" s="2" t="s">
        <v>267</v>
      </c>
      <c r="J465" s="2" t="s">
        <v>267</v>
      </c>
      <c r="K465" s="2" t="s">
        <v>267</v>
      </c>
      <c r="L465" s="2" t="s">
        <v>267</v>
      </c>
      <c r="M465" s="2" t="s">
        <v>267</v>
      </c>
      <c r="O465" s="1">
        <v>84210507</v>
      </c>
      <c r="P465" s="1" t="s">
        <v>440</v>
      </c>
      <c r="Q465" s="1" t="s">
        <v>1047</v>
      </c>
      <c r="R465" s="8">
        <v>0</v>
      </c>
      <c r="S465" s="1" t="b">
        <v>1</v>
      </c>
      <c r="T465" s="1" t="s">
        <v>1684</v>
      </c>
      <c r="U465" s="1">
        <v>1</v>
      </c>
    </row>
    <row r="466" spans="2:21">
      <c r="B466" s="1">
        <v>84210599</v>
      </c>
      <c r="C466" s="1">
        <v>5000</v>
      </c>
      <c r="D466" s="2" t="s">
        <v>283</v>
      </c>
      <c r="E466" s="2" t="s">
        <v>221</v>
      </c>
      <c r="F466" s="2" t="s">
        <v>380</v>
      </c>
      <c r="G466" s="2" t="s">
        <v>381</v>
      </c>
      <c r="H466" s="2" t="s">
        <v>267</v>
      </c>
      <c r="I466" s="2" t="s">
        <v>267</v>
      </c>
      <c r="J466" s="2" t="s">
        <v>267</v>
      </c>
      <c r="K466" s="2" t="s">
        <v>267</v>
      </c>
      <c r="L466" s="2" t="s">
        <v>267</v>
      </c>
      <c r="M466" s="2" t="s">
        <v>267</v>
      </c>
      <c r="O466" s="1">
        <v>84210599</v>
      </c>
      <c r="P466" s="1" t="s">
        <v>441</v>
      </c>
      <c r="Q466" s="1" t="s">
        <v>1047</v>
      </c>
      <c r="R466" s="8">
        <v>0</v>
      </c>
      <c r="S466" s="1" t="b">
        <v>1</v>
      </c>
      <c r="T466" s="1" t="s">
        <v>1685</v>
      </c>
      <c r="U466" s="1">
        <v>1</v>
      </c>
    </row>
    <row r="467" spans="2:21">
      <c r="B467" s="1">
        <v>84210601</v>
      </c>
      <c r="C467" s="1">
        <v>3000</v>
      </c>
      <c r="D467" s="2" t="s">
        <v>283</v>
      </c>
      <c r="E467" s="2" t="s">
        <v>221</v>
      </c>
      <c r="F467" s="2" t="s">
        <v>284</v>
      </c>
      <c r="G467" s="2" t="s">
        <v>285</v>
      </c>
      <c r="H467" s="2" t="s">
        <v>267</v>
      </c>
      <c r="I467" s="2" t="s">
        <v>267</v>
      </c>
      <c r="J467" s="2" t="s">
        <v>267</v>
      </c>
      <c r="K467" s="2" t="s">
        <v>267</v>
      </c>
      <c r="L467" s="2" t="s">
        <v>267</v>
      </c>
      <c r="M467" s="2" t="s">
        <v>267</v>
      </c>
      <c r="O467" s="1">
        <v>84210601</v>
      </c>
      <c r="P467" s="1" t="s">
        <v>442</v>
      </c>
      <c r="Q467" s="1" t="s">
        <v>1046</v>
      </c>
      <c r="R467" s="8">
        <v>0</v>
      </c>
      <c r="S467" s="1" t="b">
        <v>1</v>
      </c>
      <c r="T467" s="1" t="s">
        <v>1686</v>
      </c>
      <c r="U467" s="1">
        <v>1</v>
      </c>
    </row>
    <row r="468" spans="2:21">
      <c r="B468" s="1">
        <v>84210602</v>
      </c>
      <c r="C468" s="1">
        <v>3000</v>
      </c>
      <c r="D468" s="2" t="s">
        <v>283</v>
      </c>
      <c r="E468" s="2" t="s">
        <v>221</v>
      </c>
      <c r="F468" s="2" t="s">
        <v>284</v>
      </c>
      <c r="G468" s="2" t="s">
        <v>285</v>
      </c>
      <c r="H468" s="2" t="s">
        <v>267</v>
      </c>
      <c r="I468" s="2" t="s">
        <v>267</v>
      </c>
      <c r="J468" s="2" t="s">
        <v>267</v>
      </c>
      <c r="K468" s="2" t="s">
        <v>267</v>
      </c>
      <c r="L468" s="2" t="s">
        <v>267</v>
      </c>
      <c r="M468" s="2" t="s">
        <v>267</v>
      </c>
      <c r="O468" s="1">
        <v>84210602</v>
      </c>
      <c r="P468" s="1" t="s">
        <v>443</v>
      </c>
      <c r="Q468" s="1" t="s">
        <v>1046</v>
      </c>
      <c r="R468" s="8">
        <v>0</v>
      </c>
      <c r="S468" s="1" t="b">
        <v>1</v>
      </c>
      <c r="T468" s="1" t="s">
        <v>1687</v>
      </c>
      <c r="U468" s="1">
        <v>1</v>
      </c>
    </row>
    <row r="469" spans="2:21">
      <c r="B469" s="1">
        <v>84210603</v>
      </c>
      <c r="C469" s="1">
        <v>3000</v>
      </c>
      <c r="D469" s="2" t="s">
        <v>283</v>
      </c>
      <c r="E469" s="2" t="s">
        <v>221</v>
      </c>
      <c r="F469" s="2" t="s">
        <v>284</v>
      </c>
      <c r="G469" s="2" t="s">
        <v>285</v>
      </c>
      <c r="H469" s="2" t="s">
        <v>267</v>
      </c>
      <c r="I469" s="2" t="s">
        <v>267</v>
      </c>
      <c r="J469" s="2" t="s">
        <v>267</v>
      </c>
      <c r="K469" s="2" t="s">
        <v>267</v>
      </c>
      <c r="L469" s="2" t="s">
        <v>267</v>
      </c>
      <c r="M469" s="2" t="s">
        <v>267</v>
      </c>
      <c r="O469" s="1">
        <v>84210603</v>
      </c>
      <c r="P469" s="1" t="s">
        <v>444</v>
      </c>
      <c r="Q469" s="1" t="s">
        <v>1046</v>
      </c>
      <c r="R469" s="8">
        <v>0</v>
      </c>
      <c r="S469" s="1" t="b">
        <v>1</v>
      </c>
      <c r="T469" s="1" t="s">
        <v>1688</v>
      </c>
      <c r="U469" s="1">
        <v>1</v>
      </c>
    </row>
    <row r="470" spans="2:21">
      <c r="B470" s="1">
        <v>84210604</v>
      </c>
      <c r="C470" s="1">
        <v>3000</v>
      </c>
      <c r="D470" s="2" t="s">
        <v>283</v>
      </c>
      <c r="E470" s="2" t="s">
        <v>221</v>
      </c>
      <c r="F470" s="2" t="s">
        <v>284</v>
      </c>
      <c r="G470" s="2" t="s">
        <v>285</v>
      </c>
      <c r="H470" s="2" t="s">
        <v>267</v>
      </c>
      <c r="I470" s="2" t="s">
        <v>267</v>
      </c>
      <c r="J470" s="2" t="s">
        <v>267</v>
      </c>
      <c r="K470" s="2" t="s">
        <v>267</v>
      </c>
      <c r="L470" s="2" t="s">
        <v>267</v>
      </c>
      <c r="M470" s="2" t="s">
        <v>267</v>
      </c>
      <c r="O470" s="1">
        <v>84210604</v>
      </c>
      <c r="P470" s="1" t="s">
        <v>445</v>
      </c>
      <c r="Q470" s="1" t="s">
        <v>1046</v>
      </c>
      <c r="R470" s="8">
        <v>0</v>
      </c>
      <c r="S470" s="1" t="b">
        <v>1</v>
      </c>
      <c r="T470" s="1" t="s">
        <v>1689</v>
      </c>
      <c r="U470" s="1">
        <v>1</v>
      </c>
    </row>
    <row r="471" spans="2:21">
      <c r="B471" s="1">
        <v>84210605</v>
      </c>
      <c r="C471" s="1">
        <v>3000</v>
      </c>
      <c r="D471" s="2" t="s">
        <v>283</v>
      </c>
      <c r="E471" s="2" t="s">
        <v>221</v>
      </c>
      <c r="F471" s="2" t="s">
        <v>284</v>
      </c>
      <c r="G471" s="2" t="s">
        <v>285</v>
      </c>
      <c r="H471" s="2" t="s">
        <v>267</v>
      </c>
      <c r="I471" s="2" t="s">
        <v>267</v>
      </c>
      <c r="J471" s="2" t="s">
        <v>267</v>
      </c>
      <c r="K471" s="2" t="s">
        <v>267</v>
      </c>
      <c r="L471" s="2" t="s">
        <v>267</v>
      </c>
      <c r="M471" s="2" t="s">
        <v>267</v>
      </c>
      <c r="O471" s="1">
        <v>84210605</v>
      </c>
      <c r="P471" s="1" t="s">
        <v>446</v>
      </c>
      <c r="Q471" s="1" t="s">
        <v>1046</v>
      </c>
      <c r="R471" s="8">
        <v>0</v>
      </c>
      <c r="S471" s="1" t="b">
        <v>1</v>
      </c>
      <c r="T471" s="1" t="s">
        <v>1690</v>
      </c>
      <c r="U471" s="1">
        <v>1</v>
      </c>
    </row>
    <row r="472" spans="2:21">
      <c r="B472" s="1">
        <v>84210699</v>
      </c>
      <c r="C472" s="1">
        <v>3000</v>
      </c>
      <c r="D472" s="2" t="s">
        <v>283</v>
      </c>
      <c r="E472" s="2" t="s">
        <v>221</v>
      </c>
      <c r="F472" s="2" t="s">
        <v>284</v>
      </c>
      <c r="G472" s="2" t="s">
        <v>285</v>
      </c>
      <c r="H472" s="2" t="s">
        <v>267</v>
      </c>
      <c r="I472" s="2" t="s">
        <v>267</v>
      </c>
      <c r="J472" s="2" t="s">
        <v>267</v>
      </c>
      <c r="K472" s="2" t="s">
        <v>267</v>
      </c>
      <c r="L472" s="2" t="s">
        <v>267</v>
      </c>
      <c r="M472" s="2" t="s">
        <v>267</v>
      </c>
      <c r="O472" s="1">
        <v>84210699</v>
      </c>
      <c r="P472" s="1" t="s">
        <v>447</v>
      </c>
      <c r="Q472" s="1" t="s">
        <v>1046</v>
      </c>
      <c r="R472" s="8">
        <v>0</v>
      </c>
      <c r="S472" s="1" t="b">
        <v>1</v>
      </c>
      <c r="T472" s="1" t="s">
        <v>1691</v>
      </c>
      <c r="U472" s="1">
        <v>1</v>
      </c>
    </row>
    <row r="473" spans="2:21">
      <c r="B473" s="1">
        <v>84210701</v>
      </c>
      <c r="H473" s="2" t="s">
        <v>267</v>
      </c>
      <c r="I473" s="2" t="s">
        <v>267</v>
      </c>
      <c r="J473" s="2" t="s">
        <v>267</v>
      </c>
      <c r="K473" s="2" t="s">
        <v>267</v>
      </c>
      <c r="L473" s="2" t="s">
        <v>267</v>
      </c>
      <c r="M473" s="2" t="s">
        <v>267</v>
      </c>
      <c r="O473" s="1">
        <v>84210701</v>
      </c>
      <c r="P473" s="1" t="s">
        <v>448</v>
      </c>
      <c r="Q473" s="1" t="s">
        <v>1035</v>
      </c>
      <c r="R473" s="8">
        <v>0</v>
      </c>
      <c r="S473" s="1" t="b">
        <v>1</v>
      </c>
      <c r="T473" s="1" t="s">
        <v>1692</v>
      </c>
      <c r="U473" s="1">
        <v>1</v>
      </c>
    </row>
    <row r="474" spans="2:21">
      <c r="B474" s="1">
        <v>84210702</v>
      </c>
      <c r="H474" s="2" t="s">
        <v>267</v>
      </c>
      <c r="I474" s="2" t="s">
        <v>267</v>
      </c>
      <c r="J474" s="2" t="s">
        <v>267</v>
      </c>
      <c r="K474" s="2" t="s">
        <v>267</v>
      </c>
      <c r="L474" s="2" t="s">
        <v>267</v>
      </c>
      <c r="M474" s="2" t="s">
        <v>267</v>
      </c>
      <c r="O474" s="1">
        <v>84210702</v>
      </c>
      <c r="P474" s="1" t="s">
        <v>449</v>
      </c>
      <c r="Q474" s="1" t="s">
        <v>1035</v>
      </c>
      <c r="R474" s="8">
        <v>0</v>
      </c>
      <c r="S474" s="1" t="b">
        <v>1</v>
      </c>
      <c r="T474" s="1" t="s">
        <v>1693</v>
      </c>
      <c r="U474" s="1">
        <v>1</v>
      </c>
    </row>
    <row r="475" spans="2:21">
      <c r="B475" s="1">
        <v>84210703</v>
      </c>
      <c r="H475" s="2" t="s">
        <v>267</v>
      </c>
      <c r="I475" s="2" t="s">
        <v>267</v>
      </c>
      <c r="J475" s="2" t="s">
        <v>267</v>
      </c>
      <c r="K475" s="2" t="s">
        <v>267</v>
      </c>
      <c r="L475" s="2" t="s">
        <v>267</v>
      </c>
      <c r="M475" s="2" t="s">
        <v>267</v>
      </c>
      <c r="O475" s="1">
        <v>84210703</v>
      </c>
      <c r="P475" s="1" t="s">
        <v>450</v>
      </c>
      <c r="Q475" s="1" t="s">
        <v>1035</v>
      </c>
      <c r="R475" s="8">
        <v>0</v>
      </c>
      <c r="S475" s="1" t="b">
        <v>1</v>
      </c>
      <c r="T475" s="1" t="s">
        <v>1694</v>
      </c>
      <c r="U475" s="1">
        <v>1</v>
      </c>
    </row>
    <row r="476" spans="2:21">
      <c r="B476" s="1">
        <v>84210749</v>
      </c>
      <c r="H476" s="2" t="s">
        <v>267</v>
      </c>
      <c r="I476" s="2" t="s">
        <v>267</v>
      </c>
      <c r="J476" s="2" t="s">
        <v>267</v>
      </c>
      <c r="K476" s="2" t="s">
        <v>267</v>
      </c>
      <c r="L476" s="2" t="s">
        <v>267</v>
      </c>
      <c r="M476" s="2" t="s">
        <v>267</v>
      </c>
      <c r="O476" s="1">
        <v>84210749</v>
      </c>
      <c r="P476" s="1" t="s">
        <v>451</v>
      </c>
      <c r="Q476" s="1" t="s">
        <v>1035</v>
      </c>
      <c r="R476" s="8">
        <v>0</v>
      </c>
      <c r="S476" s="1" t="b">
        <v>1</v>
      </c>
      <c r="T476" s="1" t="s">
        <v>1695</v>
      </c>
      <c r="U476" s="1">
        <v>1</v>
      </c>
    </row>
    <row r="477" spans="2:21">
      <c r="B477" s="1">
        <v>84210751</v>
      </c>
      <c r="H477" s="2" t="s">
        <v>267</v>
      </c>
      <c r="I477" s="2" t="s">
        <v>267</v>
      </c>
      <c r="J477" s="2" t="s">
        <v>267</v>
      </c>
      <c r="K477" s="2" t="s">
        <v>267</v>
      </c>
      <c r="L477" s="2" t="s">
        <v>267</v>
      </c>
      <c r="M477" s="2" t="s">
        <v>267</v>
      </c>
      <c r="O477" s="1">
        <v>84210751</v>
      </c>
      <c r="P477" s="1" t="s">
        <v>452</v>
      </c>
      <c r="Q477" s="1" t="s">
        <v>1035</v>
      </c>
      <c r="R477" s="8">
        <v>0</v>
      </c>
      <c r="S477" s="1" t="b">
        <v>1</v>
      </c>
      <c r="T477" s="1" t="s">
        <v>1696</v>
      </c>
      <c r="U477" s="1">
        <v>1</v>
      </c>
    </row>
    <row r="478" spans="2:21">
      <c r="B478" s="1">
        <v>84210752</v>
      </c>
      <c r="H478" s="2" t="s">
        <v>267</v>
      </c>
      <c r="I478" s="2" t="s">
        <v>267</v>
      </c>
      <c r="J478" s="2" t="s">
        <v>267</v>
      </c>
      <c r="K478" s="2" t="s">
        <v>267</v>
      </c>
      <c r="L478" s="2" t="s">
        <v>267</v>
      </c>
      <c r="M478" s="2" t="s">
        <v>267</v>
      </c>
      <c r="O478" s="1">
        <v>84210752</v>
      </c>
      <c r="P478" s="1" t="s">
        <v>401</v>
      </c>
      <c r="Q478" s="1" t="s">
        <v>1035</v>
      </c>
      <c r="R478" s="8">
        <v>0</v>
      </c>
      <c r="S478" s="1" t="b">
        <v>1</v>
      </c>
      <c r="T478" s="1" t="s">
        <v>1697</v>
      </c>
      <c r="U478" s="1">
        <v>1</v>
      </c>
    </row>
    <row r="479" spans="2:21">
      <c r="B479" s="1">
        <v>84210753</v>
      </c>
      <c r="H479" s="2" t="s">
        <v>267</v>
      </c>
      <c r="I479" s="2" t="s">
        <v>267</v>
      </c>
      <c r="J479" s="2" t="s">
        <v>267</v>
      </c>
      <c r="K479" s="2" t="s">
        <v>267</v>
      </c>
      <c r="L479" s="2" t="s">
        <v>267</v>
      </c>
      <c r="M479" s="2" t="s">
        <v>267</v>
      </c>
      <c r="O479" s="1">
        <v>84210753</v>
      </c>
      <c r="P479" s="1" t="s">
        <v>453</v>
      </c>
      <c r="Q479" s="1" t="s">
        <v>1035</v>
      </c>
      <c r="R479" s="8">
        <v>0</v>
      </c>
      <c r="S479" s="1" t="b">
        <v>1</v>
      </c>
      <c r="T479" s="1" t="s">
        <v>1698</v>
      </c>
      <c r="U479" s="1">
        <v>1</v>
      </c>
    </row>
    <row r="480" spans="2:21">
      <c r="B480" s="1">
        <v>84210799</v>
      </c>
      <c r="H480" s="2" t="s">
        <v>267</v>
      </c>
      <c r="I480" s="2" t="s">
        <v>267</v>
      </c>
      <c r="J480" s="2" t="s">
        <v>267</v>
      </c>
      <c r="K480" s="2" t="s">
        <v>267</v>
      </c>
      <c r="L480" s="2" t="s">
        <v>267</v>
      </c>
      <c r="M480" s="2" t="s">
        <v>267</v>
      </c>
      <c r="O480" s="1">
        <v>84210799</v>
      </c>
      <c r="P480" s="1" t="s">
        <v>454</v>
      </c>
      <c r="Q480" s="1" t="s">
        <v>1035</v>
      </c>
      <c r="R480" s="8">
        <v>0</v>
      </c>
      <c r="S480" s="1" t="b">
        <v>1</v>
      </c>
      <c r="T480" s="1" t="s">
        <v>1699</v>
      </c>
      <c r="U480" s="1">
        <v>1</v>
      </c>
    </row>
    <row r="481" spans="2:21">
      <c r="B481" s="1">
        <v>84300010</v>
      </c>
      <c r="H481" s="2" t="s">
        <v>267</v>
      </c>
      <c r="I481" s="2" t="s">
        <v>267</v>
      </c>
      <c r="J481" s="2" t="s">
        <v>267</v>
      </c>
      <c r="K481" s="2" t="s">
        <v>267</v>
      </c>
      <c r="L481" s="2" t="s">
        <v>267</v>
      </c>
      <c r="M481" s="2" t="s">
        <v>267</v>
      </c>
      <c r="O481" s="1">
        <v>84300010</v>
      </c>
      <c r="P481" s="1" t="s">
        <v>455</v>
      </c>
      <c r="Q481" s="1" t="s">
        <v>1035</v>
      </c>
      <c r="R481" s="8">
        <v>0</v>
      </c>
      <c r="S481" s="1" t="b">
        <v>1</v>
      </c>
      <c r="T481" s="1" t="s">
        <v>1700</v>
      </c>
      <c r="U481" s="1">
        <v>1</v>
      </c>
    </row>
    <row r="482" spans="2:21">
      <c r="B482" s="1">
        <v>84300020</v>
      </c>
      <c r="H482" s="2" t="s">
        <v>267</v>
      </c>
      <c r="I482" s="2" t="s">
        <v>267</v>
      </c>
      <c r="J482" s="2" t="s">
        <v>267</v>
      </c>
      <c r="K482" s="2" t="s">
        <v>267</v>
      </c>
      <c r="L482" s="2" t="s">
        <v>267</v>
      </c>
      <c r="M482" s="2" t="s">
        <v>267</v>
      </c>
      <c r="O482" s="1">
        <v>84300020</v>
      </c>
      <c r="P482" s="1" t="s">
        <v>309</v>
      </c>
      <c r="Q482" s="1" t="s">
        <v>1035</v>
      </c>
      <c r="R482" s="8">
        <v>0</v>
      </c>
      <c r="S482" s="1" t="b">
        <v>1</v>
      </c>
      <c r="T482" s="1" t="s">
        <v>1701</v>
      </c>
      <c r="U482" s="1">
        <v>1</v>
      </c>
    </row>
    <row r="483" spans="2:21">
      <c r="B483" s="1">
        <v>84300040</v>
      </c>
      <c r="H483" s="2" t="s">
        <v>267</v>
      </c>
      <c r="I483" s="2" t="s">
        <v>267</v>
      </c>
      <c r="J483" s="2" t="s">
        <v>267</v>
      </c>
      <c r="K483" s="2" t="s">
        <v>267</v>
      </c>
      <c r="L483" s="2" t="s">
        <v>267</v>
      </c>
      <c r="M483" s="2" t="s">
        <v>267</v>
      </c>
      <c r="O483" s="1">
        <v>84300040</v>
      </c>
      <c r="P483" s="1" t="s">
        <v>456</v>
      </c>
      <c r="Q483" s="1" t="s">
        <v>1035</v>
      </c>
      <c r="R483" s="8">
        <v>0</v>
      </c>
      <c r="S483" s="1" t="b">
        <v>1</v>
      </c>
      <c r="T483" s="1" t="s">
        <v>1702</v>
      </c>
      <c r="U483" s="1">
        <v>1</v>
      </c>
    </row>
    <row r="484" spans="2:21">
      <c r="B484" s="1">
        <v>84300050</v>
      </c>
      <c r="H484" s="2" t="s">
        <v>267</v>
      </c>
      <c r="I484" s="2" t="s">
        <v>267</v>
      </c>
      <c r="J484" s="2" t="s">
        <v>267</v>
      </c>
      <c r="K484" s="2" t="s">
        <v>267</v>
      </c>
      <c r="L484" s="2" t="s">
        <v>267</v>
      </c>
      <c r="M484" s="2" t="s">
        <v>267</v>
      </c>
      <c r="O484" s="1">
        <v>84300050</v>
      </c>
      <c r="P484" s="1" t="s">
        <v>457</v>
      </c>
      <c r="Q484" s="1" t="s">
        <v>1035</v>
      </c>
      <c r="R484" s="8">
        <v>0</v>
      </c>
      <c r="S484" s="1" t="b">
        <v>1</v>
      </c>
      <c r="T484" s="1" t="s">
        <v>1703</v>
      </c>
      <c r="U484" s="1">
        <v>1</v>
      </c>
    </row>
    <row r="485" spans="2:21">
      <c r="B485" s="1">
        <v>91010500</v>
      </c>
      <c r="D485" s="2" t="s">
        <v>613</v>
      </c>
      <c r="H485" s="2" t="s">
        <v>267</v>
      </c>
      <c r="I485" s="2" t="s">
        <v>267</v>
      </c>
      <c r="J485" s="2" t="s">
        <v>267</v>
      </c>
      <c r="K485" s="2" t="s">
        <v>267</v>
      </c>
      <c r="L485" s="2" t="s">
        <v>267</v>
      </c>
      <c r="M485" s="2" t="s">
        <v>267</v>
      </c>
      <c r="O485" s="1">
        <v>91010500</v>
      </c>
      <c r="P485" s="1" t="s">
        <v>1181</v>
      </c>
      <c r="R485" s="8">
        <v>0</v>
      </c>
      <c r="S485" s="1" t="b">
        <v>1</v>
      </c>
      <c r="T485" s="1" t="s">
        <v>1704</v>
      </c>
      <c r="U485" s="1">
        <v>1</v>
      </c>
    </row>
    <row r="486" spans="2:21">
      <c r="B486" s="1">
        <v>91010700</v>
      </c>
      <c r="D486" s="2" t="s">
        <v>613</v>
      </c>
      <c r="H486" s="2" t="s">
        <v>267</v>
      </c>
      <c r="I486" s="2" t="s">
        <v>267</v>
      </c>
      <c r="J486" s="2" t="s">
        <v>267</v>
      </c>
      <c r="K486" s="2" t="s">
        <v>267</v>
      </c>
      <c r="L486" s="2" t="s">
        <v>267</v>
      </c>
      <c r="M486" s="2" t="s">
        <v>267</v>
      </c>
      <c r="O486" s="1">
        <v>91010700</v>
      </c>
      <c r="P486" s="1" t="s">
        <v>458</v>
      </c>
      <c r="Q486" s="1" t="s">
        <v>1035</v>
      </c>
      <c r="R486" s="8">
        <v>31798924333</v>
      </c>
      <c r="S486" s="1" t="b">
        <v>1</v>
      </c>
      <c r="T486" s="1" t="s">
        <v>1705</v>
      </c>
      <c r="U486" s="1">
        <v>1</v>
      </c>
    </row>
    <row r="487" spans="2:21">
      <c r="B487" s="1">
        <v>91010900</v>
      </c>
      <c r="D487" s="2" t="s">
        <v>613</v>
      </c>
      <c r="H487" s="2" t="s">
        <v>267</v>
      </c>
      <c r="I487" s="2" t="s">
        <v>267</v>
      </c>
      <c r="J487" s="2" t="s">
        <v>267</v>
      </c>
      <c r="K487" s="2" t="s">
        <v>267</v>
      </c>
      <c r="L487" s="2" t="s">
        <v>267</v>
      </c>
      <c r="M487" s="2" t="s">
        <v>267</v>
      </c>
      <c r="O487" s="1">
        <v>91010900</v>
      </c>
      <c r="P487" s="1" t="s">
        <v>459</v>
      </c>
      <c r="Q487" s="1" t="s">
        <v>1035</v>
      </c>
      <c r="R487" s="8">
        <v>0</v>
      </c>
      <c r="S487" s="1" t="b">
        <v>1</v>
      </c>
      <c r="T487" s="1" t="s">
        <v>1706</v>
      </c>
      <c r="U487" s="1">
        <v>1</v>
      </c>
    </row>
    <row r="488" spans="2:21">
      <c r="B488" s="1">
        <v>91011300</v>
      </c>
      <c r="D488" s="2" t="s">
        <v>613</v>
      </c>
      <c r="H488" s="2" t="s">
        <v>267</v>
      </c>
      <c r="I488" s="2" t="s">
        <v>267</v>
      </c>
      <c r="J488" s="2" t="s">
        <v>267</v>
      </c>
      <c r="K488" s="2" t="s">
        <v>267</v>
      </c>
      <c r="L488" s="2" t="s">
        <v>267</v>
      </c>
      <c r="M488" s="2" t="s">
        <v>267</v>
      </c>
      <c r="O488" s="1">
        <v>91011300</v>
      </c>
      <c r="P488" s="1" t="s">
        <v>460</v>
      </c>
      <c r="Q488" s="1" t="s">
        <v>1035</v>
      </c>
      <c r="R488" s="8">
        <v>3160700</v>
      </c>
      <c r="S488" s="1" t="b">
        <v>1</v>
      </c>
      <c r="T488" s="1" t="s">
        <v>1707</v>
      </c>
      <c r="U488" s="1">
        <v>1</v>
      </c>
    </row>
    <row r="489" spans="2:21">
      <c r="B489" s="1">
        <v>91020700</v>
      </c>
      <c r="D489" s="2" t="s">
        <v>613</v>
      </c>
      <c r="H489" s="2" t="s">
        <v>267</v>
      </c>
      <c r="I489" s="2" t="s">
        <v>267</v>
      </c>
      <c r="J489" s="2" t="s">
        <v>267</v>
      </c>
      <c r="K489" s="2" t="s">
        <v>267</v>
      </c>
      <c r="L489" s="2" t="s">
        <v>267</v>
      </c>
      <c r="M489" s="2" t="s">
        <v>267</v>
      </c>
      <c r="O489" s="1">
        <v>91020700</v>
      </c>
      <c r="P489" s="1" t="s">
        <v>461</v>
      </c>
      <c r="Q489" s="1" t="s">
        <v>1035</v>
      </c>
      <c r="R489" s="8">
        <v>0</v>
      </c>
      <c r="S489" s="1" t="b">
        <v>1</v>
      </c>
      <c r="T489" s="1" t="s">
        <v>1708</v>
      </c>
      <c r="U489" s="1">
        <v>1</v>
      </c>
    </row>
    <row r="490" spans="2:21">
      <c r="B490" s="1">
        <v>91030700</v>
      </c>
      <c r="D490" s="2" t="s">
        <v>613</v>
      </c>
      <c r="H490" s="2" t="s">
        <v>267</v>
      </c>
      <c r="I490" s="2" t="s">
        <v>267</v>
      </c>
      <c r="J490" s="2" t="s">
        <v>267</v>
      </c>
      <c r="K490" s="2" t="s">
        <v>267</v>
      </c>
      <c r="L490" s="2" t="s">
        <v>267</v>
      </c>
      <c r="M490" s="2" t="s">
        <v>267</v>
      </c>
      <c r="O490" s="1">
        <v>91030700</v>
      </c>
      <c r="P490" s="1" t="s">
        <v>462</v>
      </c>
      <c r="Q490" s="1" t="s">
        <v>1035</v>
      </c>
      <c r="R490" s="8">
        <v>51097549</v>
      </c>
      <c r="S490" s="1" t="b">
        <v>1</v>
      </c>
      <c r="T490" s="1" t="s">
        <v>1709</v>
      </c>
      <c r="U490" s="1">
        <v>1</v>
      </c>
    </row>
    <row r="491" spans="2:21">
      <c r="B491" s="1">
        <v>91040700</v>
      </c>
      <c r="D491" s="2" t="s">
        <v>613</v>
      </c>
      <c r="H491" s="2" t="s">
        <v>267</v>
      </c>
      <c r="I491" s="2" t="s">
        <v>267</v>
      </c>
      <c r="J491" s="2" t="s">
        <v>267</v>
      </c>
      <c r="K491" s="2" t="s">
        <v>267</v>
      </c>
      <c r="L491" s="2" t="s">
        <v>267</v>
      </c>
      <c r="M491" s="2" t="s">
        <v>267</v>
      </c>
      <c r="O491" s="1">
        <v>91040700</v>
      </c>
      <c r="P491" s="1" t="s">
        <v>463</v>
      </c>
      <c r="Q491" s="1" t="s">
        <v>1035</v>
      </c>
      <c r="R491" s="8">
        <v>-31850021882</v>
      </c>
      <c r="S491" s="1" t="b">
        <v>1</v>
      </c>
      <c r="T491" s="1" t="s">
        <v>1710</v>
      </c>
      <c r="U491" s="1">
        <v>1</v>
      </c>
    </row>
    <row r="492" spans="2:21">
      <c r="B492" s="1">
        <v>91041300</v>
      </c>
      <c r="D492" s="2" t="s">
        <v>613</v>
      </c>
      <c r="H492" s="2" t="s">
        <v>267</v>
      </c>
      <c r="I492" s="2" t="s">
        <v>267</v>
      </c>
      <c r="J492" s="2" t="s">
        <v>267</v>
      </c>
      <c r="K492" s="2" t="s">
        <v>267</v>
      </c>
      <c r="L492" s="2" t="s">
        <v>267</v>
      </c>
      <c r="M492" s="2" t="s">
        <v>267</v>
      </c>
      <c r="O492" s="1">
        <v>91041300</v>
      </c>
      <c r="P492" s="1" t="s">
        <v>1182</v>
      </c>
      <c r="R492" s="8">
        <v>-3160700</v>
      </c>
      <c r="S492" s="1" t="b">
        <v>1</v>
      </c>
      <c r="T492" s="1" t="s">
        <v>1711</v>
      </c>
      <c r="U492" s="1">
        <v>1</v>
      </c>
    </row>
    <row r="493" spans="2:21">
      <c r="B493" s="1">
        <v>92010100</v>
      </c>
      <c r="D493" s="2" t="s">
        <v>613</v>
      </c>
      <c r="H493" s="2" t="s">
        <v>267</v>
      </c>
      <c r="I493" s="2" t="s">
        <v>267</v>
      </c>
      <c r="J493" s="2" t="s">
        <v>267</v>
      </c>
      <c r="K493" s="2" t="s">
        <v>267</v>
      </c>
      <c r="L493" s="2" t="s">
        <v>267</v>
      </c>
      <c r="M493" s="2" t="s">
        <v>267</v>
      </c>
      <c r="O493" s="1">
        <v>92010100</v>
      </c>
      <c r="P493" s="1" t="s">
        <v>464</v>
      </c>
      <c r="Q493" s="1" t="s">
        <v>1035</v>
      </c>
      <c r="R493" s="8">
        <v>0</v>
      </c>
      <c r="S493" s="1" t="b">
        <v>1</v>
      </c>
      <c r="T493" s="1" t="s">
        <v>1712</v>
      </c>
      <c r="U493" s="1">
        <v>1</v>
      </c>
    </row>
    <row r="494" spans="2:21">
      <c r="B494" s="1">
        <v>92010200</v>
      </c>
      <c r="D494" s="2" t="s">
        <v>613</v>
      </c>
      <c r="H494" s="2" t="s">
        <v>267</v>
      </c>
      <c r="I494" s="2" t="s">
        <v>267</v>
      </c>
      <c r="J494" s="2" t="s">
        <v>267</v>
      </c>
      <c r="K494" s="2" t="s">
        <v>267</v>
      </c>
      <c r="L494" s="2" t="s">
        <v>267</v>
      </c>
      <c r="M494" s="2" t="s">
        <v>267</v>
      </c>
      <c r="O494" s="1">
        <v>92010200</v>
      </c>
      <c r="P494" s="1" t="s">
        <v>465</v>
      </c>
      <c r="Q494" s="1" t="s">
        <v>1035</v>
      </c>
      <c r="R494" s="8">
        <v>0</v>
      </c>
      <c r="S494" s="1" t="b">
        <v>1</v>
      </c>
      <c r="T494" s="1" t="s">
        <v>1713</v>
      </c>
      <c r="U494" s="1">
        <v>1</v>
      </c>
    </row>
    <row r="495" spans="2:21">
      <c r="B495" s="1">
        <v>92010300</v>
      </c>
      <c r="D495" s="2" t="s">
        <v>613</v>
      </c>
      <c r="H495" s="2" t="s">
        <v>267</v>
      </c>
      <c r="I495" s="2" t="s">
        <v>267</v>
      </c>
      <c r="J495" s="2" t="s">
        <v>267</v>
      </c>
      <c r="K495" s="2" t="s">
        <v>267</v>
      </c>
      <c r="L495" s="2" t="s">
        <v>267</v>
      </c>
      <c r="M495" s="2" t="s">
        <v>267</v>
      </c>
      <c r="O495" s="1">
        <v>92010300</v>
      </c>
      <c r="P495" s="1" t="s">
        <v>614</v>
      </c>
      <c r="Q495" s="1" t="s">
        <v>1035</v>
      </c>
      <c r="R495" s="8">
        <v>0</v>
      </c>
      <c r="S495" s="1" t="b">
        <v>1</v>
      </c>
      <c r="T495" s="1" t="s">
        <v>1714</v>
      </c>
      <c r="U495" s="1">
        <v>1</v>
      </c>
    </row>
    <row r="496" spans="2:21">
      <c r="B496" s="1">
        <v>92020800</v>
      </c>
      <c r="D496" s="2" t="s">
        <v>613</v>
      </c>
      <c r="H496" s="2" t="s">
        <v>267</v>
      </c>
      <c r="I496" s="2" t="s">
        <v>267</v>
      </c>
      <c r="J496" s="2" t="s">
        <v>267</v>
      </c>
      <c r="K496" s="2" t="s">
        <v>267</v>
      </c>
      <c r="L496" s="2" t="s">
        <v>267</v>
      </c>
      <c r="M496" s="2" t="s">
        <v>267</v>
      </c>
      <c r="O496" s="1">
        <v>92020800</v>
      </c>
      <c r="P496" s="1" t="s">
        <v>466</v>
      </c>
      <c r="Q496" s="1" t="s">
        <v>1035</v>
      </c>
      <c r="R496" s="8">
        <v>0</v>
      </c>
      <c r="S496" s="1" t="b">
        <v>1</v>
      </c>
      <c r="T496" s="1" t="s">
        <v>1715</v>
      </c>
      <c r="U496" s="1">
        <v>1</v>
      </c>
    </row>
    <row r="497" spans="2:21">
      <c r="B497" s="1">
        <v>92040200</v>
      </c>
      <c r="D497" s="2" t="s">
        <v>613</v>
      </c>
      <c r="H497" s="2" t="s">
        <v>267</v>
      </c>
      <c r="I497" s="2" t="s">
        <v>267</v>
      </c>
      <c r="J497" s="2" t="s">
        <v>267</v>
      </c>
      <c r="K497" s="2" t="s">
        <v>267</v>
      </c>
      <c r="L497" s="2" t="s">
        <v>267</v>
      </c>
      <c r="M497" s="2" t="s">
        <v>267</v>
      </c>
      <c r="O497" s="1">
        <v>92040200</v>
      </c>
      <c r="P497" s="1" t="s">
        <v>467</v>
      </c>
      <c r="Q497" s="1" t="s">
        <v>1035</v>
      </c>
      <c r="R497" s="8">
        <v>0</v>
      </c>
      <c r="S497" s="1" t="b">
        <v>1</v>
      </c>
      <c r="T497" s="1" t="s">
        <v>1716</v>
      </c>
      <c r="U497" s="1">
        <v>1</v>
      </c>
    </row>
    <row r="498" spans="2:21">
      <c r="B498" s="1">
        <v>99010100</v>
      </c>
      <c r="D498" s="2" t="s">
        <v>613</v>
      </c>
      <c r="H498" s="2" t="s">
        <v>267</v>
      </c>
      <c r="I498" s="2" t="s">
        <v>267</v>
      </c>
      <c r="J498" s="2" t="s">
        <v>267</v>
      </c>
      <c r="K498" s="2" t="s">
        <v>267</v>
      </c>
      <c r="L498" s="2" t="s">
        <v>267</v>
      </c>
      <c r="M498" s="2" t="s">
        <v>267</v>
      </c>
      <c r="O498" s="1">
        <v>99010100</v>
      </c>
      <c r="P498" s="1" t="s">
        <v>468</v>
      </c>
      <c r="Q498" s="1" t="s">
        <v>1035</v>
      </c>
      <c r="R498" s="8">
        <v>0</v>
      </c>
      <c r="S498" s="1" t="b">
        <v>1</v>
      </c>
      <c r="T498" s="1" t="s">
        <v>1717</v>
      </c>
      <c r="U498" s="1">
        <v>1</v>
      </c>
    </row>
  </sheetData>
  <autoFilter ref="B6:R418" xr:uid="{00000000-0009-0000-0000-000000000000}"/>
  <phoneticPr fontId="3" type="noConversion"/>
  <conditionalFormatting sqref="A4:G5 A499:U1048576 K4:XFD5 A1:XFD3 V6:XFD1048576 A6:A498">
    <cfRule type="containsText" dxfId="67" priority="21" operator="containsText" text="TRUE">
      <formula>NOT(ISERROR(SEARCH("TRUE",A1)))</formula>
    </cfRule>
    <cfRule type="containsText" dxfId="66" priority="22" operator="containsText" text="FALSE">
      <formula>NOT(ISERROR(SEARCH("FALSE",A1)))</formula>
    </cfRule>
  </conditionalFormatting>
  <conditionalFormatting sqref="R442">
    <cfRule type="containsText" dxfId="65" priority="1" operator="containsText" text="TRUE">
      <formula>NOT(ISERROR(SEARCH("TRUE",R442)))</formula>
    </cfRule>
    <cfRule type="containsText" dxfId="64" priority="2" operator="containsText" text="FALSE">
      <formula>NOT(ISERROR(SEARCH("FALSE",R442)))</formula>
    </cfRule>
  </conditionalFormatting>
  <conditionalFormatting sqref="U442 B443:U498 B6:U441 R442">
    <cfRule type="containsText" dxfId="63" priority="7" operator="containsText" text="TRUE">
      <formula>NOT(ISERROR(SEARCH("TRUE",B6)))</formula>
    </cfRule>
    <cfRule type="containsText" dxfId="62" priority="8" operator="containsText" text="FALSE">
      <formula>NOT(ISERROR(SEARCH("FALSE",B6)))</formula>
    </cfRule>
  </conditionalFormatting>
  <conditionalFormatting sqref="R454:R498">
    <cfRule type="containsText" dxfId="61" priority="5" operator="containsText" text="TRUE">
      <formula>NOT(ISERROR(SEARCH("TRUE",R454)))</formula>
    </cfRule>
    <cfRule type="containsText" dxfId="60" priority="6" operator="containsText" text="FALSE">
      <formula>NOT(ISERROR(SEARCH("FALSE",R454)))</formula>
    </cfRule>
  </conditionalFormatting>
  <conditionalFormatting sqref="B442:Q442 S442:T442">
    <cfRule type="containsText" dxfId="59" priority="3" operator="containsText" text="TRUE">
      <formula>NOT(ISERROR(SEARCH("TRUE",B442)))</formula>
    </cfRule>
    <cfRule type="containsText" dxfId="58" priority="4" operator="containsText" text="FALSE">
      <formula>NOT(ISERROR(SEARCH("FALSE",B442)))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2060"/>
  </sheetPr>
  <dimension ref="A1:N179"/>
  <sheetViews>
    <sheetView showGridLines="0" tabSelected="1"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M15" sqref="M15"/>
    </sheetView>
  </sheetViews>
  <sheetFormatPr defaultColWidth="9.140625" defaultRowHeight="20.100000000000001" customHeight="1"/>
  <cols>
    <col min="1" max="1" width="2.7109375" style="28" customWidth="1"/>
    <col min="2" max="2" width="20.7109375" style="88" customWidth="1"/>
    <col min="3" max="3" width="37.140625" style="88" bestFit="1" customWidth="1"/>
    <col min="4" max="4" width="20.7109375" style="28" hidden="1" customWidth="1"/>
    <col min="5" max="5" width="20.7109375" style="28" customWidth="1"/>
    <col min="6" max="7" width="20.7109375" style="28" hidden="1" customWidth="1"/>
    <col min="8" max="8" width="20.7109375" style="49" customWidth="1"/>
    <col min="9" max="9" width="28.140625" style="28" customWidth="1"/>
    <col min="10" max="10" width="2.7109375" style="28" customWidth="1"/>
    <col min="11" max="13" width="20.7109375" style="28" customWidth="1"/>
    <col min="14" max="14" width="14.7109375" style="28" bestFit="1" customWidth="1"/>
    <col min="15" max="16384" width="9.140625" style="28"/>
  </cols>
  <sheetData>
    <row r="1" spans="1:13" ht="20.100000000000001" customHeight="1">
      <c r="A1" s="27" t="s">
        <v>526</v>
      </c>
      <c r="B1" s="41"/>
      <c r="C1" s="41"/>
      <c r="D1" s="30"/>
      <c r="E1" s="30"/>
      <c r="F1" s="30"/>
      <c r="G1" s="30"/>
      <c r="H1" s="37"/>
      <c r="I1" s="30"/>
      <c r="J1" s="30"/>
      <c r="K1" s="30"/>
      <c r="L1" s="30"/>
      <c r="M1" s="37"/>
    </row>
    <row r="2" spans="1:13" ht="20.100000000000001" customHeight="1">
      <c r="A2" s="30"/>
      <c r="B2" s="87"/>
      <c r="C2" s="89"/>
      <c r="D2" s="21"/>
      <c r="E2" s="21"/>
      <c r="F2" s="21"/>
      <c r="G2" s="21"/>
      <c r="H2" s="44"/>
      <c r="I2" s="22" t="s">
        <v>473</v>
      </c>
      <c r="J2" s="30"/>
      <c r="K2" s="30"/>
      <c r="L2" s="30"/>
      <c r="M2" s="37"/>
    </row>
    <row r="3" spans="1:13" ht="20.100000000000001" customHeight="1">
      <c r="A3" s="30"/>
      <c r="B3" s="23" t="s">
        <v>469</v>
      </c>
      <c r="C3" s="23" t="s">
        <v>485</v>
      </c>
      <c r="D3" s="23" t="s">
        <v>486</v>
      </c>
      <c r="E3" s="24" t="str">
        <f>보통예금YG!$F$3</f>
        <v>`22년말</v>
      </c>
      <c r="F3" s="24" t="s">
        <v>474</v>
      </c>
      <c r="G3" s="24" t="s">
        <v>475</v>
      </c>
      <c r="H3" s="24" t="str">
        <f>보통예금YG!$G$3</f>
        <v>`23년 1분기</v>
      </c>
      <c r="I3" s="26" t="s">
        <v>477</v>
      </c>
      <c r="J3" s="30"/>
      <c r="K3" s="30"/>
      <c r="L3" s="30"/>
      <c r="M3" s="37"/>
    </row>
    <row r="4" spans="1:13" ht="20.100000000000001" customHeight="1">
      <c r="A4" s="30"/>
      <c r="B4" s="83" t="s">
        <v>144</v>
      </c>
      <c r="C4" s="60" t="s">
        <v>855</v>
      </c>
      <c r="D4" s="62"/>
      <c r="E4" s="72">
        <v>417304959</v>
      </c>
      <c r="F4" s="62"/>
      <c r="G4" s="62"/>
      <c r="H4" s="61">
        <v>0</v>
      </c>
      <c r="I4" s="60"/>
      <c r="J4" s="30"/>
      <c r="K4" s="30"/>
      <c r="L4" s="30"/>
      <c r="M4" s="37"/>
    </row>
    <row r="5" spans="1:13" ht="20.100000000000001" customHeight="1">
      <c r="A5" s="30"/>
      <c r="B5" s="83"/>
      <c r="C5" s="60" t="s">
        <v>838</v>
      </c>
      <c r="D5" s="62"/>
      <c r="E5" s="72">
        <v>373877290</v>
      </c>
      <c r="F5" s="62"/>
      <c r="G5" s="62"/>
      <c r="H5" s="61">
        <v>178635307</v>
      </c>
      <c r="I5" s="60"/>
      <c r="J5" s="30"/>
      <c r="K5" s="30"/>
      <c r="L5" s="30"/>
      <c r="M5" s="37"/>
    </row>
    <row r="6" spans="1:13" ht="20.100000000000001" customHeight="1">
      <c r="A6" s="30"/>
      <c r="B6" s="83"/>
      <c r="C6" s="60" t="s">
        <v>848</v>
      </c>
      <c r="D6" s="62"/>
      <c r="E6" s="72">
        <v>287637400</v>
      </c>
      <c r="F6" s="62"/>
      <c r="G6" s="62"/>
      <c r="H6" s="61">
        <v>168240</v>
      </c>
      <c r="I6" s="60"/>
      <c r="J6" s="30"/>
      <c r="K6" s="30"/>
      <c r="L6" s="30"/>
      <c r="M6" s="37"/>
    </row>
    <row r="7" spans="1:13" ht="20.100000000000001" customHeight="1">
      <c r="A7" s="30"/>
      <c r="B7" s="83"/>
      <c r="C7" s="60" t="s">
        <v>831</v>
      </c>
      <c r="D7" s="62"/>
      <c r="E7" s="72">
        <v>261690000</v>
      </c>
      <c r="F7" s="62"/>
      <c r="G7" s="62"/>
      <c r="H7" s="61">
        <v>130350000</v>
      </c>
      <c r="I7" s="60"/>
      <c r="J7" s="30"/>
      <c r="K7" s="30"/>
      <c r="L7" s="30"/>
      <c r="M7" s="37"/>
    </row>
    <row r="8" spans="1:13" ht="20.100000000000001" customHeight="1">
      <c r="A8" s="30"/>
      <c r="B8" s="83"/>
      <c r="C8" s="60" t="s">
        <v>690</v>
      </c>
      <c r="D8" s="62"/>
      <c r="E8" s="72">
        <v>210432404</v>
      </c>
      <c r="F8" s="62"/>
      <c r="G8" s="62"/>
      <c r="H8" s="61">
        <v>657878587</v>
      </c>
      <c r="I8" s="60"/>
      <c r="J8" s="30"/>
      <c r="K8" s="30"/>
      <c r="L8" s="30"/>
      <c r="M8" s="37"/>
    </row>
    <row r="9" spans="1:13" ht="20.100000000000001" customHeight="1">
      <c r="A9" s="30"/>
      <c r="B9" s="83"/>
      <c r="C9" s="60" t="s">
        <v>744</v>
      </c>
      <c r="D9" s="62"/>
      <c r="E9" s="72">
        <v>200345950</v>
      </c>
      <c r="F9" s="62"/>
      <c r="G9" s="62"/>
      <c r="H9" s="61">
        <v>194770900</v>
      </c>
      <c r="I9" s="60"/>
      <c r="J9" s="30"/>
      <c r="K9" s="30"/>
      <c r="L9" s="30"/>
      <c r="M9" s="37"/>
    </row>
    <row r="10" spans="1:13" ht="20.100000000000001" customHeight="1">
      <c r="A10" s="30"/>
      <c r="B10" s="83"/>
      <c r="C10" s="60" t="s">
        <v>887</v>
      </c>
      <c r="D10" s="62"/>
      <c r="E10" s="72">
        <v>110984860</v>
      </c>
      <c r="F10" s="62"/>
      <c r="G10" s="62"/>
      <c r="H10" s="61">
        <v>90218770</v>
      </c>
      <c r="I10" s="60"/>
      <c r="J10" s="30"/>
      <c r="K10" s="30"/>
      <c r="L10" s="30"/>
      <c r="M10" s="37"/>
    </row>
    <row r="11" spans="1:13" ht="20.100000000000001" customHeight="1">
      <c r="A11" s="30"/>
      <c r="B11" s="83"/>
      <c r="C11" s="60" t="s">
        <v>637</v>
      </c>
      <c r="D11" s="62"/>
      <c r="E11" s="72">
        <v>100236437</v>
      </c>
      <c r="F11" s="62"/>
      <c r="G11" s="62"/>
      <c r="H11" s="61">
        <v>1197947669</v>
      </c>
      <c r="I11" s="60"/>
      <c r="J11" s="30"/>
      <c r="K11" s="30"/>
      <c r="L11" s="30"/>
      <c r="M11" s="37"/>
    </row>
    <row r="12" spans="1:13" ht="20.100000000000001" customHeight="1">
      <c r="A12" s="30"/>
      <c r="B12" s="83"/>
      <c r="C12" s="60" t="s">
        <v>832</v>
      </c>
      <c r="D12" s="62"/>
      <c r="E12" s="72">
        <v>70564974</v>
      </c>
      <c r="F12" s="62"/>
      <c r="G12" s="62"/>
      <c r="H12" s="61">
        <v>0</v>
      </c>
      <c r="I12" s="60"/>
      <c r="J12" s="30"/>
      <c r="K12" s="30"/>
      <c r="L12" s="30"/>
      <c r="M12" s="37"/>
    </row>
    <row r="13" spans="1:13" ht="20.100000000000001" customHeight="1">
      <c r="A13" s="30"/>
      <c r="B13" s="83"/>
      <c r="C13" s="60" t="s">
        <v>886</v>
      </c>
      <c r="D13" s="62"/>
      <c r="E13" s="72">
        <v>45899550</v>
      </c>
      <c r="F13" s="62"/>
      <c r="G13" s="62"/>
      <c r="H13" s="61">
        <v>47026130</v>
      </c>
      <c r="I13" s="60"/>
      <c r="J13" s="30"/>
      <c r="K13" s="30"/>
      <c r="L13" s="30"/>
      <c r="M13" s="37"/>
    </row>
    <row r="14" spans="1:13" ht="20.100000000000001" customHeight="1">
      <c r="A14" s="30"/>
      <c r="B14" s="83"/>
      <c r="C14" s="60" t="s">
        <v>860</v>
      </c>
      <c r="D14" s="62"/>
      <c r="E14" s="72">
        <v>29110776</v>
      </c>
      <c r="F14" s="62"/>
      <c r="G14" s="62"/>
      <c r="H14" s="61">
        <v>23341248</v>
      </c>
      <c r="I14" s="60"/>
      <c r="J14" s="30"/>
      <c r="K14" s="30"/>
      <c r="L14" s="30"/>
      <c r="M14" s="37"/>
    </row>
    <row r="15" spans="1:13" ht="20.100000000000001" customHeight="1">
      <c r="A15" s="30"/>
      <c r="B15" s="83"/>
      <c r="C15" s="60" t="s">
        <v>847</v>
      </c>
      <c r="D15" s="62"/>
      <c r="E15" s="72">
        <v>27813500</v>
      </c>
      <c r="F15" s="62"/>
      <c r="G15" s="62"/>
      <c r="H15" s="61">
        <v>21803100</v>
      </c>
      <c r="I15" s="60"/>
      <c r="J15" s="30"/>
      <c r="K15" s="30"/>
      <c r="L15" s="30"/>
      <c r="M15" s="37"/>
    </row>
    <row r="16" spans="1:13" ht="20.100000000000001" customHeight="1">
      <c r="A16" s="30"/>
      <c r="B16" s="83"/>
      <c r="C16" s="60" t="s">
        <v>830</v>
      </c>
      <c r="D16" s="62"/>
      <c r="E16" s="72">
        <v>27500000</v>
      </c>
      <c r="F16" s="62"/>
      <c r="G16" s="62"/>
      <c r="H16" s="61">
        <v>0</v>
      </c>
      <c r="I16" s="60"/>
      <c r="J16" s="30"/>
      <c r="K16" s="30"/>
      <c r="L16" s="30"/>
      <c r="M16" s="37"/>
    </row>
    <row r="17" spans="1:13" ht="20.100000000000001" customHeight="1">
      <c r="A17" s="30"/>
      <c r="B17" s="83"/>
      <c r="C17" s="60" t="s">
        <v>862</v>
      </c>
      <c r="D17" s="62"/>
      <c r="E17" s="72">
        <v>22382800</v>
      </c>
      <c r="F17" s="62"/>
      <c r="G17" s="62"/>
      <c r="H17" s="61">
        <v>78869007</v>
      </c>
      <c r="I17" s="60"/>
      <c r="J17" s="30"/>
      <c r="K17" s="30"/>
      <c r="L17" s="30"/>
      <c r="M17" s="37"/>
    </row>
    <row r="18" spans="1:13" ht="20.100000000000001" customHeight="1">
      <c r="A18" s="30"/>
      <c r="B18" s="83"/>
      <c r="C18" s="60" t="s">
        <v>914</v>
      </c>
      <c r="D18" s="62"/>
      <c r="E18" s="72">
        <v>18000000</v>
      </c>
      <c r="F18" s="62"/>
      <c r="G18" s="62"/>
      <c r="H18" s="61">
        <v>0</v>
      </c>
      <c r="I18" s="60"/>
      <c r="J18" s="30"/>
      <c r="K18" s="30"/>
      <c r="L18" s="30"/>
      <c r="M18" s="37"/>
    </row>
    <row r="19" spans="1:13" ht="20.100000000000001" customHeight="1">
      <c r="A19" s="30"/>
      <c r="B19" s="83"/>
      <c r="C19" s="60" t="s">
        <v>780</v>
      </c>
      <c r="D19" s="62"/>
      <c r="E19" s="72">
        <v>17938316</v>
      </c>
      <c r="F19" s="62"/>
      <c r="G19" s="62"/>
      <c r="H19" s="61">
        <v>3861770</v>
      </c>
      <c r="I19" s="60"/>
      <c r="J19" s="30"/>
      <c r="K19" s="30"/>
      <c r="L19" s="30"/>
      <c r="M19" s="37"/>
    </row>
    <row r="20" spans="1:13" ht="20.100000000000001" customHeight="1">
      <c r="A20" s="30"/>
      <c r="B20" s="83"/>
      <c r="C20" s="60" t="s">
        <v>679</v>
      </c>
      <c r="D20" s="62"/>
      <c r="E20" s="72">
        <v>16362500</v>
      </c>
      <c r="F20" s="62"/>
      <c r="G20" s="62"/>
      <c r="H20" s="61">
        <v>1925000</v>
      </c>
      <c r="I20" s="60"/>
      <c r="J20" s="30"/>
      <c r="K20" s="30"/>
      <c r="L20" s="30"/>
      <c r="M20" s="37"/>
    </row>
    <row r="21" spans="1:13" ht="20.100000000000001" customHeight="1">
      <c r="A21" s="30"/>
      <c r="B21" s="83"/>
      <c r="C21" s="60" t="s">
        <v>879</v>
      </c>
      <c r="D21" s="62"/>
      <c r="E21" s="72">
        <v>14305660</v>
      </c>
      <c r="F21" s="62"/>
      <c r="G21" s="62"/>
      <c r="H21" s="61">
        <v>7628420</v>
      </c>
      <c r="I21" s="60"/>
      <c r="J21" s="30"/>
      <c r="K21" s="30"/>
      <c r="L21" s="30"/>
      <c r="M21" s="37"/>
    </row>
    <row r="22" spans="1:13" ht="20.100000000000001" customHeight="1">
      <c r="A22" s="30"/>
      <c r="B22" s="83"/>
      <c r="C22" s="60" t="s">
        <v>867</v>
      </c>
      <c r="D22" s="62"/>
      <c r="E22" s="72">
        <v>14014000</v>
      </c>
      <c r="F22" s="62"/>
      <c r="G22" s="62"/>
      <c r="H22" s="61">
        <v>13354000</v>
      </c>
      <c r="I22" s="60"/>
      <c r="J22" s="30"/>
      <c r="K22" s="30"/>
      <c r="L22" s="30"/>
      <c r="M22" s="37"/>
    </row>
    <row r="23" spans="1:13" ht="20.100000000000001" customHeight="1">
      <c r="A23" s="30"/>
      <c r="B23" s="83"/>
      <c r="C23" s="60" t="s">
        <v>877</v>
      </c>
      <c r="D23" s="62"/>
      <c r="E23" s="72">
        <v>13537502</v>
      </c>
      <c r="F23" s="62"/>
      <c r="G23" s="62"/>
      <c r="H23" s="61">
        <v>15531725</v>
      </c>
      <c r="I23" s="60"/>
      <c r="J23" s="30"/>
      <c r="K23" s="30"/>
      <c r="L23" s="30"/>
      <c r="M23" s="37"/>
    </row>
    <row r="24" spans="1:13" ht="20.100000000000001" customHeight="1">
      <c r="A24" s="30"/>
      <c r="B24" s="83"/>
      <c r="C24" s="60" t="s">
        <v>850</v>
      </c>
      <c r="D24" s="62"/>
      <c r="E24" s="72">
        <v>13530000</v>
      </c>
      <c r="F24" s="62"/>
      <c r="G24" s="62"/>
      <c r="H24" s="61">
        <v>0</v>
      </c>
      <c r="I24" s="60"/>
      <c r="J24" s="30"/>
      <c r="K24" s="30"/>
      <c r="L24" s="30"/>
      <c r="M24" s="37"/>
    </row>
    <row r="25" spans="1:13" ht="20.100000000000001" customHeight="1">
      <c r="A25" s="30"/>
      <c r="B25" s="83"/>
      <c r="C25" s="60" t="s">
        <v>901</v>
      </c>
      <c r="D25" s="62"/>
      <c r="E25" s="72">
        <v>13200000</v>
      </c>
      <c r="F25" s="62"/>
      <c r="G25" s="62"/>
      <c r="H25" s="61">
        <v>0</v>
      </c>
      <c r="I25" s="60"/>
      <c r="J25" s="30"/>
      <c r="K25" s="30"/>
      <c r="L25" s="30"/>
      <c r="M25" s="37"/>
    </row>
    <row r="26" spans="1:13" ht="20.100000000000001" customHeight="1">
      <c r="A26" s="30"/>
      <c r="B26" s="83"/>
      <c r="C26" s="60" t="s">
        <v>913</v>
      </c>
      <c r="D26" s="62"/>
      <c r="E26" s="72">
        <v>13200000</v>
      </c>
      <c r="F26" s="62"/>
      <c r="G26" s="62"/>
      <c r="H26" s="61">
        <v>0</v>
      </c>
      <c r="I26" s="60"/>
      <c r="J26" s="30"/>
      <c r="K26" s="30"/>
      <c r="L26" s="30"/>
      <c r="M26" s="37"/>
    </row>
    <row r="27" spans="1:13" ht="20.100000000000001" customHeight="1">
      <c r="A27" s="30"/>
      <c r="B27" s="83"/>
      <c r="C27" s="60" t="s">
        <v>925</v>
      </c>
      <c r="D27" s="62"/>
      <c r="E27" s="72">
        <v>12916200</v>
      </c>
      <c r="F27" s="62"/>
      <c r="G27" s="62"/>
      <c r="H27" s="61">
        <v>0</v>
      </c>
      <c r="I27" s="60"/>
      <c r="J27" s="30"/>
      <c r="K27" s="30"/>
      <c r="L27" s="30"/>
      <c r="M27" s="37"/>
    </row>
    <row r="28" spans="1:13" ht="20.100000000000001" customHeight="1">
      <c r="A28" s="30"/>
      <c r="B28" s="83"/>
      <c r="C28" s="60" t="s">
        <v>677</v>
      </c>
      <c r="D28" s="62"/>
      <c r="E28" s="72">
        <v>12727000</v>
      </c>
      <c r="F28" s="62"/>
      <c r="G28" s="62"/>
      <c r="H28" s="61">
        <v>0</v>
      </c>
      <c r="I28" s="60"/>
      <c r="J28" s="30"/>
      <c r="K28" s="30"/>
      <c r="L28" s="30"/>
      <c r="M28" s="37"/>
    </row>
    <row r="29" spans="1:13" ht="20.100000000000001" customHeight="1">
      <c r="A29" s="30"/>
      <c r="B29" s="83"/>
      <c r="C29" s="60" t="s">
        <v>895</v>
      </c>
      <c r="D29" s="62"/>
      <c r="E29" s="72">
        <v>11682000</v>
      </c>
      <c r="F29" s="62"/>
      <c r="G29" s="62"/>
      <c r="H29" s="61">
        <v>2772000</v>
      </c>
      <c r="I29" s="60"/>
      <c r="J29" s="30"/>
      <c r="K29" s="30"/>
      <c r="L29" s="30"/>
      <c r="M29" s="37"/>
    </row>
    <row r="30" spans="1:13" ht="20.100000000000001" customHeight="1">
      <c r="A30" s="30"/>
      <c r="B30" s="83"/>
      <c r="C30" s="60" t="s">
        <v>928</v>
      </c>
      <c r="D30" s="62"/>
      <c r="E30" s="72">
        <v>11605000</v>
      </c>
      <c r="F30" s="62"/>
      <c r="G30" s="62"/>
      <c r="H30" s="61">
        <v>0</v>
      </c>
      <c r="I30" s="60"/>
      <c r="J30" s="30"/>
      <c r="K30" s="30"/>
      <c r="L30" s="30"/>
      <c r="M30" s="37"/>
    </row>
    <row r="31" spans="1:13" ht="20.100000000000001" customHeight="1">
      <c r="A31" s="30"/>
      <c r="B31" s="83"/>
      <c r="C31" s="60" t="s">
        <v>858</v>
      </c>
      <c r="D31" s="62"/>
      <c r="E31" s="72">
        <v>10929600</v>
      </c>
      <c r="F31" s="62"/>
      <c r="G31" s="62"/>
      <c r="H31" s="61">
        <v>0</v>
      </c>
      <c r="I31" s="60"/>
      <c r="J31" s="30"/>
      <c r="K31" s="30"/>
      <c r="L31" s="30"/>
      <c r="M31" s="37"/>
    </row>
    <row r="32" spans="1:13" ht="20.100000000000001" customHeight="1">
      <c r="A32" s="30"/>
      <c r="B32" s="83"/>
      <c r="C32" s="60" t="s">
        <v>883</v>
      </c>
      <c r="D32" s="62"/>
      <c r="E32" s="72">
        <v>9758963</v>
      </c>
      <c r="F32" s="62"/>
      <c r="G32" s="62"/>
      <c r="H32" s="61">
        <v>11158826</v>
      </c>
      <c r="I32" s="60"/>
      <c r="J32" s="30"/>
      <c r="K32" s="30"/>
      <c r="L32" s="30"/>
      <c r="M32" s="37"/>
    </row>
    <row r="33" spans="1:13" ht="20.100000000000001" customHeight="1">
      <c r="A33" s="30"/>
      <c r="B33" s="83"/>
      <c r="C33" s="60" t="s">
        <v>878</v>
      </c>
      <c r="D33" s="62"/>
      <c r="E33" s="72">
        <v>9373690</v>
      </c>
      <c r="F33" s="62"/>
      <c r="G33" s="62"/>
      <c r="H33" s="61">
        <v>0</v>
      </c>
      <c r="I33" s="60"/>
      <c r="J33" s="30"/>
      <c r="K33" s="30"/>
      <c r="L33" s="30"/>
      <c r="M33" s="37"/>
    </row>
    <row r="34" spans="1:13" ht="20.100000000000001" customHeight="1">
      <c r="A34" s="30"/>
      <c r="B34" s="83"/>
      <c r="C34" s="60" t="s">
        <v>654</v>
      </c>
      <c r="D34" s="62"/>
      <c r="E34" s="72">
        <v>9295000</v>
      </c>
      <c r="F34" s="62"/>
      <c r="G34" s="62"/>
      <c r="H34" s="61">
        <v>0</v>
      </c>
      <c r="I34" s="60"/>
      <c r="J34" s="30"/>
      <c r="K34" s="30"/>
      <c r="L34" s="30"/>
      <c r="M34" s="37"/>
    </row>
    <row r="35" spans="1:13" ht="20.100000000000001" customHeight="1">
      <c r="A35" s="30"/>
      <c r="B35" s="83"/>
      <c r="C35" s="60" t="s">
        <v>689</v>
      </c>
      <c r="D35" s="62"/>
      <c r="E35" s="72">
        <v>7847301</v>
      </c>
      <c r="F35" s="62"/>
      <c r="G35" s="62"/>
      <c r="H35" s="61">
        <v>8012966</v>
      </c>
      <c r="I35" s="60"/>
      <c r="J35" s="30"/>
      <c r="K35" s="30"/>
      <c r="L35" s="30"/>
      <c r="M35" s="37"/>
    </row>
    <row r="36" spans="1:13" ht="20.100000000000001" customHeight="1">
      <c r="A36" s="30"/>
      <c r="B36" s="83"/>
      <c r="C36" s="60" t="s">
        <v>833</v>
      </c>
      <c r="D36" s="62"/>
      <c r="E36" s="72">
        <v>7062000</v>
      </c>
      <c r="F36" s="62"/>
      <c r="G36" s="62"/>
      <c r="H36" s="61">
        <v>0</v>
      </c>
      <c r="I36" s="60"/>
      <c r="J36" s="30"/>
      <c r="K36" s="30"/>
      <c r="L36" s="30"/>
      <c r="M36" s="37"/>
    </row>
    <row r="37" spans="1:13" ht="20.100000000000001" customHeight="1">
      <c r="A37" s="30"/>
      <c r="B37" s="83"/>
      <c r="C37" s="60" t="s">
        <v>852</v>
      </c>
      <c r="D37" s="62"/>
      <c r="E37" s="72">
        <v>6666000</v>
      </c>
      <c r="F37" s="62"/>
      <c r="G37" s="62"/>
      <c r="H37" s="61">
        <v>0</v>
      </c>
      <c r="I37" s="60"/>
      <c r="J37" s="30"/>
      <c r="K37" s="30"/>
      <c r="L37" s="30"/>
      <c r="M37" s="37"/>
    </row>
    <row r="38" spans="1:13" ht="20.100000000000001" customHeight="1">
      <c r="A38" s="30"/>
      <c r="B38" s="83"/>
      <c r="C38" s="60" t="s">
        <v>924</v>
      </c>
      <c r="D38" s="62"/>
      <c r="E38" s="72">
        <v>6270000</v>
      </c>
      <c r="F38" s="62"/>
      <c r="G38" s="62"/>
      <c r="H38" s="61">
        <v>0</v>
      </c>
      <c r="I38" s="60"/>
      <c r="J38" s="30"/>
      <c r="K38" s="30"/>
      <c r="L38" s="30"/>
      <c r="M38" s="37"/>
    </row>
    <row r="39" spans="1:13" ht="20.100000000000001" customHeight="1">
      <c r="A39" s="30"/>
      <c r="B39" s="83"/>
      <c r="C39" s="60" t="s">
        <v>820</v>
      </c>
      <c r="D39" s="62"/>
      <c r="E39" s="72">
        <v>6234283</v>
      </c>
      <c r="F39" s="62"/>
      <c r="G39" s="62"/>
      <c r="H39" s="61">
        <v>6830595</v>
      </c>
      <c r="I39" s="60"/>
      <c r="J39" s="30"/>
      <c r="K39" s="30"/>
      <c r="L39" s="30"/>
      <c r="M39" s="37"/>
    </row>
    <row r="40" spans="1:13" ht="20.100000000000001" customHeight="1">
      <c r="A40" s="30"/>
      <c r="B40" s="83"/>
      <c r="C40" s="60" t="s">
        <v>920</v>
      </c>
      <c r="D40" s="62"/>
      <c r="E40" s="72">
        <v>6019200</v>
      </c>
      <c r="F40" s="62"/>
      <c r="G40" s="62"/>
      <c r="H40" s="61">
        <v>0</v>
      </c>
      <c r="I40" s="60"/>
      <c r="J40" s="30"/>
      <c r="K40" s="30"/>
      <c r="L40" s="30"/>
      <c r="M40" s="37"/>
    </row>
    <row r="41" spans="1:13" ht="20.100000000000001" customHeight="1">
      <c r="A41" s="30"/>
      <c r="B41" s="83"/>
      <c r="C41" s="60" t="s">
        <v>675</v>
      </c>
      <c r="D41" s="62"/>
      <c r="E41" s="72">
        <v>6004900</v>
      </c>
      <c r="F41" s="62"/>
      <c r="G41" s="62"/>
      <c r="H41" s="61">
        <v>787600</v>
      </c>
      <c r="I41" s="60"/>
      <c r="J41" s="30"/>
      <c r="K41" s="30"/>
      <c r="L41" s="30"/>
      <c r="M41" s="37"/>
    </row>
    <row r="42" spans="1:13" ht="20.100000000000001" customHeight="1">
      <c r="A42" s="30"/>
      <c r="B42" s="83"/>
      <c r="C42" s="60" t="s">
        <v>859</v>
      </c>
      <c r="D42" s="62"/>
      <c r="E42" s="72">
        <v>5773244</v>
      </c>
      <c r="F42" s="62"/>
      <c r="G42" s="62"/>
      <c r="H42" s="61">
        <v>32444104</v>
      </c>
      <c r="I42" s="60"/>
      <c r="J42" s="30"/>
      <c r="K42" s="30"/>
      <c r="L42" s="30"/>
      <c r="M42" s="37"/>
    </row>
    <row r="43" spans="1:13" ht="20.100000000000001" customHeight="1">
      <c r="A43" s="30"/>
      <c r="B43" s="83"/>
      <c r="C43" s="60" t="s">
        <v>921</v>
      </c>
      <c r="D43" s="62"/>
      <c r="E43" s="72">
        <v>5745000</v>
      </c>
      <c r="F43" s="62"/>
      <c r="G43" s="62"/>
      <c r="H43" s="61">
        <v>0</v>
      </c>
      <c r="I43" s="60"/>
      <c r="J43" s="30"/>
      <c r="K43" s="30"/>
      <c r="L43" s="30"/>
      <c r="M43" s="37"/>
    </row>
    <row r="44" spans="1:13" ht="20.100000000000001" customHeight="1">
      <c r="A44" s="30"/>
      <c r="B44" s="83"/>
      <c r="C44" s="60" t="s">
        <v>849</v>
      </c>
      <c r="D44" s="62"/>
      <c r="E44" s="72">
        <v>5637500</v>
      </c>
      <c r="F44" s="62"/>
      <c r="G44" s="62"/>
      <c r="H44" s="61">
        <v>7829800</v>
      </c>
      <c r="I44" s="60"/>
      <c r="J44" s="30"/>
      <c r="K44" s="30"/>
      <c r="L44" s="30"/>
      <c r="M44" s="37"/>
    </row>
    <row r="45" spans="1:13" ht="20.100000000000001" customHeight="1">
      <c r="A45" s="30"/>
      <c r="B45" s="83"/>
      <c r="C45" s="60" t="s">
        <v>845</v>
      </c>
      <c r="D45" s="62"/>
      <c r="E45" s="72">
        <v>4760360</v>
      </c>
      <c r="F45" s="62"/>
      <c r="G45" s="62"/>
      <c r="H45" s="61">
        <v>3974960</v>
      </c>
      <c r="I45" s="60"/>
      <c r="J45" s="30"/>
      <c r="K45" s="30"/>
      <c r="L45" s="30"/>
      <c r="M45" s="37"/>
    </row>
    <row r="46" spans="1:13" ht="20.100000000000001" customHeight="1">
      <c r="A46" s="30"/>
      <c r="B46" s="83"/>
      <c r="C46" s="60" t="s">
        <v>854</v>
      </c>
      <c r="D46" s="62"/>
      <c r="E46" s="72">
        <v>4652000</v>
      </c>
      <c r="F46" s="62"/>
      <c r="G46" s="62"/>
      <c r="H46" s="61">
        <v>6137000</v>
      </c>
      <c r="I46" s="60"/>
      <c r="J46" s="30"/>
      <c r="K46" s="30"/>
      <c r="L46" s="30"/>
      <c r="M46" s="37"/>
    </row>
    <row r="47" spans="1:13" ht="20.100000000000001" customHeight="1">
      <c r="A47" s="30"/>
      <c r="B47" s="83"/>
      <c r="C47" s="60" t="s">
        <v>888</v>
      </c>
      <c r="D47" s="62"/>
      <c r="E47" s="72">
        <v>4529590</v>
      </c>
      <c r="F47" s="62"/>
      <c r="G47" s="62"/>
      <c r="H47" s="61">
        <v>2133460</v>
      </c>
      <c r="I47" s="60"/>
      <c r="J47" s="30"/>
      <c r="K47" s="30"/>
      <c r="L47" s="30"/>
      <c r="M47" s="37"/>
    </row>
    <row r="48" spans="1:13" ht="20.100000000000001" customHeight="1">
      <c r="A48" s="30"/>
      <c r="B48" s="83"/>
      <c r="C48" s="60" t="s">
        <v>905</v>
      </c>
      <c r="D48" s="62"/>
      <c r="E48" s="72">
        <v>4020500</v>
      </c>
      <c r="F48" s="62"/>
      <c r="G48" s="62"/>
      <c r="H48" s="61">
        <v>12886500</v>
      </c>
      <c r="I48" s="60"/>
      <c r="J48" s="30"/>
      <c r="K48" s="30"/>
      <c r="L48" s="30"/>
      <c r="M48" s="37"/>
    </row>
    <row r="49" spans="1:13" ht="20.100000000000001" customHeight="1">
      <c r="A49" s="30"/>
      <c r="B49" s="83"/>
      <c r="C49" s="60" t="s">
        <v>691</v>
      </c>
      <c r="D49" s="62"/>
      <c r="E49" s="72">
        <v>4005998</v>
      </c>
      <c r="F49" s="62"/>
      <c r="G49" s="62"/>
      <c r="H49" s="61">
        <v>3425994</v>
      </c>
      <c r="I49" s="60"/>
      <c r="J49" s="30"/>
      <c r="K49" s="30"/>
      <c r="L49" s="30"/>
      <c r="M49" s="37"/>
    </row>
    <row r="50" spans="1:13" ht="20.100000000000001" customHeight="1">
      <c r="A50" s="30"/>
      <c r="B50" s="83"/>
      <c r="C50" s="60" t="s">
        <v>900</v>
      </c>
      <c r="D50" s="62"/>
      <c r="E50" s="72">
        <v>3894000</v>
      </c>
      <c r="F50" s="62"/>
      <c r="G50" s="62"/>
      <c r="H50" s="61">
        <v>0</v>
      </c>
      <c r="I50" s="60"/>
      <c r="J50" s="30"/>
      <c r="K50" s="30"/>
      <c r="L50" s="30"/>
      <c r="M50" s="37"/>
    </row>
    <row r="51" spans="1:13" ht="20.100000000000001" customHeight="1">
      <c r="A51" s="30"/>
      <c r="B51" s="83"/>
      <c r="C51" s="60" t="s">
        <v>835</v>
      </c>
      <c r="D51" s="62"/>
      <c r="E51" s="72">
        <v>3566334</v>
      </c>
      <c r="F51" s="62"/>
      <c r="G51" s="62"/>
      <c r="H51" s="61">
        <v>171600</v>
      </c>
      <c r="I51" s="60"/>
      <c r="J51" s="30"/>
      <c r="K51" s="30"/>
      <c r="L51" s="30"/>
      <c r="M51" s="37"/>
    </row>
    <row r="52" spans="1:13" ht="20.100000000000001" customHeight="1">
      <c r="A52" s="30"/>
      <c r="B52" s="83"/>
      <c r="C52" s="60" t="s">
        <v>927</v>
      </c>
      <c r="D52" s="62"/>
      <c r="E52" s="72">
        <v>3478200</v>
      </c>
      <c r="F52" s="62"/>
      <c r="G52" s="62"/>
      <c r="H52" s="61">
        <v>3951640</v>
      </c>
      <c r="I52" s="60"/>
      <c r="J52" s="30"/>
      <c r="K52" s="30"/>
      <c r="L52" s="30"/>
      <c r="M52" s="37"/>
    </row>
    <row r="53" spans="1:13" ht="20.100000000000001" customHeight="1">
      <c r="A53" s="30"/>
      <c r="B53" s="83"/>
      <c r="C53" s="60" t="s">
        <v>870</v>
      </c>
      <c r="D53" s="62"/>
      <c r="E53" s="72">
        <v>3300000</v>
      </c>
      <c r="F53" s="62"/>
      <c r="G53" s="62"/>
      <c r="H53" s="61">
        <v>3300000</v>
      </c>
      <c r="I53" s="60"/>
      <c r="J53" s="30"/>
      <c r="K53" s="30"/>
      <c r="L53" s="30"/>
      <c r="M53" s="37"/>
    </row>
    <row r="54" spans="1:13" ht="20.100000000000001" customHeight="1">
      <c r="A54" s="30"/>
      <c r="B54" s="83"/>
      <c r="C54" s="60" t="s">
        <v>912</v>
      </c>
      <c r="D54" s="62"/>
      <c r="E54" s="72">
        <v>3300000</v>
      </c>
      <c r="F54" s="62"/>
      <c r="G54" s="62"/>
      <c r="H54" s="61">
        <v>0</v>
      </c>
      <c r="I54" s="60"/>
      <c r="J54" s="30"/>
      <c r="K54" s="30"/>
      <c r="L54" s="30"/>
      <c r="M54" s="37"/>
    </row>
    <row r="55" spans="1:13" ht="20.100000000000001" customHeight="1">
      <c r="A55" s="30"/>
      <c r="B55" s="83"/>
      <c r="C55" s="60" t="s">
        <v>678</v>
      </c>
      <c r="D55" s="62"/>
      <c r="E55" s="72">
        <v>3259300</v>
      </c>
      <c r="F55" s="62"/>
      <c r="G55" s="62"/>
      <c r="H55" s="61">
        <v>1776535</v>
      </c>
      <c r="I55" s="60"/>
      <c r="J55" s="30"/>
      <c r="K55" s="30"/>
      <c r="L55" s="30"/>
      <c r="M55" s="37"/>
    </row>
    <row r="56" spans="1:13" ht="20.100000000000001" customHeight="1">
      <c r="A56" s="30"/>
      <c r="B56" s="83"/>
      <c r="C56" s="60" t="s">
        <v>676</v>
      </c>
      <c r="D56" s="62"/>
      <c r="E56" s="72">
        <v>3245000</v>
      </c>
      <c r="F56" s="62"/>
      <c r="G56" s="62"/>
      <c r="H56" s="61">
        <v>0</v>
      </c>
      <c r="I56" s="60"/>
      <c r="J56" s="30"/>
      <c r="K56" s="30"/>
      <c r="L56" s="30"/>
      <c r="M56" s="37"/>
    </row>
    <row r="57" spans="1:13" ht="20.100000000000001" customHeight="1">
      <c r="A57" s="30"/>
      <c r="B57" s="83"/>
      <c r="C57" s="60" t="s">
        <v>907</v>
      </c>
      <c r="D57" s="62"/>
      <c r="E57" s="72">
        <v>2970000</v>
      </c>
      <c r="F57" s="62"/>
      <c r="G57" s="62"/>
      <c r="H57" s="61">
        <v>0</v>
      </c>
      <c r="I57" s="60"/>
      <c r="J57" s="30"/>
      <c r="K57" s="30"/>
      <c r="L57" s="30"/>
      <c r="M57" s="37"/>
    </row>
    <row r="58" spans="1:13" ht="20.100000000000001" customHeight="1">
      <c r="A58" s="30"/>
      <c r="B58" s="83"/>
      <c r="C58" s="60" t="s">
        <v>898</v>
      </c>
      <c r="D58" s="62"/>
      <c r="E58" s="72">
        <v>2750000</v>
      </c>
      <c r="F58" s="62"/>
      <c r="G58" s="62"/>
      <c r="H58" s="61">
        <v>4125000</v>
      </c>
      <c r="I58" s="60"/>
      <c r="J58" s="30"/>
      <c r="K58" s="30"/>
      <c r="L58" s="30"/>
      <c r="M58" s="37"/>
    </row>
    <row r="59" spans="1:13" ht="20.100000000000001" customHeight="1">
      <c r="A59" s="30"/>
      <c r="B59" s="83"/>
      <c r="C59" s="60" t="s">
        <v>891</v>
      </c>
      <c r="D59" s="62"/>
      <c r="E59" s="72">
        <v>2556180</v>
      </c>
      <c r="F59" s="62"/>
      <c r="G59" s="62"/>
      <c r="H59" s="61">
        <v>5112360</v>
      </c>
      <c r="I59" s="60"/>
      <c r="J59" s="30"/>
      <c r="K59" s="30"/>
      <c r="L59" s="30"/>
      <c r="M59" s="37"/>
    </row>
    <row r="60" spans="1:13" ht="20.100000000000001" customHeight="1">
      <c r="A60" s="30"/>
      <c r="B60" s="83"/>
      <c r="C60" s="60" t="s">
        <v>681</v>
      </c>
      <c r="D60" s="62"/>
      <c r="E60" s="72">
        <v>2390850</v>
      </c>
      <c r="F60" s="62"/>
      <c r="G60" s="62"/>
      <c r="H60" s="61">
        <v>0</v>
      </c>
      <c r="I60" s="60"/>
      <c r="J60" s="30"/>
      <c r="K60" s="30"/>
      <c r="L60" s="30"/>
      <c r="M60" s="37"/>
    </row>
    <row r="61" spans="1:13" ht="20.100000000000001" customHeight="1">
      <c r="A61" s="30"/>
      <c r="B61" s="83"/>
      <c r="C61" s="60" t="s">
        <v>885</v>
      </c>
      <c r="D61" s="62"/>
      <c r="E61" s="72">
        <v>2291850</v>
      </c>
      <c r="F61" s="62"/>
      <c r="G61" s="62"/>
      <c r="H61" s="61">
        <v>1631300</v>
      </c>
      <c r="I61" s="60"/>
      <c r="J61" s="30"/>
      <c r="K61" s="30"/>
      <c r="L61" s="30"/>
      <c r="M61" s="37"/>
    </row>
    <row r="62" spans="1:13" ht="20.100000000000001" customHeight="1">
      <c r="A62" s="30"/>
      <c r="B62" s="83"/>
      <c r="C62" s="60" t="s">
        <v>926</v>
      </c>
      <c r="D62" s="62"/>
      <c r="E62" s="72">
        <v>2280000</v>
      </c>
      <c r="F62" s="62"/>
      <c r="G62" s="62"/>
      <c r="H62" s="61">
        <v>0</v>
      </c>
      <c r="I62" s="60"/>
      <c r="J62" s="30"/>
      <c r="K62" s="30"/>
      <c r="L62" s="30"/>
      <c r="M62" s="37"/>
    </row>
    <row r="63" spans="1:13" ht="20.100000000000001" customHeight="1">
      <c r="A63" s="30"/>
      <c r="B63" s="83"/>
      <c r="C63" s="60" t="s">
        <v>856</v>
      </c>
      <c r="D63" s="62"/>
      <c r="E63" s="72">
        <v>2214383</v>
      </c>
      <c r="F63" s="62"/>
      <c r="G63" s="62"/>
      <c r="H63" s="61">
        <v>4428765</v>
      </c>
      <c r="I63" s="60"/>
      <c r="J63" s="30"/>
      <c r="K63" s="30"/>
      <c r="L63" s="30"/>
      <c r="M63" s="37"/>
    </row>
    <row r="64" spans="1:13" ht="20.100000000000001" customHeight="1">
      <c r="A64" s="30"/>
      <c r="B64" s="83"/>
      <c r="C64" s="60" t="s">
        <v>827</v>
      </c>
      <c r="D64" s="62"/>
      <c r="E64" s="72">
        <v>2019600</v>
      </c>
      <c r="F64" s="62"/>
      <c r="G64" s="62"/>
      <c r="H64" s="61">
        <v>9850500</v>
      </c>
      <c r="I64" s="60"/>
      <c r="J64" s="30"/>
      <c r="K64" s="30"/>
      <c r="L64" s="30"/>
      <c r="M64" s="37"/>
    </row>
    <row r="65" spans="1:13" ht="20.100000000000001" customHeight="1">
      <c r="A65" s="30"/>
      <c r="B65" s="83"/>
      <c r="C65" s="60" t="s">
        <v>836</v>
      </c>
      <c r="D65" s="62"/>
      <c r="E65" s="72">
        <v>1804085</v>
      </c>
      <c r="F65" s="62"/>
      <c r="G65" s="62"/>
      <c r="H65" s="61">
        <v>2434367</v>
      </c>
      <c r="I65" s="60"/>
      <c r="J65" s="30"/>
      <c r="K65" s="30"/>
      <c r="L65" s="30"/>
      <c r="M65" s="37"/>
    </row>
    <row r="66" spans="1:13" ht="20.100000000000001" customHeight="1">
      <c r="A66" s="30"/>
      <c r="B66" s="83"/>
      <c r="C66" s="60" t="s">
        <v>897</v>
      </c>
      <c r="D66" s="62"/>
      <c r="E66" s="72">
        <v>1774630</v>
      </c>
      <c r="F66" s="62"/>
      <c r="G66" s="62"/>
      <c r="H66" s="61">
        <v>6041750</v>
      </c>
      <c r="I66" s="60"/>
      <c r="J66" s="30"/>
      <c r="K66" s="30"/>
      <c r="L66" s="30"/>
      <c r="M66" s="37"/>
    </row>
    <row r="67" spans="1:13" ht="20.100000000000001" customHeight="1">
      <c r="A67" s="30"/>
      <c r="B67" s="83"/>
      <c r="C67" s="60" t="s">
        <v>904</v>
      </c>
      <c r="D67" s="62"/>
      <c r="E67" s="72">
        <v>1738000</v>
      </c>
      <c r="F67" s="62"/>
      <c r="G67" s="62"/>
      <c r="H67" s="61">
        <v>0</v>
      </c>
      <c r="I67" s="60"/>
      <c r="J67" s="30"/>
      <c r="K67" s="30"/>
      <c r="L67" s="30"/>
      <c r="M67" s="37"/>
    </row>
    <row r="68" spans="1:13" ht="20.100000000000001" customHeight="1">
      <c r="A68" s="30"/>
      <c r="B68" s="83"/>
      <c r="C68" s="60" t="s">
        <v>839</v>
      </c>
      <c r="D68" s="62"/>
      <c r="E68" s="72">
        <v>1716000</v>
      </c>
      <c r="F68" s="62"/>
      <c r="G68" s="62"/>
      <c r="H68" s="61">
        <v>1636800</v>
      </c>
      <c r="I68" s="60"/>
      <c r="J68" s="30"/>
      <c r="K68" s="30"/>
      <c r="L68" s="30"/>
      <c r="M68" s="37"/>
    </row>
    <row r="69" spans="1:13" ht="20.100000000000001" customHeight="1">
      <c r="A69" s="30"/>
      <c r="B69" s="83"/>
      <c r="C69" s="60" t="s">
        <v>841</v>
      </c>
      <c r="D69" s="62"/>
      <c r="E69" s="72">
        <v>1682890</v>
      </c>
      <c r="F69" s="62"/>
      <c r="G69" s="62"/>
      <c r="H69" s="61">
        <v>0</v>
      </c>
      <c r="I69" s="60"/>
      <c r="J69" s="30"/>
      <c r="K69" s="30"/>
      <c r="L69" s="30"/>
      <c r="M69" s="37"/>
    </row>
    <row r="70" spans="1:13" ht="20.100000000000001" customHeight="1">
      <c r="A70" s="30"/>
      <c r="B70" s="83"/>
      <c r="C70" s="60" t="s">
        <v>899</v>
      </c>
      <c r="D70" s="62"/>
      <c r="E70" s="72">
        <v>1650000</v>
      </c>
      <c r="F70" s="62"/>
      <c r="G70" s="62"/>
      <c r="H70" s="61">
        <v>0</v>
      </c>
      <c r="I70" s="60"/>
      <c r="J70" s="30"/>
      <c r="K70" s="30"/>
      <c r="L70" s="30"/>
      <c r="M70" s="37"/>
    </row>
    <row r="71" spans="1:13" ht="20.100000000000001" customHeight="1">
      <c r="A71" s="30"/>
      <c r="B71" s="83"/>
      <c r="C71" s="60" t="s">
        <v>922</v>
      </c>
      <c r="D71" s="62"/>
      <c r="E71" s="72">
        <v>1634820</v>
      </c>
      <c r="F71" s="62"/>
      <c r="G71" s="62"/>
      <c r="H71" s="61">
        <v>0</v>
      </c>
      <c r="I71" s="60"/>
      <c r="J71" s="30"/>
      <c r="K71" s="30"/>
      <c r="L71" s="30"/>
      <c r="M71" s="37"/>
    </row>
    <row r="72" spans="1:13" ht="20.100000000000001" customHeight="1">
      <c r="A72" s="30"/>
      <c r="B72" s="83"/>
      <c r="C72" s="60" t="s">
        <v>909</v>
      </c>
      <c r="D72" s="62"/>
      <c r="E72" s="72">
        <v>1624480</v>
      </c>
      <c r="F72" s="62"/>
      <c r="G72" s="62"/>
      <c r="H72" s="61">
        <v>2016300</v>
      </c>
      <c r="I72" s="60"/>
      <c r="J72" s="30"/>
      <c r="K72" s="30"/>
      <c r="L72" s="30"/>
      <c r="M72" s="37"/>
    </row>
    <row r="73" spans="1:13" ht="20.100000000000001" customHeight="1">
      <c r="A73" s="30"/>
      <c r="B73" s="83"/>
      <c r="C73" s="60" t="s">
        <v>884</v>
      </c>
      <c r="D73" s="62"/>
      <c r="E73" s="72">
        <v>1431540</v>
      </c>
      <c r="F73" s="62"/>
      <c r="G73" s="62"/>
      <c r="H73" s="61">
        <v>2181133</v>
      </c>
      <c r="I73" s="60"/>
      <c r="J73" s="30"/>
      <c r="K73" s="30"/>
      <c r="L73" s="30"/>
      <c r="M73" s="37"/>
    </row>
    <row r="74" spans="1:13" ht="20.100000000000001" customHeight="1">
      <c r="A74" s="30"/>
      <c r="B74" s="83"/>
      <c r="C74" s="60" t="s">
        <v>851</v>
      </c>
      <c r="D74" s="62"/>
      <c r="E74" s="72">
        <v>1269340</v>
      </c>
      <c r="F74" s="62"/>
      <c r="G74" s="62"/>
      <c r="H74" s="61">
        <v>0</v>
      </c>
      <c r="I74" s="60"/>
      <c r="J74" s="30"/>
      <c r="K74" s="30"/>
      <c r="L74" s="30"/>
      <c r="M74" s="37"/>
    </row>
    <row r="75" spans="1:13" ht="20.100000000000001" customHeight="1">
      <c r="A75" s="30"/>
      <c r="B75" s="83"/>
      <c r="C75" s="60" t="s">
        <v>837</v>
      </c>
      <c r="D75" s="62"/>
      <c r="E75" s="72">
        <v>1265000</v>
      </c>
      <c r="F75" s="62"/>
      <c r="G75" s="62"/>
      <c r="H75" s="61">
        <v>0</v>
      </c>
      <c r="I75" s="60"/>
      <c r="J75" s="30"/>
      <c r="K75" s="30"/>
      <c r="L75" s="30"/>
      <c r="M75" s="37"/>
    </row>
    <row r="76" spans="1:13" ht="20.100000000000001" customHeight="1">
      <c r="A76" s="30"/>
      <c r="B76" s="83"/>
      <c r="C76" s="60" t="s">
        <v>881</v>
      </c>
      <c r="D76" s="62"/>
      <c r="E76" s="72">
        <v>1232000</v>
      </c>
      <c r="F76" s="62"/>
      <c r="G76" s="62"/>
      <c r="H76" s="61">
        <v>1232000</v>
      </c>
      <c r="I76" s="60"/>
      <c r="J76" s="30"/>
      <c r="K76" s="30"/>
      <c r="L76" s="30"/>
      <c r="M76" s="37"/>
    </row>
    <row r="77" spans="1:13" ht="20.100000000000001" customHeight="1">
      <c r="A77" s="30"/>
      <c r="B77" s="83"/>
      <c r="C77" s="60" t="s">
        <v>919</v>
      </c>
      <c r="D77" s="62"/>
      <c r="E77" s="72">
        <v>1222650</v>
      </c>
      <c r="F77" s="62"/>
      <c r="G77" s="62"/>
      <c r="H77" s="61">
        <v>0</v>
      </c>
      <c r="I77" s="60"/>
      <c r="J77" s="30"/>
      <c r="K77" s="30"/>
      <c r="L77" s="30"/>
      <c r="M77" s="37"/>
    </row>
    <row r="78" spans="1:13" ht="20.100000000000001" customHeight="1">
      <c r="A78" s="30"/>
      <c r="B78" s="83"/>
      <c r="C78" s="60" t="s">
        <v>864</v>
      </c>
      <c r="D78" s="62"/>
      <c r="E78" s="72">
        <v>1200000</v>
      </c>
      <c r="F78" s="62"/>
      <c r="G78" s="62"/>
      <c r="H78" s="61">
        <v>0</v>
      </c>
      <c r="I78" s="60"/>
      <c r="J78" s="30"/>
      <c r="K78" s="30"/>
      <c r="L78" s="30"/>
      <c r="M78" s="37"/>
    </row>
    <row r="79" spans="1:13" ht="20.100000000000001" customHeight="1">
      <c r="A79" s="30"/>
      <c r="B79" s="83"/>
      <c r="C79" s="60" t="s">
        <v>844</v>
      </c>
      <c r="D79" s="62"/>
      <c r="E79" s="72">
        <v>1179904</v>
      </c>
      <c r="F79" s="62"/>
      <c r="G79" s="62"/>
      <c r="H79" s="61">
        <v>0</v>
      </c>
      <c r="I79" s="60"/>
      <c r="J79" s="30"/>
      <c r="K79" s="30"/>
      <c r="L79" s="30"/>
      <c r="M79" s="37"/>
    </row>
    <row r="80" spans="1:13" ht="20.100000000000001" customHeight="1">
      <c r="A80" s="30"/>
      <c r="B80" s="83"/>
      <c r="C80" s="60" t="s">
        <v>863</v>
      </c>
      <c r="D80" s="62"/>
      <c r="E80" s="72">
        <v>1020000</v>
      </c>
      <c r="F80" s="62"/>
      <c r="G80" s="62"/>
      <c r="H80" s="61">
        <v>1020000</v>
      </c>
      <c r="I80" s="60"/>
      <c r="J80" s="30"/>
      <c r="K80" s="30"/>
      <c r="L80" s="30"/>
      <c r="M80" s="37"/>
    </row>
    <row r="81" spans="1:13" ht="20.100000000000001" customHeight="1">
      <c r="A81" s="30"/>
      <c r="B81" s="83"/>
      <c r="C81" s="60" t="s">
        <v>846</v>
      </c>
      <c r="D81" s="62"/>
      <c r="E81" s="72">
        <v>935000</v>
      </c>
      <c r="F81" s="62"/>
      <c r="G81" s="62"/>
      <c r="H81" s="61">
        <v>0</v>
      </c>
      <c r="I81" s="60"/>
      <c r="J81" s="30"/>
      <c r="K81" s="30"/>
      <c r="L81" s="30"/>
      <c r="M81" s="37"/>
    </row>
    <row r="82" spans="1:13" ht="20.100000000000001" customHeight="1">
      <c r="A82" s="30"/>
      <c r="B82" s="83"/>
      <c r="C82" s="60" t="s">
        <v>896</v>
      </c>
      <c r="D82" s="62"/>
      <c r="E82" s="72">
        <v>935000</v>
      </c>
      <c r="F82" s="62"/>
      <c r="G82" s="62"/>
      <c r="H82" s="61">
        <v>935000</v>
      </c>
      <c r="I82" s="60"/>
      <c r="J82" s="30"/>
      <c r="K82" s="30"/>
      <c r="L82" s="30"/>
      <c r="M82" s="37"/>
    </row>
    <row r="83" spans="1:13" ht="20.100000000000001" customHeight="1">
      <c r="A83" s="30"/>
      <c r="B83" s="83"/>
      <c r="C83" s="60" t="s">
        <v>894</v>
      </c>
      <c r="D83" s="62"/>
      <c r="E83" s="72">
        <v>924000</v>
      </c>
      <c r="F83" s="62"/>
      <c r="G83" s="62"/>
      <c r="H83" s="61">
        <v>0</v>
      </c>
      <c r="I83" s="60"/>
      <c r="J83" s="30"/>
      <c r="K83" s="30"/>
      <c r="L83" s="30"/>
      <c r="M83" s="37"/>
    </row>
    <row r="84" spans="1:13" ht="20.100000000000001" customHeight="1">
      <c r="A84" s="30"/>
      <c r="B84" s="83"/>
      <c r="C84" s="60" t="s">
        <v>861</v>
      </c>
      <c r="D84" s="62"/>
      <c r="E84" s="72">
        <v>900500</v>
      </c>
      <c r="F84" s="62"/>
      <c r="G84" s="62"/>
      <c r="H84" s="61">
        <v>0</v>
      </c>
      <c r="I84" s="60"/>
      <c r="J84" s="30"/>
      <c r="K84" s="30"/>
      <c r="L84" s="30"/>
      <c r="M84" s="37"/>
    </row>
    <row r="85" spans="1:13" ht="20.100000000000001" customHeight="1">
      <c r="A85" s="30"/>
      <c r="B85" s="83"/>
      <c r="C85" s="60" t="s">
        <v>880</v>
      </c>
      <c r="D85" s="62"/>
      <c r="E85" s="72">
        <v>854260</v>
      </c>
      <c r="F85" s="62"/>
      <c r="G85" s="62"/>
      <c r="H85" s="61">
        <v>1403600</v>
      </c>
      <c r="I85" s="60"/>
      <c r="J85" s="30"/>
      <c r="K85" s="30"/>
      <c r="L85" s="30"/>
      <c r="M85" s="37"/>
    </row>
    <row r="86" spans="1:13" ht="20.100000000000001" customHeight="1">
      <c r="A86" s="30"/>
      <c r="B86" s="83"/>
      <c r="C86" s="60" t="s">
        <v>857</v>
      </c>
      <c r="D86" s="62"/>
      <c r="E86" s="72">
        <v>843425</v>
      </c>
      <c r="F86" s="62"/>
      <c r="G86" s="62"/>
      <c r="H86" s="61">
        <v>0</v>
      </c>
      <c r="I86" s="60"/>
      <c r="J86" s="30"/>
      <c r="K86" s="30"/>
      <c r="L86" s="30"/>
      <c r="M86" s="37"/>
    </row>
    <row r="87" spans="1:13" ht="20.100000000000001" customHeight="1">
      <c r="A87" s="30"/>
      <c r="B87" s="83"/>
      <c r="C87" s="60" t="s">
        <v>889</v>
      </c>
      <c r="D87" s="62"/>
      <c r="E87" s="72">
        <v>837000</v>
      </c>
      <c r="F87" s="62"/>
      <c r="G87" s="62"/>
      <c r="H87" s="61">
        <v>938210</v>
      </c>
      <c r="I87" s="60"/>
      <c r="J87" s="30"/>
      <c r="K87" s="30"/>
      <c r="L87" s="30"/>
      <c r="M87" s="37"/>
    </row>
    <row r="88" spans="1:13" ht="20.100000000000001" customHeight="1">
      <c r="A88" s="30"/>
      <c r="B88" s="83"/>
      <c r="C88" s="60" t="s">
        <v>923</v>
      </c>
      <c r="D88" s="62"/>
      <c r="E88" s="72">
        <v>781000</v>
      </c>
      <c r="F88" s="62"/>
      <c r="G88" s="62"/>
      <c r="H88" s="61">
        <v>275000</v>
      </c>
      <c r="I88" s="60"/>
      <c r="J88" s="30"/>
      <c r="K88" s="30"/>
      <c r="L88" s="30"/>
      <c r="M88" s="37"/>
    </row>
    <row r="89" spans="1:13" ht="20.100000000000001" customHeight="1">
      <c r="A89" s="30"/>
      <c r="B89" s="83"/>
      <c r="C89" s="60" t="s">
        <v>868</v>
      </c>
      <c r="D89" s="62"/>
      <c r="E89" s="72">
        <v>743600</v>
      </c>
      <c r="F89" s="62"/>
      <c r="G89" s="62"/>
      <c r="H89" s="61">
        <v>1964600</v>
      </c>
      <c r="I89" s="60"/>
      <c r="J89" s="30"/>
      <c r="K89" s="30"/>
      <c r="L89" s="30"/>
      <c r="M89" s="37"/>
    </row>
    <row r="90" spans="1:13" ht="20.100000000000001" customHeight="1">
      <c r="A90" s="30"/>
      <c r="B90" s="83"/>
      <c r="C90" s="60" t="s">
        <v>908</v>
      </c>
      <c r="D90" s="62"/>
      <c r="E90" s="72">
        <v>618134</v>
      </c>
      <c r="F90" s="62"/>
      <c r="G90" s="62"/>
      <c r="H90" s="61">
        <v>0</v>
      </c>
      <c r="I90" s="60"/>
      <c r="J90" s="30"/>
      <c r="K90" s="30"/>
      <c r="L90" s="30"/>
      <c r="M90" s="37"/>
    </row>
    <row r="91" spans="1:13" ht="20.100000000000001" customHeight="1">
      <c r="A91" s="30"/>
      <c r="B91" s="83"/>
      <c r="C91" s="60" t="s">
        <v>892</v>
      </c>
      <c r="D91" s="62"/>
      <c r="E91" s="72">
        <v>550000</v>
      </c>
      <c r="F91" s="62"/>
      <c r="G91" s="62"/>
      <c r="H91" s="61">
        <v>550000</v>
      </c>
      <c r="I91" s="60"/>
      <c r="J91" s="30"/>
      <c r="K91" s="30"/>
      <c r="L91" s="30"/>
      <c r="M91" s="37"/>
    </row>
    <row r="92" spans="1:13" ht="20.100000000000001" customHeight="1">
      <c r="A92" s="30"/>
      <c r="B92" s="83"/>
      <c r="C92" s="60" t="s">
        <v>842</v>
      </c>
      <c r="D92" s="62"/>
      <c r="E92" s="72">
        <v>495000</v>
      </c>
      <c r="F92" s="62"/>
      <c r="G92" s="62"/>
      <c r="H92" s="61">
        <v>8800000</v>
      </c>
      <c r="I92" s="60"/>
      <c r="J92" s="30"/>
      <c r="K92" s="30"/>
      <c r="L92" s="30"/>
      <c r="M92" s="37"/>
    </row>
    <row r="93" spans="1:13" ht="20.100000000000001" customHeight="1">
      <c r="A93" s="30"/>
      <c r="B93" s="83"/>
      <c r="C93" s="60" t="s">
        <v>822</v>
      </c>
      <c r="D93" s="62"/>
      <c r="E93" s="72">
        <v>495000</v>
      </c>
      <c r="F93" s="62"/>
      <c r="G93" s="62"/>
      <c r="H93" s="61">
        <v>165000</v>
      </c>
      <c r="I93" s="60"/>
      <c r="J93" s="30"/>
      <c r="K93" s="30"/>
      <c r="L93" s="30"/>
      <c r="M93" s="37"/>
    </row>
    <row r="94" spans="1:13" ht="20.100000000000001" customHeight="1">
      <c r="A94" s="30"/>
      <c r="B94" s="83"/>
      <c r="C94" s="60" t="s">
        <v>890</v>
      </c>
      <c r="D94" s="62"/>
      <c r="E94" s="72">
        <v>416000</v>
      </c>
      <c r="F94" s="62"/>
      <c r="G94" s="62"/>
      <c r="H94" s="61">
        <v>208000</v>
      </c>
      <c r="I94" s="60"/>
      <c r="J94" s="30"/>
      <c r="K94" s="30"/>
      <c r="L94" s="30"/>
      <c r="M94" s="37"/>
    </row>
    <row r="95" spans="1:13" ht="20.100000000000001" customHeight="1">
      <c r="A95" s="30"/>
      <c r="B95" s="83"/>
      <c r="C95" s="60" t="s">
        <v>828</v>
      </c>
      <c r="D95" s="62"/>
      <c r="E95" s="72">
        <v>385000</v>
      </c>
      <c r="F95" s="62"/>
      <c r="G95" s="62"/>
      <c r="H95" s="61">
        <v>495000</v>
      </c>
      <c r="I95" s="60"/>
      <c r="J95" s="30"/>
      <c r="K95" s="30"/>
      <c r="L95" s="30"/>
      <c r="M95" s="37"/>
    </row>
    <row r="96" spans="1:13" ht="20.100000000000001" customHeight="1">
      <c r="A96" s="30"/>
      <c r="B96" s="83"/>
      <c r="C96" s="60" t="s">
        <v>911</v>
      </c>
      <c r="D96" s="62"/>
      <c r="E96" s="72">
        <v>385000</v>
      </c>
      <c r="F96" s="62"/>
      <c r="G96" s="62"/>
      <c r="H96" s="61">
        <v>0</v>
      </c>
      <c r="I96" s="60"/>
      <c r="J96" s="30"/>
      <c r="K96" s="30"/>
      <c r="L96" s="30"/>
      <c r="M96" s="37"/>
    </row>
    <row r="97" spans="1:13" ht="20.100000000000001" customHeight="1">
      <c r="A97" s="30"/>
      <c r="B97" s="83"/>
      <c r="C97" s="60" t="s">
        <v>882</v>
      </c>
      <c r="D97" s="62"/>
      <c r="E97" s="72">
        <v>374700</v>
      </c>
      <c r="F97" s="62"/>
      <c r="G97" s="62"/>
      <c r="H97" s="61">
        <v>394700</v>
      </c>
      <c r="I97" s="60"/>
      <c r="J97" s="30"/>
      <c r="K97" s="30"/>
      <c r="L97" s="30"/>
      <c r="M97" s="37"/>
    </row>
    <row r="98" spans="1:13" ht="20.100000000000001" customHeight="1">
      <c r="A98" s="30"/>
      <c r="B98" s="83"/>
      <c r="C98" s="60" t="s">
        <v>902</v>
      </c>
      <c r="D98" s="62"/>
      <c r="E98" s="72">
        <v>364980</v>
      </c>
      <c r="F98" s="62"/>
      <c r="G98" s="62"/>
      <c r="H98" s="61">
        <v>364980</v>
      </c>
      <c r="I98" s="60"/>
      <c r="J98" s="30"/>
      <c r="K98" s="30"/>
      <c r="L98" s="30"/>
      <c r="M98" s="37"/>
    </row>
    <row r="99" spans="1:13" ht="20.100000000000001" customHeight="1">
      <c r="A99" s="30"/>
      <c r="B99" s="83"/>
      <c r="C99" s="60" t="s">
        <v>865</v>
      </c>
      <c r="D99" s="62"/>
      <c r="E99" s="72">
        <v>363000</v>
      </c>
      <c r="F99" s="62"/>
      <c r="G99" s="62"/>
      <c r="H99" s="61">
        <v>363000</v>
      </c>
      <c r="I99" s="60"/>
      <c r="J99" s="30"/>
      <c r="K99" s="30"/>
      <c r="L99" s="30"/>
      <c r="M99" s="37"/>
    </row>
    <row r="100" spans="1:13" ht="20.100000000000001" customHeight="1">
      <c r="A100" s="30"/>
      <c r="B100" s="83"/>
      <c r="C100" s="60" t="s">
        <v>743</v>
      </c>
      <c r="D100" s="62"/>
      <c r="E100" s="72">
        <v>340000</v>
      </c>
      <c r="F100" s="62"/>
      <c r="G100" s="62"/>
      <c r="H100" s="61">
        <v>310000</v>
      </c>
      <c r="I100" s="60"/>
      <c r="J100" s="30"/>
      <c r="K100" s="30"/>
      <c r="L100" s="30"/>
      <c r="M100" s="37"/>
    </row>
    <row r="101" spans="1:13" ht="20.100000000000001" customHeight="1">
      <c r="A101" s="30"/>
      <c r="B101" s="83"/>
      <c r="C101" s="60" t="s">
        <v>906</v>
      </c>
      <c r="D101" s="62"/>
      <c r="E101" s="72">
        <v>299200</v>
      </c>
      <c r="F101" s="62"/>
      <c r="G101" s="62"/>
      <c r="H101" s="61">
        <v>803550</v>
      </c>
      <c r="I101" s="60"/>
      <c r="J101" s="30"/>
      <c r="K101" s="30"/>
      <c r="L101" s="30"/>
      <c r="M101" s="37"/>
    </row>
    <row r="102" spans="1:13" ht="20.100000000000001" customHeight="1">
      <c r="A102" s="30"/>
      <c r="B102" s="83"/>
      <c r="C102" s="60" t="s">
        <v>725</v>
      </c>
      <c r="D102" s="62"/>
      <c r="E102" s="72">
        <v>297728</v>
      </c>
      <c r="F102" s="62"/>
      <c r="G102" s="62"/>
      <c r="H102" s="61">
        <v>0</v>
      </c>
      <c r="I102" s="60"/>
      <c r="J102" s="30"/>
      <c r="K102" s="30"/>
      <c r="L102" s="30"/>
      <c r="M102" s="37"/>
    </row>
    <row r="103" spans="1:13" ht="20.100000000000001" customHeight="1">
      <c r="A103" s="30"/>
      <c r="B103" s="83"/>
      <c r="C103" s="60" t="s">
        <v>910</v>
      </c>
      <c r="D103" s="62"/>
      <c r="E103" s="72">
        <v>297000</v>
      </c>
      <c r="F103" s="62"/>
      <c r="G103" s="62"/>
      <c r="H103" s="61">
        <v>1144000</v>
      </c>
      <c r="I103" s="60"/>
      <c r="J103" s="30"/>
      <c r="K103" s="30"/>
      <c r="L103" s="30"/>
      <c r="M103" s="37"/>
    </row>
    <row r="104" spans="1:13" ht="20.100000000000001" customHeight="1">
      <c r="A104" s="30"/>
      <c r="B104" s="83"/>
      <c r="C104" s="60" t="s">
        <v>875</v>
      </c>
      <c r="D104" s="62"/>
      <c r="E104" s="72">
        <v>278300</v>
      </c>
      <c r="F104" s="62"/>
      <c r="G104" s="62"/>
      <c r="H104" s="61">
        <v>2205500</v>
      </c>
      <c r="I104" s="60"/>
      <c r="J104" s="30"/>
      <c r="K104" s="30"/>
      <c r="L104" s="30"/>
      <c r="M104" s="37"/>
    </row>
    <row r="105" spans="1:13" ht="20.100000000000001" customHeight="1">
      <c r="A105" s="30"/>
      <c r="B105" s="83"/>
      <c r="C105" s="60" t="s">
        <v>853</v>
      </c>
      <c r="D105" s="62"/>
      <c r="E105" s="72">
        <v>275000</v>
      </c>
      <c r="F105" s="62"/>
      <c r="G105" s="62"/>
      <c r="H105" s="61">
        <v>0</v>
      </c>
      <c r="I105" s="60"/>
      <c r="J105" s="30"/>
      <c r="K105" s="30"/>
      <c r="L105" s="30"/>
      <c r="M105" s="37"/>
    </row>
    <row r="106" spans="1:13" ht="20.100000000000001" customHeight="1">
      <c r="A106" s="30"/>
      <c r="B106" s="83"/>
      <c r="C106" s="60" t="s">
        <v>869</v>
      </c>
      <c r="D106" s="62"/>
      <c r="E106" s="72">
        <v>270000</v>
      </c>
      <c r="F106" s="62"/>
      <c r="G106" s="62"/>
      <c r="H106" s="61">
        <v>270000</v>
      </c>
      <c r="I106" s="60"/>
      <c r="J106" s="30"/>
      <c r="K106" s="30"/>
      <c r="L106" s="30"/>
      <c r="M106" s="37"/>
    </row>
    <row r="107" spans="1:13" ht="20.100000000000001" customHeight="1">
      <c r="A107" s="30"/>
      <c r="B107" s="83"/>
      <c r="C107" s="60" t="s">
        <v>918</v>
      </c>
      <c r="D107" s="62"/>
      <c r="E107" s="72">
        <v>246400</v>
      </c>
      <c r="F107" s="62"/>
      <c r="G107" s="62"/>
      <c r="H107" s="61">
        <v>148500</v>
      </c>
      <c r="I107" s="60"/>
      <c r="J107" s="30"/>
      <c r="K107" s="30"/>
      <c r="L107" s="30"/>
      <c r="M107" s="37"/>
    </row>
    <row r="108" spans="1:13" ht="20.100000000000001" customHeight="1">
      <c r="A108" s="30"/>
      <c r="B108" s="83"/>
      <c r="C108" s="60" t="s">
        <v>866</v>
      </c>
      <c r="D108" s="62"/>
      <c r="E108" s="72">
        <v>197892</v>
      </c>
      <c r="F108" s="62"/>
      <c r="G108" s="62"/>
      <c r="H108" s="61">
        <v>192318</v>
      </c>
      <c r="I108" s="60"/>
      <c r="J108" s="30"/>
      <c r="K108" s="30"/>
      <c r="L108" s="30"/>
      <c r="M108" s="37"/>
    </row>
    <row r="109" spans="1:13" ht="20.100000000000001" customHeight="1">
      <c r="A109" s="30"/>
      <c r="B109" s="83"/>
      <c r="C109" s="60" t="s">
        <v>834</v>
      </c>
      <c r="D109" s="62"/>
      <c r="E109" s="72">
        <v>176000</v>
      </c>
      <c r="F109" s="62"/>
      <c r="G109" s="62"/>
      <c r="H109" s="61">
        <v>1556500</v>
      </c>
      <c r="I109" s="60"/>
      <c r="J109" s="30"/>
      <c r="K109" s="30"/>
      <c r="L109" s="30"/>
      <c r="M109" s="37"/>
    </row>
    <row r="110" spans="1:13" ht="20.100000000000001" customHeight="1">
      <c r="A110" s="30"/>
      <c r="B110" s="83"/>
      <c r="C110" s="60" t="s">
        <v>893</v>
      </c>
      <c r="D110" s="62"/>
      <c r="E110" s="72">
        <v>165000</v>
      </c>
      <c r="F110" s="62"/>
      <c r="G110" s="62"/>
      <c r="H110" s="61">
        <v>165000</v>
      </c>
      <c r="I110" s="60"/>
      <c r="J110" s="30"/>
      <c r="K110" s="30"/>
      <c r="L110" s="30"/>
      <c r="M110" s="37"/>
    </row>
    <row r="111" spans="1:13" ht="20.100000000000001" customHeight="1">
      <c r="A111" s="30"/>
      <c r="B111" s="83"/>
      <c r="C111" s="60" t="s">
        <v>871</v>
      </c>
      <c r="D111" s="62"/>
      <c r="E111" s="72">
        <v>150000</v>
      </c>
      <c r="F111" s="62"/>
      <c r="G111" s="62"/>
      <c r="H111" s="61">
        <v>70000</v>
      </c>
      <c r="I111" s="60"/>
      <c r="J111" s="30"/>
      <c r="K111" s="30"/>
      <c r="L111" s="30"/>
      <c r="M111" s="37"/>
    </row>
    <row r="112" spans="1:13" ht="20.100000000000001" customHeight="1">
      <c r="A112" s="30"/>
      <c r="B112" s="83"/>
      <c r="C112" s="60" t="s">
        <v>829</v>
      </c>
      <c r="D112" s="62"/>
      <c r="E112" s="72">
        <v>123860</v>
      </c>
      <c r="F112" s="62"/>
      <c r="G112" s="62"/>
      <c r="H112" s="61">
        <v>138105</v>
      </c>
      <c r="I112" s="60"/>
      <c r="J112" s="30"/>
      <c r="K112" s="30"/>
      <c r="L112" s="30"/>
      <c r="M112" s="37"/>
    </row>
    <row r="113" spans="1:13" ht="20.100000000000001" customHeight="1">
      <c r="A113" s="30"/>
      <c r="B113" s="83"/>
      <c r="C113" s="60" t="s">
        <v>917</v>
      </c>
      <c r="D113" s="62"/>
      <c r="E113" s="72">
        <v>110000</v>
      </c>
      <c r="F113" s="62"/>
      <c r="G113" s="62"/>
      <c r="H113" s="61">
        <v>110000</v>
      </c>
      <c r="I113" s="60"/>
      <c r="J113" s="30"/>
      <c r="K113" s="30"/>
      <c r="L113" s="30"/>
      <c r="M113" s="37"/>
    </row>
    <row r="114" spans="1:13" ht="20.100000000000001" customHeight="1">
      <c r="A114" s="30"/>
      <c r="B114" s="83"/>
      <c r="C114" s="60" t="s">
        <v>826</v>
      </c>
      <c r="D114" s="62"/>
      <c r="E114" s="72">
        <v>100210</v>
      </c>
      <c r="F114" s="62"/>
      <c r="G114" s="62"/>
      <c r="H114" s="61">
        <v>94820</v>
      </c>
      <c r="I114" s="60"/>
      <c r="J114" s="30"/>
      <c r="K114" s="30"/>
      <c r="L114" s="30"/>
      <c r="M114" s="37"/>
    </row>
    <row r="115" spans="1:13" ht="20.100000000000001" customHeight="1">
      <c r="A115" s="30"/>
      <c r="B115" s="83"/>
      <c r="C115" s="60" t="s">
        <v>915</v>
      </c>
      <c r="D115" s="62"/>
      <c r="E115" s="72">
        <v>98487</v>
      </c>
      <c r="F115" s="62"/>
      <c r="G115" s="62"/>
      <c r="H115" s="61">
        <v>98487</v>
      </c>
      <c r="I115" s="60"/>
      <c r="J115" s="30"/>
      <c r="K115" s="30"/>
      <c r="L115" s="30"/>
      <c r="M115" s="37"/>
    </row>
    <row r="116" spans="1:13" ht="20.100000000000001" customHeight="1">
      <c r="A116" s="30"/>
      <c r="B116" s="83"/>
      <c r="C116" s="60" t="s">
        <v>876</v>
      </c>
      <c r="D116" s="62"/>
      <c r="E116" s="72">
        <v>95407</v>
      </c>
      <c r="F116" s="62"/>
      <c r="G116" s="62"/>
      <c r="H116" s="61">
        <v>95407</v>
      </c>
      <c r="I116" s="60"/>
      <c r="J116" s="30"/>
      <c r="K116" s="30"/>
      <c r="L116" s="30"/>
      <c r="M116" s="37"/>
    </row>
    <row r="117" spans="1:13" ht="20.100000000000001" customHeight="1">
      <c r="A117" s="30"/>
      <c r="B117" s="83"/>
      <c r="C117" s="60" t="s">
        <v>843</v>
      </c>
      <c r="D117" s="62"/>
      <c r="E117" s="72">
        <v>65230</v>
      </c>
      <c r="F117" s="62"/>
      <c r="G117" s="62"/>
      <c r="H117" s="61">
        <v>473000</v>
      </c>
      <c r="I117" s="60"/>
      <c r="J117" s="30"/>
      <c r="K117" s="30"/>
      <c r="L117" s="30"/>
      <c r="M117" s="37"/>
    </row>
    <row r="118" spans="1:13" ht="20.100000000000001" customHeight="1">
      <c r="A118" s="30"/>
      <c r="B118" s="83"/>
      <c r="C118" s="60" t="s">
        <v>916</v>
      </c>
      <c r="D118" s="62"/>
      <c r="E118" s="72">
        <v>61809</v>
      </c>
      <c r="F118" s="62"/>
      <c r="G118" s="62"/>
      <c r="H118" s="61">
        <v>0</v>
      </c>
      <c r="I118" s="60"/>
      <c r="J118" s="30"/>
      <c r="K118" s="30"/>
      <c r="L118" s="30"/>
      <c r="M118" s="37"/>
    </row>
    <row r="119" spans="1:13" ht="20.100000000000001" customHeight="1">
      <c r="A119" s="30"/>
      <c r="B119" s="83"/>
      <c r="C119" s="60" t="s">
        <v>903</v>
      </c>
      <c r="D119" s="62"/>
      <c r="E119" s="72">
        <v>44000</v>
      </c>
      <c r="F119" s="62"/>
      <c r="G119" s="62"/>
      <c r="H119" s="61">
        <v>44000</v>
      </c>
      <c r="I119" s="60"/>
      <c r="J119" s="30"/>
      <c r="K119" s="30"/>
      <c r="L119" s="30"/>
      <c r="M119" s="37"/>
    </row>
    <row r="120" spans="1:13" ht="20.100000000000001" customHeight="1">
      <c r="A120" s="30"/>
      <c r="B120" s="83"/>
      <c r="C120" s="60" t="s">
        <v>872</v>
      </c>
      <c r="D120" s="62"/>
      <c r="E120" s="72">
        <v>39600</v>
      </c>
      <c r="F120" s="62"/>
      <c r="G120" s="62"/>
      <c r="H120" s="61">
        <v>29700</v>
      </c>
      <c r="I120" s="60"/>
      <c r="J120" s="30"/>
      <c r="K120" s="30"/>
      <c r="L120" s="30"/>
      <c r="M120" s="37"/>
    </row>
    <row r="121" spans="1:13" ht="20.100000000000001" customHeight="1">
      <c r="A121" s="30"/>
      <c r="B121" s="83"/>
      <c r="C121" s="60" t="s">
        <v>874</v>
      </c>
      <c r="D121" s="62"/>
      <c r="E121" s="72">
        <v>33000</v>
      </c>
      <c r="F121" s="62"/>
      <c r="G121" s="62"/>
      <c r="H121" s="61">
        <v>0</v>
      </c>
      <c r="I121" s="60"/>
      <c r="J121" s="30"/>
      <c r="K121" s="30"/>
      <c r="L121" s="30"/>
      <c r="M121" s="37"/>
    </row>
    <row r="122" spans="1:13" ht="20.100000000000001" customHeight="1">
      <c r="A122" s="30"/>
      <c r="B122" s="83"/>
      <c r="C122" s="60" t="s">
        <v>840</v>
      </c>
      <c r="D122" s="62"/>
      <c r="E122" s="72">
        <v>26691</v>
      </c>
      <c r="F122" s="62"/>
      <c r="G122" s="62"/>
      <c r="H122" s="61">
        <v>262260</v>
      </c>
      <c r="I122" s="60"/>
      <c r="J122" s="30"/>
      <c r="K122" s="30"/>
      <c r="L122" s="30"/>
      <c r="M122" s="37"/>
    </row>
    <row r="123" spans="1:13" ht="20.100000000000001" customHeight="1">
      <c r="A123" s="30"/>
      <c r="B123" s="83"/>
      <c r="C123" s="60" t="s">
        <v>873</v>
      </c>
      <c r="D123" s="62"/>
      <c r="E123" s="72">
        <v>12764</v>
      </c>
      <c r="F123" s="62"/>
      <c r="G123" s="62"/>
      <c r="H123" s="61">
        <v>0</v>
      </c>
      <c r="I123" s="60"/>
      <c r="J123" s="30"/>
      <c r="K123" s="30"/>
      <c r="L123" s="30"/>
      <c r="M123" s="37"/>
    </row>
    <row r="124" spans="1:13" ht="20.100000000000001" customHeight="1">
      <c r="A124" s="30"/>
      <c r="B124" s="83"/>
      <c r="C124" s="60" t="s">
        <v>1988</v>
      </c>
      <c r="D124" s="62"/>
      <c r="E124" s="72">
        <v>0</v>
      </c>
      <c r="F124" s="62"/>
      <c r="G124" s="62"/>
      <c r="H124" s="61">
        <v>1166880</v>
      </c>
      <c r="I124" s="60"/>
      <c r="J124" s="30"/>
      <c r="K124" s="30"/>
      <c r="L124" s="30"/>
      <c r="M124" s="37"/>
    </row>
    <row r="125" spans="1:13" ht="20.100000000000001" customHeight="1">
      <c r="A125" s="30"/>
      <c r="B125" s="83"/>
      <c r="C125" s="60" t="s">
        <v>1989</v>
      </c>
      <c r="D125" s="62"/>
      <c r="E125" s="72">
        <v>0</v>
      </c>
      <c r="F125" s="62"/>
      <c r="G125" s="62"/>
      <c r="H125" s="61">
        <v>9900000</v>
      </c>
      <c r="I125" s="60"/>
      <c r="J125" s="30"/>
      <c r="K125" s="30"/>
      <c r="L125" s="30"/>
      <c r="M125" s="37"/>
    </row>
    <row r="126" spans="1:13" ht="20.100000000000001" customHeight="1">
      <c r="A126" s="30"/>
      <c r="B126" s="83"/>
      <c r="C126" s="60" t="s">
        <v>1990</v>
      </c>
      <c r="D126" s="62"/>
      <c r="E126" s="72">
        <v>0</v>
      </c>
      <c r="F126" s="62"/>
      <c r="G126" s="62"/>
      <c r="H126" s="61">
        <v>880000</v>
      </c>
      <c r="I126" s="60"/>
      <c r="J126" s="30"/>
      <c r="K126" s="30"/>
      <c r="L126" s="30"/>
      <c r="M126" s="37"/>
    </row>
    <row r="127" spans="1:13" ht="20.100000000000001" customHeight="1">
      <c r="A127" s="30"/>
      <c r="B127" s="83"/>
      <c r="C127" s="60" t="s">
        <v>1991</v>
      </c>
      <c r="D127" s="62"/>
      <c r="E127" s="72">
        <v>0</v>
      </c>
      <c r="F127" s="62"/>
      <c r="G127" s="62"/>
      <c r="H127" s="61">
        <v>203423</v>
      </c>
      <c r="I127" s="60"/>
      <c r="J127" s="30"/>
      <c r="K127" s="30"/>
      <c r="L127" s="30"/>
      <c r="M127" s="37"/>
    </row>
    <row r="128" spans="1:13" ht="20.100000000000001" customHeight="1">
      <c r="A128" s="30"/>
      <c r="B128" s="83"/>
      <c r="C128" s="60" t="s">
        <v>1992</v>
      </c>
      <c r="D128" s="62"/>
      <c r="E128" s="72">
        <v>0</v>
      </c>
      <c r="F128" s="62"/>
      <c r="G128" s="62"/>
      <c r="H128" s="61">
        <v>2200000</v>
      </c>
      <c r="I128" s="60"/>
      <c r="J128" s="30"/>
      <c r="K128" s="30"/>
      <c r="L128" s="30"/>
      <c r="M128" s="37"/>
    </row>
    <row r="129" spans="1:13" ht="20.100000000000001" customHeight="1">
      <c r="A129" s="30"/>
      <c r="B129" s="83"/>
      <c r="C129" s="60" t="s">
        <v>1993</v>
      </c>
      <c r="D129" s="62"/>
      <c r="E129" s="72">
        <v>0</v>
      </c>
      <c r="F129" s="62"/>
      <c r="G129" s="62"/>
      <c r="H129" s="61">
        <v>3009600</v>
      </c>
      <c r="I129" s="60"/>
      <c r="J129" s="30"/>
      <c r="K129" s="30"/>
      <c r="L129" s="30"/>
      <c r="M129" s="37"/>
    </row>
    <row r="130" spans="1:13" ht="20.100000000000001" customHeight="1">
      <c r="A130" s="30"/>
      <c r="B130" s="83"/>
      <c r="C130" s="60" t="s">
        <v>1994</v>
      </c>
      <c r="D130" s="62"/>
      <c r="E130" s="72">
        <v>0</v>
      </c>
      <c r="F130" s="62"/>
      <c r="G130" s="62"/>
      <c r="H130" s="61">
        <v>726000</v>
      </c>
      <c r="I130" s="60"/>
      <c r="J130" s="30"/>
      <c r="K130" s="30"/>
      <c r="L130" s="30"/>
      <c r="M130" s="37"/>
    </row>
    <row r="131" spans="1:13" ht="20.100000000000001" customHeight="1">
      <c r="A131" s="30"/>
      <c r="B131" s="83"/>
      <c r="C131" s="60" t="s">
        <v>1995</v>
      </c>
      <c r="D131" s="62"/>
      <c r="E131" s="72">
        <v>0</v>
      </c>
      <c r="F131" s="62"/>
      <c r="G131" s="62"/>
      <c r="H131" s="61">
        <v>475970</v>
      </c>
      <c r="I131" s="60"/>
      <c r="J131" s="30"/>
      <c r="K131" s="30"/>
      <c r="L131" s="30"/>
      <c r="M131" s="37"/>
    </row>
    <row r="132" spans="1:13" ht="20.100000000000001" customHeight="1">
      <c r="A132" s="30"/>
      <c r="B132" s="83"/>
      <c r="C132" s="60" t="s">
        <v>1022</v>
      </c>
      <c r="D132" s="62"/>
      <c r="E132" s="72">
        <v>0</v>
      </c>
      <c r="F132" s="62"/>
      <c r="G132" s="62"/>
      <c r="H132" s="61">
        <v>357500</v>
      </c>
      <c r="I132" s="60"/>
      <c r="J132" s="30"/>
      <c r="K132" s="30"/>
      <c r="L132" s="30"/>
      <c r="M132" s="37"/>
    </row>
    <row r="133" spans="1:13" ht="20.100000000000001" customHeight="1">
      <c r="A133" s="30"/>
      <c r="B133" s="83"/>
      <c r="C133" s="60" t="s">
        <v>1996</v>
      </c>
      <c r="D133" s="62"/>
      <c r="E133" s="72">
        <v>0</v>
      </c>
      <c r="F133" s="62"/>
      <c r="G133" s="62"/>
      <c r="H133" s="61">
        <v>594000</v>
      </c>
      <c r="I133" s="60"/>
      <c r="J133" s="30"/>
      <c r="K133" s="30"/>
      <c r="L133" s="30"/>
      <c r="M133" s="37"/>
    </row>
    <row r="134" spans="1:13" ht="20.100000000000001" customHeight="1">
      <c r="A134" s="30"/>
      <c r="B134" s="83"/>
      <c r="C134" s="60" t="s">
        <v>1997</v>
      </c>
      <c r="D134" s="62"/>
      <c r="E134" s="72">
        <v>0</v>
      </c>
      <c r="F134" s="62"/>
      <c r="G134" s="62"/>
      <c r="H134" s="61">
        <v>57860000</v>
      </c>
      <c r="I134" s="60"/>
      <c r="J134" s="30"/>
      <c r="K134" s="30"/>
      <c r="L134" s="30"/>
      <c r="M134" s="37"/>
    </row>
    <row r="135" spans="1:13" ht="20.100000000000001" customHeight="1">
      <c r="A135" s="30"/>
      <c r="B135" s="83"/>
      <c r="C135" s="60" t="s">
        <v>1998</v>
      </c>
      <c r="D135" s="62"/>
      <c r="E135" s="72">
        <v>0</v>
      </c>
      <c r="F135" s="62"/>
      <c r="G135" s="62"/>
      <c r="H135" s="61">
        <v>946000</v>
      </c>
      <c r="I135" s="60"/>
      <c r="J135" s="30"/>
      <c r="K135" s="30"/>
      <c r="L135" s="30"/>
      <c r="M135" s="37"/>
    </row>
    <row r="136" spans="1:13" ht="20.100000000000001" customHeight="1">
      <c r="A136" s="30"/>
      <c r="B136" s="83"/>
      <c r="C136" s="60" t="s">
        <v>1999</v>
      </c>
      <c r="D136" s="62"/>
      <c r="E136" s="72">
        <v>0</v>
      </c>
      <c r="F136" s="62"/>
      <c r="G136" s="62"/>
      <c r="H136" s="61">
        <v>6018100</v>
      </c>
      <c r="I136" s="60"/>
      <c r="J136" s="30"/>
      <c r="K136" s="30"/>
      <c r="L136" s="30"/>
      <c r="M136" s="37"/>
    </row>
    <row r="137" spans="1:13" ht="20.100000000000001" customHeight="1">
      <c r="A137" s="30"/>
      <c r="B137" s="83"/>
      <c r="C137" s="60" t="s">
        <v>2000</v>
      </c>
      <c r="D137" s="62"/>
      <c r="E137" s="72">
        <v>0</v>
      </c>
      <c r="F137" s="62"/>
      <c r="G137" s="62"/>
      <c r="H137" s="61">
        <v>7480000</v>
      </c>
      <c r="I137" s="60"/>
      <c r="J137" s="30"/>
      <c r="K137" s="30"/>
      <c r="L137" s="30"/>
      <c r="M137" s="37"/>
    </row>
    <row r="138" spans="1:13" ht="20.100000000000001" customHeight="1">
      <c r="A138" s="30"/>
      <c r="B138" s="83"/>
      <c r="C138" s="60" t="s">
        <v>2001</v>
      </c>
      <c r="D138" s="62"/>
      <c r="E138" s="72">
        <v>0</v>
      </c>
      <c r="F138" s="62"/>
      <c r="G138" s="62"/>
      <c r="H138" s="61">
        <v>291666</v>
      </c>
      <c r="I138" s="60"/>
      <c r="J138" s="30"/>
      <c r="K138" s="30"/>
      <c r="L138" s="30"/>
      <c r="M138" s="37"/>
    </row>
    <row r="139" spans="1:13" ht="20.100000000000001" customHeight="1">
      <c r="A139" s="30"/>
      <c r="B139" s="83"/>
      <c r="C139" s="60" t="s">
        <v>1021</v>
      </c>
      <c r="D139" s="62"/>
      <c r="E139" s="72">
        <v>0</v>
      </c>
      <c r="F139" s="62"/>
      <c r="G139" s="62"/>
      <c r="H139" s="61">
        <v>614000</v>
      </c>
      <c r="I139" s="60"/>
      <c r="J139" s="30"/>
      <c r="K139" s="30"/>
      <c r="L139" s="30"/>
      <c r="M139" s="37"/>
    </row>
    <row r="140" spans="1:13" ht="20.100000000000001" customHeight="1">
      <c r="A140" s="30"/>
      <c r="B140" s="83"/>
      <c r="C140" s="60" t="s">
        <v>2002</v>
      </c>
      <c r="D140" s="62"/>
      <c r="E140" s="72">
        <v>0</v>
      </c>
      <c r="F140" s="62"/>
      <c r="G140" s="62"/>
      <c r="H140" s="61">
        <v>4538530</v>
      </c>
      <c r="I140" s="60"/>
      <c r="J140" s="30"/>
      <c r="K140" s="30"/>
      <c r="L140" s="30"/>
      <c r="M140" s="37"/>
    </row>
    <row r="141" spans="1:13" ht="20.100000000000001" customHeight="1">
      <c r="A141" s="30"/>
      <c r="B141" s="83"/>
      <c r="C141" s="60" t="s">
        <v>2003</v>
      </c>
      <c r="D141" s="62"/>
      <c r="E141" s="72">
        <v>0</v>
      </c>
      <c r="F141" s="62"/>
      <c r="G141" s="62"/>
      <c r="H141" s="61">
        <v>161999</v>
      </c>
      <c r="I141" s="60"/>
      <c r="J141" s="30"/>
      <c r="K141" s="30"/>
      <c r="L141" s="30"/>
      <c r="M141" s="37"/>
    </row>
    <row r="142" spans="1:13" ht="20.100000000000001" customHeight="1">
      <c r="A142" s="30"/>
      <c r="B142" s="83"/>
      <c r="C142" s="60" t="s">
        <v>956</v>
      </c>
      <c r="D142" s="62"/>
      <c r="E142" s="72">
        <v>0</v>
      </c>
      <c r="F142" s="62"/>
      <c r="G142" s="62"/>
      <c r="H142" s="61">
        <v>9208374830</v>
      </c>
      <c r="I142" s="60"/>
      <c r="J142" s="30"/>
      <c r="K142" s="30"/>
      <c r="L142" s="30"/>
      <c r="M142" s="37"/>
    </row>
    <row r="143" spans="1:13" ht="20.100000000000001" customHeight="1">
      <c r="A143" s="30"/>
      <c r="B143" s="83"/>
      <c r="C143" s="60" t="s">
        <v>2004</v>
      </c>
      <c r="D143" s="62"/>
      <c r="E143" s="72">
        <v>0</v>
      </c>
      <c r="F143" s="62"/>
      <c r="G143" s="62"/>
      <c r="H143" s="61">
        <v>5700000</v>
      </c>
      <c r="I143" s="60"/>
      <c r="J143" s="30"/>
      <c r="K143" s="30"/>
      <c r="L143" s="30"/>
      <c r="M143" s="37"/>
    </row>
    <row r="144" spans="1:13" ht="20.100000000000001" customHeight="1">
      <c r="A144" s="30"/>
      <c r="B144" s="83"/>
      <c r="C144" s="60" t="s">
        <v>861</v>
      </c>
      <c r="D144" s="62"/>
      <c r="E144" s="72">
        <v>0</v>
      </c>
      <c r="F144" s="62"/>
      <c r="G144" s="62"/>
      <c r="H144" s="61">
        <v>533500</v>
      </c>
      <c r="I144" s="60"/>
      <c r="J144" s="30"/>
      <c r="K144" s="30"/>
      <c r="L144" s="30"/>
      <c r="M144" s="37"/>
    </row>
    <row r="145" spans="1:13" ht="20.100000000000001" customHeight="1">
      <c r="A145" s="30"/>
      <c r="B145" s="83"/>
      <c r="C145" s="60" t="s">
        <v>2005</v>
      </c>
      <c r="D145" s="62"/>
      <c r="E145" s="72">
        <v>0</v>
      </c>
      <c r="F145" s="62"/>
      <c r="G145" s="62"/>
      <c r="H145" s="61">
        <v>394286</v>
      </c>
      <c r="I145" s="60"/>
      <c r="J145" s="30"/>
      <c r="K145" s="30"/>
      <c r="L145" s="30"/>
      <c r="M145" s="37"/>
    </row>
    <row r="146" spans="1:13" ht="20.100000000000001" customHeight="1">
      <c r="A146" s="30"/>
      <c r="B146" s="83"/>
      <c r="C146" s="60" t="s">
        <v>2006</v>
      </c>
      <c r="D146" s="62"/>
      <c r="E146" s="72">
        <v>0</v>
      </c>
      <c r="F146" s="62"/>
      <c r="G146" s="62"/>
      <c r="H146" s="61">
        <v>214248</v>
      </c>
      <c r="I146" s="60"/>
      <c r="J146" s="30"/>
      <c r="K146" s="30"/>
      <c r="L146" s="30"/>
      <c r="M146" s="37"/>
    </row>
    <row r="147" spans="1:13" ht="20.100000000000001" customHeight="1">
      <c r="A147" s="30"/>
      <c r="B147" s="83"/>
      <c r="C147" s="60" t="s">
        <v>2007</v>
      </c>
      <c r="D147" s="62"/>
      <c r="E147" s="72">
        <v>0</v>
      </c>
      <c r="F147" s="62"/>
      <c r="G147" s="62"/>
      <c r="H147" s="61">
        <v>3863200</v>
      </c>
      <c r="I147" s="60"/>
      <c r="J147" s="30"/>
      <c r="K147" s="30"/>
      <c r="L147" s="30"/>
      <c r="M147" s="37"/>
    </row>
    <row r="148" spans="1:13" ht="20.100000000000001" customHeight="1">
      <c r="A148" s="30"/>
      <c r="B148" s="83"/>
      <c r="C148" s="60" t="s">
        <v>2008</v>
      </c>
      <c r="D148" s="62"/>
      <c r="E148" s="72">
        <v>0</v>
      </c>
      <c r="F148" s="62"/>
      <c r="G148" s="62"/>
      <c r="H148" s="61">
        <v>2519000</v>
      </c>
      <c r="I148" s="60"/>
      <c r="J148" s="30"/>
      <c r="K148" s="30"/>
      <c r="L148" s="30"/>
      <c r="M148" s="37"/>
    </row>
    <row r="149" spans="1:13" ht="20.100000000000001" customHeight="1">
      <c r="A149" s="30"/>
      <c r="B149" s="83"/>
      <c r="C149" s="60" t="s">
        <v>1019</v>
      </c>
      <c r="D149" s="62"/>
      <c r="E149" s="72">
        <v>0</v>
      </c>
      <c r="F149" s="62"/>
      <c r="G149" s="62"/>
      <c r="H149" s="61">
        <v>530200</v>
      </c>
      <c r="I149" s="60"/>
      <c r="J149" s="30"/>
      <c r="K149" s="30"/>
      <c r="L149" s="30"/>
      <c r="M149" s="37"/>
    </row>
    <row r="150" spans="1:13" ht="20.100000000000001" customHeight="1">
      <c r="A150" s="30"/>
      <c r="B150" s="83"/>
      <c r="C150" s="60" t="s">
        <v>2009</v>
      </c>
      <c r="D150" s="62"/>
      <c r="E150" s="72">
        <v>0</v>
      </c>
      <c r="F150" s="62"/>
      <c r="G150" s="62"/>
      <c r="H150" s="61">
        <v>29170</v>
      </c>
      <c r="I150" s="60"/>
      <c r="J150" s="30"/>
      <c r="K150" s="30"/>
      <c r="L150" s="30"/>
      <c r="M150" s="37"/>
    </row>
    <row r="151" spans="1:13" ht="20.100000000000001" customHeight="1">
      <c r="A151" s="30"/>
      <c r="B151" s="83"/>
      <c r="C151" s="60" t="s">
        <v>2010</v>
      </c>
      <c r="D151" s="62"/>
      <c r="E151" s="72">
        <v>0</v>
      </c>
      <c r="F151" s="62"/>
      <c r="G151" s="62"/>
      <c r="H151" s="61">
        <v>3619000</v>
      </c>
      <c r="I151" s="60"/>
      <c r="J151" s="30"/>
      <c r="K151" s="30"/>
      <c r="L151" s="30"/>
      <c r="M151" s="37"/>
    </row>
    <row r="152" spans="1:13" ht="20.100000000000001" customHeight="1">
      <c r="A152" s="30"/>
      <c r="B152" s="83"/>
      <c r="C152" s="60" t="s">
        <v>2011</v>
      </c>
      <c r="D152" s="62"/>
      <c r="E152" s="72">
        <v>0</v>
      </c>
      <c r="F152" s="62"/>
      <c r="G152" s="62"/>
      <c r="H152" s="61">
        <v>2970000</v>
      </c>
      <c r="I152" s="60"/>
      <c r="J152" s="30"/>
      <c r="K152" s="30"/>
      <c r="L152" s="30"/>
      <c r="M152" s="37"/>
    </row>
    <row r="153" spans="1:13" ht="20.100000000000001" customHeight="1">
      <c r="A153" s="30"/>
      <c r="B153" s="83"/>
      <c r="C153" s="60" t="s">
        <v>2012</v>
      </c>
      <c r="D153" s="62"/>
      <c r="E153" s="72">
        <v>0</v>
      </c>
      <c r="F153" s="62"/>
      <c r="G153" s="62"/>
      <c r="H153" s="61">
        <v>3300000</v>
      </c>
      <c r="I153" s="60"/>
      <c r="J153" s="30"/>
      <c r="K153" s="30"/>
      <c r="L153" s="30"/>
      <c r="M153" s="37"/>
    </row>
    <row r="154" spans="1:13" ht="20.100000000000001" customHeight="1">
      <c r="A154" s="30"/>
      <c r="B154" s="83"/>
      <c r="C154" s="60" t="s">
        <v>2013</v>
      </c>
      <c r="D154" s="62"/>
      <c r="E154" s="72">
        <v>0</v>
      </c>
      <c r="F154" s="62"/>
      <c r="G154" s="62"/>
      <c r="H154" s="61">
        <v>6767607</v>
      </c>
      <c r="I154" s="60"/>
      <c r="J154" s="30"/>
      <c r="K154" s="30"/>
      <c r="L154" s="30"/>
      <c r="M154" s="37"/>
    </row>
    <row r="155" spans="1:13" ht="20.100000000000001" customHeight="1">
      <c r="A155" s="30"/>
      <c r="B155" s="83"/>
      <c r="C155" s="60" t="s">
        <v>2014</v>
      </c>
      <c r="D155" s="62"/>
      <c r="E155" s="72">
        <v>0</v>
      </c>
      <c r="F155" s="62"/>
      <c r="G155" s="62"/>
      <c r="H155" s="61">
        <v>5549610</v>
      </c>
      <c r="I155" s="60"/>
      <c r="J155" s="30"/>
      <c r="K155" s="30"/>
      <c r="L155" s="30"/>
      <c r="M155" s="37"/>
    </row>
    <row r="156" spans="1:13" ht="20.100000000000001" customHeight="1">
      <c r="A156" s="30"/>
      <c r="B156" s="83"/>
      <c r="C156" s="60" t="s">
        <v>2015</v>
      </c>
      <c r="D156" s="62"/>
      <c r="E156" s="72">
        <v>0</v>
      </c>
      <c r="F156" s="62"/>
      <c r="G156" s="62"/>
      <c r="H156" s="61">
        <v>1870000</v>
      </c>
      <c r="I156" s="60"/>
      <c r="J156" s="30"/>
      <c r="K156" s="30"/>
      <c r="L156" s="30"/>
      <c r="M156" s="37"/>
    </row>
    <row r="157" spans="1:13" ht="20.100000000000001" customHeight="1">
      <c r="A157" s="30"/>
      <c r="B157" s="83"/>
      <c r="C157" s="60" t="s">
        <v>2016</v>
      </c>
      <c r="D157" s="62"/>
      <c r="E157" s="72">
        <v>0</v>
      </c>
      <c r="F157" s="62"/>
      <c r="G157" s="62"/>
      <c r="H157" s="61">
        <v>618000</v>
      </c>
      <c r="I157" s="60"/>
      <c r="J157" s="30"/>
      <c r="K157" s="30"/>
      <c r="L157" s="30"/>
      <c r="M157" s="37"/>
    </row>
    <row r="158" spans="1:13" ht="20.100000000000001" customHeight="1">
      <c r="A158" s="30"/>
      <c r="B158" s="83"/>
      <c r="C158" s="60" t="s">
        <v>2017</v>
      </c>
      <c r="D158" s="62"/>
      <c r="E158" s="72">
        <v>0</v>
      </c>
      <c r="F158" s="62"/>
      <c r="G158" s="62"/>
      <c r="H158" s="61">
        <v>100000</v>
      </c>
      <c r="I158" s="60"/>
      <c r="J158" s="30"/>
      <c r="K158" s="30"/>
      <c r="L158" s="30"/>
      <c r="M158" s="37"/>
    </row>
    <row r="159" spans="1:13" ht="20.100000000000001" customHeight="1">
      <c r="A159" s="30"/>
      <c r="B159" s="83"/>
      <c r="C159" s="60" t="s">
        <v>2018</v>
      </c>
      <c r="D159" s="62"/>
      <c r="E159" s="72">
        <v>0</v>
      </c>
      <c r="F159" s="62"/>
      <c r="G159" s="62"/>
      <c r="H159" s="61">
        <v>340000</v>
      </c>
      <c r="I159" s="60"/>
      <c r="J159" s="30"/>
      <c r="K159" s="30"/>
      <c r="L159" s="30"/>
      <c r="M159" s="37"/>
    </row>
    <row r="160" spans="1:13" ht="20.100000000000001" customHeight="1">
      <c r="A160" s="30"/>
      <c r="B160" s="83"/>
      <c r="C160" s="60" t="s">
        <v>2019</v>
      </c>
      <c r="D160" s="62"/>
      <c r="E160" s="72">
        <v>0</v>
      </c>
      <c r="F160" s="62"/>
      <c r="G160" s="62"/>
      <c r="H160" s="61">
        <v>638000</v>
      </c>
      <c r="I160" s="60"/>
      <c r="J160" s="30"/>
      <c r="K160" s="30"/>
      <c r="L160" s="30"/>
      <c r="M160" s="37"/>
    </row>
    <row r="161" spans="1:14" ht="20.100000000000001" customHeight="1">
      <c r="A161" s="30"/>
      <c r="B161" s="83"/>
      <c r="C161" s="60" t="s">
        <v>2020</v>
      </c>
      <c r="D161" s="62"/>
      <c r="E161" s="72">
        <v>0</v>
      </c>
      <c r="F161" s="62"/>
      <c r="G161" s="62"/>
      <c r="H161" s="61">
        <v>1155000</v>
      </c>
      <c r="I161" s="60"/>
      <c r="J161" s="30"/>
      <c r="K161" s="30"/>
      <c r="L161" s="30"/>
      <c r="M161" s="37"/>
    </row>
    <row r="162" spans="1:14" ht="20.100000000000001" customHeight="1">
      <c r="A162" s="30"/>
      <c r="B162" s="83"/>
      <c r="C162" s="60"/>
      <c r="D162" s="62"/>
      <c r="E162" s="72"/>
      <c r="F162" s="62"/>
      <c r="G162" s="62"/>
      <c r="H162" s="61"/>
      <c r="I162" s="60"/>
      <c r="J162" s="30"/>
      <c r="K162" s="30"/>
      <c r="L162" s="30"/>
      <c r="M162" s="37"/>
    </row>
    <row r="163" spans="1:14" ht="20.100000000000001" customHeight="1">
      <c r="A163" s="30"/>
      <c r="B163" s="83"/>
      <c r="C163" s="60"/>
      <c r="D163" s="62"/>
      <c r="E163" s="72"/>
      <c r="F163" s="62"/>
      <c r="G163" s="62"/>
      <c r="H163" s="61"/>
      <c r="I163" s="60"/>
      <c r="J163" s="30"/>
      <c r="K163" s="30"/>
      <c r="L163" s="30"/>
      <c r="M163" s="37"/>
    </row>
    <row r="164" spans="1:14" ht="20.100000000000001" customHeight="1">
      <c r="A164" s="30"/>
      <c r="B164" s="83"/>
      <c r="C164" s="60"/>
      <c r="D164" s="62"/>
      <c r="E164" s="72"/>
      <c r="F164" s="62"/>
      <c r="G164" s="62"/>
      <c r="H164" s="61"/>
      <c r="I164" s="60"/>
      <c r="J164" s="30"/>
      <c r="K164" s="30"/>
      <c r="L164" s="30"/>
      <c r="M164" s="37"/>
    </row>
    <row r="165" spans="1:14" ht="20.100000000000001" customHeight="1">
      <c r="A165" s="30"/>
      <c r="B165" s="83"/>
      <c r="C165" s="60"/>
      <c r="D165" s="62"/>
      <c r="E165" s="72"/>
      <c r="F165" s="62"/>
      <c r="G165" s="62"/>
      <c r="H165" s="61"/>
      <c r="I165" s="60"/>
      <c r="J165" s="30"/>
      <c r="K165" s="30"/>
      <c r="L165" s="30"/>
      <c r="M165" s="37"/>
    </row>
    <row r="166" spans="1:14" ht="20.100000000000001" customHeight="1">
      <c r="A166" s="30"/>
      <c r="B166" s="95"/>
      <c r="C166" s="60"/>
      <c r="D166" s="62"/>
      <c r="E166" s="72"/>
      <c r="F166" s="62"/>
      <c r="G166" s="62"/>
      <c r="H166" s="61"/>
      <c r="I166" s="60"/>
      <c r="J166" s="30"/>
      <c r="K166" s="30"/>
      <c r="L166" s="30"/>
      <c r="M166" s="37"/>
    </row>
    <row r="167" spans="1:14" ht="20.100000000000001" customHeight="1">
      <c r="A167" s="30"/>
      <c r="B167" s="95"/>
      <c r="C167" s="63"/>
      <c r="D167" s="62"/>
      <c r="E167" s="61"/>
      <c r="F167" s="62"/>
      <c r="G167" s="62"/>
      <c r="H167" s="61"/>
      <c r="I167" s="60"/>
      <c r="J167" s="30"/>
      <c r="K167" s="30"/>
      <c r="L167" s="30"/>
      <c r="M167" s="37"/>
    </row>
    <row r="168" spans="1:14" ht="20.100000000000001" customHeight="1">
      <c r="A168" s="30"/>
      <c r="B168" s="140" t="s">
        <v>480</v>
      </c>
      <c r="C168" s="141"/>
      <c r="D168" s="142"/>
      <c r="E168" s="38">
        <f>SUM(E4:E167)</f>
        <v>2576349420</v>
      </c>
      <c r="F168" s="38">
        <f>SUM(F4:F167)</f>
        <v>0</v>
      </c>
      <c r="G168" s="38">
        <f>SUM(G4:G167)</f>
        <v>0</v>
      </c>
      <c r="H168" s="38">
        <f>SUM(H4:H167)</f>
        <v>12184191284</v>
      </c>
      <c r="I168" s="39"/>
      <c r="J168" s="30"/>
      <c r="K168" s="30"/>
      <c r="L168" s="30"/>
      <c r="M168" s="37"/>
    </row>
    <row r="169" spans="1:14" ht="20.100000000000001" customHeight="1">
      <c r="A169" s="30"/>
      <c r="B169" s="41"/>
      <c r="C169" s="41"/>
      <c r="D169" s="30"/>
      <c r="E169" s="30"/>
      <c r="F169" s="30"/>
      <c r="G169" s="30"/>
      <c r="H169" s="37"/>
      <c r="I169" s="30"/>
      <c r="J169" s="30"/>
      <c r="K169" s="30"/>
      <c r="L169" s="30"/>
      <c r="M169" s="37"/>
    </row>
    <row r="170" spans="1:14" ht="20.100000000000001" customHeight="1">
      <c r="A170" s="30"/>
      <c r="B170" s="41"/>
      <c r="C170" s="41"/>
      <c r="D170" s="30"/>
      <c r="E170" s="30"/>
      <c r="F170" s="30"/>
      <c r="G170" s="30"/>
      <c r="H170" s="32" t="s">
        <v>479</v>
      </c>
      <c r="I170" s="46">
        <f>-SUM(N:N)</f>
        <v>12184191284</v>
      </c>
      <c r="J170" s="30"/>
      <c r="K170" s="30"/>
      <c r="L170" s="30">
        <v>21080101</v>
      </c>
      <c r="M170" s="30" t="s">
        <v>144</v>
      </c>
      <c r="N170" s="37">
        <f>IFERROR(VLOOKUP(L170,Mapping!$O:$R,4,FALSE),"")</f>
        <v>-12184191284</v>
      </c>
    </row>
    <row r="171" spans="1:14" ht="20.100000000000001" customHeight="1">
      <c r="A171" s="30"/>
      <c r="B171" s="41"/>
      <c r="C171" s="41"/>
      <c r="D171" s="30"/>
      <c r="E171" s="30"/>
      <c r="F171" s="30"/>
      <c r="G171" s="30"/>
      <c r="H171" s="34" t="s">
        <v>483</v>
      </c>
      <c r="I171" s="47">
        <f>+I170-H168</f>
        <v>0</v>
      </c>
      <c r="J171" s="30"/>
      <c r="K171" s="30"/>
      <c r="L171" s="30"/>
      <c r="M171" s="30"/>
      <c r="N171" s="37" t="str">
        <f>IFERROR(VLOOKUP(L171,Mapping!$O:$R,4,FALSE),"")</f>
        <v/>
      </c>
    </row>
    <row r="172" spans="1:14" ht="20.100000000000001" customHeight="1">
      <c r="A172" s="30"/>
      <c r="B172" s="41"/>
      <c r="C172" s="41"/>
      <c r="D172" s="30"/>
      <c r="E172" s="30"/>
      <c r="F172" s="30"/>
      <c r="G172" s="30"/>
      <c r="H172" s="37"/>
      <c r="I172" s="30"/>
      <c r="J172" s="30"/>
      <c r="K172" s="30"/>
      <c r="L172" s="30"/>
      <c r="M172" s="37" t="str">
        <f>IFERROR(VLOOKUP(K172,Mapping!$O:$R,4,FALSE),"")</f>
        <v/>
      </c>
    </row>
    <row r="173" spans="1:14" ht="20.100000000000001" customHeight="1">
      <c r="M173" s="37" t="str">
        <f>IFERROR(VLOOKUP(K173,Mapping!$O:$R,4,FALSE),"")</f>
        <v/>
      </c>
    </row>
    <row r="174" spans="1:14" ht="20.100000000000001" customHeight="1">
      <c r="M174" s="37" t="str">
        <f>IFERROR(VLOOKUP(K174,Mapping!$O:$R,4,FALSE),"")</f>
        <v/>
      </c>
    </row>
    <row r="175" spans="1:14" ht="20.100000000000001" customHeight="1">
      <c r="M175" s="37" t="str">
        <f>IFERROR(VLOOKUP(K175,Mapping!$O:$R,4,FALSE),"")</f>
        <v/>
      </c>
    </row>
    <row r="176" spans="1:14" ht="20.100000000000001" customHeight="1">
      <c r="M176" s="37" t="str">
        <f>IFERROR(VLOOKUP(K176,Mapping!$O:$R,4,FALSE),"")</f>
        <v/>
      </c>
    </row>
    <row r="177" spans="13:13" ht="20.100000000000001" customHeight="1">
      <c r="M177" s="37" t="str">
        <f>IFERROR(VLOOKUP(K177,Mapping!$O:$R,4,FALSE),"")</f>
        <v/>
      </c>
    </row>
    <row r="178" spans="13:13" ht="20.100000000000001" customHeight="1">
      <c r="M178" s="37" t="str">
        <f>IFERROR(VLOOKUP(K178,Mapping!$O:$R,4,FALSE),"")</f>
        <v/>
      </c>
    </row>
    <row r="179" spans="13:13" ht="20.100000000000001" customHeight="1">
      <c r="M179" s="37" t="str">
        <f>IFERROR(VLOOKUP(K179,Mapping!$O:$R,4,FALSE),"")</f>
        <v/>
      </c>
    </row>
  </sheetData>
  <sortState xmlns:xlrd2="http://schemas.microsoft.com/office/spreadsheetml/2017/richdata2" ref="A4:N123">
    <sortCondition descending="1" ref="H4:H123"/>
  </sortState>
  <mergeCells count="1">
    <mergeCell ref="B168:D168"/>
  </mergeCells>
  <phoneticPr fontId="3" type="noConversion"/>
  <conditionalFormatting sqref="L170:M170">
    <cfRule type="containsText" dxfId="19" priority="1" operator="containsText" text="TRUE">
      <formula>NOT(ISERROR(SEARCH("TRUE",L170)))</formula>
    </cfRule>
    <cfRule type="containsText" dxfId="18" priority="2" operator="containsText" text="FALSE">
      <formula>NOT(ISERROR(SEARCH("FALSE",L170)))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2060"/>
  </sheetPr>
  <dimension ref="A1:O49"/>
  <sheetViews>
    <sheetView showGridLines="0" topLeftCell="A38" zoomScale="85" zoomScaleNormal="85" workbookViewId="0">
      <selection activeCell="D39" sqref="D39"/>
    </sheetView>
  </sheetViews>
  <sheetFormatPr defaultColWidth="9.140625" defaultRowHeight="20.100000000000001" customHeight="1"/>
  <cols>
    <col min="1" max="1" width="2.7109375" style="28" customWidth="1"/>
    <col min="2" max="3" width="20.7109375" style="88" customWidth="1"/>
    <col min="4" max="4" width="48.5703125" style="28" bestFit="1" customWidth="1"/>
    <col min="5" max="5" width="20.7109375" style="28" customWidth="1"/>
    <col min="6" max="7" width="20.7109375" style="28" hidden="1" customWidth="1"/>
    <col min="8" max="9" width="20.7109375" style="49" customWidth="1"/>
    <col min="10" max="10" width="28.140625" style="28" customWidth="1"/>
    <col min="11" max="11" width="2.7109375" style="28" customWidth="1"/>
    <col min="12" max="14" width="20.7109375" style="28" customWidth="1"/>
    <col min="15" max="15" width="14.7109375" style="28" bestFit="1" customWidth="1"/>
    <col min="16" max="16384" width="9.140625" style="28"/>
  </cols>
  <sheetData>
    <row r="1" spans="1:14" ht="20.100000000000001" customHeight="1">
      <c r="A1" s="27" t="s">
        <v>527</v>
      </c>
      <c r="B1" s="41"/>
      <c r="C1" s="41"/>
      <c r="D1" s="30"/>
      <c r="E1" s="30"/>
      <c r="F1" s="30"/>
      <c r="G1" s="30"/>
      <c r="H1" s="37"/>
      <c r="I1" s="37"/>
      <c r="J1" s="30"/>
      <c r="K1" s="30"/>
      <c r="L1" s="30"/>
      <c r="M1" s="30"/>
      <c r="N1" s="37"/>
    </row>
    <row r="2" spans="1:14" ht="20.100000000000001" customHeight="1">
      <c r="A2" s="30"/>
      <c r="B2" s="87"/>
      <c r="C2" s="89"/>
      <c r="D2" s="21"/>
      <c r="E2" s="21"/>
      <c r="F2" s="21"/>
      <c r="G2" s="21"/>
      <c r="H2" s="44"/>
      <c r="I2" s="44"/>
      <c r="J2" s="22" t="s">
        <v>473</v>
      </c>
      <c r="K2" s="30"/>
      <c r="L2" s="30"/>
      <c r="M2" s="30"/>
      <c r="N2" s="37"/>
    </row>
    <row r="3" spans="1:14" ht="20.100000000000001" customHeight="1">
      <c r="A3" s="30"/>
      <c r="B3" s="23" t="s">
        <v>469</v>
      </c>
      <c r="C3" s="23" t="s">
        <v>485</v>
      </c>
      <c r="D3" s="23" t="s">
        <v>486</v>
      </c>
      <c r="E3" s="24" t="str">
        <f>보통예금YG!$F$3</f>
        <v>`22년말</v>
      </c>
      <c r="F3" s="24" t="s">
        <v>474</v>
      </c>
      <c r="G3" s="24" t="s">
        <v>475</v>
      </c>
      <c r="H3" s="24" t="str">
        <f>보통예금YG!$G$3</f>
        <v>`23년 1분기</v>
      </c>
      <c r="I3" s="45" t="s">
        <v>525</v>
      </c>
      <c r="J3" s="26" t="s">
        <v>477</v>
      </c>
      <c r="K3" s="30"/>
      <c r="L3" s="30"/>
      <c r="M3" s="30"/>
      <c r="N3" s="37"/>
    </row>
    <row r="4" spans="1:14" ht="20.100000000000001" customHeight="1">
      <c r="A4" s="30"/>
      <c r="B4" s="132" t="s">
        <v>146</v>
      </c>
      <c r="C4" s="60" t="s">
        <v>692</v>
      </c>
      <c r="D4" s="60" t="s">
        <v>2021</v>
      </c>
      <c r="E4" s="72">
        <v>5940000</v>
      </c>
      <c r="F4" s="72"/>
      <c r="G4" s="72"/>
      <c r="H4" s="61">
        <v>0</v>
      </c>
      <c r="I4" s="115">
        <v>44907</v>
      </c>
      <c r="J4" s="116" t="s">
        <v>929</v>
      </c>
      <c r="K4" s="30"/>
      <c r="L4" s="30"/>
      <c r="M4" s="30"/>
      <c r="N4" s="37"/>
    </row>
    <row r="5" spans="1:14" ht="20.100000000000001" customHeight="1">
      <c r="A5" s="30"/>
      <c r="B5" s="138"/>
      <c r="C5" s="60" t="s">
        <v>681</v>
      </c>
      <c r="D5" s="60" t="s">
        <v>930</v>
      </c>
      <c r="E5" s="72">
        <v>478500000</v>
      </c>
      <c r="F5" s="72"/>
      <c r="G5" s="72"/>
      <c r="H5" s="61">
        <v>0</v>
      </c>
      <c r="I5" s="115">
        <v>44887</v>
      </c>
      <c r="J5" s="116" t="s">
        <v>931</v>
      </c>
      <c r="K5" s="30"/>
      <c r="L5" s="30"/>
      <c r="M5" s="30"/>
      <c r="N5" s="37"/>
    </row>
    <row r="6" spans="1:14" ht="20.100000000000001" customHeight="1">
      <c r="A6" s="30"/>
      <c r="B6" s="138"/>
      <c r="C6" s="60" t="s">
        <v>680</v>
      </c>
      <c r="D6" s="60" t="s">
        <v>932</v>
      </c>
      <c r="E6" s="72">
        <v>31350000</v>
      </c>
      <c r="F6" s="72"/>
      <c r="G6" s="72"/>
      <c r="H6" s="61">
        <v>0</v>
      </c>
      <c r="I6" s="115">
        <v>44890</v>
      </c>
      <c r="J6" s="116" t="s">
        <v>933</v>
      </c>
      <c r="K6" s="30"/>
      <c r="L6" s="30"/>
      <c r="M6" s="30"/>
      <c r="N6" s="37"/>
    </row>
    <row r="7" spans="1:14" ht="20.100000000000001" customHeight="1">
      <c r="A7" s="30"/>
      <c r="B7" s="138"/>
      <c r="C7" s="60" t="s">
        <v>687</v>
      </c>
      <c r="D7" s="60" t="s">
        <v>934</v>
      </c>
      <c r="E7" s="72">
        <v>217800000</v>
      </c>
      <c r="F7" s="72"/>
      <c r="G7" s="72"/>
      <c r="H7" s="61">
        <v>0</v>
      </c>
      <c r="I7" s="115">
        <v>44894</v>
      </c>
      <c r="J7" s="116" t="s">
        <v>931</v>
      </c>
      <c r="K7" s="30"/>
      <c r="L7" s="30"/>
      <c r="M7" s="30"/>
      <c r="N7" s="37"/>
    </row>
    <row r="8" spans="1:14" ht="20.100000000000001" customHeight="1">
      <c r="A8" s="30"/>
      <c r="B8" s="138"/>
      <c r="C8" s="60" t="s">
        <v>681</v>
      </c>
      <c r="D8" s="60" t="s">
        <v>935</v>
      </c>
      <c r="E8" s="72">
        <v>870540000</v>
      </c>
      <c r="F8" s="72"/>
      <c r="G8" s="72"/>
      <c r="H8" s="61">
        <v>0</v>
      </c>
      <c r="I8" s="115">
        <v>44890</v>
      </c>
      <c r="J8" s="116" t="s">
        <v>933</v>
      </c>
      <c r="K8" s="30"/>
      <c r="L8" s="30"/>
      <c r="M8" s="30"/>
      <c r="N8" s="37"/>
    </row>
    <row r="9" spans="1:14" ht="20.100000000000001" customHeight="1">
      <c r="A9" s="30"/>
      <c r="B9" s="138"/>
      <c r="C9" s="60" t="s">
        <v>679</v>
      </c>
      <c r="D9" s="60" t="s">
        <v>936</v>
      </c>
      <c r="E9" s="72">
        <v>1310100000</v>
      </c>
      <c r="F9" s="72"/>
      <c r="G9" s="72"/>
      <c r="H9" s="61">
        <v>0</v>
      </c>
      <c r="I9" s="115">
        <v>44892</v>
      </c>
      <c r="J9" s="116" t="s">
        <v>937</v>
      </c>
      <c r="K9" s="30"/>
      <c r="L9" s="30"/>
      <c r="M9" s="30"/>
      <c r="N9" s="37"/>
    </row>
    <row r="10" spans="1:14" ht="20.100000000000001" customHeight="1">
      <c r="A10" s="30"/>
      <c r="B10" s="138"/>
      <c r="C10" s="60" t="s">
        <v>679</v>
      </c>
      <c r="D10" s="60" t="s">
        <v>938</v>
      </c>
      <c r="E10" s="72">
        <v>91080000</v>
      </c>
      <c r="F10" s="72"/>
      <c r="G10" s="72"/>
      <c r="H10" s="61">
        <v>0</v>
      </c>
      <c r="I10" s="115">
        <v>44893</v>
      </c>
      <c r="J10" s="116" t="s">
        <v>939</v>
      </c>
      <c r="K10" s="30"/>
      <c r="L10" s="30"/>
      <c r="M10" s="30"/>
      <c r="N10" s="37"/>
    </row>
    <row r="11" spans="1:14" ht="20.100000000000001" customHeight="1">
      <c r="A11" s="30"/>
      <c r="B11" s="138"/>
      <c r="C11" s="60" t="s">
        <v>686</v>
      </c>
      <c r="D11" s="60" t="s">
        <v>940</v>
      </c>
      <c r="E11" s="72">
        <v>5500000</v>
      </c>
      <c r="F11" s="72"/>
      <c r="G11" s="72"/>
      <c r="H11" s="61">
        <v>0</v>
      </c>
      <c r="I11" s="115">
        <v>44913</v>
      </c>
      <c r="J11" s="116" t="s">
        <v>929</v>
      </c>
      <c r="K11" s="30"/>
      <c r="L11" s="30"/>
      <c r="M11" s="30"/>
      <c r="N11" s="37"/>
    </row>
    <row r="12" spans="1:14" ht="20.100000000000001" customHeight="1">
      <c r="A12" s="30"/>
      <c r="B12" s="138"/>
      <c r="C12" s="60" t="s">
        <v>688</v>
      </c>
      <c r="D12" s="60" t="s">
        <v>941</v>
      </c>
      <c r="E12" s="72">
        <v>17028000</v>
      </c>
      <c r="F12" s="72"/>
      <c r="G12" s="72"/>
      <c r="H12" s="61">
        <v>0</v>
      </c>
      <c r="I12" s="115">
        <v>44914</v>
      </c>
      <c r="J12" s="116" t="s">
        <v>942</v>
      </c>
      <c r="K12" s="30"/>
      <c r="L12" s="30"/>
      <c r="M12" s="30"/>
      <c r="N12" s="37"/>
    </row>
    <row r="13" spans="1:14" ht="20.100000000000001" customHeight="1">
      <c r="A13" s="30"/>
      <c r="B13" s="138"/>
      <c r="C13" s="60" t="s">
        <v>688</v>
      </c>
      <c r="D13" s="60" t="s">
        <v>941</v>
      </c>
      <c r="E13" s="72">
        <v>12771000</v>
      </c>
      <c r="F13" s="72"/>
      <c r="G13" s="72"/>
      <c r="H13" s="61">
        <v>0</v>
      </c>
      <c r="I13" s="115">
        <v>44914</v>
      </c>
      <c r="J13" s="116" t="s">
        <v>943</v>
      </c>
      <c r="K13" s="30"/>
      <c r="L13" s="30"/>
      <c r="M13" s="30"/>
      <c r="N13" s="37"/>
    </row>
    <row r="14" spans="1:14" ht="20.100000000000001" customHeight="1">
      <c r="A14" s="30"/>
      <c r="B14" s="138"/>
      <c r="C14" s="60" t="s">
        <v>688</v>
      </c>
      <c r="D14" s="60" t="s">
        <v>944</v>
      </c>
      <c r="E14" s="72">
        <v>12771000</v>
      </c>
      <c r="F14" s="72"/>
      <c r="G14" s="72"/>
      <c r="H14" s="61">
        <v>0</v>
      </c>
      <c r="I14" s="115">
        <v>44914</v>
      </c>
      <c r="J14" s="116" t="s">
        <v>943</v>
      </c>
      <c r="K14" s="30"/>
      <c r="L14" s="30"/>
      <c r="M14" s="30"/>
      <c r="N14" s="37"/>
    </row>
    <row r="15" spans="1:14" ht="20.100000000000001" customHeight="1">
      <c r="A15" s="30"/>
      <c r="B15" s="138"/>
      <c r="C15" s="60" t="s">
        <v>679</v>
      </c>
      <c r="D15" s="60" t="s">
        <v>945</v>
      </c>
      <c r="E15" s="72">
        <v>72765000</v>
      </c>
      <c r="F15" s="72"/>
      <c r="G15" s="72"/>
      <c r="H15" s="61">
        <v>0</v>
      </c>
      <c r="I15" s="115">
        <v>44925</v>
      </c>
      <c r="J15" s="116" t="s">
        <v>946</v>
      </c>
      <c r="K15" s="30"/>
      <c r="L15" s="30"/>
      <c r="M15" s="30"/>
      <c r="N15" s="37"/>
    </row>
    <row r="16" spans="1:14" ht="20.100000000000001" customHeight="1">
      <c r="A16" s="30"/>
      <c r="B16" s="138"/>
      <c r="C16" s="60" t="s">
        <v>679</v>
      </c>
      <c r="D16" s="60" t="s">
        <v>947</v>
      </c>
      <c r="E16" s="72">
        <v>15180000</v>
      </c>
      <c r="F16" s="72"/>
      <c r="G16" s="72"/>
      <c r="H16" s="61">
        <v>0</v>
      </c>
      <c r="I16" s="115">
        <v>44925</v>
      </c>
      <c r="J16" s="116" t="s">
        <v>933</v>
      </c>
      <c r="K16" s="30"/>
      <c r="L16" s="30"/>
      <c r="M16" s="30"/>
      <c r="N16" s="37"/>
    </row>
    <row r="17" spans="1:14" ht="20.100000000000001" customHeight="1">
      <c r="A17" s="30"/>
      <c r="B17" s="138"/>
      <c r="C17" s="60" t="s">
        <v>679</v>
      </c>
      <c r="D17" s="60" t="s">
        <v>948</v>
      </c>
      <c r="E17" s="72">
        <v>49500000</v>
      </c>
      <c r="F17" s="72"/>
      <c r="G17" s="72"/>
      <c r="H17" s="61">
        <v>0</v>
      </c>
      <c r="I17" s="115">
        <v>44925</v>
      </c>
      <c r="J17" s="116" t="s">
        <v>933</v>
      </c>
      <c r="K17" s="30"/>
      <c r="L17" s="30"/>
      <c r="M17" s="30"/>
      <c r="N17" s="37"/>
    </row>
    <row r="18" spans="1:14" ht="20.100000000000001" customHeight="1">
      <c r="A18" s="30"/>
      <c r="B18" s="138"/>
      <c r="C18" s="60" t="s">
        <v>683</v>
      </c>
      <c r="D18" s="60" t="s">
        <v>949</v>
      </c>
      <c r="E18" s="72">
        <v>267300000</v>
      </c>
      <c r="F18" s="72"/>
      <c r="G18" s="72"/>
      <c r="H18" s="61">
        <v>0</v>
      </c>
      <c r="I18" s="115">
        <v>44925</v>
      </c>
      <c r="J18" s="116" t="s">
        <v>931</v>
      </c>
      <c r="K18" s="30"/>
      <c r="L18" s="30"/>
      <c r="M18" s="30"/>
      <c r="N18" s="37"/>
    </row>
    <row r="19" spans="1:14" ht="20.100000000000001" customHeight="1">
      <c r="A19" s="30"/>
      <c r="B19" s="138"/>
      <c r="C19" s="60" t="s">
        <v>1020</v>
      </c>
      <c r="D19" s="60" t="s">
        <v>2022</v>
      </c>
      <c r="E19" s="72">
        <v>0</v>
      </c>
      <c r="F19" s="72"/>
      <c r="G19" s="72"/>
      <c r="H19" s="61">
        <v>87450000</v>
      </c>
      <c r="I19" s="115">
        <v>44985</v>
      </c>
      <c r="J19" s="116" t="s">
        <v>931</v>
      </c>
      <c r="K19" s="30"/>
      <c r="L19" s="30"/>
      <c r="M19" s="30"/>
      <c r="N19" s="37"/>
    </row>
    <row r="20" spans="1:14" ht="20.100000000000001" customHeight="1">
      <c r="A20" s="30"/>
      <c r="B20" s="138"/>
      <c r="C20" s="60" t="s">
        <v>850</v>
      </c>
      <c r="D20" s="60" t="s">
        <v>2023</v>
      </c>
      <c r="E20" s="72">
        <v>0</v>
      </c>
      <c r="F20" s="72"/>
      <c r="G20" s="72"/>
      <c r="H20" s="61">
        <v>689700000</v>
      </c>
      <c r="I20" s="115">
        <v>44985</v>
      </c>
      <c r="J20" s="116" t="s">
        <v>931</v>
      </c>
      <c r="K20" s="30"/>
      <c r="L20" s="30"/>
      <c r="M20" s="30"/>
      <c r="N20" s="37"/>
    </row>
    <row r="21" spans="1:14" ht="20.100000000000001" customHeight="1">
      <c r="A21" s="30"/>
      <c r="B21" s="138"/>
      <c r="C21" s="60" t="s">
        <v>679</v>
      </c>
      <c r="D21" s="60" t="s">
        <v>2024</v>
      </c>
      <c r="E21" s="72">
        <v>0</v>
      </c>
      <c r="F21" s="72"/>
      <c r="G21" s="72"/>
      <c r="H21" s="61">
        <v>17050000</v>
      </c>
      <c r="I21" s="115">
        <v>45016</v>
      </c>
      <c r="J21" s="116" t="s">
        <v>2025</v>
      </c>
      <c r="K21" s="30"/>
      <c r="L21" s="30"/>
      <c r="M21" s="30"/>
      <c r="N21" s="37"/>
    </row>
    <row r="22" spans="1:14" ht="20.100000000000001" customHeight="1">
      <c r="A22" s="30"/>
      <c r="B22" s="138"/>
      <c r="C22" s="60" t="s">
        <v>850</v>
      </c>
      <c r="D22" s="60" t="s">
        <v>2026</v>
      </c>
      <c r="E22" s="72">
        <v>0</v>
      </c>
      <c r="F22" s="72"/>
      <c r="G22" s="72"/>
      <c r="H22" s="61">
        <v>1155000000</v>
      </c>
      <c r="I22" s="115">
        <v>45016</v>
      </c>
      <c r="J22" s="116" t="s">
        <v>2027</v>
      </c>
      <c r="K22" s="30"/>
      <c r="L22" s="30"/>
      <c r="M22" s="30"/>
      <c r="N22" s="37"/>
    </row>
    <row r="23" spans="1:14" ht="20.100000000000001" customHeight="1">
      <c r="A23" s="30"/>
      <c r="B23" s="138"/>
      <c r="C23" s="60" t="s">
        <v>2028</v>
      </c>
      <c r="D23" s="60" t="s">
        <v>2029</v>
      </c>
      <c r="E23" s="72">
        <v>0</v>
      </c>
      <c r="F23" s="72"/>
      <c r="G23" s="72"/>
      <c r="H23" s="61">
        <v>11682000</v>
      </c>
      <c r="I23" s="115">
        <v>45016</v>
      </c>
      <c r="J23" s="116" t="s">
        <v>2030</v>
      </c>
      <c r="K23" s="30"/>
      <c r="L23" s="30"/>
      <c r="M23" s="30"/>
      <c r="N23" s="37"/>
    </row>
    <row r="24" spans="1:14" ht="20.100000000000001" customHeight="1">
      <c r="A24" s="30"/>
      <c r="B24" s="138"/>
      <c r="C24" s="60" t="s">
        <v>2031</v>
      </c>
      <c r="D24" s="60" t="s">
        <v>2032</v>
      </c>
      <c r="E24" s="72">
        <v>0</v>
      </c>
      <c r="F24" s="72"/>
      <c r="G24" s="72"/>
      <c r="H24" s="61">
        <v>385362432</v>
      </c>
      <c r="I24" s="115">
        <v>44986</v>
      </c>
      <c r="J24" s="116" t="s">
        <v>931</v>
      </c>
      <c r="K24" s="30"/>
      <c r="L24" s="30"/>
      <c r="M24" s="30"/>
      <c r="N24" s="37"/>
    </row>
    <row r="25" spans="1:14" ht="20.100000000000001" customHeight="1">
      <c r="A25" s="30"/>
      <c r="B25" s="138"/>
      <c r="C25" s="60" t="s">
        <v>679</v>
      </c>
      <c r="D25" s="60" t="s">
        <v>2033</v>
      </c>
      <c r="E25" s="72">
        <v>0</v>
      </c>
      <c r="F25" s="72"/>
      <c r="G25" s="72"/>
      <c r="H25" s="61">
        <v>2296800000</v>
      </c>
      <c r="I25" s="115">
        <v>44995</v>
      </c>
      <c r="J25" s="116" t="s">
        <v>931</v>
      </c>
      <c r="K25" s="30"/>
      <c r="L25" s="30"/>
      <c r="M25" s="30"/>
      <c r="N25" s="37"/>
    </row>
    <row r="26" spans="1:14" ht="20.100000000000001" customHeight="1">
      <c r="A26" s="30"/>
      <c r="B26" s="138"/>
      <c r="C26" s="60" t="s">
        <v>1020</v>
      </c>
      <c r="D26" s="60" t="s">
        <v>2034</v>
      </c>
      <c r="E26" s="72">
        <v>0</v>
      </c>
      <c r="F26" s="72"/>
      <c r="G26" s="72"/>
      <c r="H26" s="61">
        <v>821700000</v>
      </c>
      <c r="I26" s="115">
        <v>45016</v>
      </c>
      <c r="J26" s="116" t="s">
        <v>931</v>
      </c>
      <c r="K26" s="30"/>
      <c r="L26" s="30"/>
      <c r="M26" s="30"/>
      <c r="N26" s="37"/>
    </row>
    <row r="27" spans="1:14" ht="20.100000000000001" customHeight="1">
      <c r="A27" s="30"/>
      <c r="B27" s="138"/>
      <c r="C27" s="60" t="s">
        <v>681</v>
      </c>
      <c r="D27" s="60" t="s">
        <v>2035</v>
      </c>
      <c r="E27" s="72">
        <v>0</v>
      </c>
      <c r="F27" s="72"/>
      <c r="G27" s="72"/>
      <c r="H27" s="61">
        <v>1616340000</v>
      </c>
      <c r="I27" s="115">
        <v>45016</v>
      </c>
      <c r="J27" s="116" t="s">
        <v>931</v>
      </c>
      <c r="K27" s="30"/>
      <c r="L27" s="30"/>
      <c r="M27" s="30"/>
      <c r="N27" s="37"/>
    </row>
    <row r="28" spans="1:14" ht="20.100000000000001" customHeight="1">
      <c r="A28" s="30"/>
      <c r="B28" s="138"/>
      <c r="C28" s="60" t="s">
        <v>838</v>
      </c>
      <c r="D28" s="60" t="s">
        <v>2036</v>
      </c>
      <c r="E28" s="72">
        <v>0</v>
      </c>
      <c r="F28" s="72"/>
      <c r="G28" s="72"/>
      <c r="H28" s="61">
        <v>287100000</v>
      </c>
      <c r="I28" s="115">
        <v>45016</v>
      </c>
      <c r="J28" s="116" t="s">
        <v>931</v>
      </c>
      <c r="K28" s="30"/>
      <c r="L28" s="30"/>
      <c r="M28" s="30"/>
      <c r="N28" s="37"/>
    </row>
    <row r="29" spans="1:14" ht="20.100000000000001" customHeight="1">
      <c r="A29" s="30"/>
      <c r="B29" s="138"/>
      <c r="C29" s="60" t="s">
        <v>679</v>
      </c>
      <c r="D29" s="60" t="s">
        <v>2037</v>
      </c>
      <c r="E29" s="72">
        <v>0</v>
      </c>
      <c r="F29" s="72"/>
      <c r="G29" s="72"/>
      <c r="H29" s="61">
        <v>34760000</v>
      </c>
      <c r="I29" s="115">
        <v>45016</v>
      </c>
      <c r="J29" s="116" t="s">
        <v>2038</v>
      </c>
      <c r="K29" s="30"/>
      <c r="L29" s="30"/>
      <c r="M29" s="30"/>
      <c r="N29" s="37"/>
    </row>
    <row r="30" spans="1:14" ht="20.100000000000001" customHeight="1">
      <c r="A30" s="30"/>
      <c r="B30" s="138"/>
      <c r="C30" s="60" t="s">
        <v>679</v>
      </c>
      <c r="D30" s="60" t="s">
        <v>2039</v>
      </c>
      <c r="E30" s="72">
        <v>0</v>
      </c>
      <c r="F30" s="72"/>
      <c r="G30" s="72"/>
      <c r="H30" s="61">
        <v>436700000</v>
      </c>
      <c r="I30" s="115">
        <v>45016</v>
      </c>
      <c r="J30" s="116" t="s">
        <v>2025</v>
      </c>
      <c r="K30" s="30"/>
      <c r="L30" s="30"/>
      <c r="M30" s="30"/>
      <c r="N30" s="37"/>
    </row>
    <row r="31" spans="1:14" ht="20.100000000000001" customHeight="1">
      <c r="A31" s="30"/>
      <c r="B31" s="138"/>
      <c r="C31" s="60" t="s">
        <v>686</v>
      </c>
      <c r="D31" s="60" t="s">
        <v>2040</v>
      </c>
      <c r="E31" s="72">
        <v>0</v>
      </c>
      <c r="F31" s="72"/>
      <c r="G31" s="72"/>
      <c r="H31" s="61">
        <v>20900000</v>
      </c>
      <c r="I31" s="115">
        <v>45016</v>
      </c>
      <c r="J31" s="116" t="s">
        <v>2041</v>
      </c>
      <c r="K31" s="30"/>
      <c r="L31" s="30"/>
      <c r="M31" s="30"/>
      <c r="N31" s="37"/>
    </row>
    <row r="32" spans="1:14" ht="20.100000000000001" customHeight="1">
      <c r="A32" s="30"/>
      <c r="B32" s="138"/>
      <c r="C32" s="60" t="s">
        <v>899</v>
      </c>
      <c r="D32" s="60" t="s">
        <v>2042</v>
      </c>
      <c r="E32" s="72">
        <v>0</v>
      </c>
      <c r="F32" s="72"/>
      <c r="G32" s="72"/>
      <c r="H32" s="61">
        <v>177870000</v>
      </c>
      <c r="I32" s="115">
        <v>45016</v>
      </c>
      <c r="J32" s="116" t="s">
        <v>931</v>
      </c>
      <c r="K32" s="30"/>
      <c r="L32" s="30"/>
      <c r="M32" s="30"/>
      <c r="N32" s="37"/>
    </row>
    <row r="33" spans="1:15" ht="20.100000000000001" customHeight="1">
      <c r="A33" s="30"/>
      <c r="B33" s="138"/>
      <c r="C33" s="60" t="s">
        <v>913</v>
      </c>
      <c r="D33" s="60" t="s">
        <v>2043</v>
      </c>
      <c r="E33" s="72">
        <v>0</v>
      </c>
      <c r="F33" s="72"/>
      <c r="G33" s="72"/>
      <c r="H33" s="61">
        <v>562650000</v>
      </c>
      <c r="I33" s="115">
        <v>45016</v>
      </c>
      <c r="J33" s="116" t="s">
        <v>931</v>
      </c>
      <c r="K33" s="30"/>
      <c r="L33" s="30"/>
      <c r="M33" s="30"/>
      <c r="N33" s="37"/>
    </row>
    <row r="34" spans="1:15" ht="20.100000000000001" customHeight="1">
      <c r="A34" s="30"/>
      <c r="B34" s="138"/>
      <c r="C34" s="60" t="s">
        <v>2044</v>
      </c>
      <c r="D34" s="60" t="s">
        <v>2045</v>
      </c>
      <c r="E34" s="72">
        <v>0</v>
      </c>
      <c r="F34" s="72"/>
      <c r="G34" s="72"/>
      <c r="H34" s="61">
        <v>61050000</v>
      </c>
      <c r="I34" s="115">
        <v>45016</v>
      </c>
      <c r="J34" s="116" t="s">
        <v>931</v>
      </c>
      <c r="K34" s="30"/>
      <c r="L34" s="30"/>
      <c r="M34" s="30"/>
      <c r="N34" s="37"/>
    </row>
    <row r="35" spans="1:15" ht="20.100000000000001" customHeight="1">
      <c r="A35" s="30"/>
      <c r="B35" s="138"/>
      <c r="C35" s="60" t="s">
        <v>2046</v>
      </c>
      <c r="D35" s="60" t="s">
        <v>2047</v>
      </c>
      <c r="E35" s="72">
        <v>0</v>
      </c>
      <c r="F35" s="72"/>
      <c r="G35" s="72"/>
      <c r="H35" s="61">
        <v>43065000</v>
      </c>
      <c r="I35" s="115">
        <v>45016</v>
      </c>
      <c r="J35" s="116" t="s">
        <v>931</v>
      </c>
      <c r="K35" s="30"/>
      <c r="L35" s="30"/>
      <c r="M35" s="30"/>
      <c r="N35" s="37"/>
    </row>
    <row r="36" spans="1:15" ht="20.100000000000001" customHeight="1">
      <c r="A36" s="30"/>
      <c r="B36" s="133"/>
      <c r="C36" s="60" t="s">
        <v>2048</v>
      </c>
      <c r="D36" s="60" t="s">
        <v>2049</v>
      </c>
      <c r="E36" s="72">
        <v>0</v>
      </c>
      <c r="F36" s="72"/>
      <c r="G36" s="72"/>
      <c r="H36" s="61">
        <v>316800000</v>
      </c>
      <c r="I36" s="115">
        <v>45016</v>
      </c>
      <c r="J36" s="116" t="s">
        <v>931</v>
      </c>
      <c r="K36" s="30"/>
      <c r="L36" s="30"/>
      <c r="M36" s="30"/>
      <c r="N36" s="37"/>
    </row>
    <row r="37" spans="1:15" ht="20.100000000000001" customHeight="1">
      <c r="A37" s="30"/>
      <c r="B37" s="84"/>
      <c r="C37" s="63"/>
      <c r="D37" s="60"/>
      <c r="E37" s="72"/>
      <c r="F37" s="72"/>
      <c r="G37" s="72"/>
      <c r="H37" s="61"/>
      <c r="I37" s="68"/>
      <c r="J37" s="63"/>
      <c r="K37" s="30"/>
      <c r="L37" s="30"/>
      <c r="M37" s="30"/>
      <c r="N37" s="37"/>
    </row>
    <row r="38" spans="1:15" ht="20.100000000000001" customHeight="1">
      <c r="A38" s="30"/>
      <c r="B38" s="140" t="s">
        <v>480</v>
      </c>
      <c r="C38" s="141"/>
      <c r="D38" s="142"/>
      <c r="E38" s="38">
        <f>SUM(E4:E37)</f>
        <v>3458125000</v>
      </c>
      <c r="F38" s="38">
        <f>SUM(F4:F37)</f>
        <v>0</v>
      </c>
      <c r="G38" s="38">
        <f>SUM(G4:G37)</f>
        <v>0</v>
      </c>
      <c r="H38" s="38">
        <f>SUM(H4:H37)</f>
        <v>9021979432</v>
      </c>
      <c r="I38" s="38"/>
      <c r="J38" s="39"/>
      <c r="K38" s="30"/>
      <c r="L38" s="30"/>
      <c r="M38" s="30"/>
      <c r="N38" s="37"/>
    </row>
    <row r="39" spans="1:15" ht="20.100000000000001" customHeight="1">
      <c r="A39" s="30"/>
      <c r="B39" s="41"/>
      <c r="C39" s="41"/>
      <c r="D39" s="30"/>
      <c r="E39" s="30"/>
      <c r="F39" s="30"/>
      <c r="G39" s="30"/>
      <c r="H39" s="37"/>
      <c r="I39" s="37"/>
      <c r="J39" s="30"/>
      <c r="K39" s="30"/>
      <c r="L39" s="30"/>
      <c r="M39" s="30"/>
      <c r="N39" s="37"/>
    </row>
    <row r="40" spans="1:15" ht="20.100000000000001" customHeight="1">
      <c r="A40" s="30"/>
      <c r="B40" s="41"/>
      <c r="C40" s="41"/>
      <c r="D40" s="30"/>
      <c r="E40" s="30"/>
      <c r="F40" s="30"/>
      <c r="G40" s="30"/>
      <c r="H40" s="32" t="s">
        <v>479</v>
      </c>
      <c r="I40" s="46">
        <f>-SUM(O:O)</f>
        <v>9021979432</v>
      </c>
      <c r="J40" s="50"/>
      <c r="K40" s="30"/>
      <c r="L40" s="30"/>
      <c r="M40" s="30">
        <v>21080105</v>
      </c>
      <c r="N40" s="30" t="s">
        <v>146</v>
      </c>
      <c r="O40" s="37">
        <f>IFERROR(VLOOKUP(M40,Mapping!$O:$R,4,FALSE),"")</f>
        <v>-9021979432</v>
      </c>
    </row>
    <row r="41" spans="1:15" ht="20.100000000000001" customHeight="1">
      <c r="A41" s="30"/>
      <c r="B41" s="41"/>
      <c r="C41" s="41"/>
      <c r="D41" s="30"/>
      <c r="E41" s="30"/>
      <c r="F41" s="30"/>
      <c r="G41" s="30"/>
      <c r="H41" s="34" t="s">
        <v>483</v>
      </c>
      <c r="I41" s="47">
        <f>+I40-H38</f>
        <v>0</v>
      </c>
      <c r="J41" s="50"/>
      <c r="K41" s="30"/>
      <c r="L41" s="30"/>
      <c r="M41" s="30"/>
      <c r="N41" s="30"/>
      <c r="O41" s="37" t="str">
        <f>IFERROR(VLOOKUP(M41,Mapping!$O:$R,4,FALSE),"")</f>
        <v/>
      </c>
    </row>
    <row r="42" spans="1:15" ht="20.100000000000001" customHeight="1">
      <c r="A42" s="30"/>
      <c r="B42" s="41"/>
      <c r="C42" s="41"/>
      <c r="D42" s="30"/>
      <c r="E42" s="30"/>
      <c r="F42" s="30"/>
      <c r="G42" s="30"/>
      <c r="H42" s="37"/>
      <c r="I42" s="37"/>
      <c r="J42" s="30"/>
      <c r="K42" s="30"/>
      <c r="L42" s="30"/>
      <c r="M42" s="30"/>
      <c r="N42" s="37" t="str">
        <f>IFERROR(VLOOKUP(L42,Mapping!$O:$R,4,FALSE),"")</f>
        <v/>
      </c>
    </row>
    <row r="43" spans="1:15" ht="20.100000000000001" customHeight="1">
      <c r="N43" s="37" t="str">
        <f>IFERROR(VLOOKUP(L43,Mapping!$O:$R,4,FALSE),"")</f>
        <v/>
      </c>
    </row>
    <row r="44" spans="1:15" ht="20.100000000000001" customHeight="1">
      <c r="N44" s="37" t="str">
        <f>IFERROR(VLOOKUP(L44,Mapping!$O:$R,4,FALSE),"")</f>
        <v/>
      </c>
    </row>
    <row r="45" spans="1:15" ht="20.100000000000001" customHeight="1">
      <c r="N45" s="37" t="str">
        <f>IFERROR(VLOOKUP(L45,Mapping!$O:$R,4,FALSE),"")</f>
        <v/>
      </c>
    </row>
    <row r="46" spans="1:15" ht="20.100000000000001" customHeight="1">
      <c r="N46" s="37" t="str">
        <f>IFERROR(VLOOKUP(L46,Mapping!$O:$R,4,FALSE),"")</f>
        <v/>
      </c>
    </row>
    <row r="47" spans="1:15" ht="20.100000000000001" customHeight="1">
      <c r="N47" s="37" t="str">
        <f>IFERROR(VLOOKUP(L47,Mapping!$O:$R,4,FALSE),"")</f>
        <v/>
      </c>
    </row>
    <row r="48" spans="1:15" ht="20.100000000000001" customHeight="1">
      <c r="N48" s="37" t="str">
        <f>IFERROR(VLOOKUP(L48,Mapping!$O:$R,4,FALSE),"")</f>
        <v/>
      </c>
    </row>
    <row r="49" spans="14:14" ht="20.100000000000001" customHeight="1">
      <c r="N49" s="37" t="str">
        <f>IFERROR(VLOOKUP(L49,Mapping!$O:$R,4,FALSE),"")</f>
        <v/>
      </c>
    </row>
  </sheetData>
  <mergeCells count="1">
    <mergeCell ref="B38:D38"/>
  </mergeCells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2060"/>
  </sheetPr>
  <dimension ref="A1:N31"/>
  <sheetViews>
    <sheetView showGridLines="0" zoomScale="85" zoomScaleNormal="85" workbookViewId="0">
      <selection activeCell="A4" sqref="A4"/>
    </sheetView>
  </sheetViews>
  <sheetFormatPr defaultColWidth="9.140625" defaultRowHeight="20.100000000000001" customHeight="1"/>
  <cols>
    <col min="1" max="1" width="2.7109375" style="28" customWidth="1"/>
    <col min="2" max="2" width="31.5703125" style="88" bestFit="1" customWidth="1"/>
    <col min="3" max="3" width="23" style="88" bestFit="1" customWidth="1"/>
    <col min="4" max="5" width="20.7109375" style="28" customWidth="1"/>
    <col min="6" max="7" width="20.7109375" style="28" hidden="1" customWidth="1"/>
    <col min="8" max="8" width="20.7109375" style="49" customWidth="1"/>
    <col min="9" max="9" width="28.140625" style="28" customWidth="1"/>
    <col min="10" max="10" width="2.7109375" style="28" customWidth="1"/>
    <col min="11" max="13" width="20.7109375" style="28" customWidth="1"/>
    <col min="14" max="14" width="11.85546875" style="28" bestFit="1" customWidth="1"/>
    <col min="15" max="16384" width="9.140625" style="28"/>
  </cols>
  <sheetData>
    <row r="1" spans="1:13" ht="20.100000000000001" customHeight="1">
      <c r="A1" s="27" t="s">
        <v>528</v>
      </c>
      <c r="B1" s="41"/>
      <c r="C1" s="41"/>
      <c r="D1" s="30"/>
      <c r="E1" s="30"/>
      <c r="F1" s="30"/>
      <c r="G1" s="30"/>
      <c r="H1" s="37"/>
      <c r="I1" s="30"/>
      <c r="J1" s="30"/>
      <c r="K1" s="30"/>
      <c r="L1" s="30"/>
      <c r="M1" s="37"/>
    </row>
    <row r="2" spans="1:13" ht="20.100000000000001" customHeight="1">
      <c r="A2" s="30"/>
      <c r="B2" s="87"/>
      <c r="C2" s="89"/>
      <c r="D2" s="21"/>
      <c r="E2" s="21"/>
      <c r="F2" s="21"/>
      <c r="G2" s="21"/>
      <c r="H2" s="44"/>
      <c r="I2" s="22" t="s">
        <v>473</v>
      </c>
      <c r="J2" s="30"/>
      <c r="K2" s="30"/>
      <c r="L2" s="30"/>
      <c r="M2" s="37"/>
    </row>
    <row r="3" spans="1:13" ht="20.100000000000001" customHeight="1">
      <c r="A3" s="30"/>
      <c r="B3" s="23" t="s">
        <v>469</v>
      </c>
      <c r="C3" s="23" t="s">
        <v>485</v>
      </c>
      <c r="D3" s="23" t="s">
        <v>486</v>
      </c>
      <c r="E3" s="24" t="str">
        <f>보통예금YG!$F$3</f>
        <v>`22년말</v>
      </c>
      <c r="F3" s="24" t="s">
        <v>474</v>
      </c>
      <c r="G3" s="24" t="s">
        <v>475</v>
      </c>
      <c r="H3" s="24" t="str">
        <f>보통예금YG!$G$3</f>
        <v>`23년 1분기</v>
      </c>
      <c r="I3" s="26" t="s">
        <v>477</v>
      </c>
      <c r="J3" s="30"/>
      <c r="K3" s="30"/>
      <c r="L3" s="30"/>
      <c r="M3" s="37"/>
    </row>
    <row r="4" spans="1:13" ht="20.100000000000001" customHeight="1">
      <c r="A4" s="30"/>
      <c r="B4" s="63" t="s">
        <v>145</v>
      </c>
      <c r="C4" s="63" t="s">
        <v>2058</v>
      </c>
      <c r="D4" s="60" t="s">
        <v>2059</v>
      </c>
      <c r="E4" s="72">
        <v>57356733</v>
      </c>
      <c r="F4" s="62"/>
      <c r="G4" s="62"/>
      <c r="H4" s="61">
        <v>26616443</v>
      </c>
      <c r="I4" s="31"/>
      <c r="J4" s="30"/>
      <c r="K4" s="30"/>
      <c r="L4" s="30"/>
      <c r="M4" s="37"/>
    </row>
    <row r="5" spans="1:13" ht="20.100000000000001" customHeight="1">
      <c r="A5" s="30"/>
      <c r="B5" s="82" t="s">
        <v>149</v>
      </c>
      <c r="C5" s="63" t="s">
        <v>782</v>
      </c>
      <c r="D5" s="60" t="s">
        <v>2060</v>
      </c>
      <c r="E5" s="72">
        <v>54828089</v>
      </c>
      <c r="F5" s="62"/>
      <c r="G5" s="62"/>
      <c r="H5" s="61">
        <v>48807352</v>
      </c>
      <c r="I5" s="31"/>
      <c r="J5" s="30"/>
      <c r="K5" s="30"/>
      <c r="L5" s="30"/>
      <c r="M5" s="37"/>
    </row>
    <row r="6" spans="1:13" ht="20.100000000000001" customHeight="1">
      <c r="A6" s="30"/>
      <c r="B6" s="138"/>
      <c r="C6" s="63" t="s">
        <v>2051</v>
      </c>
      <c r="D6" s="60" t="s">
        <v>2052</v>
      </c>
      <c r="E6" s="72">
        <v>0</v>
      </c>
      <c r="F6" s="62"/>
      <c r="G6" s="62"/>
      <c r="H6" s="61">
        <v>128650</v>
      </c>
      <c r="I6" s="60"/>
      <c r="J6" s="30"/>
      <c r="K6" s="30"/>
      <c r="L6" s="30"/>
      <c r="M6" s="37"/>
    </row>
    <row r="7" spans="1:13" ht="20.100000000000001" customHeight="1">
      <c r="A7" s="30"/>
      <c r="B7" s="84"/>
      <c r="C7" s="63" t="s">
        <v>950</v>
      </c>
      <c r="D7" s="60" t="s">
        <v>2050</v>
      </c>
      <c r="E7" s="72">
        <v>4878928</v>
      </c>
      <c r="F7" s="62"/>
      <c r="G7" s="62"/>
      <c r="H7" s="61">
        <v>5200535</v>
      </c>
      <c r="I7" s="31"/>
      <c r="J7" s="30"/>
      <c r="K7" s="30"/>
      <c r="L7" s="30"/>
      <c r="M7" s="37"/>
    </row>
    <row r="8" spans="1:13" ht="20.100000000000001" customHeight="1">
      <c r="A8" s="30"/>
      <c r="B8" s="82" t="s">
        <v>147</v>
      </c>
      <c r="C8" s="63" t="s">
        <v>951</v>
      </c>
      <c r="D8" s="60" t="s">
        <v>2053</v>
      </c>
      <c r="E8" s="72">
        <v>8011500</v>
      </c>
      <c r="F8" s="62"/>
      <c r="G8" s="62"/>
      <c r="H8" s="61">
        <v>0</v>
      </c>
      <c r="I8" s="31"/>
      <c r="J8" s="30"/>
      <c r="K8" s="30"/>
      <c r="L8" s="30"/>
      <c r="M8" s="37"/>
    </row>
    <row r="9" spans="1:13" ht="20.100000000000001" customHeight="1">
      <c r="A9" s="30"/>
      <c r="B9" s="83"/>
      <c r="C9" s="63" t="s">
        <v>780</v>
      </c>
      <c r="D9" s="60" t="s">
        <v>2054</v>
      </c>
      <c r="E9" s="72">
        <v>929200</v>
      </c>
      <c r="F9" s="62"/>
      <c r="G9" s="62"/>
      <c r="H9" s="61">
        <v>2825100</v>
      </c>
      <c r="I9" s="31"/>
      <c r="J9" s="30"/>
      <c r="K9" s="30"/>
      <c r="L9" s="30"/>
      <c r="M9" s="37"/>
    </row>
    <row r="10" spans="1:13" ht="20.100000000000001" customHeight="1">
      <c r="A10" s="30"/>
      <c r="B10" s="83"/>
      <c r="C10" s="63" t="s">
        <v>952</v>
      </c>
      <c r="D10" s="60" t="s">
        <v>2054</v>
      </c>
      <c r="E10" s="72">
        <v>850000</v>
      </c>
      <c r="F10" s="62"/>
      <c r="G10" s="62"/>
      <c r="H10" s="61">
        <v>1491600</v>
      </c>
      <c r="I10" s="31"/>
      <c r="J10" s="30"/>
      <c r="K10" s="30"/>
      <c r="L10" s="30"/>
      <c r="M10" s="37"/>
    </row>
    <row r="11" spans="1:13" ht="20.100000000000001" customHeight="1">
      <c r="A11" s="30"/>
      <c r="B11" s="138"/>
      <c r="C11" s="63" t="s">
        <v>953</v>
      </c>
      <c r="D11" s="60" t="s">
        <v>2054</v>
      </c>
      <c r="E11" s="72">
        <v>2000000</v>
      </c>
      <c r="F11" s="62"/>
      <c r="G11" s="62"/>
      <c r="H11" s="61">
        <v>0</v>
      </c>
      <c r="I11" s="60"/>
      <c r="J11" s="30"/>
      <c r="K11" s="30"/>
      <c r="L11" s="30"/>
      <c r="M11" s="37"/>
    </row>
    <row r="12" spans="1:13" ht="20.100000000000001" customHeight="1">
      <c r="A12" s="30"/>
      <c r="B12" s="138"/>
      <c r="C12" s="63" t="s">
        <v>834</v>
      </c>
      <c r="D12" s="60" t="s">
        <v>2054</v>
      </c>
      <c r="E12" s="72">
        <v>0</v>
      </c>
      <c r="F12" s="62"/>
      <c r="G12" s="62"/>
      <c r="H12" s="61">
        <v>330000</v>
      </c>
      <c r="I12" s="60"/>
      <c r="J12" s="30"/>
      <c r="K12" s="30"/>
      <c r="L12" s="30"/>
      <c r="M12" s="37"/>
    </row>
    <row r="13" spans="1:13" ht="20.100000000000001" customHeight="1">
      <c r="A13" s="30"/>
      <c r="B13" s="138"/>
      <c r="C13" s="63" t="s">
        <v>2055</v>
      </c>
      <c r="D13" s="60" t="s">
        <v>2054</v>
      </c>
      <c r="E13" s="72">
        <v>0</v>
      </c>
      <c r="F13" s="62"/>
      <c r="G13" s="62"/>
      <c r="H13" s="61">
        <v>812900</v>
      </c>
      <c r="I13" s="60"/>
      <c r="J13" s="30"/>
      <c r="K13" s="30"/>
      <c r="L13" s="30"/>
      <c r="M13" s="37"/>
    </row>
    <row r="14" spans="1:13" ht="20.100000000000001" customHeight="1">
      <c r="A14" s="30"/>
      <c r="B14" s="138"/>
      <c r="C14" s="63" t="s">
        <v>954</v>
      </c>
      <c r="D14" s="60" t="s">
        <v>2061</v>
      </c>
      <c r="E14" s="72">
        <v>95360</v>
      </c>
      <c r="F14" s="62"/>
      <c r="G14" s="62"/>
      <c r="H14" s="61">
        <v>0</v>
      </c>
      <c r="I14" s="60"/>
      <c r="J14" s="30"/>
      <c r="K14" s="30"/>
      <c r="L14" s="30"/>
      <c r="M14" s="37"/>
    </row>
    <row r="15" spans="1:13" ht="20.100000000000001" customHeight="1">
      <c r="A15" s="30"/>
      <c r="B15" s="63" t="s">
        <v>1085</v>
      </c>
      <c r="C15" s="63" t="s">
        <v>954</v>
      </c>
      <c r="D15" s="60" t="s">
        <v>2062</v>
      </c>
      <c r="E15" s="72">
        <v>101841012</v>
      </c>
      <c r="F15" s="62"/>
      <c r="G15" s="62"/>
      <c r="H15" s="61">
        <v>0</v>
      </c>
      <c r="I15" s="60"/>
      <c r="J15" s="30"/>
      <c r="K15" s="30"/>
      <c r="L15" s="30"/>
      <c r="M15" s="37"/>
    </row>
    <row r="16" spans="1:13" ht="20.100000000000001" customHeight="1">
      <c r="A16" s="30"/>
      <c r="B16" s="82" t="s">
        <v>148</v>
      </c>
      <c r="C16" s="63" t="s">
        <v>780</v>
      </c>
      <c r="D16" s="60" t="s">
        <v>2054</v>
      </c>
      <c r="E16" s="72">
        <v>92920</v>
      </c>
      <c r="F16" s="62"/>
      <c r="G16" s="62"/>
      <c r="H16" s="61">
        <v>282510</v>
      </c>
      <c r="I16" s="31"/>
      <c r="J16" s="30"/>
      <c r="K16" s="30"/>
      <c r="L16" s="30"/>
      <c r="M16" s="37"/>
    </row>
    <row r="17" spans="1:14" ht="20.100000000000001" customHeight="1">
      <c r="A17" s="30"/>
      <c r="B17" s="138"/>
      <c r="C17" s="63" t="s">
        <v>953</v>
      </c>
      <c r="D17" s="60" t="s">
        <v>2056</v>
      </c>
      <c r="E17" s="72">
        <v>200000</v>
      </c>
      <c r="F17" s="62"/>
      <c r="G17" s="62"/>
      <c r="H17" s="61">
        <v>0</v>
      </c>
      <c r="I17" s="60"/>
      <c r="J17" s="30"/>
      <c r="K17" s="30"/>
      <c r="L17" s="30"/>
      <c r="M17" s="37"/>
    </row>
    <row r="18" spans="1:14" ht="20.100000000000001" customHeight="1">
      <c r="A18" s="30"/>
      <c r="B18" s="84"/>
      <c r="C18" s="63" t="s">
        <v>2057</v>
      </c>
      <c r="D18" s="60" t="s">
        <v>2056</v>
      </c>
      <c r="E18" s="72">
        <v>0</v>
      </c>
      <c r="F18" s="62"/>
      <c r="G18" s="62"/>
      <c r="H18" s="61">
        <v>33000</v>
      </c>
      <c r="I18" s="31"/>
      <c r="J18" s="30"/>
      <c r="K18" s="30"/>
      <c r="L18" s="30"/>
      <c r="M18" s="37"/>
    </row>
    <row r="19" spans="1:14" ht="20.100000000000001" customHeight="1">
      <c r="A19" s="30"/>
      <c r="B19" s="63" t="s">
        <v>150</v>
      </c>
      <c r="C19" s="63" t="s">
        <v>950</v>
      </c>
      <c r="D19" s="60" t="s">
        <v>2063</v>
      </c>
      <c r="E19" s="72">
        <v>4107750</v>
      </c>
      <c r="F19" s="62"/>
      <c r="G19" s="62"/>
      <c r="H19" s="61">
        <v>0</v>
      </c>
      <c r="I19" s="31"/>
      <c r="J19" s="30"/>
      <c r="K19" s="30"/>
      <c r="L19" s="30"/>
      <c r="M19" s="37"/>
    </row>
    <row r="20" spans="1:14" ht="20.100000000000001" customHeight="1">
      <c r="A20" s="30"/>
      <c r="B20" s="140" t="s">
        <v>480</v>
      </c>
      <c r="C20" s="141"/>
      <c r="D20" s="142"/>
      <c r="E20" s="38">
        <f>SUM(E4:E19)</f>
        <v>235191492</v>
      </c>
      <c r="F20" s="38">
        <f>SUM(F4:F19)</f>
        <v>0</v>
      </c>
      <c r="G20" s="38">
        <f>SUM(G4:G19)</f>
        <v>0</v>
      </c>
      <c r="H20" s="38">
        <f>SUM(H4:H19)</f>
        <v>86528090</v>
      </c>
      <c r="I20" s="39"/>
      <c r="J20" s="30"/>
      <c r="K20" s="30"/>
      <c r="L20" s="30"/>
      <c r="M20" s="37"/>
    </row>
    <row r="21" spans="1:14" ht="20.100000000000001" customHeight="1">
      <c r="A21" s="30"/>
      <c r="B21" s="41"/>
      <c r="C21" s="41"/>
      <c r="D21" s="30"/>
      <c r="E21" s="30"/>
      <c r="F21" s="30"/>
      <c r="G21" s="30"/>
      <c r="H21" s="37"/>
      <c r="I21" s="30"/>
      <c r="J21" s="30"/>
      <c r="K21" s="30"/>
      <c r="L21" s="30"/>
      <c r="M21" s="37"/>
    </row>
    <row r="22" spans="1:14" ht="20.100000000000001" customHeight="1">
      <c r="A22" s="30"/>
      <c r="B22" s="41"/>
      <c r="C22" s="41"/>
      <c r="D22" s="30"/>
      <c r="E22" s="30"/>
      <c r="F22" s="30"/>
      <c r="G22" s="30"/>
      <c r="H22" s="32" t="s">
        <v>479</v>
      </c>
      <c r="I22" s="46">
        <f>-SUM(N:N)</f>
        <v>86528090</v>
      </c>
      <c r="J22" s="30"/>
      <c r="K22" s="30"/>
      <c r="L22" s="30">
        <v>21080103</v>
      </c>
      <c r="M22" s="30" t="s">
        <v>145</v>
      </c>
      <c r="N22" s="37">
        <f>IFERROR(VLOOKUP(L22,Mapping!$O:$R,4,FALSE),"")</f>
        <v>-26616443</v>
      </c>
    </row>
    <row r="23" spans="1:14" ht="20.100000000000001" customHeight="1">
      <c r="A23" s="30"/>
      <c r="B23" s="41"/>
      <c r="C23" s="41"/>
      <c r="D23" s="30"/>
      <c r="E23" s="30"/>
      <c r="F23" s="30"/>
      <c r="G23" s="30"/>
      <c r="H23" s="34" t="s">
        <v>483</v>
      </c>
      <c r="I23" s="47">
        <f>+I22-H20</f>
        <v>0</v>
      </c>
      <c r="J23" s="30"/>
      <c r="K23" s="30"/>
      <c r="L23" s="30">
        <v>21080109</v>
      </c>
      <c r="M23" s="30" t="s">
        <v>147</v>
      </c>
      <c r="N23" s="37">
        <f>IFERROR(VLOOKUP(L23,Mapping!$O:$R,4,FALSE),"")</f>
        <v>-5459600</v>
      </c>
    </row>
    <row r="24" spans="1:14" ht="20.100000000000001" customHeight="1">
      <c r="A24" s="30"/>
      <c r="B24" s="41"/>
      <c r="C24" s="41"/>
      <c r="D24" s="30"/>
      <c r="E24" s="30"/>
      <c r="F24" s="30"/>
      <c r="G24" s="30"/>
      <c r="H24" s="30"/>
      <c r="I24" s="37"/>
      <c r="J24" s="30"/>
      <c r="K24" s="30"/>
      <c r="L24" s="30">
        <v>21080111</v>
      </c>
      <c r="M24" s="30" t="s">
        <v>148</v>
      </c>
      <c r="N24" s="37">
        <f>IFERROR(VLOOKUP(L24,Mapping!$O:$R,4,FALSE),"")</f>
        <v>-315510</v>
      </c>
    </row>
    <row r="25" spans="1:14" ht="20.100000000000001" customHeight="1">
      <c r="A25"/>
      <c r="B25" s="42"/>
      <c r="C25" s="42"/>
      <c r="D25"/>
      <c r="E25"/>
      <c r="F25"/>
      <c r="G25"/>
      <c r="H25"/>
      <c r="I25" s="48"/>
      <c r="J25"/>
      <c r="K25"/>
      <c r="L25">
        <v>21080119</v>
      </c>
      <c r="M25" t="s">
        <v>149</v>
      </c>
      <c r="N25" s="37">
        <f>IFERROR(VLOOKUP(L25,Mapping!$O:$R,4,FALSE),"")</f>
        <v>-54136537</v>
      </c>
    </row>
    <row r="26" spans="1:14" ht="20.100000000000001" customHeight="1">
      <c r="A26"/>
      <c r="B26" s="42"/>
      <c r="C26" s="42"/>
      <c r="D26"/>
      <c r="E26"/>
      <c r="F26"/>
      <c r="G26"/>
      <c r="H26"/>
      <c r="I26" s="48"/>
      <c r="J26"/>
      <c r="K26"/>
      <c r="L26">
        <v>21080121</v>
      </c>
      <c r="M26" t="s">
        <v>150</v>
      </c>
      <c r="N26" s="37">
        <f>IFERROR(VLOOKUP(L26,Mapping!$O:$R,4,FALSE),"")</f>
        <v>0</v>
      </c>
    </row>
    <row r="27" spans="1:14" ht="20.100000000000001" customHeight="1">
      <c r="A27"/>
      <c r="B27" s="42"/>
      <c r="C27" s="42"/>
      <c r="D27"/>
      <c r="E27"/>
      <c r="F27"/>
      <c r="G27"/>
      <c r="H27" s="48"/>
      <c r="I27"/>
      <c r="J27"/>
      <c r="K27"/>
      <c r="L27">
        <v>21080107</v>
      </c>
      <c r="M27" s="37" t="s">
        <v>1042</v>
      </c>
      <c r="N27" s="37">
        <f>IFERROR(VLOOKUP(L27,Mapping!$O:$R,4,FALSE),"")</f>
        <v>0</v>
      </c>
    </row>
    <row r="28" spans="1:14" ht="20.100000000000001" customHeight="1">
      <c r="A28"/>
      <c r="B28" s="42"/>
      <c r="C28" s="42"/>
      <c r="D28"/>
      <c r="E28"/>
      <c r="F28"/>
      <c r="G28"/>
      <c r="H28" s="48"/>
      <c r="I28"/>
      <c r="J28"/>
      <c r="K28"/>
      <c r="L28"/>
      <c r="M28" s="37" t="str">
        <f>IFERROR(VLOOKUP(K28,Mapping!$O:$R,4,FALSE),"")</f>
        <v/>
      </c>
    </row>
    <row r="29" spans="1:14" ht="20.100000000000001" customHeight="1">
      <c r="A29"/>
      <c r="B29" s="42"/>
      <c r="C29" s="42"/>
      <c r="D29"/>
      <c r="E29"/>
      <c r="F29"/>
      <c r="G29"/>
      <c r="H29" s="48"/>
      <c r="I29"/>
      <c r="J29"/>
      <c r="K29"/>
      <c r="L29"/>
      <c r="M29" s="37" t="str">
        <f>IFERROR(VLOOKUP(K29,Mapping!$O:$R,4,FALSE),"")</f>
        <v/>
      </c>
    </row>
    <row r="30" spans="1:14" ht="20.100000000000001" customHeight="1">
      <c r="A30"/>
      <c r="B30" s="42"/>
      <c r="C30" s="42"/>
      <c r="D30"/>
      <c r="E30"/>
      <c r="F30"/>
      <c r="G30"/>
      <c r="H30" s="48"/>
      <c r="I30"/>
      <c r="J30"/>
      <c r="K30"/>
      <c r="L30"/>
      <c r="M30" s="37" t="str">
        <f>IFERROR(VLOOKUP(K30,Mapping!$O:$R,4,FALSE),"")</f>
        <v/>
      </c>
    </row>
    <row r="31" spans="1:14" ht="20.100000000000001" customHeight="1">
      <c r="A31"/>
      <c r="B31" s="42"/>
      <c r="C31" s="42"/>
      <c r="D31"/>
      <c r="E31"/>
      <c r="F31"/>
      <c r="G31"/>
      <c r="H31" s="48"/>
      <c r="I31"/>
      <c r="J31"/>
      <c r="K31"/>
      <c r="L31"/>
      <c r="M31" s="37" t="str">
        <f>IFERROR(VLOOKUP(K31,Mapping!$O:$R,4,FALSE),"")</f>
        <v/>
      </c>
    </row>
  </sheetData>
  <mergeCells count="1">
    <mergeCell ref="B20:D20"/>
  </mergeCells>
  <phoneticPr fontId="3" type="noConversion"/>
  <conditionalFormatting sqref="L22:M22">
    <cfRule type="containsText" dxfId="17" priority="1" operator="containsText" text="TRUE">
      <formula>NOT(ISERROR(SEARCH("TRUE",L22)))</formula>
    </cfRule>
    <cfRule type="containsText" dxfId="16" priority="2" operator="containsText" text="FALSE">
      <formula>NOT(ISERROR(SEARCH("FALSE",L22)))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2060"/>
  </sheetPr>
  <dimension ref="A1:P46"/>
  <sheetViews>
    <sheetView showGridLines="0" zoomScale="85" zoomScaleNormal="85" workbookViewId="0">
      <pane xSplit="4" ySplit="3" topLeftCell="J34" activePane="bottomRight" state="frozen"/>
      <selection pane="topRight" activeCell="E1" sqref="E1"/>
      <selection pane="bottomLeft" activeCell="A4" sqref="A4"/>
      <selection pane="bottomRight" activeCell="O37" sqref="O37"/>
    </sheetView>
  </sheetViews>
  <sheetFormatPr defaultColWidth="9.140625" defaultRowHeight="20.100000000000001" customHeight="1"/>
  <cols>
    <col min="1" max="1" width="2.7109375" style="28" customWidth="1"/>
    <col min="2" max="2" width="21" style="88" bestFit="1" customWidth="1"/>
    <col min="3" max="3" width="36.140625" style="88" bestFit="1" customWidth="1"/>
    <col min="4" max="4" width="53.42578125" style="28" bestFit="1" customWidth="1"/>
    <col min="5" max="5" width="20.7109375" style="28" customWidth="1"/>
    <col min="6" max="7" width="20.7109375" style="28" hidden="1" customWidth="1"/>
    <col min="8" max="8" width="20.7109375" style="49" customWidth="1"/>
    <col min="9" max="9" width="56" style="28" customWidth="1"/>
    <col min="10" max="10" width="2.7109375" style="28" customWidth="1"/>
    <col min="11" max="13" width="20.7109375" style="28" customWidth="1"/>
    <col min="14" max="14" width="14.7109375" style="28" bestFit="1" customWidth="1"/>
    <col min="15" max="15" width="13.42578125" style="28" bestFit="1" customWidth="1"/>
    <col min="16" max="16" width="11.85546875" style="28" bestFit="1" customWidth="1"/>
    <col min="17" max="16384" width="9.140625" style="28"/>
  </cols>
  <sheetData>
    <row r="1" spans="1:13" ht="20.100000000000001" customHeight="1">
      <c r="A1" s="27" t="s">
        <v>529</v>
      </c>
      <c r="B1" s="41"/>
      <c r="C1" s="41"/>
      <c r="D1" s="30"/>
      <c r="E1" s="30"/>
      <c r="F1" s="30"/>
      <c r="G1" s="30"/>
      <c r="H1" s="37"/>
      <c r="I1" s="30"/>
      <c r="J1" s="30"/>
      <c r="K1" s="30"/>
      <c r="L1" s="30"/>
      <c r="M1" s="37"/>
    </row>
    <row r="2" spans="1:13" ht="20.100000000000001" customHeight="1">
      <c r="A2" s="30"/>
      <c r="B2" s="87"/>
      <c r="C2" s="89"/>
      <c r="D2" s="21"/>
      <c r="E2" s="21"/>
      <c r="F2" s="21"/>
      <c r="G2" s="21"/>
      <c r="H2" s="44"/>
      <c r="I2" s="22" t="s">
        <v>1016</v>
      </c>
      <c r="J2" s="30"/>
      <c r="K2" s="30"/>
      <c r="L2" s="30"/>
      <c r="M2" s="37"/>
    </row>
    <row r="3" spans="1:13" ht="20.100000000000001" customHeight="1">
      <c r="A3" s="30"/>
      <c r="B3" s="66" t="s">
        <v>469</v>
      </c>
      <c r="C3" s="66" t="s">
        <v>485</v>
      </c>
      <c r="D3" s="66" t="s">
        <v>486</v>
      </c>
      <c r="E3" s="24" t="str">
        <f>보통예금YG!$F$3</f>
        <v>`22년말</v>
      </c>
      <c r="F3" s="65" t="s">
        <v>474</v>
      </c>
      <c r="G3" s="65" t="s">
        <v>475</v>
      </c>
      <c r="H3" s="24" t="str">
        <f>보통예금YG!$G$3</f>
        <v>`23년 1분기</v>
      </c>
      <c r="I3" s="67" t="s">
        <v>1017</v>
      </c>
      <c r="J3" s="30"/>
      <c r="K3" s="30"/>
      <c r="L3" s="30"/>
      <c r="M3" s="37"/>
    </row>
    <row r="4" spans="1:13" ht="20.100000000000001" customHeight="1">
      <c r="A4" s="30"/>
      <c r="B4" s="91" t="s">
        <v>152</v>
      </c>
      <c r="C4" s="63" t="s">
        <v>1958</v>
      </c>
      <c r="D4" s="60" t="s">
        <v>803</v>
      </c>
      <c r="E4" s="72">
        <v>171365</v>
      </c>
      <c r="F4" s="62"/>
      <c r="G4" s="62"/>
      <c r="H4" s="61">
        <v>142808</v>
      </c>
      <c r="I4" s="60" t="s">
        <v>1959</v>
      </c>
      <c r="J4" s="30"/>
      <c r="K4" s="30"/>
      <c r="L4" s="30"/>
      <c r="M4" s="37"/>
    </row>
    <row r="5" spans="1:13" ht="20.100000000000001" customHeight="1">
      <c r="A5" s="30"/>
      <c r="B5" s="83"/>
      <c r="C5" s="63" t="s">
        <v>1958</v>
      </c>
      <c r="D5" s="60" t="s">
        <v>804</v>
      </c>
      <c r="E5" s="72">
        <v>95420</v>
      </c>
      <c r="F5" s="62"/>
      <c r="G5" s="62"/>
      <c r="H5" s="61">
        <v>79520</v>
      </c>
      <c r="I5" s="60" t="s">
        <v>1960</v>
      </c>
      <c r="J5" s="30"/>
      <c r="K5" s="30"/>
      <c r="L5" s="30"/>
      <c r="M5" s="37"/>
    </row>
    <row r="6" spans="1:13" ht="20.100000000000001" customHeight="1">
      <c r="A6" s="30"/>
      <c r="B6" s="83"/>
      <c r="C6" s="63" t="s">
        <v>1958</v>
      </c>
      <c r="D6" s="60" t="s">
        <v>805</v>
      </c>
      <c r="E6" s="72">
        <v>124362</v>
      </c>
      <c r="F6" s="62"/>
      <c r="G6" s="62"/>
      <c r="H6" s="61">
        <v>103638</v>
      </c>
      <c r="I6" s="60" t="s">
        <v>1961</v>
      </c>
      <c r="J6" s="30"/>
      <c r="K6" s="30"/>
      <c r="L6" s="30"/>
      <c r="M6" s="37"/>
    </row>
    <row r="7" spans="1:13" ht="20.100000000000001" customHeight="1">
      <c r="A7" s="30"/>
      <c r="B7" s="83"/>
      <c r="C7" s="63" t="s">
        <v>1958</v>
      </c>
      <c r="D7" s="60" t="s">
        <v>806</v>
      </c>
      <c r="E7" s="72">
        <v>269538</v>
      </c>
      <c r="F7" s="62"/>
      <c r="G7" s="62"/>
      <c r="H7" s="61">
        <v>224614</v>
      </c>
      <c r="I7" s="60" t="s">
        <v>1962</v>
      </c>
      <c r="J7" s="30"/>
      <c r="K7" s="30"/>
      <c r="L7" s="30"/>
      <c r="M7" s="37"/>
    </row>
    <row r="8" spans="1:13" ht="20.100000000000001" customHeight="1">
      <c r="A8" s="30"/>
      <c r="B8" s="83"/>
      <c r="C8" s="63" t="s">
        <v>1958</v>
      </c>
      <c r="D8" s="60" t="s">
        <v>809</v>
      </c>
      <c r="E8" s="72">
        <v>28226137</v>
      </c>
      <c r="F8" s="62"/>
      <c r="G8" s="62"/>
      <c r="H8" s="61">
        <v>28226137</v>
      </c>
      <c r="I8" s="60" t="s">
        <v>1963</v>
      </c>
      <c r="J8" s="30"/>
      <c r="K8" s="30"/>
      <c r="L8" s="30"/>
      <c r="M8" s="37"/>
    </row>
    <row r="9" spans="1:13" ht="20.100000000000001" customHeight="1">
      <c r="A9" s="30"/>
      <c r="B9" s="83"/>
      <c r="C9" s="63" t="s">
        <v>1958</v>
      </c>
      <c r="D9" s="60" t="s">
        <v>810</v>
      </c>
      <c r="E9" s="72">
        <v>16124795</v>
      </c>
      <c r="F9" s="62"/>
      <c r="G9" s="62"/>
      <c r="H9" s="61">
        <v>16124795</v>
      </c>
      <c r="I9" s="60" t="s">
        <v>1964</v>
      </c>
      <c r="J9" s="30"/>
      <c r="K9" s="30"/>
      <c r="L9" s="30"/>
      <c r="M9" s="37"/>
    </row>
    <row r="10" spans="1:13" ht="20.100000000000001" customHeight="1">
      <c r="A10" s="30"/>
      <c r="B10" s="83"/>
      <c r="C10" s="63" t="s">
        <v>1958</v>
      </c>
      <c r="D10" s="60" t="s">
        <v>811</v>
      </c>
      <c r="E10" s="72">
        <v>3972605</v>
      </c>
      <c r="F10" s="62"/>
      <c r="G10" s="62"/>
      <c r="H10" s="61">
        <v>9355481</v>
      </c>
      <c r="I10" s="60" t="s">
        <v>1965</v>
      </c>
      <c r="J10" s="30"/>
      <c r="K10" s="30"/>
      <c r="L10" s="30"/>
      <c r="M10" s="37"/>
    </row>
    <row r="11" spans="1:13" ht="20.100000000000001" customHeight="1">
      <c r="A11" s="30"/>
      <c r="B11" s="83"/>
      <c r="C11" s="63" t="s">
        <v>1958</v>
      </c>
      <c r="D11" s="60" t="s">
        <v>812</v>
      </c>
      <c r="E11" s="72">
        <v>41099754</v>
      </c>
      <c r="F11" s="62"/>
      <c r="G11" s="62"/>
      <c r="H11" s="61">
        <v>41099754</v>
      </c>
      <c r="I11" s="60" t="s">
        <v>1966</v>
      </c>
      <c r="J11" s="30"/>
      <c r="K11" s="30"/>
      <c r="L11" s="30"/>
      <c r="M11" s="37"/>
    </row>
    <row r="12" spans="1:13" ht="20.100000000000001" customHeight="1">
      <c r="A12" s="30"/>
      <c r="B12" s="83"/>
      <c r="C12" s="63" t="s">
        <v>1958</v>
      </c>
      <c r="D12" s="60" t="s">
        <v>813</v>
      </c>
      <c r="E12" s="72">
        <v>35626301</v>
      </c>
      <c r="F12" s="62"/>
      <c r="G12" s="62"/>
      <c r="H12" s="61">
        <v>35626301</v>
      </c>
      <c r="I12" s="60" t="s">
        <v>1967</v>
      </c>
      <c r="J12" s="30"/>
      <c r="K12" s="30"/>
      <c r="L12" s="30"/>
      <c r="M12" s="37"/>
    </row>
    <row r="13" spans="1:13" ht="20.100000000000001" customHeight="1">
      <c r="A13" s="30"/>
      <c r="B13" s="83"/>
      <c r="C13" s="63" t="s">
        <v>1968</v>
      </c>
      <c r="D13" s="60" t="s">
        <v>799</v>
      </c>
      <c r="E13" s="72">
        <v>1558027</v>
      </c>
      <c r="F13" s="62"/>
      <c r="G13" s="62"/>
      <c r="H13" s="61">
        <v>1781588</v>
      </c>
      <c r="I13" s="60" t="s">
        <v>1969</v>
      </c>
      <c r="J13" s="30"/>
      <c r="K13" s="30"/>
      <c r="L13" s="30"/>
      <c r="M13" s="37"/>
    </row>
    <row r="14" spans="1:13" ht="20.100000000000001" customHeight="1">
      <c r="A14" s="30"/>
      <c r="B14" s="83"/>
      <c r="C14" s="63" t="s">
        <v>1968</v>
      </c>
      <c r="D14" s="60" t="s">
        <v>800</v>
      </c>
      <c r="E14" s="72">
        <v>2337041</v>
      </c>
      <c r="F14" s="62"/>
      <c r="G14" s="62"/>
      <c r="H14" s="61">
        <v>2672383</v>
      </c>
      <c r="I14" s="60" t="s">
        <v>1970</v>
      </c>
      <c r="J14" s="30"/>
      <c r="K14" s="30"/>
      <c r="L14" s="30"/>
      <c r="M14" s="37"/>
    </row>
    <row r="15" spans="1:13" ht="20.100000000000001" customHeight="1">
      <c r="A15" s="30"/>
      <c r="B15" s="83"/>
      <c r="C15" s="63" t="s">
        <v>1971</v>
      </c>
      <c r="D15" s="60" t="s">
        <v>807</v>
      </c>
      <c r="E15" s="72">
        <v>604669</v>
      </c>
      <c r="F15" s="62"/>
      <c r="G15" s="62"/>
      <c r="H15" s="61">
        <v>604670</v>
      </c>
      <c r="I15" s="60" t="s">
        <v>1972</v>
      </c>
      <c r="J15" s="30"/>
      <c r="K15" s="30"/>
      <c r="L15" s="30"/>
      <c r="M15" s="37"/>
    </row>
    <row r="16" spans="1:13" ht="20.100000000000001" customHeight="1">
      <c r="A16" s="30"/>
      <c r="B16" s="83"/>
      <c r="C16" s="63" t="s">
        <v>1971</v>
      </c>
      <c r="D16" s="60" t="s">
        <v>807</v>
      </c>
      <c r="E16" s="72">
        <v>618493</v>
      </c>
      <c r="F16" s="62"/>
      <c r="G16" s="62"/>
      <c r="H16" s="61">
        <v>618494</v>
      </c>
      <c r="I16" s="60" t="s">
        <v>1973</v>
      </c>
      <c r="J16" s="30"/>
      <c r="K16" s="30"/>
      <c r="L16" s="30"/>
      <c r="M16" s="37"/>
    </row>
    <row r="17" spans="1:13" ht="20.100000000000001" customHeight="1">
      <c r="A17" s="30"/>
      <c r="B17" s="83"/>
      <c r="C17" s="63" t="s">
        <v>1971</v>
      </c>
      <c r="D17" s="60" t="s">
        <v>807</v>
      </c>
      <c r="E17" s="72">
        <v>1041161</v>
      </c>
      <c r="F17" s="62"/>
      <c r="G17" s="62"/>
      <c r="H17" s="61">
        <v>1041160</v>
      </c>
      <c r="I17" s="60" t="s">
        <v>1974</v>
      </c>
      <c r="J17" s="30"/>
      <c r="K17" s="30"/>
      <c r="L17" s="30"/>
      <c r="M17" s="37"/>
    </row>
    <row r="18" spans="1:13" ht="20.100000000000001" customHeight="1">
      <c r="A18" s="30"/>
      <c r="B18" s="83"/>
      <c r="C18" s="63" t="s">
        <v>1971</v>
      </c>
      <c r="D18" s="60" t="s">
        <v>807</v>
      </c>
      <c r="E18" s="72">
        <v>718221</v>
      </c>
      <c r="F18" s="62"/>
      <c r="G18" s="62"/>
      <c r="H18" s="61">
        <v>718222</v>
      </c>
      <c r="I18" s="60" t="s">
        <v>1975</v>
      </c>
      <c r="J18" s="30"/>
      <c r="K18" s="30"/>
      <c r="L18" s="30"/>
      <c r="M18" s="37"/>
    </row>
    <row r="19" spans="1:13" ht="20.100000000000001" customHeight="1">
      <c r="A19" s="30"/>
      <c r="B19" s="83"/>
      <c r="C19" s="63" t="s">
        <v>1971</v>
      </c>
      <c r="D19" s="60" t="s">
        <v>808</v>
      </c>
      <c r="E19" s="72">
        <v>13334758</v>
      </c>
      <c r="F19" s="62"/>
      <c r="G19" s="62"/>
      <c r="H19" s="61">
        <v>13334757</v>
      </c>
      <c r="I19" s="60" t="s">
        <v>1976</v>
      </c>
      <c r="J19" s="30"/>
      <c r="K19" s="30"/>
      <c r="L19" s="30"/>
      <c r="M19" s="37"/>
    </row>
    <row r="20" spans="1:13" ht="20.100000000000001" customHeight="1">
      <c r="A20" s="30"/>
      <c r="B20" s="83"/>
      <c r="C20" s="63" t="s">
        <v>1977</v>
      </c>
      <c r="D20" s="60" t="s">
        <v>1978</v>
      </c>
      <c r="E20" s="72">
        <v>4394520</v>
      </c>
      <c r="F20" s="62"/>
      <c r="G20" s="62"/>
      <c r="H20" s="61">
        <v>8043836</v>
      </c>
      <c r="I20" s="60" t="s">
        <v>1979</v>
      </c>
      <c r="J20" s="30"/>
      <c r="K20" s="30"/>
      <c r="L20" s="30"/>
      <c r="M20" s="37"/>
    </row>
    <row r="21" spans="1:13" ht="20.100000000000001" customHeight="1">
      <c r="A21" s="30"/>
      <c r="B21" s="83"/>
      <c r="C21" s="63" t="s">
        <v>1980</v>
      </c>
      <c r="D21" s="60" t="s">
        <v>1981</v>
      </c>
      <c r="E21" s="72">
        <v>2613697</v>
      </c>
      <c r="F21" s="62"/>
      <c r="G21" s="62"/>
      <c r="H21" s="61">
        <v>34191780</v>
      </c>
      <c r="I21" s="60" t="s">
        <v>1982</v>
      </c>
      <c r="J21" s="30"/>
      <c r="K21" s="30"/>
      <c r="L21" s="30"/>
      <c r="M21" s="37"/>
    </row>
    <row r="22" spans="1:13" ht="20.100000000000001" customHeight="1">
      <c r="A22" s="30"/>
      <c r="B22" s="83"/>
      <c r="C22" s="63" t="s">
        <v>1980</v>
      </c>
      <c r="D22" s="60" t="s">
        <v>1983</v>
      </c>
      <c r="E22" s="72"/>
      <c r="F22" s="62"/>
      <c r="G22" s="62"/>
      <c r="H22" s="61">
        <v>29945678</v>
      </c>
      <c r="I22" s="60" t="s">
        <v>1984</v>
      </c>
      <c r="J22" s="30"/>
      <c r="K22" s="30"/>
      <c r="L22" s="30"/>
      <c r="M22" s="37"/>
    </row>
    <row r="23" spans="1:13" ht="20.100000000000001" customHeight="1">
      <c r="A23" s="30"/>
      <c r="B23" s="91" t="s">
        <v>153</v>
      </c>
      <c r="C23" s="63"/>
      <c r="D23" s="60" t="s">
        <v>814</v>
      </c>
      <c r="E23" s="72">
        <v>933802500</v>
      </c>
      <c r="F23" s="62"/>
      <c r="G23" s="62"/>
      <c r="H23" s="61"/>
      <c r="I23" s="60"/>
      <c r="J23" s="30"/>
      <c r="K23" s="30"/>
      <c r="L23" s="30"/>
      <c r="M23" s="37"/>
    </row>
    <row r="24" spans="1:13" ht="20.100000000000001" customHeight="1">
      <c r="A24" s="30"/>
      <c r="B24" s="83"/>
      <c r="C24" s="63"/>
      <c r="D24" s="60" t="s">
        <v>1082</v>
      </c>
      <c r="E24" s="72">
        <v>1881057500</v>
      </c>
      <c r="F24" s="62"/>
      <c r="G24" s="62"/>
      <c r="H24" s="61"/>
      <c r="I24" s="60"/>
      <c r="J24" s="30"/>
      <c r="K24" s="30"/>
      <c r="L24" s="30"/>
      <c r="M24" s="37"/>
    </row>
    <row r="25" spans="1:13" ht="20.100000000000001" customHeight="1">
      <c r="A25" s="30"/>
      <c r="B25" s="83"/>
      <c r="C25" s="63"/>
      <c r="D25" s="60" t="s">
        <v>815</v>
      </c>
      <c r="E25" s="72">
        <v>780000</v>
      </c>
      <c r="F25" s="62"/>
      <c r="G25" s="62"/>
      <c r="H25" s="61"/>
      <c r="I25" s="60"/>
      <c r="J25" s="30"/>
      <c r="K25" s="30"/>
      <c r="L25" s="30"/>
      <c r="M25" s="37"/>
    </row>
    <row r="26" spans="1:13" ht="20.100000000000001" customHeight="1">
      <c r="A26" s="30"/>
      <c r="B26" s="83"/>
      <c r="C26" s="63"/>
      <c r="D26" s="60" t="s">
        <v>816</v>
      </c>
      <c r="E26" s="72">
        <v>3900000</v>
      </c>
      <c r="F26" s="62"/>
      <c r="G26" s="62"/>
      <c r="H26" s="61"/>
      <c r="I26" s="60"/>
      <c r="J26" s="30"/>
      <c r="K26" s="30"/>
      <c r="L26" s="30"/>
      <c r="M26" s="37"/>
    </row>
    <row r="27" spans="1:13" ht="20.100000000000001" customHeight="1">
      <c r="A27" s="30"/>
      <c r="B27" s="83"/>
      <c r="C27" s="63"/>
      <c r="D27" s="60" t="s">
        <v>817</v>
      </c>
      <c r="E27" s="72">
        <v>100000</v>
      </c>
      <c r="F27" s="62"/>
      <c r="G27" s="62"/>
      <c r="H27" s="61"/>
      <c r="I27" s="60"/>
      <c r="J27" s="30"/>
      <c r="K27" s="30"/>
      <c r="L27" s="30"/>
      <c r="M27" s="37"/>
    </row>
    <row r="28" spans="1:13" ht="20.100000000000001" customHeight="1">
      <c r="A28" s="30"/>
      <c r="B28" s="83"/>
      <c r="C28" s="63"/>
      <c r="D28" s="60" t="s">
        <v>817</v>
      </c>
      <c r="E28" s="72">
        <v>200000</v>
      </c>
      <c r="F28" s="62"/>
      <c r="G28" s="62"/>
      <c r="H28" s="61"/>
      <c r="I28" s="60"/>
      <c r="J28" s="30"/>
      <c r="K28" s="30"/>
      <c r="L28" s="30"/>
      <c r="M28" s="37"/>
    </row>
    <row r="29" spans="1:13" ht="20.100000000000001" customHeight="1">
      <c r="A29" s="30"/>
      <c r="B29" s="92"/>
      <c r="C29" s="63"/>
      <c r="D29" s="60" t="s">
        <v>1985</v>
      </c>
      <c r="E29" s="72"/>
      <c r="F29" s="62"/>
      <c r="G29" s="62"/>
      <c r="H29" s="61">
        <v>1559000000</v>
      </c>
      <c r="I29" s="60"/>
      <c r="J29" s="30"/>
      <c r="K29" s="30"/>
      <c r="L29" s="30"/>
      <c r="M29" s="37"/>
    </row>
    <row r="30" spans="1:13" ht="20.100000000000001" customHeight="1">
      <c r="A30" s="30"/>
      <c r="B30" s="91" t="s">
        <v>154</v>
      </c>
      <c r="C30" s="63"/>
      <c r="D30" s="60" t="s">
        <v>818</v>
      </c>
      <c r="E30" s="72">
        <v>329602724</v>
      </c>
      <c r="F30" s="62"/>
      <c r="G30" s="62"/>
      <c r="H30" s="72">
        <v>329602724</v>
      </c>
      <c r="I30" s="60"/>
      <c r="J30" s="30"/>
      <c r="K30" s="30"/>
      <c r="L30" s="30"/>
      <c r="M30" s="37"/>
    </row>
    <row r="31" spans="1:13" ht="20.100000000000001" customHeight="1">
      <c r="A31" s="30"/>
      <c r="B31" s="144" t="s">
        <v>155</v>
      </c>
      <c r="C31" s="63"/>
      <c r="D31" s="60" t="s">
        <v>819</v>
      </c>
      <c r="E31" s="72">
        <v>913523674</v>
      </c>
      <c r="F31" s="62"/>
      <c r="G31" s="62"/>
      <c r="H31" s="61"/>
      <c r="I31" s="60"/>
      <c r="J31" s="30"/>
      <c r="K31" s="30"/>
      <c r="L31" s="30"/>
      <c r="M31" s="37"/>
    </row>
    <row r="32" spans="1:13" ht="20.100000000000001" customHeight="1">
      <c r="A32" s="30"/>
      <c r="B32" s="145"/>
      <c r="C32" s="63"/>
      <c r="D32" s="60" t="s">
        <v>1986</v>
      </c>
      <c r="E32" s="72"/>
      <c r="F32" s="62"/>
      <c r="G32" s="62"/>
      <c r="H32" s="61">
        <v>903163982</v>
      </c>
      <c r="I32" s="60"/>
      <c r="J32" s="30"/>
      <c r="K32" s="30"/>
      <c r="L32" s="30"/>
      <c r="M32" s="37"/>
    </row>
    <row r="33" spans="1:16" ht="20.100000000000001" customHeight="1">
      <c r="A33" s="30"/>
      <c r="B33" s="146"/>
      <c r="C33" s="63"/>
      <c r="D33" s="60" t="s">
        <v>1987</v>
      </c>
      <c r="E33" s="72"/>
      <c r="F33" s="62"/>
      <c r="G33" s="62"/>
      <c r="H33" s="61">
        <v>2973530</v>
      </c>
      <c r="I33" s="60"/>
      <c r="J33" s="30"/>
      <c r="K33" s="30"/>
      <c r="L33" s="30"/>
      <c r="M33" s="37"/>
    </row>
    <row r="34" spans="1:16" ht="20.100000000000001" customHeight="1">
      <c r="A34" s="30"/>
      <c r="B34" s="63" t="s">
        <v>1018</v>
      </c>
      <c r="C34" s="63"/>
      <c r="D34" s="60"/>
      <c r="E34" s="72"/>
      <c r="F34" s="62"/>
      <c r="G34" s="62"/>
      <c r="H34" s="61"/>
      <c r="I34" s="60"/>
      <c r="J34" s="30"/>
      <c r="K34" s="30"/>
      <c r="L34" s="30"/>
      <c r="M34" s="37"/>
    </row>
    <row r="35" spans="1:16" ht="20.100000000000001" customHeight="1">
      <c r="A35" s="30"/>
      <c r="B35" s="140" t="s">
        <v>480</v>
      </c>
      <c r="C35" s="141"/>
      <c r="D35" s="142"/>
      <c r="E35" s="38">
        <f>SUM(E4:E34)</f>
        <v>4215897262</v>
      </c>
      <c r="F35" s="38">
        <f>SUM(F4:F34)</f>
        <v>0</v>
      </c>
      <c r="G35" s="38">
        <f>SUM(G4:G34)</f>
        <v>0</v>
      </c>
      <c r="H35" s="38">
        <f>SUM(H4:H34)</f>
        <v>3018675852</v>
      </c>
      <c r="I35" s="39"/>
      <c r="J35" s="30"/>
      <c r="K35" s="30"/>
      <c r="L35" s="30"/>
      <c r="M35" s="37"/>
    </row>
    <row r="36" spans="1:16" ht="20.100000000000001" customHeight="1">
      <c r="A36" s="30"/>
      <c r="B36" s="41"/>
      <c r="C36" s="41"/>
      <c r="D36" s="30"/>
      <c r="E36" s="30"/>
      <c r="F36" s="30"/>
      <c r="G36" s="30"/>
      <c r="H36" s="37"/>
      <c r="I36" s="30"/>
      <c r="J36" s="30"/>
      <c r="K36" s="30"/>
      <c r="L36" s="30"/>
      <c r="M36" s="37"/>
    </row>
    <row r="37" spans="1:16" ht="20.100000000000001" customHeight="1">
      <c r="A37" s="30"/>
      <c r="B37" s="41"/>
      <c r="C37" s="41"/>
      <c r="D37" s="30"/>
      <c r="E37" s="30"/>
      <c r="F37" s="30"/>
      <c r="G37" s="30"/>
      <c r="H37" s="32" t="s">
        <v>479</v>
      </c>
      <c r="I37" s="46">
        <f>-SUM(N:N)</f>
        <v>3018675852</v>
      </c>
      <c r="J37" s="30"/>
      <c r="K37" s="30"/>
      <c r="L37" s="30">
        <v>21080203</v>
      </c>
      <c r="M37" s="30" t="s">
        <v>152</v>
      </c>
      <c r="N37" s="37">
        <f>IFERROR(VLOOKUP(L37,Mapping!$O:$R,4,FALSE),"")</f>
        <v>-223935616</v>
      </c>
    </row>
    <row r="38" spans="1:16" ht="20.100000000000001" customHeight="1">
      <c r="A38" s="30"/>
      <c r="B38" s="41"/>
      <c r="C38" s="41"/>
      <c r="D38" s="30"/>
      <c r="E38" s="30"/>
      <c r="F38" s="30"/>
      <c r="G38" s="30"/>
      <c r="H38" s="34" t="s">
        <v>483</v>
      </c>
      <c r="I38" s="47">
        <f>+I37-H35</f>
        <v>0</v>
      </c>
      <c r="J38" s="30"/>
      <c r="K38" s="30"/>
      <c r="L38" s="30">
        <v>21080213</v>
      </c>
      <c r="M38" s="30" t="s">
        <v>153</v>
      </c>
      <c r="N38" s="37">
        <f>IFERROR(VLOOKUP(L38,Mapping!$O:$R,4,FALSE),"")</f>
        <v>-1559000000</v>
      </c>
      <c r="O38" s="49"/>
      <c r="P38" s="49"/>
    </row>
    <row r="39" spans="1:16" ht="20.100000000000001" customHeight="1">
      <c r="A39" s="30"/>
      <c r="B39" s="41"/>
      <c r="C39" s="41"/>
      <c r="D39" s="30"/>
      <c r="E39" s="30"/>
      <c r="F39" s="30"/>
      <c r="G39" s="30"/>
      <c r="H39" s="30"/>
      <c r="I39" s="37"/>
      <c r="J39" s="30"/>
      <c r="K39" s="30"/>
      <c r="L39" s="30">
        <v>21080215</v>
      </c>
      <c r="M39" s="30" t="s">
        <v>154</v>
      </c>
      <c r="N39" s="37">
        <f>IFERROR(VLOOKUP(L39,Mapping!$O:$R,4,FALSE),"")</f>
        <v>-329602724</v>
      </c>
    </row>
    <row r="40" spans="1:16" ht="20.100000000000001" customHeight="1">
      <c r="A40"/>
      <c r="B40" s="42"/>
      <c r="C40" s="42"/>
      <c r="D40"/>
      <c r="E40"/>
      <c r="F40"/>
      <c r="G40"/>
      <c r="H40"/>
      <c r="I40" s="48"/>
      <c r="J40"/>
      <c r="K40"/>
      <c r="L40">
        <v>21080219</v>
      </c>
      <c r="M40" t="s">
        <v>155</v>
      </c>
      <c r="N40" s="37">
        <f>IFERROR(VLOOKUP(L40,Mapping!$O:$R,4,FALSE),"")</f>
        <v>-906137512</v>
      </c>
    </row>
    <row r="41" spans="1:16" ht="20.100000000000001" customHeight="1">
      <c r="A41"/>
      <c r="B41" s="42"/>
      <c r="C41" s="42"/>
      <c r="D41"/>
      <c r="E41"/>
      <c r="F41"/>
      <c r="G41"/>
      <c r="H41"/>
      <c r="I41" s="48"/>
      <c r="J41"/>
      <c r="K41"/>
      <c r="L41"/>
      <c r="M41"/>
      <c r="N41" s="37" t="str">
        <f>IFERROR(VLOOKUP(L41,Mapping!$O:$R,4,FALSE),"")</f>
        <v/>
      </c>
    </row>
    <row r="42" spans="1:16" ht="20.100000000000001" customHeight="1">
      <c r="A42"/>
      <c r="B42" s="42"/>
      <c r="C42" s="42"/>
      <c r="D42"/>
      <c r="E42"/>
      <c r="F42"/>
      <c r="G42"/>
      <c r="H42" s="48"/>
      <c r="I42"/>
      <c r="J42"/>
      <c r="K42"/>
      <c r="L42"/>
      <c r="M42" s="37" t="str">
        <f>IFERROR(VLOOKUP(K42,Mapping!$O:$R,4,FALSE),"")</f>
        <v/>
      </c>
    </row>
    <row r="43" spans="1:16" ht="20.100000000000001" customHeight="1">
      <c r="A43"/>
      <c r="B43" s="42"/>
      <c r="C43" s="42"/>
      <c r="D43"/>
      <c r="E43"/>
      <c r="F43"/>
      <c r="G43"/>
      <c r="H43" s="48"/>
      <c r="I43"/>
      <c r="J43"/>
      <c r="K43"/>
      <c r="L43"/>
      <c r="M43" s="37" t="str">
        <f>IFERROR(VLOOKUP(K43,Mapping!$O:$R,4,FALSE),"")</f>
        <v/>
      </c>
    </row>
    <row r="44" spans="1:16" ht="20.100000000000001" customHeight="1">
      <c r="A44"/>
      <c r="B44" s="42"/>
      <c r="C44" s="42"/>
      <c r="D44"/>
      <c r="E44"/>
      <c r="F44"/>
      <c r="G44"/>
      <c r="H44" s="48"/>
      <c r="I44"/>
      <c r="J44"/>
      <c r="K44"/>
      <c r="L44"/>
      <c r="M44" s="37" t="str">
        <f>IFERROR(VLOOKUP(K44,Mapping!$O:$R,4,FALSE),"")</f>
        <v/>
      </c>
    </row>
    <row r="45" spans="1:16" ht="20.100000000000001" customHeight="1">
      <c r="A45"/>
      <c r="B45" s="42"/>
      <c r="C45" s="42"/>
      <c r="D45"/>
      <c r="E45"/>
      <c r="F45"/>
      <c r="G45"/>
      <c r="H45" s="48"/>
      <c r="I45"/>
      <c r="J45"/>
      <c r="K45"/>
      <c r="L45"/>
      <c r="M45" s="37" t="str">
        <f>IFERROR(VLOOKUP(K45,Mapping!$O:$R,4,FALSE),"")</f>
        <v/>
      </c>
    </row>
    <row r="46" spans="1:16" ht="20.100000000000001" customHeight="1">
      <c r="A46"/>
      <c r="B46" s="42"/>
      <c r="C46" s="42"/>
      <c r="D46"/>
      <c r="E46"/>
      <c r="F46"/>
      <c r="G46"/>
      <c r="H46" s="48"/>
      <c r="I46"/>
      <c r="J46"/>
      <c r="K46"/>
      <c r="L46"/>
      <c r="M46" s="37" t="str">
        <f>IFERROR(VLOOKUP(K46,Mapping!$O:$R,4,FALSE),"")</f>
        <v/>
      </c>
    </row>
  </sheetData>
  <mergeCells count="2">
    <mergeCell ref="B35:D35"/>
    <mergeCell ref="B31:B33"/>
  </mergeCells>
  <phoneticPr fontId="3" type="noConversion"/>
  <conditionalFormatting sqref="L37:M37">
    <cfRule type="containsText" dxfId="15" priority="1" operator="containsText" text="TRUE">
      <formula>NOT(ISERROR(SEARCH("TRUE",L37)))</formula>
    </cfRule>
    <cfRule type="containsText" dxfId="14" priority="2" operator="containsText" text="FALSE">
      <formula>NOT(ISERROR(SEARCH("FALSE",L37)))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2060"/>
  </sheetPr>
  <dimension ref="A1:M17"/>
  <sheetViews>
    <sheetView showGridLines="0" zoomScale="85" zoomScaleNormal="85" workbookViewId="0">
      <selection sqref="A1:XFD3"/>
    </sheetView>
  </sheetViews>
  <sheetFormatPr defaultColWidth="9.140625" defaultRowHeight="20.100000000000001" customHeight="1"/>
  <cols>
    <col min="1" max="1" width="2.7109375" style="28" customWidth="1"/>
    <col min="2" max="3" width="20.7109375" style="88" customWidth="1"/>
    <col min="4" max="4" width="55.42578125" style="28" bestFit="1" customWidth="1"/>
    <col min="5" max="7" width="20.7109375" style="28" customWidth="1"/>
    <col min="8" max="8" width="20.7109375" style="49" customWidth="1"/>
    <col min="9" max="9" width="28.140625" style="28" customWidth="1"/>
    <col min="10" max="10" width="2.7109375" style="28" customWidth="1"/>
    <col min="11" max="13" width="20.7109375" style="28" customWidth="1"/>
    <col min="14" max="16384" width="9.140625" style="28"/>
  </cols>
  <sheetData>
    <row r="1" spans="1:13" ht="20.100000000000001" customHeight="1">
      <c r="A1" s="27" t="s">
        <v>530</v>
      </c>
      <c r="B1" s="41"/>
      <c r="C1" s="41"/>
      <c r="D1" s="30"/>
      <c r="E1" s="30"/>
      <c r="F1" s="30"/>
      <c r="G1" s="30"/>
      <c r="H1" s="37"/>
      <c r="I1" s="30"/>
      <c r="J1" s="30"/>
      <c r="K1" s="30"/>
      <c r="L1" s="30"/>
      <c r="M1" s="37"/>
    </row>
    <row r="2" spans="1:13" ht="20.100000000000001" customHeight="1">
      <c r="A2" s="30"/>
      <c r="B2" s="87"/>
      <c r="C2" s="89"/>
      <c r="D2" s="21"/>
      <c r="E2" s="21"/>
      <c r="F2" s="21"/>
      <c r="G2" s="21"/>
      <c r="H2" s="44"/>
      <c r="I2" s="22" t="s">
        <v>473</v>
      </c>
      <c r="J2" s="30"/>
      <c r="K2" s="30"/>
      <c r="L2" s="30"/>
      <c r="M2" s="37"/>
    </row>
    <row r="3" spans="1:13" ht="20.100000000000001" customHeight="1">
      <c r="A3" s="30"/>
      <c r="B3" s="23" t="s">
        <v>469</v>
      </c>
      <c r="C3" s="23" t="s">
        <v>485</v>
      </c>
      <c r="D3" s="23" t="s">
        <v>486</v>
      </c>
      <c r="E3" s="24" t="str">
        <f>보통예금YG!$F$3</f>
        <v>`22년말</v>
      </c>
      <c r="F3" s="24" t="s">
        <v>474</v>
      </c>
      <c r="G3" s="24" t="s">
        <v>475</v>
      </c>
      <c r="H3" s="24" t="str">
        <f>보통예금YG!$G$3</f>
        <v>`23년 1분기</v>
      </c>
      <c r="I3" s="26" t="s">
        <v>477</v>
      </c>
      <c r="J3" s="30"/>
      <c r="K3" s="30"/>
      <c r="L3" s="30"/>
      <c r="M3" s="37"/>
    </row>
    <row r="4" spans="1:13" ht="20.100000000000001" customHeight="1">
      <c r="A4" s="30"/>
      <c r="B4" s="36"/>
      <c r="C4" s="36"/>
      <c r="D4" s="31"/>
      <c r="E4" s="29">
        <v>0</v>
      </c>
      <c r="F4" s="29"/>
      <c r="G4" s="29"/>
      <c r="H4" s="29">
        <f>E4+F4-G4</f>
        <v>0</v>
      </c>
      <c r="I4" s="31"/>
      <c r="J4" s="30"/>
      <c r="K4" s="30"/>
      <c r="L4" s="30"/>
      <c r="M4" s="37"/>
    </row>
    <row r="5" spans="1:13" ht="20.100000000000001" customHeight="1">
      <c r="A5" s="30"/>
      <c r="B5" s="36"/>
      <c r="C5" s="36"/>
      <c r="D5" s="31"/>
      <c r="E5" s="29"/>
      <c r="F5" s="29"/>
      <c r="G5" s="29"/>
      <c r="H5" s="29">
        <f>E5+F5-G5</f>
        <v>0</v>
      </c>
      <c r="I5" s="31"/>
      <c r="J5" s="30"/>
      <c r="K5" s="30"/>
      <c r="L5" s="30"/>
      <c r="M5" s="37"/>
    </row>
    <row r="6" spans="1:13" ht="20.100000000000001" customHeight="1">
      <c r="A6" s="30"/>
      <c r="B6" s="140" t="s">
        <v>480</v>
      </c>
      <c r="C6" s="141"/>
      <c r="D6" s="142"/>
      <c r="E6" s="38">
        <f>SUM(E4:E5)</f>
        <v>0</v>
      </c>
      <c r="F6" s="38">
        <f>SUM(F4:F5)</f>
        <v>0</v>
      </c>
      <c r="G6" s="38">
        <f>SUM(G4:G5)</f>
        <v>0</v>
      </c>
      <c r="H6" s="38">
        <f>SUM(H4:H5)</f>
        <v>0</v>
      </c>
      <c r="I6" s="39"/>
      <c r="J6" s="30"/>
      <c r="K6" s="30"/>
      <c r="L6" s="30"/>
      <c r="M6" s="37"/>
    </row>
    <row r="7" spans="1:13" ht="20.100000000000001" customHeight="1">
      <c r="A7" s="30"/>
      <c r="B7" s="41"/>
      <c r="C7" s="41"/>
      <c r="D7" s="30"/>
      <c r="E7" s="30"/>
      <c r="F7" s="30"/>
      <c r="G7" s="30"/>
      <c r="H7" s="37"/>
      <c r="I7" s="30"/>
      <c r="J7" s="30"/>
      <c r="K7" s="30"/>
      <c r="L7" s="30"/>
      <c r="M7" s="37"/>
    </row>
    <row r="8" spans="1:13" ht="20.100000000000001" customHeight="1">
      <c r="A8" s="30"/>
      <c r="B8" s="41"/>
      <c r="C8" s="41"/>
      <c r="D8" s="30"/>
      <c r="E8" s="30"/>
      <c r="F8" s="30"/>
      <c r="G8" s="32" t="s">
        <v>479</v>
      </c>
      <c r="H8" s="46">
        <f>SUM(M:M)</f>
        <v>0</v>
      </c>
      <c r="I8" s="30"/>
      <c r="J8" s="30"/>
      <c r="K8" s="30">
        <v>21110203</v>
      </c>
      <c r="L8" s="30" t="s">
        <v>160</v>
      </c>
      <c r="M8" s="37">
        <f>IFERROR(VLOOKUP(K8,Mapping!$O:$R,4,FALSE),"")</f>
        <v>0</v>
      </c>
    </row>
    <row r="9" spans="1:13" ht="20.100000000000001" customHeight="1">
      <c r="A9" s="30"/>
      <c r="B9" s="41"/>
      <c r="C9" s="41"/>
      <c r="D9" s="30"/>
      <c r="E9" s="30"/>
      <c r="F9" s="30"/>
      <c r="G9" s="34" t="s">
        <v>483</v>
      </c>
      <c r="H9" s="47">
        <f>+H8-H6</f>
        <v>0</v>
      </c>
      <c r="I9" s="30"/>
      <c r="J9" s="30"/>
      <c r="K9" s="30"/>
      <c r="L9" s="30"/>
      <c r="M9" s="37" t="str">
        <f>IFERROR(VLOOKUP(K9,Mapping!$O:$R,4,FALSE),"")</f>
        <v/>
      </c>
    </row>
    <row r="10" spans="1:13" ht="20.100000000000001" customHeight="1">
      <c r="A10" s="30"/>
      <c r="B10" s="41"/>
      <c r="C10" s="41"/>
      <c r="D10" s="30"/>
      <c r="E10" s="30"/>
      <c r="F10" s="30"/>
      <c r="G10" s="30"/>
      <c r="H10" s="37"/>
      <c r="I10" s="30"/>
      <c r="J10" s="30"/>
      <c r="K10" s="30"/>
      <c r="L10" s="30"/>
      <c r="M10" s="37" t="str">
        <f>IFERROR(VLOOKUP(K10,Mapping!$O:$R,4,FALSE),"")</f>
        <v/>
      </c>
    </row>
    <row r="11" spans="1:13" ht="20.100000000000001" customHeight="1">
      <c r="A11"/>
      <c r="B11" s="42"/>
      <c r="C11" s="42"/>
      <c r="D11"/>
      <c r="E11"/>
      <c r="F11"/>
      <c r="G11"/>
      <c r="H11" s="48"/>
      <c r="I11"/>
      <c r="J11"/>
      <c r="K11"/>
      <c r="L11"/>
      <c r="M11" s="37" t="str">
        <f>IFERROR(VLOOKUP(K11,Mapping!$O:$R,4,FALSE),"")</f>
        <v/>
      </c>
    </row>
    <row r="12" spans="1:13" ht="20.100000000000001" customHeight="1">
      <c r="A12"/>
      <c r="B12" s="42"/>
      <c r="C12" s="42"/>
      <c r="D12"/>
      <c r="E12"/>
      <c r="F12"/>
      <c r="G12"/>
      <c r="H12" s="48"/>
      <c r="I12"/>
      <c r="J12"/>
      <c r="K12"/>
      <c r="L12"/>
      <c r="M12" s="37" t="str">
        <f>IFERROR(VLOOKUP(K12,Mapping!$O:$R,4,FALSE),"")</f>
        <v/>
      </c>
    </row>
    <row r="13" spans="1:13" ht="20.100000000000001" customHeight="1">
      <c r="A13"/>
      <c r="B13" s="42"/>
      <c r="C13" s="42"/>
      <c r="D13"/>
      <c r="E13"/>
      <c r="F13"/>
      <c r="G13"/>
      <c r="H13" s="48"/>
      <c r="I13"/>
      <c r="J13"/>
      <c r="K13"/>
      <c r="L13"/>
      <c r="M13" s="37" t="str">
        <f>IFERROR(VLOOKUP(K13,Mapping!$O:$R,4,FALSE),"")</f>
        <v/>
      </c>
    </row>
    <row r="14" spans="1:13" ht="20.100000000000001" customHeight="1">
      <c r="A14"/>
      <c r="B14" s="42"/>
      <c r="C14" s="42"/>
      <c r="D14"/>
      <c r="E14"/>
      <c r="F14"/>
      <c r="G14"/>
      <c r="H14" s="48"/>
      <c r="I14"/>
      <c r="J14"/>
      <c r="K14"/>
      <c r="L14"/>
      <c r="M14" s="37" t="str">
        <f>IFERROR(VLOOKUP(K14,Mapping!$O:$R,4,FALSE),"")</f>
        <v/>
      </c>
    </row>
    <row r="15" spans="1:13" ht="20.100000000000001" customHeight="1">
      <c r="A15"/>
      <c r="B15" s="42"/>
      <c r="C15" s="42"/>
      <c r="D15"/>
      <c r="E15"/>
      <c r="F15"/>
      <c r="G15"/>
      <c r="H15" s="48"/>
      <c r="I15"/>
      <c r="J15"/>
      <c r="K15"/>
      <c r="L15"/>
      <c r="M15" s="37" t="str">
        <f>IFERROR(VLOOKUP(K15,Mapping!$O:$R,4,FALSE),"")</f>
        <v/>
      </c>
    </row>
    <row r="16" spans="1:13" ht="20.100000000000001" customHeight="1">
      <c r="A16"/>
      <c r="B16" s="42"/>
      <c r="C16" s="42"/>
      <c r="D16"/>
      <c r="E16"/>
      <c r="F16"/>
      <c r="G16"/>
      <c r="H16" s="48"/>
      <c r="I16"/>
      <c r="J16"/>
      <c r="K16"/>
      <c r="L16"/>
      <c r="M16" s="37" t="str">
        <f>IFERROR(VLOOKUP(K16,Mapping!$O:$R,4,FALSE),"")</f>
        <v/>
      </c>
    </row>
    <row r="17" spans="1:13" ht="20.100000000000001" customHeight="1">
      <c r="A17"/>
      <c r="B17" s="42"/>
      <c r="C17" s="42"/>
      <c r="D17"/>
      <c r="E17"/>
      <c r="F17"/>
      <c r="G17"/>
      <c r="H17" s="48"/>
      <c r="I17"/>
      <c r="J17"/>
      <c r="K17"/>
      <c r="L17"/>
      <c r="M17" s="37" t="str">
        <f>IFERROR(VLOOKUP(K17,Mapping!$O:$R,4,FALSE),"")</f>
        <v/>
      </c>
    </row>
  </sheetData>
  <mergeCells count="1">
    <mergeCell ref="B6:D6"/>
  </mergeCells>
  <phoneticPr fontId="3" type="noConversion"/>
  <conditionalFormatting sqref="K8:L8">
    <cfRule type="containsText" dxfId="13" priority="1" operator="containsText" text="TRUE">
      <formula>NOT(ISERROR(SEARCH("TRUE",K8)))</formula>
    </cfRule>
    <cfRule type="containsText" dxfId="12" priority="2" operator="containsText" text="FALSE">
      <formula>NOT(ISERROR(SEARCH("FALSE",K8)))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2060"/>
  </sheetPr>
  <dimension ref="A1:M20"/>
  <sheetViews>
    <sheetView showGridLines="0" zoomScale="85" zoomScaleNormal="85" workbookViewId="0">
      <selection activeCell="G7" sqref="G7"/>
    </sheetView>
  </sheetViews>
  <sheetFormatPr defaultColWidth="9.140625" defaultRowHeight="20.100000000000001" customHeight="1"/>
  <cols>
    <col min="1" max="1" width="2.7109375" style="28" customWidth="1"/>
    <col min="2" max="2" width="20.7109375" style="88" customWidth="1"/>
    <col min="3" max="3" width="27.5703125" style="88" bestFit="1" customWidth="1"/>
    <col min="4" max="4" width="20.7109375" style="28" customWidth="1"/>
    <col min="5" max="6" width="20.7109375" style="28" hidden="1" customWidth="1"/>
    <col min="7" max="7" width="20.7109375" style="49" customWidth="1"/>
    <col min="8" max="8" width="28.140625" style="28" customWidth="1"/>
    <col min="9" max="9" width="2.7109375" style="28" customWidth="1"/>
    <col min="10" max="12" width="20.7109375" style="28" customWidth="1"/>
    <col min="13" max="13" width="14.7109375" style="28" bestFit="1" customWidth="1"/>
    <col min="14" max="16384" width="9.140625" style="28"/>
  </cols>
  <sheetData>
    <row r="1" spans="1:13" ht="20.100000000000001" customHeight="1">
      <c r="A1" s="27" t="s">
        <v>531</v>
      </c>
      <c r="B1" s="41"/>
      <c r="C1" s="41"/>
      <c r="D1" s="30"/>
      <c r="E1" s="30"/>
      <c r="F1" s="30"/>
      <c r="G1" s="37"/>
      <c r="H1" s="30"/>
      <c r="I1" s="30"/>
      <c r="J1" s="30"/>
      <c r="K1" s="30"/>
      <c r="L1" s="37"/>
    </row>
    <row r="2" spans="1:13" ht="20.100000000000001" customHeight="1">
      <c r="A2" s="30"/>
      <c r="B2" s="89"/>
      <c r="C2" s="89"/>
      <c r="D2" s="21"/>
      <c r="E2" s="21"/>
      <c r="F2" s="21"/>
      <c r="G2" s="44"/>
      <c r="H2" s="22" t="s">
        <v>473</v>
      </c>
      <c r="I2" s="30"/>
      <c r="J2" s="30"/>
      <c r="K2" s="30"/>
      <c r="L2" s="37"/>
    </row>
    <row r="3" spans="1:13" ht="20.100000000000001" customHeight="1">
      <c r="A3" s="30"/>
      <c r="B3" s="23" t="s">
        <v>485</v>
      </c>
      <c r="C3" s="23" t="s">
        <v>486</v>
      </c>
      <c r="D3" s="24" t="str">
        <f>보통예금YG!$F$3</f>
        <v>`22년말</v>
      </c>
      <c r="E3" s="24" t="s">
        <v>474</v>
      </c>
      <c r="F3" s="24" t="s">
        <v>475</v>
      </c>
      <c r="G3" s="24" t="str">
        <f>보통예금YG!$G$3</f>
        <v>`23년 1분기</v>
      </c>
      <c r="H3" s="26" t="s">
        <v>477</v>
      </c>
      <c r="I3" s="30"/>
      <c r="J3" s="30"/>
      <c r="K3" s="30"/>
      <c r="L3" s="37"/>
    </row>
    <row r="4" spans="1:13" ht="20.100000000000001" customHeight="1">
      <c r="A4" s="30"/>
      <c r="B4" s="36" t="s">
        <v>1027</v>
      </c>
      <c r="C4" s="36"/>
      <c r="D4" s="58">
        <v>0</v>
      </c>
      <c r="E4" s="54"/>
      <c r="F4" s="54"/>
      <c r="G4" s="29"/>
      <c r="H4" s="31"/>
      <c r="I4" s="30"/>
      <c r="J4" s="30"/>
      <c r="K4" s="30"/>
      <c r="L4" s="37"/>
    </row>
    <row r="5" spans="1:13" ht="20.100000000000001" customHeight="1">
      <c r="A5" s="30"/>
      <c r="B5" s="63" t="s">
        <v>1090</v>
      </c>
      <c r="C5" s="63"/>
      <c r="D5" s="61">
        <v>23033458419</v>
      </c>
      <c r="E5" s="62"/>
      <c r="F5" s="62"/>
      <c r="G5" s="61">
        <v>4686460104</v>
      </c>
      <c r="H5" s="60"/>
      <c r="I5" s="30"/>
      <c r="J5" s="30"/>
      <c r="K5" s="30"/>
      <c r="L5" s="37"/>
    </row>
    <row r="6" spans="1:13" ht="20.100000000000001" customHeight="1">
      <c r="A6" s="30"/>
      <c r="B6" s="36" t="s">
        <v>673</v>
      </c>
      <c r="C6" s="36" t="s">
        <v>674</v>
      </c>
      <c r="D6" s="61">
        <v>0</v>
      </c>
      <c r="E6" s="62"/>
      <c r="F6" s="62"/>
      <c r="G6" s="61">
        <v>501934726</v>
      </c>
      <c r="H6" s="31"/>
      <c r="I6" s="30"/>
      <c r="J6" s="30"/>
      <c r="K6" s="30"/>
      <c r="L6" s="37"/>
    </row>
    <row r="7" spans="1:13" ht="20.100000000000001" customHeight="1">
      <c r="A7" s="30"/>
      <c r="B7" s="63" t="s">
        <v>1091</v>
      </c>
      <c r="C7" s="63"/>
      <c r="D7" s="61">
        <v>2684444430</v>
      </c>
      <c r="E7" s="62"/>
      <c r="F7" s="62"/>
      <c r="G7" s="61">
        <v>2189484840</v>
      </c>
      <c r="H7" s="60"/>
      <c r="I7" s="30"/>
      <c r="J7" s="30"/>
      <c r="K7" s="30"/>
      <c r="L7" s="37"/>
    </row>
    <row r="8" spans="1:13" ht="20.100000000000001" customHeight="1">
      <c r="A8" s="30"/>
      <c r="B8" s="36"/>
      <c r="C8" s="36"/>
      <c r="D8" s="31"/>
      <c r="E8" s="54"/>
      <c r="F8" s="54"/>
      <c r="G8" s="29">
        <f>D8+E8-F8</f>
        <v>0</v>
      </c>
      <c r="H8" s="31"/>
      <c r="I8" s="30"/>
      <c r="J8" s="30"/>
      <c r="K8" s="30"/>
      <c r="L8" s="37"/>
    </row>
    <row r="9" spans="1:13" ht="20.100000000000001" customHeight="1">
      <c r="A9" s="30"/>
      <c r="B9" s="140"/>
      <c r="C9" s="142"/>
      <c r="D9" s="38">
        <f>SUM(D4:D8)</f>
        <v>25717902849</v>
      </c>
      <c r="E9" s="38">
        <f>SUM(E4:E8)</f>
        <v>0</v>
      </c>
      <c r="F9" s="38">
        <f>SUM(F4:F8)</f>
        <v>0</v>
      </c>
      <c r="G9" s="38">
        <f>SUM(G4:G8)</f>
        <v>7377879670</v>
      </c>
      <c r="H9" s="39"/>
      <c r="I9" s="30"/>
      <c r="J9" s="30"/>
      <c r="K9" s="30"/>
      <c r="L9" s="37"/>
    </row>
    <row r="10" spans="1:13" ht="20.100000000000001" customHeight="1">
      <c r="A10" s="30"/>
      <c r="B10" s="41"/>
      <c r="C10" s="41"/>
      <c r="D10" s="30"/>
      <c r="E10" s="30"/>
      <c r="F10" s="30"/>
      <c r="G10" s="37"/>
      <c r="H10" s="30"/>
      <c r="I10" s="30"/>
      <c r="J10" s="30"/>
      <c r="K10" s="30"/>
      <c r="L10" s="37"/>
    </row>
    <row r="11" spans="1:13" ht="20.100000000000001" customHeight="1">
      <c r="A11" s="30"/>
      <c r="B11" s="41"/>
      <c r="C11" s="41"/>
      <c r="D11" s="30"/>
      <c r="E11" s="30"/>
      <c r="F11" s="30"/>
      <c r="G11" s="32" t="s">
        <v>479</v>
      </c>
      <c r="H11" s="46">
        <f>-SUM(M:M)</f>
        <v>7377879670</v>
      </c>
      <c r="I11" s="30"/>
      <c r="J11" s="30"/>
      <c r="K11" s="30">
        <v>21090101</v>
      </c>
      <c r="L11" s="30" t="s">
        <v>158</v>
      </c>
      <c r="M11" s="37">
        <f>IFERROR(VLOOKUP(K11,Mapping!$O:$R,4,FALSE),"")</f>
        <v>-7377879670</v>
      </c>
    </row>
    <row r="12" spans="1:13" ht="20.100000000000001" customHeight="1">
      <c r="A12" s="30"/>
      <c r="B12" s="41"/>
      <c r="C12" s="41"/>
      <c r="D12" s="30"/>
      <c r="E12" s="30"/>
      <c r="F12" s="30"/>
      <c r="G12" s="34" t="s">
        <v>483</v>
      </c>
      <c r="H12" s="47">
        <f>+H11-G9</f>
        <v>0</v>
      </c>
      <c r="I12" s="30"/>
      <c r="J12" s="30"/>
      <c r="K12" s="30"/>
      <c r="L12" s="30"/>
      <c r="M12" s="37" t="str">
        <f>IFERROR(VLOOKUP(K12,Mapping!$O:$R,4,FALSE),"")</f>
        <v/>
      </c>
    </row>
    <row r="13" spans="1:13" ht="20.100000000000001" customHeight="1">
      <c r="A13" s="30"/>
      <c r="B13" s="41"/>
      <c r="C13" s="41"/>
      <c r="D13" s="30"/>
      <c r="E13" s="30"/>
      <c r="F13" s="30"/>
      <c r="G13" s="37"/>
      <c r="H13" s="30"/>
      <c r="I13" s="30"/>
      <c r="J13" s="30"/>
      <c r="K13" s="30"/>
      <c r="L13" s="37" t="str">
        <f>IFERROR(VLOOKUP(J13,Mapping!$O:$R,4,FALSE),"")</f>
        <v/>
      </c>
    </row>
    <row r="14" spans="1:13" ht="20.100000000000001" customHeight="1">
      <c r="A14"/>
      <c r="B14" s="42"/>
      <c r="C14" s="42"/>
      <c r="D14"/>
      <c r="E14"/>
      <c r="F14"/>
      <c r="G14" s="48"/>
      <c r="H14"/>
      <c r="I14"/>
      <c r="J14"/>
      <c r="K14"/>
      <c r="L14" s="37" t="str">
        <f>IFERROR(VLOOKUP(J14,Mapping!$O:$R,4,FALSE),"")</f>
        <v/>
      </c>
    </row>
    <row r="15" spans="1:13" ht="20.100000000000001" customHeight="1">
      <c r="A15"/>
      <c r="B15" s="42"/>
      <c r="C15" s="42"/>
      <c r="D15"/>
      <c r="E15"/>
      <c r="F15"/>
      <c r="G15" s="48"/>
      <c r="H15"/>
      <c r="I15"/>
      <c r="J15"/>
      <c r="K15"/>
      <c r="L15" s="37" t="str">
        <f>IFERROR(VLOOKUP(J15,Mapping!$O:$R,4,FALSE),"")</f>
        <v/>
      </c>
    </row>
    <row r="16" spans="1:13" ht="20.100000000000001" customHeight="1">
      <c r="A16"/>
      <c r="B16" s="42"/>
      <c r="C16" s="42"/>
      <c r="D16"/>
      <c r="E16"/>
      <c r="F16"/>
      <c r="G16" s="48"/>
      <c r="H16"/>
      <c r="I16"/>
      <c r="J16"/>
      <c r="K16"/>
      <c r="L16" s="37" t="str">
        <f>IFERROR(VLOOKUP(J16,Mapping!$O:$R,4,FALSE),"")</f>
        <v/>
      </c>
    </row>
    <row r="17" spans="1:12" ht="20.100000000000001" customHeight="1">
      <c r="A17"/>
      <c r="B17" s="42"/>
      <c r="C17" s="42"/>
      <c r="D17"/>
      <c r="E17"/>
      <c r="F17"/>
      <c r="G17" s="48"/>
      <c r="H17"/>
      <c r="I17"/>
      <c r="J17"/>
      <c r="K17"/>
      <c r="L17" s="37" t="str">
        <f>IFERROR(VLOOKUP(J17,Mapping!$O:$R,4,FALSE),"")</f>
        <v/>
      </c>
    </row>
    <row r="18" spans="1:12" ht="20.100000000000001" customHeight="1">
      <c r="A18"/>
      <c r="B18" s="42"/>
      <c r="C18" s="42"/>
      <c r="D18"/>
      <c r="E18"/>
      <c r="F18"/>
      <c r="G18" s="48"/>
      <c r="H18"/>
      <c r="I18"/>
      <c r="J18"/>
      <c r="K18"/>
      <c r="L18" s="37" t="str">
        <f>IFERROR(VLOOKUP(J18,Mapping!$O:$R,4,FALSE),"")</f>
        <v/>
      </c>
    </row>
    <row r="19" spans="1:12" ht="20.100000000000001" customHeight="1">
      <c r="A19"/>
      <c r="B19" s="42"/>
      <c r="C19" s="42"/>
      <c r="D19"/>
      <c r="E19"/>
      <c r="F19"/>
      <c r="G19" s="48"/>
      <c r="H19"/>
      <c r="I19"/>
      <c r="J19"/>
      <c r="K19"/>
      <c r="L19" s="37" t="str">
        <f>IFERROR(VLOOKUP(J19,Mapping!$O:$R,4,FALSE),"")</f>
        <v/>
      </c>
    </row>
    <row r="20" spans="1:12" ht="20.100000000000001" customHeight="1">
      <c r="A20"/>
      <c r="B20" s="42"/>
      <c r="C20" s="42"/>
      <c r="D20"/>
      <c r="E20"/>
      <c r="F20"/>
      <c r="G20" s="48"/>
      <c r="H20"/>
      <c r="I20"/>
      <c r="J20"/>
      <c r="K20"/>
      <c r="L20" s="37" t="str">
        <f>IFERROR(VLOOKUP(J20,Mapping!$O:$R,4,FALSE),"")</f>
        <v/>
      </c>
    </row>
  </sheetData>
  <mergeCells count="1">
    <mergeCell ref="B9:C9"/>
  </mergeCells>
  <phoneticPr fontId="3" type="noConversion"/>
  <conditionalFormatting sqref="K11:L11">
    <cfRule type="containsText" dxfId="11" priority="1" operator="containsText" text="TRUE">
      <formula>NOT(ISERROR(SEARCH("TRUE",K11)))</formula>
    </cfRule>
    <cfRule type="containsText" dxfId="10" priority="2" operator="containsText" text="FALSE">
      <formula>NOT(ISERROR(SEARCH("FALSE",K11)))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2060"/>
  </sheetPr>
  <dimension ref="A1:N31"/>
  <sheetViews>
    <sheetView showGridLines="0" zoomScale="85" zoomScaleNormal="85" workbookViewId="0">
      <selection activeCell="K11" sqref="K11"/>
    </sheetView>
  </sheetViews>
  <sheetFormatPr defaultColWidth="9.140625" defaultRowHeight="20.100000000000001" customHeight="1"/>
  <cols>
    <col min="1" max="1" width="2.7109375" style="28" customWidth="1"/>
    <col min="2" max="2" width="23.85546875" style="88" bestFit="1" customWidth="1"/>
    <col min="3" max="3" width="17.5703125" style="88" bestFit="1" customWidth="1"/>
    <col min="4" max="5" width="20.7109375" style="28" customWidth="1"/>
    <col min="6" max="7" width="20.7109375" style="28" hidden="1" customWidth="1"/>
    <col min="8" max="8" width="20.7109375" style="49" customWidth="1"/>
    <col min="9" max="9" width="28.140625" style="28" customWidth="1"/>
    <col min="10" max="10" width="2.7109375" style="28" customWidth="1"/>
    <col min="11" max="13" width="20.7109375" style="28" customWidth="1"/>
    <col min="14" max="14" width="17" style="28" customWidth="1"/>
    <col min="15" max="16384" width="9.140625" style="28"/>
  </cols>
  <sheetData>
    <row r="1" spans="1:13" ht="20.100000000000001" customHeight="1">
      <c r="A1" s="27" t="s">
        <v>532</v>
      </c>
      <c r="B1" s="41"/>
      <c r="C1" s="41"/>
      <c r="D1" s="30"/>
      <c r="E1" s="30"/>
      <c r="F1" s="30"/>
      <c r="G1" s="30"/>
      <c r="H1" s="37"/>
      <c r="I1" s="30"/>
      <c r="J1" s="30"/>
      <c r="K1" s="30"/>
      <c r="L1" s="30"/>
      <c r="M1" s="37"/>
    </row>
    <row r="2" spans="1:13" ht="20.100000000000001" customHeight="1">
      <c r="A2" s="30"/>
      <c r="B2" s="87"/>
      <c r="C2" s="89"/>
      <c r="D2" s="21"/>
      <c r="E2" s="21"/>
      <c r="F2" s="21"/>
      <c r="G2" s="21"/>
      <c r="H2" s="44"/>
      <c r="I2" s="22" t="s">
        <v>473</v>
      </c>
      <c r="J2" s="30"/>
      <c r="K2" s="30"/>
      <c r="L2" s="30"/>
      <c r="M2" s="37"/>
    </row>
    <row r="3" spans="1:13" ht="20.100000000000001" customHeight="1">
      <c r="A3" s="30"/>
      <c r="B3" s="23" t="s">
        <v>469</v>
      </c>
      <c r="C3" s="23" t="s">
        <v>485</v>
      </c>
      <c r="D3" s="23" t="s">
        <v>486</v>
      </c>
      <c r="E3" s="24" t="str">
        <f>보통예금YG!$F$3</f>
        <v>`22년말</v>
      </c>
      <c r="F3" s="24" t="s">
        <v>474</v>
      </c>
      <c r="G3" s="24" t="s">
        <v>475</v>
      </c>
      <c r="H3" s="24" t="str">
        <f>보통예금YG!$G$3</f>
        <v>`23년 1분기</v>
      </c>
      <c r="I3" s="26" t="s">
        <v>477</v>
      </c>
      <c r="J3" s="30"/>
      <c r="K3" s="30"/>
      <c r="L3" s="30"/>
      <c r="M3" s="37"/>
    </row>
    <row r="4" spans="1:13" ht="20.100000000000001" customHeight="1">
      <c r="A4" s="30"/>
      <c r="B4" s="63" t="s">
        <v>163</v>
      </c>
      <c r="C4" s="63" t="s">
        <v>2064</v>
      </c>
      <c r="D4" s="60"/>
      <c r="E4" s="72">
        <v>74384060</v>
      </c>
      <c r="F4" s="62"/>
      <c r="G4" s="62"/>
      <c r="H4" s="61">
        <v>13818520</v>
      </c>
      <c r="I4" s="60"/>
      <c r="J4" s="30"/>
      <c r="K4" s="30"/>
      <c r="L4" s="30"/>
      <c r="M4" s="37"/>
    </row>
    <row r="5" spans="1:13" ht="20.100000000000001" customHeight="1">
      <c r="A5" s="30"/>
      <c r="B5" s="63" t="s">
        <v>165</v>
      </c>
      <c r="C5" s="63" t="s">
        <v>2065</v>
      </c>
      <c r="D5" s="60"/>
      <c r="E5" s="72">
        <v>7436970</v>
      </c>
      <c r="F5" s="62"/>
      <c r="G5" s="62"/>
      <c r="H5" s="61">
        <v>1391900</v>
      </c>
      <c r="I5" s="60"/>
      <c r="J5" s="30"/>
      <c r="K5" s="30"/>
      <c r="L5" s="30"/>
      <c r="M5" s="37"/>
    </row>
    <row r="6" spans="1:13" ht="20.100000000000001" customHeight="1">
      <c r="A6" s="30"/>
      <c r="B6" s="63" t="s">
        <v>166</v>
      </c>
      <c r="C6" s="63" t="s">
        <v>956</v>
      </c>
      <c r="D6" s="60"/>
      <c r="E6" s="72">
        <v>195000</v>
      </c>
      <c r="F6" s="62"/>
      <c r="G6" s="62"/>
      <c r="H6" s="61">
        <v>390000</v>
      </c>
      <c r="I6" s="60"/>
      <c r="J6" s="30"/>
      <c r="K6" s="30"/>
      <c r="L6" s="30"/>
      <c r="M6" s="37"/>
    </row>
    <row r="7" spans="1:13" ht="20.100000000000001" customHeight="1">
      <c r="A7" s="30"/>
      <c r="B7" s="63" t="s">
        <v>167</v>
      </c>
      <c r="C7" s="63" t="s">
        <v>2066</v>
      </c>
      <c r="D7" s="60"/>
      <c r="E7" s="72">
        <v>19500</v>
      </c>
      <c r="F7" s="62"/>
      <c r="G7" s="62"/>
      <c r="H7" s="61">
        <v>60000</v>
      </c>
      <c r="I7" s="60"/>
      <c r="J7" s="30"/>
      <c r="K7" s="30"/>
      <c r="L7" s="30"/>
      <c r="M7" s="37"/>
    </row>
    <row r="8" spans="1:13" ht="20.100000000000001" customHeight="1">
      <c r="A8" s="30"/>
      <c r="B8" s="63" t="s">
        <v>168</v>
      </c>
      <c r="C8" s="63" t="s">
        <v>956</v>
      </c>
      <c r="D8" s="60"/>
      <c r="E8" s="72">
        <v>1268000</v>
      </c>
      <c r="F8" s="62"/>
      <c r="G8" s="62"/>
      <c r="H8" s="61">
        <v>0</v>
      </c>
      <c r="I8" s="60"/>
      <c r="J8" s="30"/>
      <c r="K8" s="30"/>
      <c r="L8" s="30"/>
      <c r="M8" s="37"/>
    </row>
    <row r="9" spans="1:13" ht="20.100000000000001" customHeight="1">
      <c r="A9" s="30"/>
      <c r="B9" s="63" t="s">
        <v>169</v>
      </c>
      <c r="C9" s="63" t="s">
        <v>2066</v>
      </c>
      <c r="D9" s="60"/>
      <c r="E9" s="72">
        <v>126800</v>
      </c>
      <c r="F9" s="62"/>
      <c r="G9" s="62"/>
      <c r="H9" s="61">
        <v>0</v>
      </c>
      <c r="I9" s="60"/>
      <c r="J9" s="30"/>
      <c r="K9" s="30"/>
      <c r="L9" s="30"/>
      <c r="M9" s="37"/>
    </row>
    <row r="10" spans="1:13" ht="20.100000000000001" customHeight="1">
      <c r="A10" s="30"/>
      <c r="B10" s="63" t="s">
        <v>170</v>
      </c>
      <c r="C10" s="63" t="s">
        <v>886</v>
      </c>
      <c r="D10" s="60"/>
      <c r="E10" s="72">
        <v>45899550</v>
      </c>
      <c r="F10" s="62"/>
      <c r="G10" s="62"/>
      <c r="H10" s="61">
        <v>47026130</v>
      </c>
      <c r="I10" s="60"/>
      <c r="J10" s="30"/>
      <c r="K10" s="30"/>
      <c r="L10" s="30"/>
      <c r="M10" s="37"/>
    </row>
    <row r="11" spans="1:13" ht="20.100000000000001" customHeight="1">
      <c r="A11" s="30"/>
      <c r="B11" s="144" t="s">
        <v>171</v>
      </c>
      <c r="C11" s="63" t="s">
        <v>2067</v>
      </c>
      <c r="D11" s="60" t="s">
        <v>957</v>
      </c>
      <c r="E11" s="72">
        <v>161540</v>
      </c>
      <c r="F11" s="62"/>
      <c r="G11" s="62"/>
      <c r="H11" s="61">
        <v>168610</v>
      </c>
      <c r="I11" s="60"/>
      <c r="J11" s="30"/>
      <c r="K11" s="30"/>
      <c r="L11" s="30"/>
      <c r="M11" s="37"/>
    </row>
    <row r="12" spans="1:13" ht="20.100000000000001" customHeight="1">
      <c r="A12" s="30"/>
      <c r="B12" s="146"/>
      <c r="C12" s="63" t="s">
        <v>2067</v>
      </c>
      <c r="D12" s="60" t="s">
        <v>958</v>
      </c>
      <c r="E12" s="72">
        <v>5467</v>
      </c>
      <c r="F12" s="62"/>
      <c r="G12" s="62"/>
      <c r="H12" s="61">
        <v>6008</v>
      </c>
      <c r="I12" s="60"/>
      <c r="J12" s="30"/>
      <c r="K12" s="30"/>
      <c r="L12" s="30"/>
      <c r="M12" s="37"/>
    </row>
    <row r="13" spans="1:13" ht="20.100000000000001" customHeight="1">
      <c r="A13" s="30"/>
      <c r="B13" s="63" t="s">
        <v>172</v>
      </c>
      <c r="C13" s="63" t="s">
        <v>887</v>
      </c>
      <c r="D13" s="60"/>
      <c r="E13" s="72">
        <v>14003210</v>
      </c>
      <c r="F13" s="62"/>
      <c r="G13" s="62"/>
      <c r="H13" s="61">
        <v>33806320</v>
      </c>
      <c r="I13" s="60"/>
      <c r="J13" s="30"/>
      <c r="K13" s="30"/>
      <c r="L13" s="30"/>
      <c r="M13" s="37"/>
    </row>
    <row r="14" spans="1:13" ht="20.100000000000001" customHeight="1">
      <c r="A14" s="30"/>
      <c r="B14" s="63" t="s">
        <v>173</v>
      </c>
      <c r="C14" s="63" t="s">
        <v>744</v>
      </c>
      <c r="D14" s="60"/>
      <c r="E14" s="72">
        <v>57032850</v>
      </c>
      <c r="F14" s="62"/>
      <c r="G14" s="62"/>
      <c r="H14" s="61">
        <v>46995010</v>
      </c>
      <c r="I14" s="60"/>
      <c r="J14" s="30"/>
      <c r="K14" s="30"/>
      <c r="L14" s="30"/>
      <c r="M14" s="37"/>
    </row>
    <row r="15" spans="1:13" ht="20.100000000000001" customHeight="1">
      <c r="A15" s="30"/>
      <c r="B15" s="63" t="s">
        <v>174</v>
      </c>
      <c r="C15" s="63" t="s">
        <v>2068</v>
      </c>
      <c r="D15" s="60"/>
      <c r="E15" s="72">
        <v>145383821</v>
      </c>
      <c r="F15" s="62"/>
      <c r="G15" s="62"/>
      <c r="H15" s="61">
        <v>3160172692</v>
      </c>
      <c r="I15" s="60"/>
      <c r="J15" s="30"/>
      <c r="K15" s="30"/>
      <c r="L15" s="30"/>
      <c r="M15" s="37"/>
    </row>
    <row r="16" spans="1:13" ht="20.100000000000001" customHeight="1">
      <c r="A16" s="30"/>
      <c r="B16" s="140" t="s">
        <v>480</v>
      </c>
      <c r="C16" s="141"/>
      <c r="D16" s="142"/>
      <c r="E16" s="38">
        <f>SUM(E4:E15)</f>
        <v>345916768</v>
      </c>
      <c r="F16" s="38">
        <f>SUM(F4:F15)</f>
        <v>0</v>
      </c>
      <c r="G16" s="38">
        <f>SUM(G4:G15)</f>
        <v>0</v>
      </c>
      <c r="H16" s="38">
        <f>SUM(H4:H15)</f>
        <v>3303835190</v>
      </c>
      <c r="I16" s="39"/>
      <c r="J16" s="30"/>
      <c r="K16" s="30"/>
      <c r="L16" s="30"/>
      <c r="M16" s="37"/>
    </row>
    <row r="17" spans="1:14" ht="20.100000000000001" customHeight="1">
      <c r="A17" s="30"/>
      <c r="B17" s="41"/>
      <c r="C17" s="41"/>
      <c r="D17" s="30"/>
      <c r="E17" s="30"/>
      <c r="F17" s="30"/>
      <c r="G17" s="30"/>
      <c r="H17" s="37"/>
      <c r="I17" s="30"/>
      <c r="J17" s="30"/>
      <c r="K17" s="30"/>
      <c r="L17" s="30"/>
      <c r="M17" s="37"/>
    </row>
    <row r="18" spans="1:14" ht="20.100000000000001" customHeight="1">
      <c r="A18" s="30"/>
      <c r="B18" s="41"/>
      <c r="C18" s="41"/>
      <c r="D18" s="30"/>
      <c r="E18" s="30"/>
      <c r="F18" s="30"/>
      <c r="G18" s="30"/>
      <c r="H18" s="32" t="s">
        <v>479</v>
      </c>
      <c r="I18" s="46">
        <f>-SUM(N:N)</f>
        <v>3303835190</v>
      </c>
      <c r="J18" s="30"/>
      <c r="K18" s="30"/>
      <c r="L18" s="30">
        <v>21110301</v>
      </c>
      <c r="M18" s="30" t="s">
        <v>163</v>
      </c>
      <c r="N18" s="37">
        <f>IFERROR(VLOOKUP(L18,Mapping!$O:$R,4,FALSE),"")</f>
        <v>-13818520</v>
      </c>
    </row>
    <row r="19" spans="1:14" ht="20.100000000000001" customHeight="1">
      <c r="A19" s="30"/>
      <c r="B19" s="41"/>
      <c r="C19" s="41"/>
      <c r="D19" s="30"/>
      <c r="E19" s="30"/>
      <c r="F19" s="30"/>
      <c r="G19" s="30"/>
      <c r="H19" s="34" t="s">
        <v>483</v>
      </c>
      <c r="I19" s="47">
        <f>+I18-H16</f>
        <v>0</v>
      </c>
      <c r="J19" s="30"/>
      <c r="K19" s="30"/>
      <c r="L19" s="30">
        <v>21110303</v>
      </c>
      <c r="M19" s="30" t="s">
        <v>165</v>
      </c>
      <c r="N19" s="37">
        <f>IFERROR(VLOOKUP(L19,Mapping!$O:$R,4,FALSE),"")</f>
        <v>-1391900</v>
      </c>
    </row>
    <row r="20" spans="1:14" ht="20.100000000000001" customHeight="1">
      <c r="A20" s="30"/>
      <c r="B20" s="41"/>
      <c r="C20" s="41"/>
      <c r="D20" s="30"/>
      <c r="E20" s="30"/>
      <c r="F20" s="30"/>
      <c r="G20" s="30"/>
      <c r="H20" s="30"/>
      <c r="I20" s="37"/>
      <c r="J20" s="30"/>
      <c r="K20" s="30"/>
      <c r="L20" s="30">
        <v>21110309</v>
      </c>
      <c r="M20" s="30" t="s">
        <v>166</v>
      </c>
      <c r="N20" s="37">
        <f>IFERROR(VLOOKUP(L20,Mapping!$O:$R,4,FALSE),"")</f>
        <v>-390000</v>
      </c>
    </row>
    <row r="21" spans="1:14" ht="20.100000000000001" customHeight="1">
      <c r="A21"/>
      <c r="B21" s="42"/>
      <c r="C21" s="42"/>
      <c r="D21"/>
      <c r="E21"/>
      <c r="F21"/>
      <c r="G21"/>
      <c r="H21"/>
      <c r="I21" s="48"/>
      <c r="J21"/>
      <c r="K21"/>
      <c r="L21">
        <v>21110311</v>
      </c>
      <c r="M21" t="s">
        <v>167</v>
      </c>
      <c r="N21" s="37">
        <f>IFERROR(VLOOKUP(L21,Mapping!$O:$R,4,FALSE),"")</f>
        <v>-60000</v>
      </c>
    </row>
    <row r="22" spans="1:14" ht="20.100000000000001" customHeight="1">
      <c r="A22"/>
      <c r="B22" s="42"/>
      <c r="C22" s="42"/>
      <c r="D22"/>
      <c r="E22"/>
      <c r="F22"/>
      <c r="G22"/>
      <c r="H22"/>
      <c r="I22" s="48"/>
      <c r="J22"/>
      <c r="K22"/>
      <c r="L22">
        <v>21110317</v>
      </c>
      <c r="M22" t="s">
        <v>168</v>
      </c>
      <c r="N22" s="37">
        <f>IFERROR(VLOOKUP(L22,Mapping!$O:$R,4,FALSE),"")</f>
        <v>0</v>
      </c>
    </row>
    <row r="23" spans="1:14" ht="20.100000000000001" customHeight="1">
      <c r="A23"/>
      <c r="B23" s="42"/>
      <c r="C23" s="42"/>
      <c r="D23"/>
      <c r="E23"/>
      <c r="F23"/>
      <c r="G23"/>
      <c r="H23"/>
      <c r="I23" s="48"/>
      <c r="J23"/>
      <c r="K23"/>
      <c r="L23">
        <v>21110319</v>
      </c>
      <c r="M23" t="s">
        <v>169</v>
      </c>
      <c r="N23" s="37">
        <f>IFERROR(VLOOKUP(L23,Mapping!$O:$R,4,FALSE),"")</f>
        <v>0</v>
      </c>
    </row>
    <row r="24" spans="1:14" ht="20.100000000000001" customHeight="1">
      <c r="A24"/>
      <c r="B24" s="42"/>
      <c r="C24" s="42"/>
      <c r="D24"/>
      <c r="E24"/>
      <c r="F24"/>
      <c r="G24"/>
      <c r="H24"/>
      <c r="I24" s="48"/>
      <c r="J24"/>
      <c r="K24"/>
      <c r="L24">
        <v>21110321</v>
      </c>
      <c r="M24" t="s">
        <v>170</v>
      </c>
      <c r="N24" s="37">
        <f>IFERROR(VLOOKUP(L24,Mapping!$O:$R,4,FALSE),"")</f>
        <v>-47026130</v>
      </c>
    </row>
    <row r="25" spans="1:14" ht="20.100000000000001" customHeight="1">
      <c r="A25"/>
      <c r="B25" s="42"/>
      <c r="C25" s="42"/>
      <c r="D25"/>
      <c r="E25"/>
      <c r="F25"/>
      <c r="G25"/>
      <c r="H25"/>
      <c r="I25" s="48"/>
      <c r="J25"/>
      <c r="K25"/>
      <c r="L25">
        <v>21110325</v>
      </c>
      <c r="M25" t="s">
        <v>171</v>
      </c>
      <c r="N25" s="37">
        <f>IFERROR(VLOOKUP(L25,Mapping!$O:$R,4,FALSE),"")</f>
        <v>-174618</v>
      </c>
    </row>
    <row r="26" spans="1:14" ht="20.100000000000001" customHeight="1">
      <c r="A26"/>
      <c r="B26" s="42"/>
      <c r="C26" s="42"/>
      <c r="D26"/>
      <c r="E26"/>
      <c r="F26"/>
      <c r="G26"/>
      <c r="H26"/>
      <c r="I26" s="48"/>
      <c r="J26"/>
      <c r="K26"/>
      <c r="L26">
        <v>21110327</v>
      </c>
      <c r="M26" t="s">
        <v>172</v>
      </c>
      <c r="N26" s="37">
        <f>IFERROR(VLOOKUP(L26,Mapping!$O:$R,4,FALSE),"")</f>
        <v>-33806320</v>
      </c>
    </row>
    <row r="27" spans="1:14" ht="20.100000000000001" customHeight="1">
      <c r="A27"/>
      <c r="B27" s="42"/>
      <c r="C27" s="42"/>
      <c r="D27"/>
      <c r="E27"/>
      <c r="F27"/>
      <c r="G27"/>
      <c r="H27"/>
      <c r="I27" s="48"/>
      <c r="J27"/>
      <c r="K27"/>
      <c r="L27">
        <v>21110329</v>
      </c>
      <c r="M27" t="s">
        <v>173</v>
      </c>
      <c r="N27" s="37">
        <f>IFERROR(VLOOKUP(L27,Mapping!$O:$R,4,FALSE),"")</f>
        <v>-46995010</v>
      </c>
    </row>
    <row r="28" spans="1:14" ht="20.100000000000001" customHeight="1">
      <c r="H28" s="28"/>
      <c r="I28" s="49"/>
      <c r="L28" s="28">
        <v>21110331</v>
      </c>
      <c r="M28" s="28" t="s">
        <v>174</v>
      </c>
      <c r="N28" s="37">
        <f>IFERROR(VLOOKUP(L28,Mapping!$O:$R,4,FALSE),"")</f>
        <v>-3160172692</v>
      </c>
    </row>
    <row r="29" spans="1:14" ht="20.100000000000001" customHeight="1">
      <c r="H29" s="28"/>
      <c r="I29" s="49"/>
      <c r="N29" s="37" t="str">
        <f>IFERROR(VLOOKUP(L29,Mapping!$O:$R,4,FALSE),"")</f>
        <v/>
      </c>
    </row>
    <row r="30" spans="1:14" ht="20.100000000000001" customHeight="1">
      <c r="H30" s="28"/>
      <c r="I30" s="49"/>
    </row>
    <row r="31" spans="1:14" ht="20.100000000000001" customHeight="1">
      <c r="H31" s="28"/>
      <c r="I31" s="49"/>
    </row>
  </sheetData>
  <mergeCells count="2">
    <mergeCell ref="B16:D16"/>
    <mergeCell ref="B11:B12"/>
  </mergeCells>
  <phoneticPr fontId="3" type="noConversion"/>
  <conditionalFormatting sqref="L18:M18">
    <cfRule type="containsText" dxfId="9" priority="1" operator="containsText" text="TRUE">
      <formula>NOT(ISERROR(SEARCH("TRUE",L18)))</formula>
    </cfRule>
    <cfRule type="containsText" dxfId="8" priority="2" operator="containsText" text="FALSE">
      <formula>NOT(ISERROR(SEARCH("FALSE",L18)))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34"/>
  <sheetViews>
    <sheetView showGridLines="0" zoomScale="85" zoomScaleNormal="85" workbookViewId="0">
      <selection activeCell="M35" sqref="M35"/>
    </sheetView>
  </sheetViews>
  <sheetFormatPr defaultColWidth="9.140625" defaultRowHeight="20.100000000000001" customHeight="1"/>
  <cols>
    <col min="1" max="1" width="2.7109375" style="28" customWidth="1"/>
    <col min="2" max="7" width="20.7109375" style="28" customWidth="1"/>
    <col min="8" max="8" width="20.7109375" style="49" customWidth="1"/>
    <col min="9" max="9" width="28.140625" style="28" customWidth="1"/>
    <col min="10" max="10" width="2.7109375" style="28" customWidth="1"/>
    <col min="11" max="13" width="20.7109375" style="28" customWidth="1"/>
    <col min="14" max="16384" width="9.140625" style="28"/>
  </cols>
  <sheetData>
    <row r="1" spans="1:13" ht="20.100000000000001" customHeight="1">
      <c r="A1" s="27" t="s">
        <v>492</v>
      </c>
      <c r="B1" s="30"/>
      <c r="C1" s="30"/>
      <c r="D1" s="30"/>
      <c r="E1" s="30"/>
      <c r="F1" s="30"/>
      <c r="G1" s="30"/>
      <c r="H1" s="37"/>
      <c r="I1" s="30"/>
      <c r="J1" s="30"/>
      <c r="K1" s="30"/>
      <c r="L1" s="30"/>
      <c r="M1" s="37"/>
    </row>
    <row r="2" spans="1:13" ht="20.100000000000001" customHeight="1">
      <c r="A2" s="30"/>
      <c r="B2" s="19"/>
      <c r="C2" s="21"/>
      <c r="D2" s="21"/>
      <c r="E2" s="21"/>
      <c r="F2" s="21"/>
      <c r="G2" s="21"/>
      <c r="H2" s="44"/>
      <c r="I2" s="22" t="s">
        <v>473</v>
      </c>
      <c r="J2" s="30"/>
      <c r="K2" s="30"/>
      <c r="L2" s="30"/>
      <c r="M2" s="37"/>
    </row>
    <row r="3" spans="1:13" ht="20.100000000000001" customHeight="1">
      <c r="A3" s="30"/>
      <c r="B3" s="23" t="s">
        <v>469</v>
      </c>
      <c r="C3" s="23" t="s">
        <v>485</v>
      </c>
      <c r="D3" s="23" t="s">
        <v>486</v>
      </c>
      <c r="E3" s="24" t="s">
        <v>472</v>
      </c>
      <c r="F3" s="24" t="s">
        <v>474</v>
      </c>
      <c r="G3" s="24" t="s">
        <v>475</v>
      </c>
      <c r="H3" s="45" t="s">
        <v>476</v>
      </c>
      <c r="I3" s="26" t="s">
        <v>477</v>
      </c>
      <c r="J3" s="30"/>
      <c r="K3" s="30"/>
      <c r="L3" s="30"/>
      <c r="M3" s="37"/>
    </row>
    <row r="4" spans="1:13" ht="20.100000000000001" customHeight="1">
      <c r="A4" s="30"/>
      <c r="B4" s="31"/>
      <c r="C4" s="31"/>
      <c r="D4" s="31"/>
      <c r="E4" s="29"/>
      <c r="F4" s="29"/>
      <c r="G4" s="29"/>
      <c r="H4" s="29">
        <f t="shared" ref="H4:H22" si="0">E4+F4-G4</f>
        <v>0</v>
      </c>
      <c r="I4" s="31"/>
      <c r="J4" s="30"/>
      <c r="K4" s="30"/>
      <c r="L4" s="30"/>
      <c r="M4" s="37"/>
    </row>
    <row r="5" spans="1:13" ht="20.100000000000001" customHeight="1">
      <c r="A5" s="30"/>
      <c r="B5" s="31"/>
      <c r="C5" s="31"/>
      <c r="D5" s="31"/>
      <c r="E5" s="29"/>
      <c r="F5" s="29"/>
      <c r="G5" s="29"/>
      <c r="H5" s="29">
        <f t="shared" si="0"/>
        <v>0</v>
      </c>
      <c r="I5" s="31"/>
      <c r="J5" s="30"/>
      <c r="K5" s="30"/>
      <c r="L5" s="30"/>
      <c r="M5" s="37"/>
    </row>
    <row r="6" spans="1:13" ht="20.100000000000001" customHeight="1">
      <c r="A6" s="30"/>
      <c r="B6" s="31"/>
      <c r="C6" s="31"/>
      <c r="D6" s="31"/>
      <c r="E6" s="29"/>
      <c r="F6" s="29"/>
      <c r="G6" s="29"/>
      <c r="H6" s="29">
        <f t="shared" si="0"/>
        <v>0</v>
      </c>
      <c r="I6" s="31"/>
      <c r="J6" s="30"/>
      <c r="K6" s="30"/>
      <c r="L6" s="30"/>
      <c r="M6" s="37"/>
    </row>
    <row r="7" spans="1:13" ht="20.100000000000001" customHeight="1">
      <c r="A7" s="30"/>
      <c r="B7" s="31"/>
      <c r="C7" s="31"/>
      <c r="D7" s="31"/>
      <c r="E7" s="29"/>
      <c r="F7" s="29"/>
      <c r="G7" s="29"/>
      <c r="H7" s="29">
        <f t="shared" si="0"/>
        <v>0</v>
      </c>
      <c r="I7" s="31"/>
      <c r="J7" s="30"/>
      <c r="K7" s="30"/>
      <c r="L7" s="30"/>
      <c r="M7" s="37"/>
    </row>
    <row r="8" spans="1:13" ht="20.100000000000001" customHeight="1">
      <c r="A8" s="30"/>
      <c r="B8" s="31"/>
      <c r="C8" s="31"/>
      <c r="D8" s="31"/>
      <c r="E8" s="29"/>
      <c r="F8" s="29"/>
      <c r="G8" s="29"/>
      <c r="H8" s="29">
        <f t="shared" si="0"/>
        <v>0</v>
      </c>
      <c r="I8" s="31"/>
      <c r="J8" s="30"/>
      <c r="K8" s="30"/>
      <c r="L8" s="30"/>
      <c r="M8" s="37"/>
    </row>
    <row r="9" spans="1:13" ht="20.100000000000001" customHeight="1">
      <c r="A9" s="30"/>
      <c r="B9" s="31"/>
      <c r="C9" s="31"/>
      <c r="D9" s="31"/>
      <c r="E9" s="29"/>
      <c r="F9" s="29"/>
      <c r="G9" s="29"/>
      <c r="H9" s="29">
        <f t="shared" si="0"/>
        <v>0</v>
      </c>
      <c r="I9" s="31"/>
      <c r="J9" s="30"/>
      <c r="K9" s="30"/>
      <c r="L9" s="30"/>
      <c r="M9" s="37"/>
    </row>
    <row r="10" spans="1:13" ht="20.100000000000001" customHeight="1">
      <c r="A10" s="30"/>
      <c r="B10" s="31"/>
      <c r="C10" s="31"/>
      <c r="D10" s="31"/>
      <c r="E10" s="29"/>
      <c r="F10" s="29"/>
      <c r="G10" s="29"/>
      <c r="H10" s="29">
        <f t="shared" si="0"/>
        <v>0</v>
      </c>
      <c r="I10" s="31"/>
      <c r="J10" s="30"/>
      <c r="K10" s="30"/>
      <c r="L10" s="30"/>
      <c r="M10" s="37"/>
    </row>
    <row r="11" spans="1:13" ht="20.100000000000001" customHeight="1">
      <c r="A11" s="30"/>
      <c r="B11" s="31"/>
      <c r="C11" s="31"/>
      <c r="D11" s="31"/>
      <c r="E11" s="29"/>
      <c r="F11" s="29"/>
      <c r="G11" s="29"/>
      <c r="H11" s="29">
        <f t="shared" si="0"/>
        <v>0</v>
      </c>
      <c r="I11" s="31"/>
      <c r="J11" s="30"/>
      <c r="K11" s="30"/>
      <c r="L11" s="30"/>
      <c r="M11" s="37"/>
    </row>
    <row r="12" spans="1:13" ht="20.100000000000001" customHeight="1">
      <c r="A12" s="30"/>
      <c r="B12" s="31"/>
      <c r="C12" s="31"/>
      <c r="D12" s="31"/>
      <c r="E12" s="29"/>
      <c r="F12" s="29"/>
      <c r="G12" s="29"/>
      <c r="H12" s="29">
        <f t="shared" si="0"/>
        <v>0</v>
      </c>
      <c r="I12" s="31"/>
      <c r="J12" s="30"/>
      <c r="K12" s="30"/>
      <c r="L12" s="30"/>
      <c r="M12" s="37"/>
    </row>
    <row r="13" spans="1:13" ht="20.100000000000001" customHeight="1">
      <c r="A13" s="30"/>
      <c r="B13" s="31"/>
      <c r="C13" s="31"/>
      <c r="D13" s="31"/>
      <c r="E13" s="29"/>
      <c r="F13" s="29"/>
      <c r="G13" s="29"/>
      <c r="H13" s="29">
        <f t="shared" si="0"/>
        <v>0</v>
      </c>
      <c r="I13" s="31"/>
      <c r="J13" s="30"/>
      <c r="K13" s="30"/>
      <c r="L13" s="30"/>
      <c r="M13" s="37"/>
    </row>
    <row r="14" spans="1:13" ht="20.100000000000001" customHeight="1">
      <c r="A14" s="30"/>
      <c r="B14" s="31"/>
      <c r="C14" s="31"/>
      <c r="D14" s="31"/>
      <c r="E14" s="29"/>
      <c r="F14" s="29"/>
      <c r="G14" s="29"/>
      <c r="H14" s="29">
        <f t="shared" si="0"/>
        <v>0</v>
      </c>
      <c r="I14" s="31"/>
      <c r="J14" s="30"/>
      <c r="K14" s="30"/>
      <c r="L14" s="30"/>
      <c r="M14" s="37"/>
    </row>
    <row r="15" spans="1:13" ht="20.100000000000001" customHeight="1">
      <c r="A15" s="30"/>
      <c r="B15" s="31"/>
      <c r="C15" s="31"/>
      <c r="D15" s="31"/>
      <c r="E15" s="29"/>
      <c r="F15" s="29"/>
      <c r="G15" s="29"/>
      <c r="H15" s="29">
        <f t="shared" si="0"/>
        <v>0</v>
      </c>
      <c r="I15" s="31"/>
      <c r="J15" s="30"/>
      <c r="K15" s="30"/>
      <c r="L15" s="30"/>
      <c r="M15" s="37"/>
    </row>
    <row r="16" spans="1:13" ht="20.100000000000001" customHeight="1">
      <c r="A16" s="30"/>
      <c r="B16" s="31"/>
      <c r="C16" s="31"/>
      <c r="D16" s="31"/>
      <c r="E16" s="29"/>
      <c r="F16" s="29"/>
      <c r="G16" s="29"/>
      <c r="H16" s="29">
        <f t="shared" si="0"/>
        <v>0</v>
      </c>
      <c r="I16" s="31"/>
      <c r="J16" s="30"/>
      <c r="K16" s="30"/>
      <c r="L16" s="30"/>
      <c r="M16" s="37"/>
    </row>
    <row r="17" spans="1:13" ht="20.100000000000001" customHeight="1">
      <c r="A17" s="30"/>
      <c r="B17" s="31"/>
      <c r="C17" s="31"/>
      <c r="D17" s="31"/>
      <c r="E17" s="29"/>
      <c r="F17" s="29"/>
      <c r="G17" s="29"/>
      <c r="H17" s="29">
        <f t="shared" si="0"/>
        <v>0</v>
      </c>
      <c r="I17" s="31"/>
      <c r="J17" s="30"/>
      <c r="K17" s="30"/>
      <c r="L17" s="30"/>
      <c r="M17" s="37"/>
    </row>
    <row r="18" spans="1:13" ht="20.100000000000001" customHeight="1">
      <c r="A18" s="30"/>
      <c r="B18" s="31"/>
      <c r="C18" s="31"/>
      <c r="D18" s="31"/>
      <c r="E18" s="29"/>
      <c r="F18" s="29"/>
      <c r="G18" s="29"/>
      <c r="H18" s="29">
        <f t="shared" si="0"/>
        <v>0</v>
      </c>
      <c r="I18" s="31"/>
      <c r="J18" s="30"/>
      <c r="K18" s="30"/>
      <c r="L18" s="30"/>
      <c r="M18" s="37"/>
    </row>
    <row r="19" spans="1:13" ht="20.100000000000001" customHeight="1">
      <c r="A19" s="30"/>
      <c r="B19" s="31"/>
      <c r="C19" s="31"/>
      <c r="D19" s="31"/>
      <c r="E19" s="29"/>
      <c r="F19" s="29"/>
      <c r="G19" s="29"/>
      <c r="H19" s="29">
        <f t="shared" si="0"/>
        <v>0</v>
      </c>
      <c r="I19" s="31"/>
      <c r="J19" s="30"/>
      <c r="K19" s="30"/>
      <c r="L19" s="30"/>
      <c r="M19" s="37"/>
    </row>
    <row r="20" spans="1:13" ht="20.100000000000001" customHeight="1">
      <c r="A20" s="30"/>
      <c r="B20" s="31"/>
      <c r="C20" s="31"/>
      <c r="D20" s="31"/>
      <c r="E20" s="29"/>
      <c r="F20" s="29"/>
      <c r="G20" s="29"/>
      <c r="H20" s="29">
        <f t="shared" si="0"/>
        <v>0</v>
      </c>
      <c r="I20" s="31"/>
      <c r="J20" s="30"/>
      <c r="K20" s="30"/>
      <c r="L20" s="30"/>
      <c r="M20" s="37"/>
    </row>
    <row r="21" spans="1:13" ht="20.100000000000001" customHeight="1">
      <c r="A21" s="30"/>
      <c r="B21" s="31"/>
      <c r="C21" s="31"/>
      <c r="D21" s="31"/>
      <c r="E21" s="29"/>
      <c r="F21" s="29"/>
      <c r="G21" s="29"/>
      <c r="H21" s="29">
        <f t="shared" si="0"/>
        <v>0</v>
      </c>
      <c r="I21" s="31"/>
      <c r="J21" s="30"/>
      <c r="K21" s="30"/>
      <c r="L21" s="30"/>
      <c r="M21" s="37"/>
    </row>
    <row r="22" spans="1:13" ht="20.100000000000001" customHeight="1">
      <c r="A22" s="30"/>
      <c r="B22" s="31"/>
      <c r="C22" s="31"/>
      <c r="D22" s="31"/>
      <c r="E22" s="29"/>
      <c r="F22" s="29"/>
      <c r="G22" s="29"/>
      <c r="H22" s="29">
        <f t="shared" si="0"/>
        <v>0</v>
      </c>
      <c r="I22" s="31"/>
      <c r="J22" s="30"/>
      <c r="K22" s="30"/>
      <c r="L22" s="30"/>
      <c r="M22" s="37"/>
    </row>
    <row r="23" spans="1:13" ht="20.100000000000001" customHeight="1">
      <c r="A23" s="30"/>
      <c r="B23" s="140" t="s">
        <v>480</v>
      </c>
      <c r="C23" s="141"/>
      <c r="D23" s="142"/>
      <c r="E23" s="38">
        <f>SUM(E4:E22)</f>
        <v>0</v>
      </c>
      <c r="F23" s="38">
        <f>SUM(F4:F22)</f>
        <v>0</v>
      </c>
      <c r="G23" s="38">
        <f>SUM(G4:G22)</f>
        <v>0</v>
      </c>
      <c r="H23" s="38">
        <f>SUM(H4:H22)</f>
        <v>0</v>
      </c>
      <c r="I23" s="39"/>
      <c r="J23" s="30"/>
      <c r="K23" s="30"/>
      <c r="L23" s="30"/>
      <c r="M23" s="37"/>
    </row>
    <row r="24" spans="1:13" ht="20.100000000000001" customHeight="1">
      <c r="A24" s="30"/>
      <c r="B24" s="30"/>
      <c r="C24" s="30"/>
      <c r="D24" s="30"/>
      <c r="E24" s="30"/>
      <c r="F24" s="30"/>
      <c r="G24" s="30"/>
      <c r="H24" s="37"/>
      <c r="I24" s="30"/>
      <c r="J24" s="30"/>
      <c r="K24" s="30"/>
      <c r="L24" s="30"/>
      <c r="M24" s="37"/>
    </row>
    <row r="25" spans="1:13" ht="20.100000000000001" customHeight="1">
      <c r="A25" s="30"/>
      <c r="B25" s="30"/>
      <c r="C25" s="30"/>
      <c r="D25" s="30"/>
      <c r="E25" s="30"/>
      <c r="F25" s="30"/>
      <c r="G25" s="32" t="s">
        <v>479</v>
      </c>
      <c r="H25" s="46">
        <f>SUM(M:M)</f>
        <v>37378530001</v>
      </c>
      <c r="I25" s="30"/>
      <c r="J25" s="30"/>
      <c r="K25" s="30">
        <v>11090201</v>
      </c>
      <c r="L25" s="30" t="s">
        <v>34</v>
      </c>
      <c r="M25" s="37">
        <f>IFERROR(VLOOKUP(K25,Mapping!$O:$R,4,FALSE),"")</f>
        <v>37378530001</v>
      </c>
    </row>
    <row r="26" spans="1:13" ht="20.100000000000001" customHeight="1">
      <c r="A26" s="30"/>
      <c r="B26" s="30"/>
      <c r="C26" s="30"/>
      <c r="D26" s="30"/>
      <c r="E26" s="30"/>
      <c r="F26" s="30"/>
      <c r="G26" s="34" t="s">
        <v>483</v>
      </c>
      <c r="H26" s="47">
        <f>+H25-H23</f>
        <v>37378530001</v>
      </c>
      <c r="I26" s="30"/>
      <c r="J26" s="30"/>
      <c r="K26" s="30"/>
      <c r="L26" s="30"/>
      <c r="M26" s="37" t="str">
        <f>IFERROR(VLOOKUP(K26,Mapping!$O:$R,4,FALSE),"")</f>
        <v/>
      </c>
    </row>
    <row r="27" spans="1:13" ht="20.100000000000001" customHeight="1">
      <c r="A27" s="30"/>
      <c r="B27" s="30"/>
      <c r="C27" s="30"/>
      <c r="D27" s="30"/>
      <c r="E27" s="30"/>
      <c r="F27" s="30"/>
      <c r="G27" s="30"/>
      <c r="H27" s="37"/>
      <c r="I27" s="30"/>
      <c r="J27" s="30"/>
      <c r="K27" s="30"/>
      <c r="L27" s="30"/>
      <c r="M27" s="37" t="str">
        <f>IFERROR(VLOOKUP(K27,Mapping!$O:$R,4,FALSE),"")</f>
        <v/>
      </c>
    </row>
    <row r="28" spans="1:13" ht="20.100000000000001" customHeight="1">
      <c r="A28"/>
      <c r="B28"/>
      <c r="C28"/>
      <c r="D28"/>
      <c r="E28"/>
      <c r="F28"/>
      <c r="G28"/>
      <c r="H28" s="48"/>
      <c r="I28"/>
      <c r="J28"/>
      <c r="K28"/>
      <c r="L28"/>
      <c r="M28" s="37" t="str">
        <f>IFERROR(VLOOKUP(K28,Mapping!$O:$R,4,FALSE),"")</f>
        <v/>
      </c>
    </row>
    <row r="29" spans="1:13" ht="20.100000000000001" customHeight="1">
      <c r="A29"/>
      <c r="B29"/>
      <c r="C29"/>
      <c r="D29"/>
      <c r="E29"/>
      <c r="F29"/>
      <c r="G29"/>
      <c r="H29" s="48"/>
      <c r="I29"/>
      <c r="J29"/>
      <c r="K29"/>
      <c r="L29"/>
      <c r="M29" s="37" t="str">
        <f>IFERROR(VLOOKUP(K29,Mapping!$O:$R,4,FALSE),"")</f>
        <v/>
      </c>
    </row>
    <row r="30" spans="1:13" ht="20.100000000000001" customHeight="1">
      <c r="A30"/>
      <c r="B30"/>
      <c r="C30"/>
      <c r="D30"/>
      <c r="E30"/>
      <c r="F30"/>
      <c r="G30"/>
      <c r="H30" s="48"/>
      <c r="I30"/>
      <c r="J30"/>
      <c r="K30"/>
      <c r="L30"/>
      <c r="M30" s="37" t="str">
        <f>IFERROR(VLOOKUP(K30,Mapping!$O:$R,4,FALSE),"")</f>
        <v/>
      </c>
    </row>
    <row r="31" spans="1:13" ht="20.100000000000001" customHeight="1">
      <c r="A31"/>
      <c r="B31"/>
      <c r="C31"/>
      <c r="D31"/>
      <c r="E31"/>
      <c r="F31"/>
      <c r="G31"/>
      <c r="H31" s="48"/>
      <c r="I31"/>
      <c r="J31"/>
      <c r="K31"/>
      <c r="L31"/>
      <c r="M31" s="37" t="str">
        <f>IFERROR(VLOOKUP(K31,Mapping!$O:$R,4,FALSE),"")</f>
        <v/>
      </c>
    </row>
    <row r="32" spans="1:13" ht="20.100000000000001" customHeight="1">
      <c r="A32"/>
      <c r="B32"/>
      <c r="C32"/>
      <c r="D32"/>
      <c r="E32"/>
      <c r="F32"/>
      <c r="G32"/>
      <c r="H32" s="48"/>
      <c r="I32"/>
      <c r="J32"/>
      <c r="K32"/>
      <c r="L32"/>
      <c r="M32" s="37" t="str">
        <f>IFERROR(VLOOKUP(K32,Mapping!$O:$R,4,FALSE),"")</f>
        <v/>
      </c>
    </row>
    <row r="33" spans="1:13" ht="20.100000000000001" customHeight="1">
      <c r="A33"/>
      <c r="B33"/>
      <c r="C33"/>
      <c r="D33"/>
      <c r="E33"/>
      <c r="F33"/>
      <c r="G33"/>
      <c r="H33" s="48"/>
      <c r="I33"/>
      <c r="J33"/>
      <c r="K33"/>
      <c r="L33"/>
      <c r="M33" s="37" t="str">
        <f>IFERROR(VLOOKUP(K33,Mapping!$O:$R,4,FALSE),"")</f>
        <v/>
      </c>
    </row>
    <row r="34" spans="1:13" ht="20.100000000000001" customHeight="1">
      <c r="A34"/>
      <c r="B34"/>
      <c r="C34"/>
      <c r="D34"/>
      <c r="E34"/>
      <c r="F34"/>
      <c r="G34"/>
      <c r="H34" s="48"/>
      <c r="I34"/>
      <c r="J34"/>
      <c r="K34"/>
      <c r="L34"/>
      <c r="M34" s="37" t="str">
        <f>IFERROR(VLOOKUP(K34,Mapping!$O:$R,4,FALSE),"")</f>
        <v/>
      </c>
    </row>
  </sheetData>
  <mergeCells count="1">
    <mergeCell ref="B23:D23"/>
  </mergeCells>
  <phoneticPr fontId="3" type="noConversion"/>
  <conditionalFormatting sqref="K25:L25">
    <cfRule type="containsText" dxfId="7" priority="1" operator="containsText" text="TRUE">
      <formula>NOT(ISERROR(SEARCH("TRUE",K25)))</formula>
    </cfRule>
    <cfRule type="containsText" dxfId="6" priority="2" operator="containsText" text="FALSE">
      <formula>NOT(ISERROR(SEARCH("FALSE",K25)))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2060"/>
  </sheetPr>
  <dimension ref="A1:N18"/>
  <sheetViews>
    <sheetView showGridLines="0" zoomScale="85" zoomScaleNormal="85" workbookViewId="0">
      <selection activeCell="E5" sqref="E5"/>
    </sheetView>
  </sheetViews>
  <sheetFormatPr defaultColWidth="9.140625" defaultRowHeight="20.100000000000001" customHeight="1"/>
  <cols>
    <col min="1" max="1" width="2.7109375" style="28" customWidth="1"/>
    <col min="2" max="2" width="20.7109375" style="88" customWidth="1"/>
    <col min="3" max="5" width="20.7109375" style="28" customWidth="1"/>
    <col min="6" max="7" width="20.7109375" style="28" hidden="1" customWidth="1"/>
    <col min="8" max="8" width="20.7109375" style="49" customWidth="1"/>
    <col min="9" max="9" width="28.140625" style="28" customWidth="1"/>
    <col min="10" max="10" width="2.7109375" style="28" customWidth="1"/>
    <col min="11" max="13" width="20.7109375" style="28" customWidth="1"/>
    <col min="14" max="14" width="11.85546875" style="28" bestFit="1" customWidth="1"/>
    <col min="15" max="16384" width="9.140625" style="28"/>
  </cols>
  <sheetData>
    <row r="1" spans="1:14" ht="20.100000000000001" customHeight="1">
      <c r="A1" s="27" t="s">
        <v>536</v>
      </c>
      <c r="B1" s="41"/>
      <c r="C1" s="30"/>
      <c r="D1" s="30"/>
      <c r="E1" s="30"/>
      <c r="F1" s="30"/>
      <c r="G1" s="30"/>
      <c r="H1" s="37"/>
      <c r="I1" s="30"/>
      <c r="J1" s="30"/>
      <c r="K1" s="30"/>
      <c r="L1" s="30"/>
      <c r="M1" s="37"/>
    </row>
    <row r="2" spans="1:14" ht="20.100000000000001" customHeight="1">
      <c r="A2" s="30"/>
      <c r="B2" s="87"/>
      <c r="C2" s="21"/>
      <c r="D2" s="21"/>
      <c r="E2" s="21"/>
      <c r="F2" s="21"/>
      <c r="G2" s="21"/>
      <c r="H2" s="44"/>
      <c r="I2" s="22" t="s">
        <v>473</v>
      </c>
      <c r="J2" s="30"/>
      <c r="K2" s="30"/>
      <c r="L2" s="30"/>
      <c r="M2" s="37"/>
    </row>
    <row r="3" spans="1:14" ht="20.100000000000001" customHeight="1">
      <c r="A3" s="30"/>
      <c r="B3" s="23" t="s">
        <v>469</v>
      </c>
      <c r="C3" s="66" t="s">
        <v>1023</v>
      </c>
      <c r="D3" s="66" t="s">
        <v>682</v>
      </c>
      <c r="E3" s="24" t="str">
        <f>보통예금YG!$F$3</f>
        <v>`22년말</v>
      </c>
      <c r="F3" s="65" t="s">
        <v>1024</v>
      </c>
      <c r="G3" s="65" t="s">
        <v>475</v>
      </c>
      <c r="H3" s="24" t="str">
        <f>보통예금YG!$G$3</f>
        <v>`23년 1분기</v>
      </c>
      <c r="I3" s="67" t="s">
        <v>1025</v>
      </c>
      <c r="J3" s="30"/>
      <c r="K3" s="30"/>
      <c r="L3" s="30"/>
      <c r="M3" s="37"/>
    </row>
    <row r="4" spans="1:14" ht="20.100000000000001" customHeight="1">
      <c r="A4" s="30"/>
      <c r="B4" s="85" t="s">
        <v>190</v>
      </c>
      <c r="C4" s="60" t="s">
        <v>831</v>
      </c>
      <c r="D4" s="60" t="s">
        <v>2069</v>
      </c>
      <c r="E4" s="72">
        <v>0</v>
      </c>
      <c r="F4" s="62"/>
      <c r="G4" s="62"/>
      <c r="H4" s="61">
        <v>187971516</v>
      </c>
      <c r="I4" s="60"/>
      <c r="J4" s="30"/>
      <c r="K4" s="30"/>
      <c r="L4" s="30"/>
      <c r="M4" s="37"/>
    </row>
    <row r="5" spans="1:14" ht="20.100000000000001" customHeight="1">
      <c r="A5" s="30"/>
      <c r="B5" s="83"/>
      <c r="C5" s="60" t="s">
        <v>1026</v>
      </c>
      <c r="D5" s="60" t="s">
        <v>957</v>
      </c>
      <c r="E5" s="72">
        <v>81083993</v>
      </c>
      <c r="F5" s="62"/>
      <c r="G5" s="62"/>
      <c r="H5" s="61">
        <v>84344227</v>
      </c>
      <c r="I5" s="60"/>
      <c r="J5" s="30"/>
      <c r="K5" s="30"/>
      <c r="L5" s="30"/>
      <c r="M5" s="37"/>
    </row>
    <row r="6" spans="1:14" ht="20.100000000000001" customHeight="1">
      <c r="A6" s="30"/>
      <c r="B6" s="95"/>
      <c r="C6" s="60" t="s">
        <v>2070</v>
      </c>
      <c r="D6" s="60" t="s">
        <v>958</v>
      </c>
      <c r="E6" s="72">
        <v>4968975</v>
      </c>
      <c r="F6" s="62"/>
      <c r="G6" s="62"/>
      <c r="H6" s="61">
        <v>5608516</v>
      </c>
      <c r="I6" s="60"/>
      <c r="J6" s="30"/>
      <c r="K6" s="30"/>
      <c r="L6" s="30"/>
      <c r="M6" s="37"/>
    </row>
    <row r="7" spans="1:14" ht="20.100000000000001" customHeight="1">
      <c r="A7" s="30"/>
      <c r="B7" s="140" t="s">
        <v>480</v>
      </c>
      <c r="C7" s="141"/>
      <c r="D7" s="142"/>
      <c r="E7" s="38">
        <f>SUM(E4:E6)</f>
        <v>86052968</v>
      </c>
      <c r="F7" s="38">
        <f>SUM(F4:F6)</f>
        <v>0</v>
      </c>
      <c r="G7" s="38">
        <f>SUM(G4:G6)</f>
        <v>0</v>
      </c>
      <c r="H7" s="38">
        <f>SUM(H4:H6)</f>
        <v>277924259</v>
      </c>
      <c r="I7" s="39"/>
      <c r="J7" s="30"/>
      <c r="K7" s="30"/>
      <c r="L7" s="30"/>
      <c r="M7" s="37"/>
    </row>
    <row r="8" spans="1:14" ht="20.100000000000001" customHeight="1">
      <c r="A8" s="30"/>
      <c r="B8" s="41"/>
      <c r="C8" s="30"/>
      <c r="D8" s="30"/>
      <c r="E8" s="30"/>
      <c r="F8" s="30"/>
      <c r="G8" s="30"/>
      <c r="H8" s="37"/>
      <c r="I8" s="30"/>
      <c r="J8" s="30"/>
      <c r="K8" s="30"/>
      <c r="L8" s="30"/>
      <c r="M8" s="37"/>
    </row>
    <row r="9" spans="1:14" ht="20.100000000000001" customHeight="1">
      <c r="A9" s="30"/>
      <c r="B9" s="41"/>
      <c r="C9" s="30"/>
      <c r="D9" s="30"/>
      <c r="E9" s="30"/>
      <c r="F9" s="30"/>
      <c r="G9" s="30"/>
      <c r="H9" s="32" t="s">
        <v>479</v>
      </c>
      <c r="I9" s="46">
        <f>-SUM(N:N)</f>
        <v>277924259</v>
      </c>
      <c r="J9" s="30"/>
      <c r="K9" s="30"/>
      <c r="L9" s="1">
        <v>22060101</v>
      </c>
      <c r="M9" s="1" t="s">
        <v>190</v>
      </c>
      <c r="N9" s="37">
        <f>IFERROR(VLOOKUP(L9,Mapping!$O:$R,4,FALSE),"")</f>
        <v>-277924259</v>
      </c>
    </row>
    <row r="10" spans="1:14" ht="20.100000000000001" customHeight="1">
      <c r="A10" s="30"/>
      <c r="B10" s="41"/>
      <c r="C10" s="30"/>
      <c r="D10" s="30"/>
      <c r="E10" s="30"/>
      <c r="F10" s="30"/>
      <c r="G10" s="30"/>
      <c r="H10" s="34" t="s">
        <v>483</v>
      </c>
      <c r="I10" s="47">
        <f>+I9-H7</f>
        <v>0</v>
      </c>
      <c r="J10" s="30"/>
      <c r="K10" s="30"/>
      <c r="L10" s="30"/>
      <c r="M10" s="30"/>
      <c r="N10" s="37" t="str">
        <f>IFERROR(VLOOKUP(L10,Mapping!$O:$R,4,FALSE),"")</f>
        <v/>
      </c>
    </row>
    <row r="11" spans="1:14" ht="20.100000000000001" customHeight="1">
      <c r="A11" s="30"/>
      <c r="B11" s="41"/>
      <c r="C11" s="30"/>
      <c r="D11" s="30"/>
      <c r="E11" s="30"/>
      <c r="F11" s="30"/>
      <c r="G11" s="30"/>
      <c r="H11" s="30"/>
      <c r="I11" s="37"/>
      <c r="J11" s="30"/>
      <c r="K11" s="30"/>
      <c r="L11" s="30"/>
      <c r="M11" s="30"/>
      <c r="N11" s="37" t="str">
        <f>IFERROR(VLOOKUP(L11,Mapping!$O:$R,4,FALSE),"")</f>
        <v/>
      </c>
    </row>
    <row r="12" spans="1:14" ht="20.100000000000001" customHeight="1">
      <c r="A12"/>
      <c r="B12" s="42"/>
      <c r="C12"/>
      <c r="D12"/>
      <c r="E12"/>
      <c r="F12"/>
      <c r="G12"/>
      <c r="H12" s="48"/>
      <c r="I12"/>
      <c r="J12"/>
      <c r="K12"/>
      <c r="L12"/>
      <c r="M12" s="37" t="str">
        <f>IFERROR(VLOOKUP(K12,Mapping!$O:$R,4,FALSE),"")</f>
        <v/>
      </c>
    </row>
    <row r="13" spans="1:14" ht="20.100000000000001" customHeight="1">
      <c r="A13"/>
      <c r="B13" s="42"/>
      <c r="C13"/>
      <c r="D13"/>
      <c r="E13"/>
      <c r="F13"/>
      <c r="G13"/>
      <c r="H13" s="48"/>
      <c r="I13"/>
      <c r="J13"/>
      <c r="K13"/>
      <c r="L13"/>
      <c r="M13" s="37" t="str">
        <f>IFERROR(VLOOKUP(K13,Mapping!$O:$R,4,FALSE),"")</f>
        <v/>
      </c>
    </row>
    <row r="14" spans="1:14" ht="20.100000000000001" customHeight="1">
      <c r="A14"/>
      <c r="B14" s="42"/>
      <c r="C14"/>
      <c r="D14"/>
      <c r="E14"/>
      <c r="F14"/>
      <c r="G14"/>
      <c r="H14" s="48"/>
      <c r="I14"/>
      <c r="J14"/>
      <c r="K14"/>
      <c r="L14"/>
      <c r="M14" s="37" t="str">
        <f>IFERROR(VLOOKUP(K14,Mapping!$O:$R,4,FALSE),"")</f>
        <v/>
      </c>
    </row>
    <row r="15" spans="1:14" ht="20.100000000000001" customHeight="1">
      <c r="A15"/>
      <c r="B15" s="42"/>
      <c r="C15"/>
      <c r="D15"/>
      <c r="E15"/>
      <c r="F15"/>
      <c r="G15"/>
      <c r="H15" s="48"/>
      <c r="I15"/>
      <c r="J15"/>
      <c r="K15"/>
      <c r="L15"/>
      <c r="M15" s="37" t="str">
        <f>IFERROR(VLOOKUP(K15,Mapping!$O:$R,4,FALSE),"")</f>
        <v/>
      </c>
    </row>
    <row r="16" spans="1:14" ht="20.100000000000001" customHeight="1">
      <c r="A16"/>
      <c r="B16" s="42"/>
      <c r="C16"/>
      <c r="D16"/>
      <c r="E16"/>
      <c r="F16"/>
      <c r="G16"/>
      <c r="H16" s="48"/>
      <c r="I16"/>
      <c r="J16"/>
      <c r="K16"/>
      <c r="L16"/>
      <c r="M16" s="37" t="str">
        <f>IFERROR(VLOOKUP(K16,Mapping!$O:$R,4,FALSE),"")</f>
        <v/>
      </c>
    </row>
    <row r="17" spans="1:13" ht="20.100000000000001" customHeight="1">
      <c r="A17"/>
      <c r="B17" s="42"/>
      <c r="C17"/>
      <c r="D17"/>
      <c r="E17"/>
      <c r="F17"/>
      <c r="G17"/>
      <c r="H17" s="48"/>
      <c r="I17"/>
      <c r="J17"/>
      <c r="K17"/>
      <c r="L17"/>
      <c r="M17" s="37" t="str">
        <f>IFERROR(VLOOKUP(K17,Mapping!$O:$R,4,FALSE),"")</f>
        <v/>
      </c>
    </row>
    <row r="18" spans="1:13" ht="20.100000000000001" customHeight="1">
      <c r="A18"/>
      <c r="B18" s="42"/>
      <c r="C18"/>
      <c r="D18"/>
      <c r="E18"/>
      <c r="F18"/>
      <c r="G18"/>
      <c r="H18" s="48"/>
      <c r="I18"/>
      <c r="J18"/>
      <c r="K18"/>
      <c r="L18"/>
      <c r="M18" s="37" t="str">
        <f>IFERROR(VLOOKUP(K18,Mapping!$O:$R,4,FALSE),"")</f>
        <v/>
      </c>
    </row>
  </sheetData>
  <mergeCells count="1">
    <mergeCell ref="B7:D7"/>
  </mergeCells>
  <phoneticPr fontId="3" type="noConversion"/>
  <conditionalFormatting sqref="L9:M9">
    <cfRule type="containsText" dxfId="5" priority="1" operator="containsText" text="TRUE">
      <formula>NOT(ISERROR(SEARCH("TRUE",L9)))</formula>
    </cfRule>
    <cfRule type="containsText" dxfId="4" priority="2" operator="containsText" text="FALSE">
      <formula>NOT(ISERROR(SEARCH("FALSE",L9)))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2060"/>
  </sheetPr>
  <dimension ref="A1:M21"/>
  <sheetViews>
    <sheetView showGridLines="0" zoomScale="85" zoomScaleNormal="85" workbookViewId="0">
      <selection activeCell="E11" sqref="E11"/>
    </sheetView>
  </sheetViews>
  <sheetFormatPr defaultColWidth="9.140625" defaultRowHeight="20.100000000000001" customHeight="1"/>
  <cols>
    <col min="1" max="1" width="2.7109375" style="28" customWidth="1"/>
    <col min="2" max="3" width="20.7109375" style="88" customWidth="1"/>
    <col min="4" max="7" width="20.7109375" style="28" customWidth="1"/>
    <col min="8" max="8" width="20.7109375" style="49" customWidth="1"/>
    <col min="9" max="9" width="28.140625" style="28" customWidth="1"/>
    <col min="10" max="10" width="2.7109375" style="28" customWidth="1"/>
    <col min="11" max="13" width="20.7109375" style="28" customWidth="1"/>
    <col min="14" max="16384" width="9.140625" style="28"/>
  </cols>
  <sheetData>
    <row r="1" spans="1:13" ht="20.100000000000001" customHeight="1">
      <c r="A1" s="27" t="s">
        <v>959</v>
      </c>
      <c r="B1" s="41"/>
      <c r="C1" s="41"/>
      <c r="D1" s="30"/>
      <c r="E1" s="30"/>
      <c r="F1" s="30"/>
      <c r="G1" s="30"/>
      <c r="H1" s="37"/>
      <c r="I1" s="30"/>
      <c r="J1" s="30"/>
      <c r="K1" s="30"/>
      <c r="L1" s="30"/>
      <c r="M1" s="37"/>
    </row>
    <row r="2" spans="1:13" ht="20.100000000000001" customHeight="1">
      <c r="A2" s="30"/>
      <c r="B2" s="87"/>
      <c r="C2" s="89"/>
      <c r="D2" s="21"/>
      <c r="E2" s="21"/>
      <c r="F2" s="21"/>
      <c r="G2" s="21"/>
      <c r="H2" s="44"/>
      <c r="I2" s="75" t="s">
        <v>960</v>
      </c>
      <c r="J2" s="30"/>
      <c r="K2" s="30"/>
      <c r="L2" s="76"/>
    </row>
    <row r="3" spans="1:13" ht="20.100000000000001" customHeight="1">
      <c r="A3" s="30"/>
      <c r="B3" s="66" t="s">
        <v>469</v>
      </c>
      <c r="C3" s="66" t="s">
        <v>961</v>
      </c>
      <c r="D3" s="66" t="s">
        <v>962</v>
      </c>
      <c r="E3" s="24" t="str">
        <f>보통예금YG!$F$3</f>
        <v>`22년말</v>
      </c>
      <c r="F3" s="65" t="s">
        <v>963</v>
      </c>
      <c r="G3" s="65" t="s">
        <v>964</v>
      </c>
      <c r="H3" s="24" t="str">
        <f>보통예금YG!$G$3</f>
        <v>`23년 1분기</v>
      </c>
      <c r="I3" s="67" t="s">
        <v>477</v>
      </c>
      <c r="J3" s="30"/>
      <c r="K3" s="30"/>
      <c r="L3" s="76"/>
    </row>
    <row r="4" spans="1:13" ht="20.100000000000001" customHeight="1">
      <c r="A4" s="30"/>
      <c r="B4" s="85" t="s">
        <v>194</v>
      </c>
      <c r="C4" s="63" t="s">
        <v>965</v>
      </c>
      <c r="D4" s="60"/>
      <c r="E4" s="77">
        <v>-4591215037</v>
      </c>
      <c r="F4" s="77"/>
      <c r="G4" s="77">
        <v>-115690321</v>
      </c>
      <c r="H4" s="77">
        <f>E4+F4-G4</f>
        <v>-4475524716</v>
      </c>
      <c r="I4" s="60"/>
      <c r="J4" s="30"/>
      <c r="K4" s="30"/>
      <c r="L4" s="76"/>
    </row>
    <row r="5" spans="1:13" ht="20.100000000000001" customHeight="1">
      <c r="A5" s="30"/>
      <c r="B5" s="86"/>
      <c r="C5" s="63" t="s">
        <v>966</v>
      </c>
      <c r="D5" s="60"/>
      <c r="E5" s="77">
        <v>-822688582</v>
      </c>
      <c r="F5" s="77"/>
      <c r="G5" s="77"/>
      <c r="H5" s="77">
        <f>E5+F5-G5</f>
        <v>-822688582</v>
      </c>
      <c r="I5" s="60"/>
      <c r="J5" s="30"/>
      <c r="K5" s="30"/>
      <c r="L5" s="76"/>
    </row>
    <row r="6" spans="1:13" ht="20.100000000000001" customHeight="1">
      <c r="A6" s="30"/>
      <c r="B6" s="63" t="s">
        <v>196</v>
      </c>
      <c r="C6" s="63"/>
      <c r="D6" s="60"/>
      <c r="E6" s="77">
        <v>5172610659</v>
      </c>
      <c r="F6" s="77">
        <v>663274642</v>
      </c>
      <c r="G6" s="77">
        <v>7767871</v>
      </c>
      <c r="H6" s="77">
        <f>E6+F6-G6</f>
        <v>5828117430</v>
      </c>
      <c r="I6" s="60"/>
      <c r="J6" s="30"/>
      <c r="K6" s="30"/>
      <c r="L6" s="76"/>
    </row>
    <row r="7" spans="1:13" ht="20.100000000000001" customHeight="1">
      <c r="A7" s="30"/>
      <c r="B7" s="140" t="s">
        <v>967</v>
      </c>
      <c r="C7" s="141"/>
      <c r="D7" s="142"/>
      <c r="E7" s="78">
        <f>SUM(E4:E6)</f>
        <v>-241292960</v>
      </c>
      <c r="F7" s="78">
        <f>SUM(F4:F6)</f>
        <v>663274642</v>
      </c>
      <c r="G7" s="78">
        <f>SUM(G4:G6)</f>
        <v>-107922450</v>
      </c>
      <c r="H7" s="78">
        <f>SUM(H4:H6)</f>
        <v>529904132</v>
      </c>
      <c r="I7" s="79"/>
      <c r="J7" s="30"/>
      <c r="K7" s="30"/>
      <c r="L7" s="30"/>
      <c r="M7" s="37"/>
    </row>
    <row r="8" spans="1:13" ht="20.100000000000001" customHeight="1">
      <c r="A8" s="30"/>
      <c r="B8" s="41"/>
      <c r="C8" s="41"/>
      <c r="D8" s="30"/>
      <c r="E8" s="30"/>
      <c r="F8" s="30"/>
      <c r="G8" s="30"/>
      <c r="H8" s="37"/>
      <c r="I8" s="30"/>
      <c r="J8" s="30"/>
      <c r="K8" s="30"/>
      <c r="L8" s="30"/>
      <c r="M8" s="37"/>
    </row>
    <row r="9" spans="1:13" ht="20.100000000000001" customHeight="1">
      <c r="A9" s="30"/>
      <c r="B9" s="41"/>
      <c r="C9" s="41"/>
      <c r="D9" s="30"/>
      <c r="E9" s="30"/>
      <c r="F9" s="30"/>
      <c r="G9" s="32" t="s">
        <v>479</v>
      </c>
      <c r="H9" s="46">
        <f>-SUM(M:M)</f>
        <v>529904132</v>
      </c>
      <c r="I9" s="30"/>
      <c r="J9" s="30"/>
      <c r="K9" s="30">
        <v>22070101</v>
      </c>
      <c r="L9" s="30" t="s">
        <v>194</v>
      </c>
      <c r="M9" s="37">
        <f>IFERROR(VLOOKUP(K9,Mapping!$O:$R,4,FALSE),"")</f>
        <v>5298213298</v>
      </c>
    </row>
    <row r="10" spans="1:13" ht="20.100000000000001" customHeight="1">
      <c r="A10" s="30"/>
      <c r="B10" s="41"/>
      <c r="C10" s="41"/>
      <c r="D10" s="30"/>
      <c r="E10" s="30"/>
      <c r="F10" s="30"/>
      <c r="G10" s="34" t="s">
        <v>483</v>
      </c>
      <c r="H10" s="47">
        <f>+H9-H7</f>
        <v>0</v>
      </c>
      <c r="I10" s="30"/>
      <c r="J10" s="30"/>
      <c r="K10" s="30">
        <v>22070201</v>
      </c>
      <c r="L10" s="30" t="s">
        <v>196</v>
      </c>
      <c r="M10" s="37">
        <f>IFERROR(VLOOKUP(K10,Mapping!$O:$R,4,FALSE),"")</f>
        <v>-5828117430</v>
      </c>
    </row>
    <row r="11" spans="1:13" ht="20.100000000000001" customHeight="1">
      <c r="A11" s="30"/>
      <c r="B11" s="41"/>
      <c r="C11" s="41"/>
      <c r="D11" s="30"/>
      <c r="E11" s="30"/>
      <c r="F11" s="30"/>
      <c r="G11" s="30"/>
      <c r="H11" s="37"/>
      <c r="I11" s="30"/>
      <c r="J11" s="30"/>
      <c r="K11" s="30"/>
      <c r="L11" s="30"/>
      <c r="M11" s="37" t="str">
        <f>IFERROR(VLOOKUP(K11,[8]Mapping!$O:$R,4,FALSE),"")</f>
        <v/>
      </c>
    </row>
    <row r="12" spans="1:13" ht="20.100000000000001" customHeight="1">
      <c r="A12"/>
      <c r="B12" s="42"/>
      <c r="C12" s="42"/>
      <c r="D12"/>
      <c r="E12"/>
      <c r="F12"/>
      <c r="G12"/>
      <c r="H12" s="48"/>
      <c r="I12"/>
      <c r="J12"/>
      <c r="K12"/>
      <c r="L12"/>
      <c r="M12" s="37" t="str">
        <f>IFERROR(VLOOKUP(K12,[8]Mapping!$O:$R,4,FALSE),"")</f>
        <v/>
      </c>
    </row>
    <row r="13" spans="1:13" ht="20.100000000000001" customHeight="1">
      <c r="A13"/>
      <c r="B13" s="42"/>
      <c r="C13" s="42"/>
      <c r="D13"/>
      <c r="E13"/>
      <c r="F13"/>
      <c r="G13"/>
      <c r="H13" s="48"/>
      <c r="I13"/>
      <c r="J13"/>
      <c r="K13"/>
      <c r="L13"/>
      <c r="M13" s="37" t="str">
        <f>IFERROR(VLOOKUP(K13,[8]Mapping!$O:$R,4,FALSE),"")</f>
        <v/>
      </c>
    </row>
    <row r="14" spans="1:13" ht="20.100000000000001" customHeight="1">
      <c r="A14"/>
      <c r="B14" s="42"/>
      <c r="C14" s="42"/>
      <c r="D14"/>
      <c r="E14"/>
      <c r="F14"/>
      <c r="G14"/>
      <c r="H14" s="48"/>
      <c r="I14"/>
      <c r="J14"/>
      <c r="K14"/>
      <c r="L14"/>
      <c r="M14" s="37" t="str">
        <f>IFERROR(VLOOKUP(K14,[8]Mapping!$O:$R,4,FALSE),"")</f>
        <v/>
      </c>
    </row>
    <row r="15" spans="1:13" ht="20.100000000000001" customHeight="1">
      <c r="A15"/>
      <c r="B15" s="42"/>
      <c r="C15" s="42"/>
      <c r="D15"/>
      <c r="E15"/>
      <c r="F15"/>
      <c r="G15"/>
      <c r="H15" s="48"/>
      <c r="I15"/>
      <c r="J15"/>
      <c r="K15"/>
      <c r="L15"/>
      <c r="M15" s="37" t="str">
        <f>IFERROR(VLOOKUP(K15,[8]Mapping!$O:$R,4,FALSE),"")</f>
        <v/>
      </c>
    </row>
    <row r="16" spans="1:13" ht="20.100000000000001" customHeight="1">
      <c r="A16"/>
      <c r="B16" s="42"/>
      <c r="C16" s="42"/>
      <c r="D16"/>
      <c r="E16"/>
      <c r="F16"/>
      <c r="G16"/>
      <c r="H16" s="48"/>
      <c r="I16"/>
      <c r="J16"/>
      <c r="K16"/>
      <c r="L16" s="80"/>
      <c r="M16" s="37" t="str">
        <f>IFERROR(VLOOKUP(K16,[8]Mapping!$O:$R,4,FALSE),"")</f>
        <v/>
      </c>
    </row>
    <row r="17" spans="1:13" ht="20.100000000000001" customHeight="1">
      <c r="A17"/>
      <c r="B17" s="42"/>
      <c r="C17" s="42"/>
      <c r="D17"/>
      <c r="E17"/>
      <c r="F17"/>
      <c r="G17"/>
      <c r="H17" s="48"/>
      <c r="I17"/>
      <c r="J17"/>
      <c r="K17"/>
      <c r="L17" s="80"/>
      <c r="M17" s="37" t="str">
        <f>IFERROR(VLOOKUP(K17,[8]Mapping!$O:$R,4,FALSE),"")</f>
        <v/>
      </c>
    </row>
    <row r="18" spans="1:13" ht="20.100000000000001" customHeight="1">
      <c r="A18"/>
      <c r="B18" s="42"/>
      <c r="C18" s="42"/>
      <c r="D18"/>
      <c r="E18"/>
      <c r="F18"/>
      <c r="G18"/>
      <c r="H18" s="48"/>
      <c r="I18"/>
      <c r="J18"/>
      <c r="K18"/>
      <c r="L18" s="80"/>
      <c r="M18" s="37" t="str">
        <f>IFERROR(VLOOKUP(K18,[8]Mapping!$O:$R,4,FALSE),"")</f>
        <v/>
      </c>
    </row>
    <row r="19" spans="1:13" ht="20.100000000000001" customHeight="1">
      <c r="L19" s="81"/>
    </row>
    <row r="20" spans="1:13" ht="20.100000000000001" customHeight="1">
      <c r="L20" s="81"/>
    </row>
    <row r="21" spans="1:13" ht="20.100000000000001" customHeight="1">
      <c r="L21" s="81"/>
    </row>
  </sheetData>
  <mergeCells count="1">
    <mergeCell ref="B7:D7"/>
  </mergeCells>
  <phoneticPr fontId="3" type="noConversion"/>
  <conditionalFormatting sqref="K9:L9">
    <cfRule type="containsText" dxfId="3" priority="1" operator="containsText" text="TRUE">
      <formula>NOT(ISERROR(SEARCH("TRUE",K9)))</formula>
    </cfRule>
    <cfRule type="containsText" dxfId="2" priority="2" operator="containsText" text="FALSE">
      <formula>NOT(ISERROR(SEARCH("FALSE",K9)))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M17"/>
  <sheetViews>
    <sheetView showGridLines="0" zoomScale="85" zoomScaleNormal="85" workbookViewId="0">
      <selection activeCell="E4" sqref="E4"/>
    </sheetView>
  </sheetViews>
  <sheetFormatPr defaultColWidth="9.140625" defaultRowHeight="20.100000000000001" customHeight="1"/>
  <cols>
    <col min="1" max="1" width="2.7109375" style="30" customWidth="1"/>
    <col min="2" max="2" width="20.7109375" style="41" customWidth="1"/>
    <col min="3" max="8" width="20.7109375" style="30" customWidth="1"/>
    <col min="9" max="9" width="58" style="30" customWidth="1"/>
    <col min="10" max="10" width="2.7109375" style="30" customWidth="1"/>
    <col min="11" max="12" width="20.7109375" style="30" customWidth="1"/>
    <col min="13" max="13" width="20.7109375" style="37" customWidth="1"/>
    <col min="14" max="16384" width="9.140625" style="30"/>
  </cols>
  <sheetData>
    <row r="1" spans="1:13" ht="20.100000000000001" customHeight="1">
      <c r="A1" s="27" t="s">
        <v>482</v>
      </c>
    </row>
    <row r="2" spans="1:13" ht="20.100000000000001" customHeight="1">
      <c r="B2" s="87"/>
      <c r="C2" s="19"/>
      <c r="D2" s="20"/>
      <c r="E2" s="21"/>
      <c r="F2" s="21"/>
      <c r="G2" s="21"/>
      <c r="H2" s="21"/>
      <c r="I2" s="22" t="s">
        <v>473</v>
      </c>
    </row>
    <row r="3" spans="1:13" ht="20.100000000000001" customHeight="1">
      <c r="B3" s="23" t="s">
        <v>469</v>
      </c>
      <c r="C3" s="23" t="s">
        <v>481</v>
      </c>
      <c r="D3" s="23" t="s">
        <v>471</v>
      </c>
      <c r="E3" s="24" t="str">
        <f>보통예금YG!$F$3</f>
        <v>`22년말</v>
      </c>
      <c r="F3" s="24" t="s">
        <v>474</v>
      </c>
      <c r="G3" s="24" t="s">
        <v>475</v>
      </c>
      <c r="H3" s="24" t="str">
        <f>보통예금YG!$G$3</f>
        <v>`23년 1분기</v>
      </c>
      <c r="I3" s="26" t="s">
        <v>477</v>
      </c>
    </row>
    <row r="4" spans="1:13" ht="20.100000000000001" customHeight="1">
      <c r="B4" s="63" t="s">
        <v>14</v>
      </c>
      <c r="C4" s="63" t="s">
        <v>541</v>
      </c>
      <c r="D4" s="63" t="s">
        <v>723</v>
      </c>
      <c r="E4" s="61">
        <v>5000000000</v>
      </c>
      <c r="F4" s="61"/>
      <c r="G4" s="61"/>
      <c r="H4" s="61">
        <f>E4+F4-G4</f>
        <v>5000000000</v>
      </c>
      <c r="I4" s="60" t="s">
        <v>724</v>
      </c>
    </row>
    <row r="5" spans="1:13" ht="20.100000000000001" customHeight="1">
      <c r="B5" s="36"/>
      <c r="C5" s="36"/>
      <c r="D5" s="36"/>
      <c r="E5" s="29"/>
      <c r="F5" s="29"/>
      <c r="G5" s="29"/>
      <c r="H5" s="29">
        <f>E5+F5-G5</f>
        <v>0</v>
      </c>
      <c r="I5" s="31"/>
    </row>
    <row r="6" spans="1:13" ht="20.100000000000001" customHeight="1">
      <c r="B6" s="140" t="s">
        <v>480</v>
      </c>
      <c r="C6" s="141"/>
      <c r="D6" s="142"/>
      <c r="E6" s="38">
        <f>SUM(E4:E5)</f>
        <v>5000000000</v>
      </c>
      <c r="F6" s="38">
        <f>SUM(F4:F5)</f>
        <v>0</v>
      </c>
      <c r="G6" s="38">
        <f>SUM(G4:G5)</f>
        <v>0</v>
      </c>
      <c r="H6" s="38">
        <f>SUM(H4:H5)</f>
        <v>5000000000</v>
      </c>
      <c r="I6" s="39"/>
    </row>
    <row r="8" spans="1:13" ht="20.100000000000001" customHeight="1">
      <c r="G8" s="32" t="s">
        <v>479</v>
      </c>
      <c r="H8" s="33">
        <f>SUM(M:M)</f>
        <v>5000000000</v>
      </c>
      <c r="K8" s="30">
        <v>11060105</v>
      </c>
      <c r="L8" s="30" t="s">
        <v>14</v>
      </c>
      <c r="M8" s="37">
        <f>IFERROR(VLOOKUP(K8,Mapping!$O:$R,4,FALSE),"")</f>
        <v>5000000000</v>
      </c>
    </row>
    <row r="9" spans="1:13" ht="20.100000000000001" customHeight="1">
      <c r="G9" s="34" t="s">
        <v>483</v>
      </c>
      <c r="H9" s="35">
        <f>+H8-H6</f>
        <v>0</v>
      </c>
      <c r="M9" s="37" t="str">
        <f>IFERROR(VLOOKUP(K9,Mapping!$O:$R,4,FALSE),"")</f>
        <v/>
      </c>
    </row>
    <row r="10" spans="1:13" ht="20.100000000000001" customHeight="1">
      <c r="M10" s="37" t="str">
        <f>IFERROR(VLOOKUP(K10,Mapping!$O:$R,4,FALSE),"")</f>
        <v/>
      </c>
    </row>
    <row r="11" spans="1:13" ht="20.100000000000001" customHeight="1">
      <c r="M11" s="37" t="str">
        <f>IFERROR(VLOOKUP(K11,Mapping!$O:$R,4,FALSE),"")</f>
        <v/>
      </c>
    </row>
    <row r="12" spans="1:13" ht="20.100000000000001" customHeight="1">
      <c r="M12" s="37" t="str">
        <f>IFERROR(VLOOKUP(K12,Mapping!$O:$R,4,FALSE),"")</f>
        <v/>
      </c>
    </row>
    <row r="13" spans="1:13" ht="20.100000000000001" customHeight="1">
      <c r="M13" s="37" t="str">
        <f>IFERROR(VLOOKUP(K13,Mapping!$O:$R,4,FALSE),"")</f>
        <v/>
      </c>
    </row>
    <row r="14" spans="1:13" ht="20.100000000000001" customHeight="1">
      <c r="M14" s="37" t="str">
        <f>IFERROR(VLOOKUP(K14,Mapping!$O:$R,4,FALSE),"")</f>
        <v/>
      </c>
    </row>
    <row r="15" spans="1:13" ht="20.100000000000001" customHeight="1">
      <c r="M15" s="37" t="str">
        <f>IFERROR(VLOOKUP(K15,Mapping!$O:$R,4,FALSE),"")</f>
        <v/>
      </c>
    </row>
    <row r="16" spans="1:13" ht="20.100000000000001" customHeight="1">
      <c r="M16" s="37" t="str">
        <f>IFERROR(VLOOKUP(K16,Mapping!$O:$R,4,FALSE),"")</f>
        <v/>
      </c>
    </row>
    <row r="17" spans="13:13" ht="20.100000000000001" customHeight="1">
      <c r="M17" s="37" t="str">
        <f>IFERROR(VLOOKUP(K17,Mapping!$O:$R,4,FALSE),"")</f>
        <v/>
      </c>
    </row>
  </sheetData>
  <mergeCells count="1">
    <mergeCell ref="B6:D6"/>
  </mergeCells>
  <phoneticPr fontId="3" type="noConversion"/>
  <conditionalFormatting sqref="K8:L8">
    <cfRule type="containsText" dxfId="57" priority="1" operator="containsText" text="TRUE">
      <formula>NOT(ISERROR(SEARCH("TRUE",K8)))</formula>
    </cfRule>
    <cfRule type="containsText" dxfId="56" priority="2" operator="containsText" text="FALSE">
      <formula>NOT(ISERROR(SEARCH("FALSE",K8)))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2060"/>
  </sheetPr>
  <dimension ref="A1:N17"/>
  <sheetViews>
    <sheetView showGridLines="0" topLeftCell="A73" zoomScale="85" zoomScaleNormal="85" workbookViewId="0">
      <selection activeCell="C107" sqref="C107"/>
    </sheetView>
  </sheetViews>
  <sheetFormatPr defaultColWidth="9.140625" defaultRowHeight="20.100000000000001" customHeight="1"/>
  <cols>
    <col min="1" max="1" width="2.7109375" style="28" customWidth="1"/>
    <col min="2" max="2" width="20.7109375" style="88" customWidth="1"/>
    <col min="3" max="5" width="20.7109375" style="28" customWidth="1"/>
    <col min="6" max="7" width="20.7109375" style="28" hidden="1" customWidth="1"/>
    <col min="8" max="8" width="20.7109375" style="49" customWidth="1"/>
    <col min="9" max="9" width="28.140625" style="28" customWidth="1"/>
    <col min="10" max="10" width="2.7109375" style="28" customWidth="1"/>
    <col min="11" max="13" width="20.7109375" style="28" customWidth="1"/>
    <col min="14" max="16384" width="9.140625" style="28"/>
  </cols>
  <sheetData>
    <row r="1" spans="1:14" ht="20.100000000000001" customHeight="1">
      <c r="A1" s="27" t="s">
        <v>540</v>
      </c>
      <c r="B1" s="41"/>
      <c r="C1" s="30"/>
      <c r="D1" s="30"/>
      <c r="E1" s="30"/>
      <c r="F1" s="30"/>
      <c r="G1" s="30"/>
      <c r="H1" s="37"/>
      <c r="I1" s="30"/>
      <c r="J1" s="30"/>
      <c r="K1" s="30"/>
      <c r="L1" s="30"/>
      <c r="M1" s="37"/>
    </row>
    <row r="2" spans="1:14" ht="20.100000000000001" customHeight="1">
      <c r="A2" s="30"/>
      <c r="B2" s="87"/>
      <c r="C2" s="21"/>
      <c r="D2" s="21"/>
      <c r="E2" s="21"/>
      <c r="F2" s="21"/>
      <c r="G2" s="21"/>
      <c r="H2" s="44"/>
      <c r="I2" s="22" t="s">
        <v>473</v>
      </c>
      <c r="J2" s="30"/>
      <c r="K2" s="30"/>
      <c r="L2" s="30"/>
      <c r="M2" s="37"/>
    </row>
    <row r="3" spans="1:14" ht="20.100000000000001" customHeight="1">
      <c r="A3" s="30"/>
      <c r="B3" s="23" t="s">
        <v>537</v>
      </c>
      <c r="C3" s="23" t="s">
        <v>538</v>
      </c>
      <c r="D3" s="23" t="s">
        <v>539</v>
      </c>
      <c r="E3" s="24" t="str">
        <f>보통예금YG!$F$3</f>
        <v>`22년말</v>
      </c>
      <c r="F3" s="24" t="s">
        <v>474</v>
      </c>
      <c r="G3" s="24" t="s">
        <v>475</v>
      </c>
      <c r="H3" s="24" t="str">
        <f>보통예금YG!$G$3</f>
        <v>`23년 1분기</v>
      </c>
      <c r="I3" s="26" t="s">
        <v>477</v>
      </c>
      <c r="J3" s="30"/>
      <c r="K3" s="30"/>
      <c r="L3" s="30"/>
      <c r="M3" s="37"/>
    </row>
    <row r="4" spans="1:14" ht="20.100000000000001" customHeight="1">
      <c r="A4" s="30"/>
      <c r="B4" s="36" t="s">
        <v>200</v>
      </c>
      <c r="C4" s="51"/>
      <c r="D4" s="31"/>
      <c r="E4" s="59">
        <v>1343044320</v>
      </c>
      <c r="F4" s="59"/>
      <c r="G4" s="59"/>
      <c r="H4" s="52">
        <v>1343044320</v>
      </c>
      <c r="I4" s="31"/>
      <c r="J4" s="30"/>
      <c r="K4" s="30"/>
      <c r="L4" s="30"/>
      <c r="M4" s="37"/>
    </row>
    <row r="5" spans="1:14" ht="20.100000000000001" customHeight="1">
      <c r="A5" s="30"/>
      <c r="B5" s="36"/>
      <c r="C5" s="51"/>
      <c r="D5" s="31"/>
      <c r="E5" s="59"/>
      <c r="F5" s="59"/>
      <c r="G5" s="59"/>
      <c r="H5" s="52">
        <f>E5+F5-G5</f>
        <v>0</v>
      </c>
      <c r="I5" s="31"/>
      <c r="J5" s="30"/>
      <c r="K5" s="30"/>
      <c r="L5" s="30"/>
      <c r="M5" s="37"/>
    </row>
    <row r="6" spans="1:14" ht="20.100000000000001" customHeight="1">
      <c r="A6" s="30"/>
      <c r="B6" s="140" t="s">
        <v>480</v>
      </c>
      <c r="C6" s="141"/>
      <c r="D6" s="142"/>
      <c r="E6" s="53">
        <f>SUM(E4:E5)</f>
        <v>1343044320</v>
      </c>
      <c r="F6" s="53">
        <f>SUM(F4:F5)</f>
        <v>0</v>
      </c>
      <c r="G6" s="53">
        <f>SUM(G4:G5)</f>
        <v>0</v>
      </c>
      <c r="H6" s="53">
        <f>SUM(H4:H5)</f>
        <v>1343044320</v>
      </c>
      <c r="I6" s="39"/>
      <c r="J6" s="30"/>
      <c r="K6" s="30"/>
      <c r="L6" s="30"/>
      <c r="M6" s="37"/>
    </row>
    <row r="7" spans="1:14" ht="20.100000000000001" customHeight="1">
      <c r="A7" s="30"/>
      <c r="B7" s="41"/>
      <c r="C7" s="30"/>
      <c r="D7" s="30"/>
      <c r="E7" s="30"/>
      <c r="F7" s="30"/>
      <c r="G7" s="30"/>
      <c r="H7" s="37"/>
      <c r="I7" s="30"/>
      <c r="J7" s="30"/>
      <c r="K7" s="30"/>
      <c r="L7" s="30"/>
      <c r="M7" s="37"/>
    </row>
    <row r="8" spans="1:14" ht="20.100000000000001" customHeight="1">
      <c r="A8" s="30"/>
      <c r="B8" s="41"/>
      <c r="C8" s="30"/>
      <c r="D8" s="30"/>
      <c r="E8" s="30"/>
      <c r="F8" s="30"/>
      <c r="G8" s="30"/>
      <c r="H8" s="32" t="s">
        <v>479</v>
      </c>
      <c r="I8" s="46">
        <f>-SUM(N:N)</f>
        <v>1343044320</v>
      </c>
      <c r="J8" s="30"/>
      <c r="K8" s="30"/>
      <c r="L8" s="30">
        <v>22080101</v>
      </c>
      <c r="M8" s="30" t="s">
        <v>200</v>
      </c>
      <c r="N8" s="37">
        <f>IFERROR(VLOOKUP(L8,Mapping!$O:$R,4,FALSE),"")</f>
        <v>-1343044320</v>
      </c>
    </row>
    <row r="9" spans="1:14" ht="20.100000000000001" customHeight="1">
      <c r="A9" s="30"/>
      <c r="B9" s="41"/>
      <c r="C9" s="30"/>
      <c r="D9" s="30"/>
      <c r="E9" s="30"/>
      <c r="F9" s="30"/>
      <c r="G9" s="30"/>
      <c r="H9" s="34" t="s">
        <v>483</v>
      </c>
      <c r="I9" s="47">
        <f>+I8-H6</f>
        <v>0</v>
      </c>
      <c r="J9" s="30"/>
      <c r="K9" s="30"/>
      <c r="L9" s="30"/>
      <c r="M9" s="30"/>
      <c r="N9" s="37" t="str">
        <f>IFERROR(VLOOKUP(L9,Mapping!$O:$R,4,FALSE),"")</f>
        <v/>
      </c>
    </row>
    <row r="10" spans="1:14" ht="20.100000000000001" customHeight="1">
      <c r="A10" s="30"/>
      <c r="B10" s="41"/>
      <c r="C10" s="30"/>
      <c r="D10" s="30"/>
      <c r="E10" s="30"/>
      <c r="F10" s="30"/>
      <c r="G10" s="30"/>
      <c r="H10" s="37"/>
      <c r="I10" s="30"/>
      <c r="J10" s="30"/>
      <c r="K10" s="30"/>
      <c r="L10" s="30"/>
      <c r="M10" s="37" t="str">
        <f>IFERROR(VLOOKUP(K10,Mapping!$O:$R,4,FALSE),"")</f>
        <v/>
      </c>
    </row>
    <row r="11" spans="1:14" ht="20.100000000000001" customHeight="1">
      <c r="A11"/>
      <c r="B11" s="42"/>
      <c r="C11"/>
      <c r="D11"/>
      <c r="E11"/>
      <c r="F11"/>
      <c r="G11"/>
      <c r="H11" s="48"/>
      <c r="I11"/>
      <c r="J11"/>
      <c r="K11"/>
      <c r="L11"/>
      <c r="M11" s="37" t="str">
        <f>IFERROR(VLOOKUP(K11,Mapping!$O:$R,4,FALSE),"")</f>
        <v/>
      </c>
    </row>
    <row r="12" spans="1:14" ht="20.100000000000001" customHeight="1">
      <c r="A12"/>
      <c r="B12" s="42"/>
      <c r="C12"/>
      <c r="D12"/>
      <c r="E12"/>
      <c r="F12"/>
      <c r="G12"/>
      <c r="H12" s="48"/>
      <c r="I12"/>
      <c r="J12"/>
      <c r="K12"/>
      <c r="L12"/>
      <c r="M12" s="37" t="str">
        <f>IFERROR(VLOOKUP(K12,Mapping!$O:$R,4,FALSE),"")</f>
        <v/>
      </c>
    </row>
    <row r="13" spans="1:14" ht="20.100000000000001" customHeight="1">
      <c r="A13"/>
      <c r="B13" s="42"/>
      <c r="C13"/>
      <c r="D13"/>
      <c r="E13"/>
      <c r="F13"/>
      <c r="G13"/>
      <c r="H13" s="48"/>
      <c r="I13"/>
      <c r="J13"/>
      <c r="K13"/>
      <c r="L13"/>
      <c r="M13" s="37" t="str">
        <f>IFERROR(VLOOKUP(K13,Mapping!$O:$R,4,FALSE),"")</f>
        <v/>
      </c>
    </row>
    <row r="14" spans="1:14" ht="20.100000000000001" customHeight="1">
      <c r="A14"/>
      <c r="B14" s="42"/>
      <c r="C14"/>
      <c r="D14"/>
      <c r="E14"/>
      <c r="F14"/>
      <c r="G14"/>
      <c r="H14" s="48"/>
      <c r="I14"/>
      <c r="J14"/>
      <c r="K14"/>
      <c r="L14"/>
      <c r="M14" s="37" t="str">
        <f>IFERROR(VLOOKUP(K14,Mapping!$O:$R,4,FALSE),"")</f>
        <v/>
      </c>
    </row>
    <row r="15" spans="1:14" ht="20.100000000000001" customHeight="1">
      <c r="A15"/>
      <c r="B15" s="42"/>
      <c r="C15"/>
      <c r="D15"/>
      <c r="E15"/>
      <c r="F15"/>
      <c r="G15"/>
      <c r="H15" s="48"/>
      <c r="I15"/>
      <c r="J15"/>
      <c r="K15"/>
      <c r="L15"/>
      <c r="M15" s="37" t="str">
        <f>IFERROR(VLOOKUP(K15,Mapping!$O:$R,4,FALSE),"")</f>
        <v/>
      </c>
    </row>
    <row r="16" spans="1:14" ht="20.100000000000001" customHeight="1">
      <c r="A16"/>
      <c r="B16" s="42"/>
      <c r="C16"/>
      <c r="D16"/>
      <c r="E16"/>
      <c r="F16"/>
      <c r="G16"/>
      <c r="H16" s="48"/>
      <c r="I16"/>
      <c r="J16"/>
      <c r="K16"/>
      <c r="L16"/>
      <c r="M16" s="37" t="str">
        <f>IFERROR(VLOOKUP(K16,Mapping!$O:$R,4,FALSE),"")</f>
        <v/>
      </c>
    </row>
    <row r="17" spans="1:13" ht="20.100000000000001" customHeight="1">
      <c r="A17"/>
      <c r="B17" s="42"/>
      <c r="C17"/>
      <c r="D17"/>
      <c r="E17"/>
      <c r="F17"/>
      <c r="G17"/>
      <c r="H17" s="48"/>
      <c r="I17"/>
      <c r="J17"/>
      <c r="K17"/>
      <c r="L17"/>
      <c r="M17" s="37" t="str">
        <f>IFERROR(VLOOKUP(K17,Mapping!$O:$R,4,FALSE),"")</f>
        <v/>
      </c>
    </row>
  </sheetData>
  <mergeCells count="1">
    <mergeCell ref="B6:D6"/>
  </mergeCells>
  <phoneticPr fontId="3" type="noConversion"/>
  <conditionalFormatting sqref="L8:M8">
    <cfRule type="containsText" dxfId="1" priority="1" operator="containsText" text="TRUE">
      <formula>NOT(ISERROR(SEARCH("TRUE",L8)))</formula>
    </cfRule>
    <cfRule type="containsText" dxfId="0" priority="2" operator="containsText" text="FALSE">
      <formula>NOT(ISERROR(SEARCH("FALSE",L8)))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O20"/>
  <sheetViews>
    <sheetView showGridLines="0" zoomScale="85" zoomScaleNormal="85" workbookViewId="0">
      <selection activeCell="F10" sqref="F10"/>
    </sheetView>
  </sheetViews>
  <sheetFormatPr defaultColWidth="9.140625" defaultRowHeight="20.100000000000001" customHeight="1"/>
  <cols>
    <col min="1" max="1" width="2.7109375" style="30" customWidth="1"/>
    <col min="2" max="2" width="27.42578125" style="41" bestFit="1" customWidth="1"/>
    <col min="3" max="3" width="24.85546875" style="30" bestFit="1" customWidth="1"/>
    <col min="4" max="4" width="34.42578125" style="30" bestFit="1" customWidth="1"/>
    <col min="5" max="10" width="20.7109375" style="30" customWidth="1"/>
    <col min="11" max="11" width="21.140625" style="30" customWidth="1"/>
    <col min="12" max="12" width="2.7109375" style="30" customWidth="1"/>
    <col min="13" max="13" width="20.7109375" style="30" customWidth="1"/>
    <col min="14" max="14" width="26.7109375" style="30" bestFit="1" customWidth="1"/>
    <col min="15" max="15" width="20.7109375" style="37" customWidth="1"/>
    <col min="16" max="16384" width="9.140625" style="30"/>
  </cols>
  <sheetData>
    <row r="1" spans="1:15" ht="20.100000000000001" customHeight="1">
      <c r="A1" s="27" t="s">
        <v>490</v>
      </c>
    </row>
    <row r="2" spans="1:15" ht="20.100000000000001" customHeight="1">
      <c r="B2" s="87"/>
      <c r="C2" s="19"/>
      <c r="D2" s="20"/>
      <c r="E2" s="21"/>
      <c r="F2" s="21"/>
      <c r="G2" s="21"/>
      <c r="H2" s="21"/>
      <c r="I2" s="21"/>
      <c r="J2" s="21"/>
      <c r="K2" s="22" t="s">
        <v>985</v>
      </c>
    </row>
    <row r="3" spans="1:15" ht="20.100000000000001" customHeight="1">
      <c r="B3" s="66" t="s">
        <v>469</v>
      </c>
      <c r="C3" s="66" t="s">
        <v>485</v>
      </c>
      <c r="D3" s="66" t="s">
        <v>986</v>
      </c>
      <c r="E3" s="24" t="str">
        <f>보통예금YG!$F$3</f>
        <v>`22년말</v>
      </c>
      <c r="F3" s="65" t="s">
        <v>474</v>
      </c>
      <c r="G3" s="65" t="s">
        <v>987</v>
      </c>
      <c r="H3" s="24" t="str">
        <f>보통예금YG!$G$3</f>
        <v>`23년 1분기</v>
      </c>
      <c r="I3" s="96" t="s">
        <v>988</v>
      </c>
      <c r="J3" s="96" t="s">
        <v>488</v>
      </c>
      <c r="K3" s="67" t="s">
        <v>477</v>
      </c>
    </row>
    <row r="4" spans="1:15" ht="20.100000000000001" customHeight="1">
      <c r="B4" s="91" t="s">
        <v>18</v>
      </c>
      <c r="C4" s="63" t="s">
        <v>989</v>
      </c>
      <c r="D4" s="60" t="s">
        <v>990</v>
      </c>
      <c r="E4" s="61">
        <v>70000000</v>
      </c>
      <c r="F4" s="61"/>
      <c r="G4" s="61"/>
      <c r="H4" s="61">
        <f t="shared" ref="H4:H11" si="0">E4+F4-G4</f>
        <v>70000000</v>
      </c>
      <c r="I4" s="61"/>
      <c r="J4" s="61"/>
      <c r="K4" s="60"/>
    </row>
    <row r="5" spans="1:15" ht="20.100000000000001" customHeight="1">
      <c r="B5" s="92"/>
      <c r="C5" s="63" t="s">
        <v>991</v>
      </c>
      <c r="D5" s="60" t="s">
        <v>992</v>
      </c>
      <c r="E5" s="61">
        <v>20000000</v>
      </c>
      <c r="F5" s="61"/>
      <c r="G5" s="61"/>
      <c r="H5" s="61">
        <f t="shared" si="0"/>
        <v>20000000</v>
      </c>
      <c r="I5" s="61"/>
      <c r="J5" s="61"/>
      <c r="K5" s="60"/>
    </row>
    <row r="6" spans="1:15" ht="20.100000000000001" customHeight="1">
      <c r="B6" s="91" t="s">
        <v>20</v>
      </c>
      <c r="C6" s="63" t="s">
        <v>989</v>
      </c>
      <c r="D6" s="60" t="s">
        <v>990</v>
      </c>
      <c r="E6" s="61">
        <v>-70000000</v>
      </c>
      <c r="F6" s="61"/>
      <c r="G6" s="61"/>
      <c r="H6" s="61">
        <f t="shared" si="0"/>
        <v>-70000000</v>
      </c>
      <c r="I6" s="61"/>
      <c r="J6" s="61"/>
      <c r="K6" s="60"/>
    </row>
    <row r="7" spans="1:15" ht="20.100000000000001" customHeight="1">
      <c r="B7" s="92"/>
      <c r="C7" s="63" t="s">
        <v>991</v>
      </c>
      <c r="D7" s="60" t="s">
        <v>993</v>
      </c>
      <c r="E7" s="61">
        <v>-20000000</v>
      </c>
      <c r="F7" s="61"/>
      <c r="G7" s="61"/>
      <c r="H7" s="61">
        <f t="shared" si="0"/>
        <v>-20000000</v>
      </c>
      <c r="I7" s="61"/>
      <c r="J7" s="61"/>
      <c r="K7" s="60"/>
    </row>
    <row r="8" spans="1:15" ht="20.100000000000001" customHeight="1">
      <c r="B8" s="63" t="s">
        <v>543</v>
      </c>
      <c r="C8" s="63" t="s">
        <v>725</v>
      </c>
      <c r="D8" s="60" t="s">
        <v>726</v>
      </c>
      <c r="E8" s="61">
        <v>11000000000</v>
      </c>
      <c r="F8" s="61">
        <v>37200000000</v>
      </c>
      <c r="G8" s="61">
        <v>6200000000</v>
      </c>
      <c r="H8" s="61">
        <f t="shared" si="0"/>
        <v>42000000000</v>
      </c>
      <c r="I8" s="61">
        <v>42000000000</v>
      </c>
      <c r="J8" s="61">
        <v>0</v>
      </c>
      <c r="K8" s="60"/>
    </row>
    <row r="9" spans="1:15" ht="20.100000000000001" customHeight="1">
      <c r="B9" s="63" t="s">
        <v>74</v>
      </c>
      <c r="C9" s="63" t="s">
        <v>994</v>
      </c>
      <c r="D9" s="60" t="s">
        <v>995</v>
      </c>
      <c r="E9" s="61">
        <v>60000000</v>
      </c>
      <c r="F9" s="61"/>
      <c r="G9" s="61"/>
      <c r="H9" s="61">
        <f t="shared" si="0"/>
        <v>60000000</v>
      </c>
      <c r="I9" s="61"/>
      <c r="J9" s="61"/>
      <c r="K9" s="60"/>
    </row>
    <row r="10" spans="1:15" ht="20.100000000000001" customHeight="1">
      <c r="B10" s="63" t="s">
        <v>1041</v>
      </c>
      <c r="C10" s="63" t="s">
        <v>994</v>
      </c>
      <c r="D10" s="60" t="s">
        <v>1060</v>
      </c>
      <c r="E10" s="61">
        <v>-60000000</v>
      </c>
      <c r="F10" s="61"/>
      <c r="G10" s="61"/>
      <c r="H10" s="61">
        <f>E10+F10-G10</f>
        <v>-60000000</v>
      </c>
      <c r="I10" s="61"/>
      <c r="J10" s="61"/>
      <c r="K10" s="60"/>
    </row>
    <row r="11" spans="1:15" ht="20.100000000000001" customHeight="1">
      <c r="B11" s="63"/>
      <c r="C11" s="60"/>
      <c r="D11" s="60"/>
      <c r="E11" s="61"/>
      <c r="F11" s="61"/>
      <c r="G11" s="61"/>
      <c r="H11" s="61">
        <f t="shared" si="0"/>
        <v>0</v>
      </c>
      <c r="I11" s="61"/>
      <c r="J11" s="61"/>
      <c r="K11" s="60"/>
    </row>
    <row r="12" spans="1:15" ht="20.100000000000001" customHeight="1">
      <c r="B12" s="140" t="s">
        <v>996</v>
      </c>
      <c r="C12" s="141"/>
      <c r="D12" s="142"/>
      <c r="E12" s="98">
        <f t="shared" ref="E12:J12" si="1">SUM(E4:E11)</f>
        <v>11000000000</v>
      </c>
      <c r="F12" s="98">
        <f t="shared" si="1"/>
        <v>37200000000</v>
      </c>
      <c r="G12" s="98">
        <f t="shared" si="1"/>
        <v>6200000000</v>
      </c>
      <c r="H12" s="98">
        <f t="shared" si="1"/>
        <v>42000000000</v>
      </c>
      <c r="I12" s="98">
        <f t="shared" si="1"/>
        <v>42000000000</v>
      </c>
      <c r="J12" s="98">
        <f t="shared" si="1"/>
        <v>0</v>
      </c>
      <c r="K12" s="79"/>
    </row>
    <row r="13" spans="1:15" ht="20.100000000000001" customHeight="1">
      <c r="C13" s="41"/>
      <c r="D13" s="41"/>
      <c r="E13" s="41"/>
      <c r="F13" s="41"/>
      <c r="G13" s="41"/>
      <c r="H13" s="41"/>
      <c r="I13" s="41"/>
      <c r="J13" s="41"/>
      <c r="K13" s="41"/>
    </row>
    <row r="14" spans="1:15" ht="20.100000000000001" customHeight="1">
      <c r="G14" s="32" t="s">
        <v>479</v>
      </c>
      <c r="H14" s="33">
        <f>SUM(O:O)</f>
        <v>42000000000</v>
      </c>
      <c r="I14" s="33">
        <f>SUM(O14:O16)</f>
        <v>42000000000</v>
      </c>
      <c r="J14" s="33">
        <f>SUM(O17:O18)</f>
        <v>0</v>
      </c>
      <c r="M14" s="30">
        <v>11060201</v>
      </c>
      <c r="N14" s="30" t="s">
        <v>18</v>
      </c>
      <c r="O14" s="37">
        <f>IFERROR(VLOOKUP(M14,Mapping!$O:$R,4,FALSE),"")</f>
        <v>90000000</v>
      </c>
    </row>
    <row r="15" spans="1:15" ht="20.100000000000001" customHeight="1">
      <c r="G15" s="34" t="s">
        <v>483</v>
      </c>
      <c r="H15" s="35">
        <f>+H14-H12</f>
        <v>0</v>
      </c>
      <c r="I15" s="35">
        <f>+I14-I12</f>
        <v>0</v>
      </c>
      <c r="J15" s="35">
        <f>+J14-J12</f>
        <v>0</v>
      </c>
      <c r="M15" s="30">
        <v>11060401</v>
      </c>
      <c r="N15" s="30" t="s">
        <v>20</v>
      </c>
      <c r="O15" s="37">
        <f>IFERROR(VLOOKUP(M15,Mapping!$O:$R,4,FALSE),"")</f>
        <v>-90000000</v>
      </c>
    </row>
    <row r="16" spans="1:15" ht="20.100000000000001" customHeight="1">
      <c r="M16" s="30">
        <v>11060203</v>
      </c>
      <c r="N16" s="30" t="s">
        <v>543</v>
      </c>
      <c r="O16" s="37">
        <f>IFERROR(VLOOKUP(M16,Mapping!$O:$R,4,FALSE),"")</f>
        <v>42000000000</v>
      </c>
    </row>
    <row r="17" spans="13:15" ht="20.100000000000001" customHeight="1">
      <c r="M17" s="30">
        <v>12050201</v>
      </c>
      <c r="N17" s="30" t="s">
        <v>74</v>
      </c>
      <c r="O17" s="37">
        <f>IFERROR(VLOOKUP(M17,Mapping!$O:$R,4,FALSE),"")</f>
        <v>60000000</v>
      </c>
    </row>
    <row r="18" spans="13:15" ht="20.100000000000001" customHeight="1">
      <c r="M18" s="1">
        <v>12050301</v>
      </c>
      <c r="N18" s="1" t="s">
        <v>1041</v>
      </c>
      <c r="O18" s="37">
        <f>IFERROR(VLOOKUP(M18,Mapping!$O:$R,4,FALSE),"")</f>
        <v>-60000000</v>
      </c>
    </row>
    <row r="20" spans="13:15" ht="20.100000000000001" customHeight="1">
      <c r="O20" s="37" t="str">
        <f>IFERROR(VLOOKUP(M20,Mapping!$O:$R,4,FALSE),"")</f>
        <v/>
      </c>
    </row>
  </sheetData>
  <mergeCells count="1">
    <mergeCell ref="B12:D12"/>
  </mergeCells>
  <phoneticPr fontId="3" type="noConversion"/>
  <conditionalFormatting sqref="M14:N14">
    <cfRule type="containsText" dxfId="55" priority="3" operator="containsText" text="TRUE">
      <formula>NOT(ISERROR(SEARCH("TRUE",M14)))</formula>
    </cfRule>
    <cfRule type="containsText" dxfId="54" priority="4" operator="containsText" text="FALSE">
      <formula>NOT(ISERROR(SEARCH("FALSE",M14)))</formula>
    </cfRule>
  </conditionalFormatting>
  <conditionalFormatting sqref="M18:N18">
    <cfRule type="containsText" dxfId="53" priority="1" operator="containsText" text="TRUE">
      <formula>NOT(ISERROR(SEARCH("TRUE",M18)))</formula>
    </cfRule>
    <cfRule type="containsText" dxfId="52" priority="2" operator="containsText" text="FALSE">
      <formula>NOT(ISERROR(SEARCH("FALSE",M18)))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P31"/>
  <sheetViews>
    <sheetView showGridLines="0" zoomScale="85" zoomScaleNormal="85" workbookViewId="0">
      <selection activeCell="F3" sqref="F3"/>
    </sheetView>
  </sheetViews>
  <sheetFormatPr defaultColWidth="9.140625" defaultRowHeight="20.100000000000001" customHeight="1"/>
  <cols>
    <col min="1" max="1" width="2.7109375" style="30" customWidth="1"/>
    <col min="2" max="2" width="20.7109375" style="41" customWidth="1"/>
    <col min="3" max="3" width="34.42578125" style="41" bestFit="1" customWidth="1"/>
    <col min="4" max="4" width="65.7109375" style="30" customWidth="1"/>
    <col min="5" max="10" width="20.7109375" style="30" customWidth="1"/>
    <col min="11" max="11" width="22.5703125" style="30" customWidth="1"/>
    <col min="12" max="12" width="2.7109375" style="30" customWidth="1"/>
    <col min="13" max="13" width="20.7109375" style="30" customWidth="1"/>
    <col min="14" max="14" width="10" style="30" bestFit="1" customWidth="1"/>
    <col min="15" max="15" width="18.85546875" style="37" bestFit="1" customWidth="1"/>
    <col min="16" max="16" width="11.85546875" style="30" bestFit="1" customWidth="1"/>
    <col min="17" max="16384" width="9.140625" style="30"/>
  </cols>
  <sheetData>
    <row r="1" spans="1:11" ht="20.100000000000001" customHeight="1">
      <c r="A1" s="27" t="s">
        <v>489</v>
      </c>
    </row>
    <row r="2" spans="1:11" ht="20.100000000000001" customHeight="1">
      <c r="B2" s="87"/>
      <c r="C2" s="87"/>
      <c r="D2" s="20"/>
      <c r="E2" s="21"/>
      <c r="F2" s="21"/>
      <c r="G2" s="21"/>
      <c r="H2" s="21"/>
      <c r="I2" s="21"/>
      <c r="J2" s="21"/>
      <c r="K2" s="22" t="s">
        <v>473</v>
      </c>
    </row>
    <row r="3" spans="1:11" ht="20.100000000000001" customHeight="1">
      <c r="B3" s="23" t="s">
        <v>469</v>
      </c>
      <c r="C3" s="23" t="s">
        <v>485</v>
      </c>
      <c r="D3" s="23" t="s">
        <v>486</v>
      </c>
      <c r="E3" s="24" t="str">
        <f>보통예금YG!$F$3</f>
        <v>`22년말</v>
      </c>
      <c r="F3" s="24" t="s">
        <v>474</v>
      </c>
      <c r="G3" s="24" t="s">
        <v>475</v>
      </c>
      <c r="H3" s="24" t="str">
        <f>보통예금YG!$G$3</f>
        <v>`23년 1분기</v>
      </c>
      <c r="I3" s="25" t="s">
        <v>487</v>
      </c>
      <c r="J3" s="25" t="s">
        <v>488</v>
      </c>
      <c r="K3" s="26" t="s">
        <v>477</v>
      </c>
    </row>
    <row r="4" spans="1:11" ht="20.100000000000001" customHeight="1">
      <c r="B4" s="103" t="s">
        <v>617</v>
      </c>
      <c r="C4" s="36" t="s">
        <v>616</v>
      </c>
      <c r="D4" s="31" t="s">
        <v>627</v>
      </c>
      <c r="E4" s="93">
        <v>10000000</v>
      </c>
      <c r="F4" s="93"/>
      <c r="G4" s="93"/>
      <c r="H4" s="29">
        <f>E4+F4-G4</f>
        <v>10000000</v>
      </c>
      <c r="I4" s="29">
        <v>10000000</v>
      </c>
      <c r="J4" s="29"/>
      <c r="K4" s="31"/>
    </row>
    <row r="5" spans="1:11" ht="20.100000000000001" customHeight="1">
      <c r="B5" s="83"/>
      <c r="C5" s="36" t="s">
        <v>626</v>
      </c>
      <c r="D5" s="31" t="s">
        <v>628</v>
      </c>
      <c r="E5" s="93">
        <v>5000000</v>
      </c>
      <c r="F5" s="93"/>
      <c r="G5" s="93">
        <v>5000000</v>
      </c>
      <c r="H5" s="29">
        <f>E5+F5-G5</f>
        <v>0</v>
      </c>
      <c r="I5" s="29"/>
      <c r="J5" s="29"/>
      <c r="K5" s="31"/>
    </row>
    <row r="6" spans="1:11" ht="20.100000000000001" customHeight="1">
      <c r="B6" s="83"/>
      <c r="C6" s="36" t="s">
        <v>1877</v>
      </c>
      <c r="D6" s="31" t="s">
        <v>1876</v>
      </c>
      <c r="E6" s="93">
        <v>0</v>
      </c>
      <c r="F6" s="93">
        <v>10000000</v>
      </c>
      <c r="G6" s="93"/>
      <c r="H6" s="29">
        <f>E6+F6-G6</f>
        <v>10000000</v>
      </c>
      <c r="I6" s="29">
        <v>10000000</v>
      </c>
      <c r="J6" s="29"/>
      <c r="K6" s="36"/>
    </row>
    <row r="7" spans="1:11" ht="20.100000000000001" customHeight="1">
      <c r="B7" s="83"/>
      <c r="C7" s="36"/>
      <c r="D7" s="31"/>
      <c r="E7" s="93"/>
      <c r="F7" s="93"/>
      <c r="G7" s="93"/>
      <c r="H7" s="29"/>
      <c r="I7" s="29"/>
      <c r="J7" s="29"/>
      <c r="K7" s="31"/>
    </row>
    <row r="8" spans="1:11" ht="20.100000000000001" customHeight="1">
      <c r="B8" s="83"/>
      <c r="C8" s="36"/>
      <c r="D8" s="31"/>
      <c r="E8" s="93"/>
      <c r="F8" s="93"/>
      <c r="G8" s="93"/>
      <c r="H8" s="29"/>
      <c r="I8" s="29"/>
      <c r="J8" s="29"/>
      <c r="K8" s="31"/>
    </row>
    <row r="9" spans="1:11" ht="20.100000000000001" customHeight="1">
      <c r="B9" s="83"/>
      <c r="C9" s="36"/>
      <c r="D9" s="31"/>
      <c r="E9" s="93"/>
      <c r="F9" s="93"/>
      <c r="G9" s="93"/>
      <c r="H9" s="29"/>
      <c r="I9" s="29"/>
      <c r="J9" s="29"/>
      <c r="K9" s="31"/>
    </row>
    <row r="10" spans="1:11" ht="20.100000000000001" customHeight="1">
      <c r="B10" s="83"/>
      <c r="C10" s="36"/>
      <c r="D10" s="31"/>
      <c r="E10" s="93"/>
      <c r="F10" s="93"/>
      <c r="G10" s="93"/>
      <c r="H10" s="29"/>
      <c r="I10" s="29"/>
      <c r="J10" s="29"/>
      <c r="K10" s="31"/>
    </row>
    <row r="11" spans="1:11" ht="20.100000000000001" customHeight="1">
      <c r="B11" s="112" t="s">
        <v>1080</v>
      </c>
      <c r="C11" s="111"/>
      <c r="D11" s="110"/>
      <c r="E11" s="72">
        <f>SUM(E4:E10)</f>
        <v>15000000</v>
      </c>
      <c r="F11" s="72">
        <f t="shared" ref="F11:G11" si="0">SUM(F4:F10)</f>
        <v>10000000</v>
      </c>
      <c r="G11" s="72">
        <f t="shared" si="0"/>
        <v>5000000</v>
      </c>
      <c r="H11" s="72">
        <f>SUM(H4:H10)</f>
        <v>20000000</v>
      </c>
      <c r="I11" s="72">
        <f>SUM(I4:I10)</f>
        <v>20000000</v>
      </c>
      <c r="J11" s="72">
        <f>SUM(J4:J10)</f>
        <v>0</v>
      </c>
      <c r="K11" s="60"/>
    </row>
    <row r="12" spans="1:11" ht="20.100000000000001" customHeight="1">
      <c r="B12" s="82" t="s">
        <v>76</v>
      </c>
      <c r="C12" s="36" t="s">
        <v>620</v>
      </c>
      <c r="D12" s="31" t="s">
        <v>622</v>
      </c>
      <c r="E12" s="93">
        <v>280000000</v>
      </c>
      <c r="F12" s="93"/>
      <c r="G12" s="93"/>
      <c r="H12" s="29">
        <f t="shared" ref="H12:H21" si="1">E12+F12-G12</f>
        <v>280000000</v>
      </c>
      <c r="I12" s="29"/>
      <c r="J12" s="29">
        <v>280000000</v>
      </c>
      <c r="K12" s="31"/>
    </row>
    <row r="13" spans="1:11" ht="20.100000000000001" customHeight="1">
      <c r="B13" s="83"/>
      <c r="C13" s="36" t="s">
        <v>621</v>
      </c>
      <c r="D13" s="31" t="s">
        <v>623</v>
      </c>
      <c r="E13" s="93">
        <v>110000000</v>
      </c>
      <c r="F13" s="93"/>
      <c r="G13" s="93"/>
      <c r="H13" s="29">
        <f t="shared" si="1"/>
        <v>110000000</v>
      </c>
      <c r="I13" s="29"/>
      <c r="J13" s="29">
        <v>110000000</v>
      </c>
      <c r="K13" s="31"/>
    </row>
    <row r="14" spans="1:11" ht="20.100000000000001" customHeight="1">
      <c r="B14" s="83"/>
      <c r="C14" s="36" t="s">
        <v>615</v>
      </c>
      <c r="D14" s="31" t="s">
        <v>631</v>
      </c>
      <c r="E14" s="93">
        <v>85128000</v>
      </c>
      <c r="F14" s="93"/>
      <c r="G14" s="93"/>
      <c r="H14" s="29">
        <f t="shared" si="1"/>
        <v>85128000</v>
      </c>
      <c r="I14" s="29"/>
      <c r="J14" s="29">
        <v>85128000</v>
      </c>
      <c r="K14" s="31"/>
    </row>
    <row r="15" spans="1:11" ht="20.100000000000001" customHeight="1">
      <c r="B15" s="83"/>
      <c r="C15" s="36" t="s">
        <v>615</v>
      </c>
      <c r="D15" s="31" t="s">
        <v>630</v>
      </c>
      <c r="E15" s="93">
        <v>53600000</v>
      </c>
      <c r="F15" s="93"/>
      <c r="G15" s="93"/>
      <c r="H15" s="29">
        <f t="shared" si="1"/>
        <v>53600000</v>
      </c>
      <c r="I15" s="29"/>
      <c r="J15" s="29">
        <v>53600000</v>
      </c>
      <c r="K15" s="31"/>
    </row>
    <row r="16" spans="1:11" ht="20.100000000000001" customHeight="1">
      <c r="B16" s="83"/>
      <c r="C16" s="36" t="s">
        <v>615</v>
      </c>
      <c r="D16" s="31" t="s">
        <v>629</v>
      </c>
      <c r="E16" s="93">
        <v>23424000</v>
      </c>
      <c r="F16" s="93"/>
      <c r="G16" s="93"/>
      <c r="H16" s="29">
        <f>E16+F16-G16</f>
        <v>23424000</v>
      </c>
      <c r="I16" s="29"/>
      <c r="J16" s="29">
        <v>23424000</v>
      </c>
      <c r="K16" s="36"/>
    </row>
    <row r="17" spans="2:16" ht="20.100000000000001" customHeight="1">
      <c r="B17" s="83"/>
      <c r="C17" s="36" t="s">
        <v>615</v>
      </c>
      <c r="D17" s="31" t="s">
        <v>625</v>
      </c>
      <c r="E17" s="93">
        <v>20400000</v>
      </c>
      <c r="F17" s="93"/>
      <c r="G17" s="93"/>
      <c r="H17" s="29">
        <f t="shared" si="1"/>
        <v>20400000</v>
      </c>
      <c r="I17" s="29"/>
      <c r="J17" s="29">
        <v>20400000</v>
      </c>
      <c r="K17" s="31"/>
    </row>
    <row r="18" spans="2:16" ht="20.100000000000001" customHeight="1">
      <c r="B18" s="83"/>
      <c r="C18" s="36" t="s">
        <v>619</v>
      </c>
      <c r="D18" s="31" t="s">
        <v>1034</v>
      </c>
      <c r="E18" s="93">
        <v>20000000</v>
      </c>
      <c r="F18" s="93"/>
      <c r="G18" s="93"/>
      <c r="H18" s="29">
        <f t="shared" si="1"/>
        <v>20000000</v>
      </c>
      <c r="I18" s="29"/>
      <c r="J18" s="29">
        <v>20000000</v>
      </c>
      <c r="K18" s="31"/>
    </row>
    <row r="19" spans="2:16" ht="20.100000000000001" customHeight="1">
      <c r="B19" s="83"/>
      <c r="C19" s="36" t="s">
        <v>618</v>
      </c>
      <c r="D19" s="31" t="s">
        <v>624</v>
      </c>
      <c r="E19" s="93">
        <v>1000000</v>
      </c>
      <c r="F19" s="93"/>
      <c r="G19" s="93"/>
      <c r="H19" s="29">
        <f>E19+F19-G19</f>
        <v>1000000</v>
      </c>
      <c r="I19" s="61"/>
      <c r="J19" s="61">
        <v>1000000</v>
      </c>
      <c r="K19" s="60"/>
    </row>
    <row r="20" spans="2:16" ht="20.100000000000001" customHeight="1">
      <c r="B20" s="83"/>
      <c r="C20" s="36" t="s">
        <v>615</v>
      </c>
      <c r="D20" s="60" t="s">
        <v>1873</v>
      </c>
      <c r="E20" s="72">
        <v>0</v>
      </c>
      <c r="F20" s="72">
        <v>59928000</v>
      </c>
      <c r="G20" s="72"/>
      <c r="H20" s="61">
        <f>E20+F20-G20</f>
        <v>59928000</v>
      </c>
      <c r="I20" s="61"/>
      <c r="J20" s="61">
        <v>59928000</v>
      </c>
      <c r="K20" s="60"/>
    </row>
    <row r="21" spans="2:16" ht="20.100000000000001" customHeight="1">
      <c r="B21" s="83"/>
      <c r="C21" s="36" t="s">
        <v>1875</v>
      </c>
      <c r="D21" s="31" t="s">
        <v>1874</v>
      </c>
      <c r="E21" s="93">
        <v>0</v>
      </c>
      <c r="F21" s="93">
        <v>15000000</v>
      </c>
      <c r="G21" s="93"/>
      <c r="H21" s="29">
        <f t="shared" si="1"/>
        <v>15000000</v>
      </c>
      <c r="I21" s="29"/>
      <c r="J21" s="29">
        <v>15000000</v>
      </c>
      <c r="K21" s="31"/>
    </row>
    <row r="22" spans="2:16" ht="20.100000000000001" customHeight="1">
      <c r="B22" s="112" t="s">
        <v>1080</v>
      </c>
      <c r="C22" s="111"/>
      <c r="D22" s="110"/>
      <c r="E22" s="93">
        <f>SUM(E12:E21)</f>
        <v>593552000</v>
      </c>
      <c r="F22" s="93">
        <f t="shared" ref="F22:G22" si="2">SUM(F12:F21)</f>
        <v>74928000</v>
      </c>
      <c r="G22" s="93">
        <f t="shared" si="2"/>
        <v>0</v>
      </c>
      <c r="H22" s="93">
        <f>SUM(H12:H21)</f>
        <v>668480000</v>
      </c>
      <c r="I22" s="93">
        <f>SUM(I12:I21)</f>
        <v>0</v>
      </c>
      <c r="J22" s="93">
        <f>SUM(J12:J21)</f>
        <v>668480000</v>
      </c>
      <c r="K22" s="31"/>
    </row>
    <row r="23" spans="2:16" ht="20.100000000000001" customHeight="1">
      <c r="B23" s="140" t="s">
        <v>480</v>
      </c>
      <c r="C23" s="141"/>
      <c r="D23" s="142"/>
      <c r="E23" s="38">
        <f t="shared" ref="E23:J23" si="3">SUM(E22,E11)</f>
        <v>608552000</v>
      </c>
      <c r="F23" s="38">
        <f t="shared" si="3"/>
        <v>84928000</v>
      </c>
      <c r="G23" s="38">
        <f t="shared" si="3"/>
        <v>5000000</v>
      </c>
      <c r="H23" s="38">
        <f t="shared" si="3"/>
        <v>688480000</v>
      </c>
      <c r="I23" s="38">
        <f t="shared" si="3"/>
        <v>20000000</v>
      </c>
      <c r="J23" s="38">
        <f t="shared" si="3"/>
        <v>668480000</v>
      </c>
      <c r="K23" s="39"/>
    </row>
    <row r="25" spans="2:16" ht="20.100000000000001" customHeight="1">
      <c r="H25" s="32" t="s">
        <v>479</v>
      </c>
      <c r="I25" s="33">
        <f>SUM(P:P)</f>
        <v>688480000</v>
      </c>
      <c r="J25" s="33">
        <f>SUM(P25)</f>
        <v>20000000</v>
      </c>
      <c r="K25" s="33">
        <f>SUM(P26)</f>
        <v>668480000</v>
      </c>
      <c r="N25" s="30">
        <v>11060501</v>
      </c>
      <c r="O25" s="30" t="s">
        <v>21</v>
      </c>
      <c r="P25" s="37">
        <f>IFERROR(VLOOKUP(N25,Mapping!$O:$R,4,FALSE),"")</f>
        <v>20000000</v>
      </c>
    </row>
    <row r="26" spans="2:16" ht="20.100000000000001" customHeight="1">
      <c r="H26" s="34" t="s">
        <v>483</v>
      </c>
      <c r="I26" s="35">
        <f>+I25-H23</f>
        <v>0</v>
      </c>
      <c r="J26" s="35">
        <f>+J25-I23</f>
        <v>0</v>
      </c>
      <c r="K26" s="35">
        <f>+K25-J23</f>
        <v>0</v>
      </c>
      <c r="N26" s="30">
        <v>12050703</v>
      </c>
      <c r="O26" s="30" t="s">
        <v>76</v>
      </c>
      <c r="P26" s="37">
        <f>IFERROR(VLOOKUP(N26,Mapping!$O:$R,4,FALSE),"")</f>
        <v>668480000</v>
      </c>
    </row>
    <row r="27" spans="2:16" ht="20.100000000000001" customHeight="1">
      <c r="O27" s="37" t="str">
        <f>IFERROR(VLOOKUP(M27,Mapping!$O:$R,4,FALSE),"")</f>
        <v/>
      </c>
    </row>
    <row r="28" spans="2:16" ht="20.100000000000001" customHeight="1">
      <c r="O28" s="37" t="str">
        <f>IFERROR(VLOOKUP(M28,Mapping!$O:$R,4,FALSE),"")</f>
        <v/>
      </c>
    </row>
    <row r="29" spans="2:16" ht="20.100000000000001" customHeight="1">
      <c r="O29" s="37" t="str">
        <f>IFERROR(VLOOKUP(M29,Mapping!$O:$R,4,FALSE),"")</f>
        <v/>
      </c>
    </row>
    <row r="30" spans="2:16" ht="20.100000000000001" customHeight="1">
      <c r="O30" s="37" t="str">
        <f>IFERROR(VLOOKUP(M30,Mapping!$O:$R,4,FALSE),"")</f>
        <v/>
      </c>
    </row>
    <row r="31" spans="2:16" ht="20.100000000000001" customHeight="1">
      <c r="O31" s="37" t="str">
        <f>IFERROR(VLOOKUP(M31,Mapping!$O:$R,4,FALSE),"")</f>
        <v/>
      </c>
    </row>
  </sheetData>
  <sortState xmlns:xlrd2="http://schemas.microsoft.com/office/spreadsheetml/2017/richdata2" ref="A7:P14">
    <sortCondition descending="1" ref="H7:H14"/>
  </sortState>
  <mergeCells count="1">
    <mergeCell ref="B23:D23"/>
  </mergeCells>
  <phoneticPr fontId="3" type="noConversion"/>
  <conditionalFormatting sqref="N25:O25">
    <cfRule type="containsText" dxfId="51" priority="1" operator="containsText" text="TRUE">
      <formula>NOT(ISERROR(SEARCH("TRUE",N25)))</formula>
    </cfRule>
    <cfRule type="containsText" dxfId="50" priority="2" operator="containsText" text="FALSE">
      <formula>NOT(ISERROR(SEARCH("FALSE",N25)))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N59"/>
  <sheetViews>
    <sheetView showGridLines="0" zoomScale="85" zoomScaleNormal="85" workbookViewId="0">
      <selection activeCell="L19" sqref="L19"/>
    </sheetView>
  </sheetViews>
  <sheetFormatPr defaultRowHeight="20.100000000000001" customHeight="1"/>
  <cols>
    <col min="1" max="1" width="2.7109375" customWidth="1"/>
    <col min="2" max="2" width="20.7109375" style="42" customWidth="1"/>
    <col min="3" max="3" width="43.28515625" style="42" bestFit="1" customWidth="1"/>
    <col min="4" max="4" width="75.140625" bestFit="1" customWidth="1"/>
    <col min="5" max="5" width="20.7109375" customWidth="1"/>
    <col min="6" max="7" width="20.7109375" hidden="1" customWidth="1"/>
    <col min="8" max="8" width="20.7109375" customWidth="1"/>
    <col min="9" max="9" width="26.140625" customWidth="1"/>
    <col min="10" max="10" width="2.7109375" customWidth="1"/>
    <col min="11" max="13" width="19" customWidth="1"/>
    <col min="14" max="14" width="15.7109375" bestFit="1" customWidth="1"/>
  </cols>
  <sheetData>
    <row r="1" spans="1:13" ht="20.100000000000001" customHeight="1">
      <c r="A1" s="27" t="s">
        <v>491</v>
      </c>
      <c r="B1" s="41"/>
      <c r="C1" s="41"/>
      <c r="D1" s="30"/>
      <c r="E1" s="30"/>
      <c r="F1" s="30"/>
      <c r="G1" s="30"/>
      <c r="H1" s="30"/>
      <c r="I1" s="30"/>
      <c r="J1" s="30"/>
      <c r="K1" s="30"/>
      <c r="L1" s="30"/>
      <c r="M1" s="37"/>
    </row>
    <row r="2" spans="1:13" ht="20.100000000000001" customHeight="1">
      <c r="A2" s="30"/>
      <c r="B2" s="87"/>
      <c r="C2" s="87"/>
      <c r="D2" s="20"/>
      <c r="E2" s="21"/>
      <c r="F2" s="21"/>
      <c r="G2" s="21"/>
      <c r="H2" s="21"/>
      <c r="I2" s="22" t="s">
        <v>473</v>
      </c>
      <c r="J2" s="30"/>
      <c r="K2" s="30"/>
      <c r="L2" s="30"/>
      <c r="M2" s="37"/>
    </row>
    <row r="3" spans="1:13" ht="20.100000000000001" customHeight="1">
      <c r="A3" s="30"/>
      <c r="B3" s="66" t="s">
        <v>469</v>
      </c>
      <c r="C3" s="66" t="s">
        <v>485</v>
      </c>
      <c r="D3" s="66" t="s">
        <v>486</v>
      </c>
      <c r="E3" s="24" t="str">
        <f>보통예금YG!$F$3</f>
        <v>`22년말</v>
      </c>
      <c r="F3" s="65" t="s">
        <v>997</v>
      </c>
      <c r="G3" s="65" t="s">
        <v>998</v>
      </c>
      <c r="H3" s="24" t="str">
        <f>보통예금YG!$G$3</f>
        <v>`23년 1분기</v>
      </c>
      <c r="I3" s="67" t="s">
        <v>477</v>
      </c>
      <c r="J3" s="30"/>
      <c r="K3" s="30"/>
      <c r="L3" s="30"/>
      <c r="M3" s="37"/>
    </row>
    <row r="4" spans="1:13" ht="20.100000000000001" customHeight="1">
      <c r="A4" s="30"/>
      <c r="B4" s="113" t="s">
        <v>22</v>
      </c>
      <c r="C4" s="63" t="s">
        <v>727</v>
      </c>
      <c r="D4" s="60" t="s">
        <v>999</v>
      </c>
      <c r="E4" s="72">
        <v>212433125000</v>
      </c>
      <c r="F4" s="62"/>
      <c r="G4" s="62"/>
      <c r="H4" s="64">
        <v>209433125000</v>
      </c>
      <c r="I4" s="61"/>
      <c r="J4" s="30"/>
      <c r="K4" s="30"/>
      <c r="L4" s="30"/>
      <c r="M4" s="37"/>
    </row>
    <row r="5" spans="1:13" ht="20.100000000000001" customHeight="1">
      <c r="A5" s="30"/>
      <c r="B5" s="83"/>
      <c r="C5" s="63" t="s">
        <v>690</v>
      </c>
      <c r="D5" s="60" t="s">
        <v>728</v>
      </c>
      <c r="E5" s="72">
        <v>524017340</v>
      </c>
      <c r="F5" s="62"/>
      <c r="G5" s="62"/>
      <c r="H5" s="64"/>
      <c r="I5" s="60"/>
      <c r="J5" s="30"/>
      <c r="K5" s="30"/>
      <c r="L5" s="30"/>
      <c r="M5" s="37"/>
    </row>
    <row r="6" spans="1:13" ht="20.100000000000001" customHeight="1">
      <c r="A6" s="30"/>
      <c r="B6" s="83"/>
      <c r="C6" s="63" t="s">
        <v>690</v>
      </c>
      <c r="D6" s="60" t="s">
        <v>1084</v>
      </c>
      <c r="E6" s="72">
        <v>9100000</v>
      </c>
      <c r="F6" s="62"/>
      <c r="G6" s="62"/>
      <c r="H6" s="64"/>
      <c r="I6" s="60"/>
      <c r="J6" s="30"/>
      <c r="K6" s="30"/>
      <c r="L6" s="30"/>
      <c r="M6" s="37"/>
    </row>
    <row r="7" spans="1:13" ht="20.100000000000001" customHeight="1">
      <c r="A7" s="30"/>
      <c r="B7" s="83"/>
      <c r="C7" s="63" t="s">
        <v>690</v>
      </c>
      <c r="D7" s="60" t="s">
        <v>1907</v>
      </c>
      <c r="E7" s="72"/>
      <c r="F7" s="62"/>
      <c r="G7" s="62"/>
      <c r="H7" s="64">
        <v>2364333840</v>
      </c>
      <c r="I7" s="60"/>
      <c r="J7" s="30"/>
      <c r="K7" s="30"/>
      <c r="L7" s="30"/>
      <c r="M7" s="37"/>
    </row>
    <row r="8" spans="1:13" ht="20.100000000000001" customHeight="1">
      <c r="A8" s="30"/>
      <c r="B8" s="83"/>
      <c r="C8" s="63" t="s">
        <v>690</v>
      </c>
      <c r="D8" s="60" t="s">
        <v>1908</v>
      </c>
      <c r="E8" s="72"/>
      <c r="F8" s="62"/>
      <c r="G8" s="62"/>
      <c r="H8" s="64">
        <v>72000000</v>
      </c>
      <c r="I8" s="60"/>
      <c r="J8" s="30"/>
      <c r="K8" s="30"/>
      <c r="L8" s="30"/>
      <c r="M8" s="37"/>
    </row>
    <row r="9" spans="1:13" ht="20.100000000000001" customHeight="1">
      <c r="A9" s="30"/>
      <c r="B9" s="83"/>
      <c r="C9" s="63" t="s">
        <v>690</v>
      </c>
      <c r="D9" s="60" t="s">
        <v>1909</v>
      </c>
      <c r="E9" s="72"/>
      <c r="F9" s="62"/>
      <c r="G9" s="62"/>
      <c r="H9" s="64">
        <v>57753500</v>
      </c>
      <c r="I9" s="60"/>
      <c r="J9" s="30"/>
      <c r="K9" s="30"/>
      <c r="L9" s="30"/>
      <c r="M9" s="37"/>
    </row>
    <row r="10" spans="1:13" ht="20.100000000000001" customHeight="1">
      <c r="A10" s="30"/>
      <c r="B10" s="83"/>
      <c r="C10" s="63" t="s">
        <v>725</v>
      </c>
      <c r="D10" s="60" t="s">
        <v>729</v>
      </c>
      <c r="E10" s="72">
        <v>54045141</v>
      </c>
      <c r="F10" s="62"/>
      <c r="G10" s="62"/>
      <c r="H10" s="64"/>
      <c r="I10" s="60"/>
      <c r="J10" s="30"/>
      <c r="K10" s="30"/>
      <c r="L10" s="30"/>
      <c r="M10" s="37"/>
    </row>
    <row r="11" spans="1:13" ht="20.100000000000001" customHeight="1">
      <c r="A11" s="30"/>
      <c r="B11" s="83"/>
      <c r="C11" s="63" t="s">
        <v>725</v>
      </c>
      <c r="D11" s="60" t="s">
        <v>1000</v>
      </c>
      <c r="E11" s="72">
        <v>1217786</v>
      </c>
      <c r="F11" s="62"/>
      <c r="G11" s="62"/>
      <c r="H11" s="64"/>
      <c r="I11" s="60"/>
      <c r="J11" s="30"/>
      <c r="K11" s="30"/>
      <c r="L11" s="30"/>
      <c r="M11" s="37"/>
    </row>
    <row r="12" spans="1:13" ht="20.100000000000001" customHeight="1">
      <c r="A12" s="30"/>
      <c r="B12" s="83"/>
      <c r="C12" s="63" t="s">
        <v>725</v>
      </c>
      <c r="D12" s="60" t="s">
        <v>730</v>
      </c>
      <c r="E12" s="72">
        <v>59337934</v>
      </c>
      <c r="F12" s="62"/>
      <c r="G12" s="62"/>
      <c r="H12" s="64"/>
      <c r="I12" s="60"/>
      <c r="J12" s="30"/>
      <c r="K12" s="30"/>
      <c r="L12" s="30"/>
      <c r="M12" s="37"/>
    </row>
    <row r="13" spans="1:13" ht="20.100000000000001" customHeight="1">
      <c r="A13" s="30"/>
      <c r="B13" s="83"/>
      <c r="C13" s="63" t="s">
        <v>725</v>
      </c>
      <c r="D13" s="60" t="s">
        <v>731</v>
      </c>
      <c r="E13" s="72">
        <v>50853063</v>
      </c>
      <c r="F13" s="62"/>
      <c r="G13" s="62"/>
      <c r="H13" s="64"/>
      <c r="I13" s="60"/>
      <c r="J13" s="30"/>
      <c r="K13" s="30"/>
      <c r="L13" s="30"/>
      <c r="M13" s="37"/>
    </row>
    <row r="14" spans="1:13" ht="20.100000000000001" customHeight="1">
      <c r="A14" s="30"/>
      <c r="B14" s="83"/>
      <c r="C14" s="63" t="s">
        <v>725</v>
      </c>
      <c r="D14" s="60" t="s">
        <v>732</v>
      </c>
      <c r="E14" s="72">
        <v>3607474</v>
      </c>
      <c r="F14" s="62"/>
      <c r="G14" s="62"/>
      <c r="H14" s="64"/>
      <c r="I14" s="60"/>
      <c r="J14" s="30"/>
      <c r="K14" s="30"/>
      <c r="L14" s="30"/>
      <c r="M14" s="37"/>
    </row>
    <row r="15" spans="1:13" ht="20.100000000000001" customHeight="1">
      <c r="A15" s="30"/>
      <c r="B15" s="83"/>
      <c r="C15" s="63" t="s">
        <v>725</v>
      </c>
      <c r="D15" s="60" t="s">
        <v>733</v>
      </c>
      <c r="E15" s="72">
        <v>20354391</v>
      </c>
      <c r="F15" s="62"/>
      <c r="G15" s="62"/>
      <c r="H15" s="64"/>
      <c r="I15" s="60"/>
      <c r="J15" s="30"/>
      <c r="K15" s="30"/>
      <c r="L15" s="30"/>
      <c r="M15" s="37"/>
    </row>
    <row r="16" spans="1:13" ht="20.100000000000001" customHeight="1">
      <c r="A16" s="30"/>
      <c r="B16" s="83"/>
      <c r="C16" s="63" t="s">
        <v>725</v>
      </c>
      <c r="D16" s="60" t="s">
        <v>1062</v>
      </c>
      <c r="E16" s="72">
        <v>342385967</v>
      </c>
      <c r="F16" s="62"/>
      <c r="G16" s="62"/>
      <c r="H16" s="64"/>
      <c r="I16" s="60"/>
      <c r="J16" s="30"/>
      <c r="K16" s="30"/>
      <c r="L16" s="30"/>
      <c r="M16" s="37"/>
    </row>
    <row r="17" spans="1:13" ht="20.100000000000001" customHeight="1">
      <c r="A17" s="30"/>
      <c r="B17" s="83"/>
      <c r="C17" s="63" t="s">
        <v>725</v>
      </c>
      <c r="D17" s="60" t="s">
        <v>1061</v>
      </c>
      <c r="E17" s="72">
        <v>148234953</v>
      </c>
      <c r="F17" s="62"/>
      <c r="G17" s="62"/>
      <c r="H17" s="64"/>
      <c r="I17" s="60"/>
      <c r="J17" s="30"/>
      <c r="K17" s="30"/>
      <c r="L17" s="30"/>
      <c r="M17" s="37"/>
    </row>
    <row r="18" spans="1:13" ht="20.100000000000001" customHeight="1">
      <c r="A18" s="30"/>
      <c r="B18" s="83"/>
      <c r="C18" s="63" t="s">
        <v>725</v>
      </c>
      <c r="D18" s="60" t="s">
        <v>734</v>
      </c>
      <c r="E18" s="72">
        <v>295963146</v>
      </c>
      <c r="F18" s="62"/>
      <c r="G18" s="62"/>
      <c r="H18" s="64"/>
      <c r="I18" s="60"/>
      <c r="J18" s="30"/>
      <c r="K18" s="30"/>
      <c r="L18" s="30"/>
      <c r="M18" s="37"/>
    </row>
    <row r="19" spans="1:13" ht="20.100000000000001" customHeight="1">
      <c r="A19" s="30"/>
      <c r="B19" s="83"/>
      <c r="C19" s="63" t="s">
        <v>725</v>
      </c>
      <c r="D19" s="60" t="s">
        <v>1911</v>
      </c>
      <c r="E19" s="72"/>
      <c r="F19" s="62"/>
      <c r="G19" s="62"/>
      <c r="H19" s="64">
        <v>66320724</v>
      </c>
      <c r="I19" s="60"/>
      <c r="J19" s="30"/>
      <c r="K19" s="30"/>
      <c r="L19" s="30"/>
      <c r="M19" s="37"/>
    </row>
    <row r="20" spans="1:13" ht="20.100000000000001" customHeight="1">
      <c r="A20" s="30"/>
      <c r="B20" s="83"/>
      <c r="C20" s="63" t="s">
        <v>725</v>
      </c>
      <c r="D20" s="60" t="s">
        <v>1912</v>
      </c>
      <c r="E20" s="72"/>
      <c r="F20" s="62"/>
      <c r="G20" s="62"/>
      <c r="H20" s="64">
        <v>337000000</v>
      </c>
      <c r="I20" s="60"/>
      <c r="J20" s="30"/>
      <c r="K20" s="30"/>
      <c r="L20" s="30"/>
      <c r="M20" s="37"/>
    </row>
    <row r="21" spans="1:13" ht="20.100000000000001" customHeight="1">
      <c r="A21" s="30"/>
      <c r="B21" s="83"/>
      <c r="C21" s="63" t="s">
        <v>725</v>
      </c>
      <c r="D21" s="60" t="s">
        <v>1913</v>
      </c>
      <c r="E21" s="72"/>
      <c r="F21" s="62"/>
      <c r="G21" s="62"/>
      <c r="H21" s="64">
        <v>1665911</v>
      </c>
      <c r="I21" s="60"/>
      <c r="J21" s="30"/>
      <c r="K21" s="30"/>
      <c r="L21" s="30"/>
      <c r="M21" s="37"/>
    </row>
    <row r="22" spans="1:13" ht="20.100000000000001" customHeight="1">
      <c r="A22" s="30"/>
      <c r="B22" s="83"/>
      <c r="C22" s="63" t="s">
        <v>725</v>
      </c>
      <c r="D22" s="60" t="s">
        <v>1914</v>
      </c>
      <c r="E22" s="72"/>
      <c r="F22" s="62"/>
      <c r="G22" s="62"/>
      <c r="H22" s="64">
        <v>960712</v>
      </c>
      <c r="I22" s="60"/>
      <c r="J22" s="30"/>
      <c r="K22" s="30"/>
      <c r="L22" s="30"/>
      <c r="M22" s="37"/>
    </row>
    <row r="23" spans="1:13" ht="20.100000000000001" customHeight="1">
      <c r="A23" s="30"/>
      <c r="B23" s="83"/>
      <c r="C23" s="63" t="s">
        <v>725</v>
      </c>
      <c r="D23" s="60" t="s">
        <v>1915</v>
      </c>
      <c r="E23" s="72"/>
      <c r="F23" s="62"/>
      <c r="G23" s="62"/>
      <c r="H23" s="64">
        <v>28561695</v>
      </c>
      <c r="I23" s="60"/>
      <c r="J23" s="30"/>
      <c r="K23" s="30"/>
      <c r="L23" s="30"/>
      <c r="M23" s="37"/>
    </row>
    <row r="24" spans="1:13" ht="20.100000000000001" customHeight="1">
      <c r="A24" s="30"/>
      <c r="B24" s="83"/>
      <c r="C24" s="63" t="s">
        <v>725</v>
      </c>
      <c r="D24" s="60" t="s">
        <v>1916</v>
      </c>
      <c r="E24" s="72"/>
      <c r="F24" s="62"/>
      <c r="G24" s="62"/>
      <c r="H24" s="64">
        <v>4563220</v>
      </c>
      <c r="I24" s="60"/>
      <c r="J24" s="30"/>
      <c r="K24" s="30"/>
      <c r="L24" s="30"/>
      <c r="M24" s="37"/>
    </row>
    <row r="25" spans="1:13" ht="20.100000000000001" customHeight="1">
      <c r="A25" s="30"/>
      <c r="B25" s="83"/>
      <c r="C25" s="63" t="s">
        <v>725</v>
      </c>
      <c r="D25" s="60" t="s">
        <v>1917</v>
      </c>
      <c r="E25" s="72"/>
      <c r="F25" s="62"/>
      <c r="G25" s="62"/>
      <c r="H25" s="64">
        <v>1504624</v>
      </c>
      <c r="I25" s="60"/>
      <c r="J25" s="30"/>
      <c r="K25" s="30"/>
      <c r="L25" s="30"/>
      <c r="M25" s="37"/>
    </row>
    <row r="26" spans="1:13" ht="20.100000000000001" customHeight="1">
      <c r="A26" s="30"/>
      <c r="B26" s="83"/>
      <c r="C26" s="63" t="s">
        <v>725</v>
      </c>
      <c r="D26" s="60" t="s">
        <v>1918</v>
      </c>
      <c r="E26" s="72"/>
      <c r="F26" s="62"/>
      <c r="G26" s="62"/>
      <c r="H26" s="64">
        <v>3615276</v>
      </c>
      <c r="I26" s="60"/>
      <c r="J26" s="30"/>
      <c r="K26" s="30"/>
      <c r="L26" s="30"/>
      <c r="M26" s="37"/>
    </row>
    <row r="27" spans="1:13" ht="20.100000000000001" customHeight="1">
      <c r="A27" s="30"/>
      <c r="B27" s="83"/>
      <c r="C27" s="63" t="s">
        <v>725</v>
      </c>
      <c r="D27" s="60" t="s">
        <v>1919</v>
      </c>
      <c r="E27" s="72"/>
      <c r="F27" s="62"/>
      <c r="G27" s="62"/>
      <c r="H27" s="64">
        <v>165000000</v>
      </c>
      <c r="I27" s="60"/>
      <c r="J27" s="30"/>
      <c r="K27" s="30"/>
      <c r="L27" s="30"/>
      <c r="M27" s="37"/>
    </row>
    <row r="28" spans="1:13" ht="20.100000000000001" customHeight="1">
      <c r="A28" s="30"/>
      <c r="B28" s="83"/>
      <c r="C28" s="63" t="s">
        <v>725</v>
      </c>
      <c r="D28" s="60" t="s">
        <v>1920</v>
      </c>
      <c r="E28" s="72"/>
      <c r="F28" s="62"/>
      <c r="G28" s="62"/>
      <c r="H28" s="64">
        <v>2214531</v>
      </c>
      <c r="I28" s="60"/>
      <c r="J28" s="30"/>
      <c r="K28" s="30"/>
      <c r="L28" s="30"/>
      <c r="M28" s="37"/>
    </row>
    <row r="29" spans="1:13" ht="20.100000000000001" customHeight="1">
      <c r="A29" s="30"/>
      <c r="B29" s="83"/>
      <c r="C29" s="63" t="s">
        <v>725</v>
      </c>
      <c r="D29" s="60" t="s">
        <v>1921</v>
      </c>
      <c r="E29" s="72"/>
      <c r="F29" s="62"/>
      <c r="G29" s="62"/>
      <c r="H29" s="64">
        <v>65837475</v>
      </c>
      <c r="I29" s="60"/>
      <c r="J29" s="30"/>
      <c r="K29" s="30"/>
      <c r="L29" s="30"/>
      <c r="M29" s="37"/>
    </row>
    <row r="30" spans="1:13" ht="20.100000000000001" customHeight="1">
      <c r="A30" s="30"/>
      <c r="B30" s="83"/>
      <c r="C30" s="63" t="s">
        <v>725</v>
      </c>
      <c r="D30" s="60" t="s">
        <v>1922</v>
      </c>
      <c r="E30" s="72"/>
      <c r="F30" s="62"/>
      <c r="G30" s="62"/>
      <c r="H30" s="64">
        <v>72447970</v>
      </c>
      <c r="I30" s="60"/>
      <c r="J30" s="30"/>
      <c r="K30" s="30"/>
      <c r="L30" s="30"/>
      <c r="M30" s="37"/>
    </row>
    <row r="31" spans="1:13" ht="20.100000000000001" customHeight="1">
      <c r="A31" s="30"/>
      <c r="B31" s="83"/>
      <c r="C31" s="63" t="s">
        <v>725</v>
      </c>
      <c r="D31" s="60" t="s">
        <v>1923</v>
      </c>
      <c r="E31" s="72"/>
      <c r="F31" s="62"/>
      <c r="G31" s="62"/>
      <c r="H31" s="64">
        <v>2320395</v>
      </c>
      <c r="I31" s="60"/>
      <c r="J31" s="30"/>
      <c r="K31" s="30"/>
      <c r="L31" s="30"/>
      <c r="M31" s="37"/>
    </row>
    <row r="32" spans="1:13" ht="20.100000000000001" customHeight="1">
      <c r="A32" s="30"/>
      <c r="B32" s="83"/>
      <c r="C32" s="63" t="s">
        <v>637</v>
      </c>
      <c r="D32" s="60" t="s">
        <v>735</v>
      </c>
      <c r="E32" s="72">
        <v>112403870</v>
      </c>
      <c r="F32" s="62"/>
      <c r="G32" s="62"/>
      <c r="H32" s="64"/>
      <c r="I32" s="60"/>
      <c r="J32" s="30"/>
      <c r="K32" s="30"/>
      <c r="L32" s="30"/>
      <c r="M32" s="37"/>
    </row>
    <row r="33" spans="1:13" ht="20.100000000000001" customHeight="1">
      <c r="A33" s="30"/>
      <c r="B33" s="83"/>
      <c r="C33" s="63" t="s">
        <v>637</v>
      </c>
      <c r="D33" s="60" t="s">
        <v>736</v>
      </c>
      <c r="E33" s="72">
        <v>247632240</v>
      </c>
      <c r="F33" s="62"/>
      <c r="G33" s="62"/>
      <c r="H33" s="64"/>
      <c r="I33" s="60"/>
      <c r="J33" s="30"/>
      <c r="K33" s="30"/>
      <c r="L33" s="30"/>
      <c r="M33" s="37"/>
    </row>
    <row r="34" spans="1:13" ht="20.100000000000001" customHeight="1">
      <c r="A34" s="30"/>
      <c r="B34" s="83"/>
      <c r="C34" s="63" t="s">
        <v>637</v>
      </c>
      <c r="D34" s="60" t="s">
        <v>1910</v>
      </c>
      <c r="E34" s="72"/>
      <c r="F34" s="62"/>
      <c r="G34" s="62"/>
      <c r="H34" s="64">
        <v>153508111</v>
      </c>
      <c r="I34" s="60"/>
      <c r="J34" s="30"/>
      <c r="K34" s="30"/>
      <c r="L34" s="30"/>
      <c r="M34" s="37"/>
    </row>
    <row r="35" spans="1:13" ht="20.100000000000001" customHeight="1">
      <c r="A35" s="30"/>
      <c r="B35" s="83"/>
      <c r="C35" s="63" t="s">
        <v>737</v>
      </c>
      <c r="D35" s="60" t="s">
        <v>1001</v>
      </c>
      <c r="E35" s="72">
        <v>20788177</v>
      </c>
      <c r="F35" s="62"/>
      <c r="G35" s="62"/>
      <c r="H35" s="64">
        <v>12824013</v>
      </c>
      <c r="I35" s="60"/>
      <c r="J35" s="30"/>
      <c r="K35" s="30"/>
      <c r="L35" s="30"/>
      <c r="M35" s="37"/>
    </row>
    <row r="36" spans="1:13" ht="20.100000000000001" customHeight="1">
      <c r="A36" s="30"/>
      <c r="B36" s="83"/>
      <c r="C36" s="63" t="s">
        <v>738</v>
      </c>
      <c r="D36" s="60" t="s">
        <v>739</v>
      </c>
      <c r="E36" s="72">
        <v>14400000</v>
      </c>
      <c r="F36" s="62"/>
      <c r="G36" s="62"/>
      <c r="H36" s="64">
        <v>28800000</v>
      </c>
      <c r="I36" s="60"/>
      <c r="J36" s="30"/>
      <c r="K36" s="30"/>
      <c r="L36" s="30"/>
      <c r="M36" s="37"/>
    </row>
    <row r="37" spans="1:13" ht="20.100000000000001" customHeight="1">
      <c r="A37" s="30"/>
      <c r="B37" s="83"/>
      <c r="C37" s="63" t="s">
        <v>740</v>
      </c>
      <c r="D37" s="60" t="s">
        <v>741</v>
      </c>
      <c r="E37" s="72">
        <v>1142231</v>
      </c>
      <c r="F37" s="62"/>
      <c r="G37" s="62"/>
      <c r="H37" s="64">
        <v>914427</v>
      </c>
      <c r="I37" s="60"/>
      <c r="J37" s="30"/>
      <c r="K37" s="30"/>
      <c r="L37" s="30"/>
      <c r="M37" s="37"/>
    </row>
    <row r="38" spans="1:13" ht="20.100000000000001" customHeight="1">
      <c r="A38" s="30"/>
      <c r="B38" s="83"/>
      <c r="C38" s="63" t="s">
        <v>684</v>
      </c>
      <c r="D38" s="60" t="s">
        <v>742</v>
      </c>
      <c r="E38" s="72">
        <v>1072000</v>
      </c>
      <c r="F38" s="62"/>
      <c r="G38" s="62"/>
      <c r="H38" s="72">
        <v>1072000</v>
      </c>
      <c r="I38" s="60"/>
      <c r="J38" s="30"/>
      <c r="K38" s="30"/>
      <c r="L38" s="30"/>
      <c r="M38" s="37"/>
    </row>
    <row r="39" spans="1:13" ht="20.100000000000001" customHeight="1">
      <c r="A39" s="30"/>
      <c r="B39" s="83"/>
      <c r="C39" s="63" t="s">
        <v>743</v>
      </c>
      <c r="D39" s="60" t="s">
        <v>1002</v>
      </c>
      <c r="E39" s="72">
        <v>418010</v>
      </c>
      <c r="F39" s="62"/>
      <c r="G39" s="62"/>
      <c r="H39" s="64"/>
      <c r="I39" s="60"/>
      <c r="J39" s="30"/>
      <c r="K39" s="30"/>
      <c r="L39" s="30"/>
      <c r="M39" s="37"/>
    </row>
    <row r="40" spans="1:13" ht="20.100000000000001" customHeight="1">
      <c r="A40" s="30"/>
      <c r="B40" s="83"/>
      <c r="C40" s="63" t="s">
        <v>744</v>
      </c>
      <c r="D40" s="60" t="s">
        <v>745</v>
      </c>
      <c r="E40" s="72">
        <v>370620</v>
      </c>
      <c r="F40" s="62"/>
      <c r="G40" s="62"/>
      <c r="H40" s="64"/>
      <c r="I40" s="60"/>
      <c r="J40" s="30"/>
      <c r="K40" s="30"/>
      <c r="L40" s="30"/>
      <c r="M40" s="37"/>
    </row>
    <row r="41" spans="1:13" ht="20.100000000000001" customHeight="1">
      <c r="A41" s="30"/>
      <c r="B41" s="83"/>
      <c r="C41" s="63" t="s">
        <v>746</v>
      </c>
      <c r="D41" s="60" t="s">
        <v>747</v>
      </c>
      <c r="E41" s="72">
        <v>305760</v>
      </c>
      <c r="F41" s="62"/>
      <c r="G41" s="62"/>
      <c r="H41" s="64"/>
      <c r="I41" s="60"/>
      <c r="J41" s="30"/>
      <c r="K41" s="30"/>
      <c r="L41" s="30"/>
      <c r="M41" s="37"/>
    </row>
    <row r="42" spans="1:13" ht="20.100000000000001" customHeight="1">
      <c r="A42" s="30"/>
      <c r="B42" s="83"/>
      <c r="C42" s="63" t="s">
        <v>748</v>
      </c>
      <c r="D42" s="60" t="s">
        <v>749</v>
      </c>
      <c r="E42" s="72">
        <v>44000</v>
      </c>
      <c r="F42" s="62"/>
      <c r="G42" s="62"/>
      <c r="H42" s="64">
        <v>11566830</v>
      </c>
      <c r="I42" s="60"/>
      <c r="J42" s="30"/>
      <c r="K42" s="30"/>
      <c r="L42" s="30"/>
      <c r="M42" s="37"/>
    </row>
    <row r="43" spans="1:13" ht="20.100000000000001" customHeight="1">
      <c r="A43" s="30"/>
      <c r="B43" s="83"/>
      <c r="C43" s="99" t="s">
        <v>1903</v>
      </c>
      <c r="D43" s="60" t="s">
        <v>1904</v>
      </c>
      <c r="E43" s="72"/>
      <c r="F43" s="62"/>
      <c r="G43" s="62"/>
      <c r="H43" s="64">
        <v>1034148269</v>
      </c>
      <c r="I43" s="60"/>
      <c r="J43" s="30"/>
      <c r="K43" s="30"/>
      <c r="L43" s="30"/>
      <c r="M43" s="37"/>
    </row>
    <row r="44" spans="1:13" ht="20.100000000000001" customHeight="1">
      <c r="A44" s="30"/>
      <c r="B44" s="83"/>
      <c r="C44" s="99" t="s">
        <v>1905</v>
      </c>
      <c r="D44" s="60" t="s">
        <v>1906</v>
      </c>
      <c r="E44" s="72"/>
      <c r="F44" s="62"/>
      <c r="G44" s="62"/>
      <c r="H44" s="64">
        <v>6424000</v>
      </c>
      <c r="I44" s="60"/>
      <c r="J44" s="30"/>
      <c r="K44" s="30"/>
      <c r="L44" s="30"/>
      <c r="M44" s="37"/>
    </row>
    <row r="45" spans="1:13" ht="20.100000000000001" customHeight="1">
      <c r="A45" s="30"/>
      <c r="B45" s="83"/>
      <c r="C45" s="99"/>
      <c r="D45" s="60"/>
      <c r="E45" s="72"/>
      <c r="F45" s="62"/>
      <c r="G45" s="62"/>
      <c r="H45" s="64"/>
      <c r="I45" s="60"/>
      <c r="J45" s="30"/>
      <c r="K45" s="30"/>
      <c r="L45" s="30"/>
      <c r="M45" s="37"/>
    </row>
    <row r="46" spans="1:13" ht="20.100000000000001" customHeight="1">
      <c r="A46" s="30"/>
      <c r="B46" s="83"/>
      <c r="C46" s="99"/>
      <c r="D46" s="60"/>
      <c r="E46" s="72"/>
      <c r="F46" s="62"/>
      <c r="G46" s="62"/>
      <c r="H46" s="64"/>
      <c r="I46" s="60"/>
      <c r="J46" s="30"/>
      <c r="K46" s="30"/>
      <c r="L46" s="30"/>
      <c r="M46" s="37"/>
    </row>
    <row r="47" spans="1:13" ht="20.100000000000001" customHeight="1">
      <c r="A47" s="30"/>
      <c r="B47" s="83"/>
      <c r="C47" s="99"/>
      <c r="D47" s="60"/>
      <c r="E47" s="72"/>
      <c r="F47" s="62"/>
      <c r="G47" s="62"/>
      <c r="H47" s="64"/>
      <c r="I47" s="60"/>
      <c r="J47" s="30"/>
      <c r="K47" s="30"/>
      <c r="L47" s="30"/>
      <c r="M47" s="37"/>
    </row>
    <row r="48" spans="1:13" ht="20.100000000000001" customHeight="1">
      <c r="A48" s="30"/>
      <c r="B48" s="83"/>
      <c r="C48" s="99"/>
      <c r="D48" s="60"/>
      <c r="E48" s="72"/>
      <c r="F48" s="62"/>
      <c r="G48" s="62"/>
      <c r="H48" s="64"/>
      <c r="I48" s="60"/>
      <c r="J48" s="30"/>
      <c r="K48" s="30"/>
      <c r="L48" s="30"/>
      <c r="M48" s="37"/>
    </row>
    <row r="49" spans="1:14" ht="20.100000000000001" customHeight="1">
      <c r="A49" s="30"/>
      <c r="B49" s="83"/>
      <c r="C49" s="99"/>
      <c r="D49" s="60"/>
      <c r="E49" s="72"/>
      <c r="F49" s="62"/>
      <c r="G49" s="62"/>
      <c r="H49" s="64"/>
      <c r="I49" s="60"/>
      <c r="J49" s="30"/>
      <c r="K49" s="30"/>
      <c r="L49" s="30"/>
      <c r="M49" s="37"/>
    </row>
    <row r="50" spans="1:14" ht="20.100000000000001" customHeight="1">
      <c r="A50" s="30"/>
      <c r="B50" s="83"/>
      <c r="C50" s="99"/>
      <c r="D50" s="60"/>
      <c r="E50" s="72"/>
      <c r="F50" s="62"/>
      <c r="G50" s="62"/>
      <c r="H50" s="64"/>
      <c r="I50" s="60"/>
      <c r="J50" s="30"/>
      <c r="K50" s="30"/>
      <c r="L50" s="30"/>
      <c r="M50" s="37"/>
    </row>
    <row r="51" spans="1:14" ht="20.100000000000001" customHeight="1">
      <c r="A51" s="30"/>
      <c r="B51" s="83"/>
      <c r="C51" s="99"/>
      <c r="D51" s="60"/>
      <c r="E51" s="72"/>
      <c r="F51" s="62"/>
      <c r="G51" s="62"/>
      <c r="H51" s="64"/>
      <c r="I51" s="60"/>
      <c r="J51" s="30"/>
      <c r="K51" s="30"/>
      <c r="L51" s="30"/>
      <c r="M51" s="37"/>
    </row>
    <row r="52" spans="1:14" ht="20.100000000000001" customHeight="1">
      <c r="A52" s="30"/>
      <c r="B52" s="95"/>
      <c r="C52" s="99"/>
      <c r="D52" s="60"/>
      <c r="E52" s="72"/>
      <c r="F52" s="62"/>
      <c r="G52" s="62"/>
      <c r="H52" s="61"/>
      <c r="I52" s="60"/>
      <c r="J52" s="30"/>
      <c r="K52" s="30"/>
      <c r="L52" s="30"/>
      <c r="M52" s="37"/>
    </row>
    <row r="53" spans="1:14" ht="20.100000000000001" customHeight="1">
      <c r="A53" s="30"/>
      <c r="B53" s="92"/>
      <c r="C53" s="99"/>
      <c r="D53" s="60"/>
      <c r="E53" s="72"/>
      <c r="F53" s="62"/>
      <c r="G53" s="62"/>
      <c r="H53" s="61"/>
      <c r="I53" s="60"/>
      <c r="J53" s="30"/>
      <c r="K53" s="30"/>
      <c r="L53" s="30"/>
      <c r="M53" s="37"/>
    </row>
    <row r="54" spans="1:14" ht="20.100000000000001" customHeight="1">
      <c r="A54" s="30"/>
      <c r="B54" s="143" t="s">
        <v>1003</v>
      </c>
      <c r="C54" s="141"/>
      <c r="D54" s="142"/>
      <c r="E54" s="98">
        <f>SUM(E4:E53)</f>
        <v>214340819103</v>
      </c>
      <c r="F54" s="98">
        <f>SUM(F4:F53)</f>
        <v>0</v>
      </c>
      <c r="G54" s="98">
        <f>SUM(G4:G53)</f>
        <v>0</v>
      </c>
      <c r="H54" s="98">
        <f>SUM(H4:H53)</f>
        <v>213928482523</v>
      </c>
      <c r="I54" s="79"/>
      <c r="J54" s="30"/>
      <c r="K54" s="30"/>
      <c r="L54" s="30"/>
      <c r="M54" s="37"/>
    </row>
    <row r="55" spans="1:14" ht="20.100000000000001" customHeight="1">
      <c r="A55" s="30"/>
      <c r="B55" s="41"/>
      <c r="C55" s="41"/>
      <c r="D55" s="30"/>
      <c r="E55" s="30"/>
      <c r="F55" s="30"/>
      <c r="G55" s="30"/>
      <c r="H55" s="30"/>
      <c r="I55" s="30"/>
      <c r="J55" s="30"/>
      <c r="K55" s="30"/>
      <c r="L55" s="30"/>
      <c r="M55" s="37"/>
    </row>
    <row r="56" spans="1:14" ht="20.100000000000001" customHeight="1">
      <c r="A56" s="30"/>
      <c r="B56" s="41"/>
      <c r="C56" s="41"/>
      <c r="D56" s="30"/>
      <c r="E56" s="30"/>
      <c r="F56" s="30"/>
      <c r="G56" s="30"/>
      <c r="H56" s="32" t="s">
        <v>479</v>
      </c>
      <c r="I56" s="33">
        <f>SUM(N:N)</f>
        <v>213928482523</v>
      </c>
      <c r="J56" s="30"/>
      <c r="K56" s="30"/>
      <c r="L56" s="30">
        <v>11060801</v>
      </c>
      <c r="M56" s="30" t="s">
        <v>22</v>
      </c>
      <c r="N56" s="37">
        <f>IFERROR(VLOOKUP(L56,Mapping!$O:$R,4,FALSE),"")</f>
        <v>213928482523</v>
      </c>
    </row>
    <row r="57" spans="1:14" ht="20.100000000000001" customHeight="1">
      <c r="A57" s="30"/>
      <c r="B57" s="41"/>
      <c r="C57" s="41"/>
      <c r="D57" s="30"/>
      <c r="E57" s="30"/>
      <c r="F57" s="30"/>
      <c r="G57" s="30"/>
      <c r="H57" s="34" t="s">
        <v>483</v>
      </c>
      <c r="I57" s="35">
        <f>+I56-H54</f>
        <v>0</v>
      </c>
      <c r="J57" s="30"/>
      <c r="K57" s="30"/>
      <c r="L57" s="30">
        <v>11060803</v>
      </c>
      <c r="M57" s="30" t="s">
        <v>23</v>
      </c>
      <c r="N57" s="37">
        <f>IFERROR(VLOOKUP(L57,Mapping!$O:$R,4,FALSE),"")</f>
        <v>0</v>
      </c>
    </row>
    <row r="58" spans="1:14" ht="20.100000000000001" customHeight="1">
      <c r="A58" s="30"/>
      <c r="B58" s="41"/>
      <c r="C58" s="41"/>
      <c r="D58" s="30"/>
      <c r="E58" s="30"/>
      <c r="F58" s="30"/>
      <c r="G58" s="30"/>
      <c r="H58" s="30"/>
      <c r="I58" s="30"/>
      <c r="J58" s="30"/>
      <c r="K58" s="30"/>
      <c r="L58" s="30"/>
      <c r="M58" s="37" t="str">
        <f>IFERROR(VLOOKUP(K58,Mapping!$O:$R,4,FALSE),"")</f>
        <v/>
      </c>
    </row>
    <row r="59" spans="1:14" ht="20.100000000000001" customHeight="1">
      <c r="I59" s="104"/>
    </row>
  </sheetData>
  <mergeCells count="1">
    <mergeCell ref="B54:D54"/>
  </mergeCells>
  <phoneticPr fontId="3" type="noConversion"/>
  <conditionalFormatting sqref="L56:M56">
    <cfRule type="containsText" dxfId="49" priority="1" operator="containsText" text="TRUE">
      <formula>NOT(ISERROR(SEARCH("TRUE",L56)))</formula>
    </cfRule>
    <cfRule type="containsText" dxfId="48" priority="2" operator="containsText" text="FALSE">
      <formula>NOT(ISERROR(SEARCH("FALSE",L56)))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N18"/>
  <sheetViews>
    <sheetView showGridLines="0" zoomScale="85" zoomScaleNormal="85" workbookViewId="0">
      <selection activeCell="I5" sqref="I5"/>
    </sheetView>
  </sheetViews>
  <sheetFormatPr defaultRowHeight="20.100000000000001" customHeight="1"/>
  <cols>
    <col min="1" max="1" width="2.7109375" customWidth="1"/>
    <col min="2" max="3" width="20.7109375" style="42" customWidth="1"/>
    <col min="4" max="4" width="49.28515625" bestFit="1" customWidth="1"/>
    <col min="5" max="5" width="7.7109375" style="42" customWidth="1"/>
    <col min="6" max="9" width="20.7109375" customWidth="1"/>
    <col min="10" max="10" width="46.140625" customWidth="1"/>
    <col min="11" max="11" width="2.7109375" customWidth="1"/>
    <col min="12" max="14" width="19" customWidth="1"/>
  </cols>
  <sheetData>
    <row r="1" spans="1:14" ht="20.100000000000001" customHeight="1">
      <c r="A1" s="27" t="s">
        <v>492</v>
      </c>
      <c r="B1" s="41"/>
      <c r="C1" s="41"/>
      <c r="D1" s="30"/>
      <c r="E1" s="41"/>
      <c r="F1" s="30"/>
      <c r="G1" s="30"/>
      <c r="H1" s="30"/>
      <c r="I1" s="30"/>
      <c r="J1" s="30"/>
      <c r="K1" s="30"/>
      <c r="L1" s="30"/>
      <c r="M1" s="30"/>
      <c r="N1" s="37"/>
    </row>
    <row r="2" spans="1:14" ht="20.100000000000001" customHeight="1">
      <c r="A2" s="30"/>
      <c r="B2" s="87"/>
      <c r="C2" s="87"/>
      <c r="D2" s="20"/>
      <c r="E2" s="20"/>
      <c r="F2" s="21"/>
      <c r="G2" s="21"/>
      <c r="H2" s="21"/>
      <c r="I2" s="21"/>
      <c r="J2" s="22" t="s">
        <v>473</v>
      </c>
      <c r="K2" s="30"/>
      <c r="L2" s="30"/>
      <c r="M2" s="30"/>
      <c r="N2" s="37"/>
    </row>
    <row r="3" spans="1:14" ht="20.100000000000001" customHeight="1">
      <c r="A3" s="30"/>
      <c r="B3" s="23" t="s">
        <v>469</v>
      </c>
      <c r="C3" s="23" t="s">
        <v>485</v>
      </c>
      <c r="D3" s="23" t="s">
        <v>486</v>
      </c>
      <c r="E3" s="23" t="s">
        <v>493</v>
      </c>
      <c r="F3" s="24" t="str">
        <f>보통예금YG!$F$3</f>
        <v>`22년말</v>
      </c>
      <c r="G3" s="24" t="s">
        <v>474</v>
      </c>
      <c r="H3" s="24" t="s">
        <v>475</v>
      </c>
      <c r="I3" s="24" t="str">
        <f>보통예금YG!$G$3</f>
        <v>`23년 1분기</v>
      </c>
      <c r="J3" s="26" t="s">
        <v>477</v>
      </c>
      <c r="K3" s="30"/>
      <c r="L3" s="30"/>
      <c r="M3" s="30"/>
      <c r="N3" s="37"/>
    </row>
    <row r="4" spans="1:14" ht="20.100000000000001" customHeight="1">
      <c r="A4" s="30"/>
      <c r="B4" s="82" t="s">
        <v>750</v>
      </c>
      <c r="C4" s="63" t="s">
        <v>751</v>
      </c>
      <c r="D4" s="60" t="s">
        <v>752</v>
      </c>
      <c r="E4" s="63" t="s">
        <v>494</v>
      </c>
      <c r="F4" s="61">
        <v>1579571236</v>
      </c>
      <c r="G4" s="61">
        <v>1634628349</v>
      </c>
      <c r="H4" s="61">
        <v>99670811</v>
      </c>
      <c r="I4" s="61">
        <f>F4+G4-H4</f>
        <v>3114528774</v>
      </c>
      <c r="J4" s="60"/>
      <c r="K4" s="30"/>
      <c r="L4" s="30"/>
      <c r="M4" s="30"/>
      <c r="N4" s="37"/>
    </row>
    <row r="5" spans="1:14" ht="20.100000000000001" customHeight="1">
      <c r="A5" s="30"/>
      <c r="B5" s="83"/>
      <c r="C5" s="63" t="s">
        <v>1078</v>
      </c>
      <c r="D5" s="60" t="s">
        <v>1077</v>
      </c>
      <c r="E5" s="63" t="s">
        <v>494</v>
      </c>
      <c r="F5" s="61">
        <v>24953424</v>
      </c>
      <c r="G5" s="61">
        <v>272647669</v>
      </c>
      <c r="H5" s="61">
        <v>47764383</v>
      </c>
      <c r="I5" s="61">
        <f>F5+G5-H5</f>
        <v>249836710</v>
      </c>
      <c r="J5" s="60"/>
      <c r="K5" s="30"/>
      <c r="L5" s="30"/>
      <c r="M5" s="30"/>
      <c r="N5" s="37"/>
    </row>
    <row r="6" spans="1:14" ht="20.100000000000001" customHeight="1">
      <c r="A6" s="30"/>
      <c r="B6" s="84"/>
      <c r="C6" s="63" t="s">
        <v>753</v>
      </c>
      <c r="D6" s="60" t="s">
        <v>1079</v>
      </c>
      <c r="E6" s="63" t="s">
        <v>494</v>
      </c>
      <c r="F6" s="61">
        <v>42550686</v>
      </c>
      <c r="G6" s="61">
        <v>61767122</v>
      </c>
      <c r="H6" s="61"/>
      <c r="I6" s="61">
        <f>F6+G6-H6</f>
        <v>104317808</v>
      </c>
      <c r="J6" s="60"/>
      <c r="K6" s="30"/>
      <c r="L6" s="30"/>
      <c r="M6" s="30"/>
      <c r="N6" s="37"/>
    </row>
    <row r="7" spans="1:14" ht="20.100000000000001" customHeight="1">
      <c r="A7" s="30"/>
      <c r="B7" s="36"/>
      <c r="C7" s="36"/>
      <c r="D7" s="31"/>
      <c r="E7" s="36"/>
      <c r="F7" s="29"/>
      <c r="G7" s="29"/>
      <c r="H7" s="29"/>
      <c r="I7" s="29">
        <f>F7+G7-H7</f>
        <v>0</v>
      </c>
      <c r="J7" s="31"/>
      <c r="K7" s="30"/>
      <c r="L7" s="30"/>
      <c r="M7" s="30"/>
      <c r="N7" s="37"/>
    </row>
    <row r="8" spans="1:14" ht="20.100000000000001" customHeight="1">
      <c r="A8" s="30"/>
      <c r="B8" s="140" t="s">
        <v>480</v>
      </c>
      <c r="C8" s="141"/>
      <c r="D8" s="142"/>
      <c r="E8" s="40"/>
      <c r="F8" s="38">
        <f>SUM(F4:F7)</f>
        <v>1647075346</v>
      </c>
      <c r="G8" s="38">
        <f>SUM(G4:G7)</f>
        <v>1969043140</v>
      </c>
      <c r="H8" s="38">
        <f>SUM(H4:H7)</f>
        <v>147435194</v>
      </c>
      <c r="I8" s="38">
        <f>SUM(I4:I7)</f>
        <v>3468683292</v>
      </c>
      <c r="J8" s="39"/>
      <c r="K8" s="30"/>
      <c r="L8" s="30"/>
      <c r="M8" s="30"/>
      <c r="N8" s="37"/>
    </row>
    <row r="9" spans="1:14" ht="20.100000000000001" customHeight="1">
      <c r="A9" s="30"/>
      <c r="B9" s="41"/>
      <c r="C9" s="41"/>
      <c r="D9" s="30"/>
      <c r="E9" s="41"/>
      <c r="F9" s="30"/>
      <c r="G9" s="30"/>
      <c r="H9" s="30"/>
      <c r="I9" s="30"/>
      <c r="J9" s="30"/>
      <c r="K9" s="30"/>
      <c r="L9" s="30"/>
      <c r="M9" s="30"/>
      <c r="N9" s="37"/>
    </row>
    <row r="10" spans="1:14" ht="20.100000000000001" customHeight="1">
      <c r="A10" s="30"/>
      <c r="B10" s="41"/>
      <c r="C10" s="41"/>
      <c r="D10" s="30"/>
      <c r="E10" s="41"/>
      <c r="F10" s="30"/>
      <c r="G10" s="30"/>
      <c r="H10" s="32" t="s">
        <v>479</v>
      </c>
      <c r="I10" s="33">
        <f>SUM(N:N)</f>
        <v>3468683292</v>
      </c>
      <c r="J10" s="30"/>
      <c r="K10" s="30"/>
      <c r="L10" s="30">
        <v>11061001</v>
      </c>
      <c r="M10" s="30" t="s">
        <v>24</v>
      </c>
      <c r="N10" s="37">
        <f>IFERROR(VLOOKUP(L10,Mapping!$O:$R,4,FALSE),"")</f>
        <v>3468683292</v>
      </c>
    </row>
    <row r="11" spans="1:14" ht="20.100000000000001" customHeight="1">
      <c r="A11" s="30"/>
      <c r="B11" s="41"/>
      <c r="C11" s="41"/>
      <c r="D11" s="30"/>
      <c r="E11" s="41"/>
      <c r="F11" s="30"/>
      <c r="G11" s="30"/>
      <c r="H11" s="34" t="s">
        <v>483</v>
      </c>
      <c r="I11" s="35">
        <f>+I10-I8</f>
        <v>0</v>
      </c>
      <c r="J11" s="30"/>
      <c r="K11" s="30"/>
      <c r="L11" s="30"/>
      <c r="M11" s="30"/>
      <c r="N11" s="37" t="str">
        <f>IFERROR(VLOOKUP(L11,Mapping!$O:$R,4,FALSE),"")</f>
        <v/>
      </c>
    </row>
    <row r="12" spans="1:14" ht="20.100000000000001" customHeight="1">
      <c r="A12" s="30"/>
      <c r="B12" s="41"/>
      <c r="C12" s="41"/>
      <c r="D12" s="30"/>
      <c r="E12" s="41"/>
      <c r="F12" s="30"/>
      <c r="G12" s="30"/>
      <c r="H12" s="30"/>
      <c r="I12" s="30"/>
      <c r="J12" s="30"/>
      <c r="K12" s="30"/>
      <c r="L12" s="30"/>
      <c r="M12" s="30"/>
      <c r="N12" s="37" t="str">
        <f>IFERROR(VLOOKUP(L12,Mapping!$O:$R,4,FALSE),"")</f>
        <v/>
      </c>
    </row>
    <row r="13" spans="1:14" ht="20.100000000000001" customHeight="1">
      <c r="N13" s="37" t="str">
        <f>IFERROR(VLOOKUP(L13,Mapping!$O:$R,4,FALSE),"")</f>
        <v/>
      </c>
    </row>
    <row r="14" spans="1:14" ht="20.100000000000001" customHeight="1">
      <c r="N14" s="37" t="str">
        <f>IFERROR(VLOOKUP(L14,Mapping!$O:$R,4,FALSE),"")</f>
        <v/>
      </c>
    </row>
    <row r="15" spans="1:14" ht="20.100000000000001" customHeight="1">
      <c r="N15" s="37" t="str">
        <f>IFERROR(VLOOKUP(L15,Mapping!$O:$R,4,FALSE),"")</f>
        <v/>
      </c>
    </row>
    <row r="16" spans="1:14" ht="20.100000000000001" customHeight="1">
      <c r="N16" s="37" t="str">
        <f>IFERROR(VLOOKUP(L16,Mapping!$O:$R,4,FALSE),"")</f>
        <v/>
      </c>
    </row>
    <row r="17" spans="14:14" ht="20.100000000000001" customHeight="1">
      <c r="N17" s="37" t="str">
        <f>IFERROR(VLOOKUP(L17,Mapping!$O:$R,4,FALSE),"")</f>
        <v/>
      </c>
    </row>
    <row r="18" spans="14:14" ht="20.100000000000001" customHeight="1">
      <c r="N18" s="37" t="str">
        <f>IFERROR(VLOOKUP(L18,Mapping!$O:$R,4,FALSE),"")</f>
        <v/>
      </c>
    </row>
  </sheetData>
  <mergeCells count="1">
    <mergeCell ref="B8:D8"/>
  </mergeCells>
  <phoneticPr fontId="3" type="noConversion"/>
  <conditionalFormatting sqref="L10:M10">
    <cfRule type="containsText" dxfId="47" priority="1" operator="containsText" text="TRUE">
      <formula>NOT(ISERROR(SEARCH("TRUE",L10)))</formula>
    </cfRule>
    <cfRule type="containsText" dxfId="46" priority="2" operator="containsText" text="FALSE">
      <formula>NOT(ISERROR(SEARCH("FALSE",L10)))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A1:Q38"/>
  <sheetViews>
    <sheetView showGridLines="0" zoomScaleNormal="100" workbookViewId="0">
      <selection activeCell="C7" sqref="C7"/>
    </sheetView>
  </sheetViews>
  <sheetFormatPr defaultRowHeight="20.100000000000001" customHeight="1"/>
  <cols>
    <col min="1" max="1" width="2.7109375" customWidth="1"/>
    <col min="2" max="2" width="31.5703125" style="42" bestFit="1" customWidth="1"/>
    <col min="3" max="3" width="24.28515625" style="42" customWidth="1"/>
    <col min="4" max="4" width="45.42578125" customWidth="1"/>
    <col min="5" max="5" width="7.7109375" style="42" customWidth="1"/>
    <col min="6" max="10" width="20.7109375" customWidth="1"/>
    <col min="11" max="11" width="27.140625" customWidth="1"/>
    <col min="12" max="12" width="2.7109375" customWidth="1"/>
    <col min="13" max="13" width="19" customWidth="1"/>
    <col min="14" max="17" width="17.5703125" customWidth="1"/>
  </cols>
  <sheetData>
    <row r="1" spans="1:15" ht="20.100000000000001" customHeight="1">
      <c r="A1" s="27" t="s">
        <v>495</v>
      </c>
      <c r="B1" s="41"/>
      <c r="C1" s="41"/>
      <c r="D1" s="30"/>
      <c r="E1" s="41"/>
      <c r="F1" s="30"/>
      <c r="G1" s="30"/>
      <c r="H1" s="30"/>
      <c r="I1" s="30"/>
      <c r="J1" s="30"/>
      <c r="K1" s="30"/>
      <c r="L1" s="30"/>
      <c r="M1" s="30"/>
      <c r="N1" s="30"/>
      <c r="O1" s="37"/>
    </row>
    <row r="2" spans="1:15" ht="20.100000000000001" customHeight="1">
      <c r="A2" s="30"/>
      <c r="B2" s="87"/>
      <c r="C2" s="87"/>
      <c r="D2" s="20"/>
      <c r="E2" s="20"/>
      <c r="F2" s="21"/>
      <c r="G2" s="21"/>
      <c r="H2" s="21"/>
      <c r="I2" s="21"/>
      <c r="J2" s="21"/>
      <c r="K2" s="22" t="s">
        <v>473</v>
      </c>
      <c r="L2" s="30"/>
      <c r="M2" s="30"/>
      <c r="N2" s="30"/>
      <c r="O2" s="37"/>
    </row>
    <row r="3" spans="1:15" ht="20.100000000000001" customHeight="1">
      <c r="A3" s="30"/>
      <c r="B3" s="23" t="s">
        <v>469</v>
      </c>
      <c r="C3" s="23" t="s">
        <v>485</v>
      </c>
      <c r="D3" s="23" t="s">
        <v>486</v>
      </c>
      <c r="E3" s="23" t="s">
        <v>493</v>
      </c>
      <c r="F3" s="24" t="str">
        <f>보통예금YG!$F$3</f>
        <v>`22년말</v>
      </c>
      <c r="G3" s="24" t="s">
        <v>474</v>
      </c>
      <c r="H3" s="24" t="s">
        <v>475</v>
      </c>
      <c r="I3" s="65" t="s">
        <v>1878</v>
      </c>
      <c r="J3" s="24" t="str">
        <f>보통예금YG!$G$3</f>
        <v>`23년 1분기</v>
      </c>
      <c r="K3" s="26" t="s">
        <v>477</v>
      </c>
      <c r="L3" s="30"/>
      <c r="M3" s="30"/>
      <c r="N3" s="30"/>
      <c r="O3" s="37"/>
    </row>
    <row r="4" spans="1:15" ht="20.100000000000001" customHeight="1">
      <c r="A4" s="30"/>
      <c r="B4" s="82" t="s">
        <v>632</v>
      </c>
      <c r="C4" s="94" t="s">
        <v>633</v>
      </c>
      <c r="D4" s="31" t="s">
        <v>639</v>
      </c>
      <c r="E4" s="36" t="s">
        <v>641</v>
      </c>
      <c r="F4" s="93">
        <v>13801000</v>
      </c>
      <c r="G4" s="93"/>
      <c r="H4" s="93">
        <v>-13801000</v>
      </c>
      <c r="I4" s="72"/>
      <c r="J4" s="29">
        <f>SUM(F4:I4)</f>
        <v>0</v>
      </c>
      <c r="K4" s="31"/>
      <c r="L4" s="30"/>
      <c r="M4" s="30"/>
      <c r="N4" s="30"/>
      <c r="O4" s="37"/>
    </row>
    <row r="5" spans="1:15" ht="20.100000000000001" customHeight="1">
      <c r="A5" s="30"/>
      <c r="B5" s="83"/>
      <c r="C5" s="94" t="s">
        <v>634</v>
      </c>
      <c r="D5" s="31" t="s">
        <v>640</v>
      </c>
      <c r="E5" s="36" t="s">
        <v>641</v>
      </c>
      <c r="F5" s="93">
        <v>13411000</v>
      </c>
      <c r="G5" s="93"/>
      <c r="H5" s="93">
        <v>-13411000</v>
      </c>
      <c r="I5" s="72"/>
      <c r="J5" s="29">
        <f t="shared" ref="J5:J19" si="0">SUM(F5:I5)</f>
        <v>0</v>
      </c>
      <c r="K5" s="31"/>
      <c r="L5" s="30"/>
      <c r="M5" s="30"/>
      <c r="N5" s="30"/>
      <c r="O5" s="37"/>
    </row>
    <row r="6" spans="1:15" ht="20.100000000000001" customHeight="1">
      <c r="A6" s="30"/>
      <c r="B6" s="83"/>
      <c r="C6" s="94" t="s">
        <v>635</v>
      </c>
      <c r="D6" s="31" t="s">
        <v>638</v>
      </c>
      <c r="E6" s="36" t="s">
        <v>641</v>
      </c>
      <c r="F6" s="93">
        <v>5940000</v>
      </c>
      <c r="G6" s="93"/>
      <c r="H6" s="93">
        <v>-5940000</v>
      </c>
      <c r="I6" s="72"/>
      <c r="J6" s="29">
        <f t="shared" si="0"/>
        <v>0</v>
      </c>
      <c r="K6" s="31"/>
      <c r="L6" s="30"/>
      <c r="M6" s="30"/>
      <c r="N6" s="30"/>
      <c r="O6" s="37"/>
    </row>
    <row r="7" spans="1:15" ht="20.100000000000001" customHeight="1">
      <c r="A7" s="30"/>
      <c r="B7" s="83"/>
      <c r="C7" s="94" t="s">
        <v>642</v>
      </c>
      <c r="D7" s="31" t="s">
        <v>645</v>
      </c>
      <c r="E7" s="36" t="s">
        <v>647</v>
      </c>
      <c r="F7" s="93">
        <v>27547405603.5</v>
      </c>
      <c r="G7" s="93"/>
      <c r="H7" s="93">
        <v>-27547405603.5</v>
      </c>
      <c r="I7" s="72"/>
      <c r="J7" s="29">
        <f t="shared" si="0"/>
        <v>0</v>
      </c>
      <c r="K7" s="128">
        <v>21373632</v>
      </c>
      <c r="L7" s="30"/>
      <c r="M7" s="30">
        <v>1303.8</v>
      </c>
      <c r="N7" s="30"/>
      <c r="O7" s="37"/>
    </row>
    <row r="8" spans="1:15" ht="20.100000000000001" customHeight="1">
      <c r="A8" s="30"/>
      <c r="B8" s="83"/>
      <c r="C8" s="94" t="s">
        <v>642</v>
      </c>
      <c r="D8" s="31" t="s">
        <v>645</v>
      </c>
      <c r="E8" s="36" t="s">
        <v>647</v>
      </c>
      <c r="F8" s="93">
        <v>26626202064.5</v>
      </c>
      <c r="G8" s="93"/>
      <c r="H8" s="93">
        <v>-26626202064.5</v>
      </c>
      <c r="I8" s="72"/>
      <c r="J8" s="29">
        <f t="shared" si="0"/>
        <v>0</v>
      </c>
      <c r="K8" s="128">
        <v>21373632</v>
      </c>
      <c r="L8" s="30"/>
      <c r="M8" s="30">
        <v>1303.8</v>
      </c>
      <c r="N8" s="30"/>
      <c r="O8" s="37"/>
    </row>
    <row r="9" spans="1:15" ht="20.100000000000001" customHeight="1">
      <c r="A9" s="30"/>
      <c r="B9" s="83"/>
      <c r="C9" s="94" t="s">
        <v>636</v>
      </c>
      <c r="D9" s="31" t="s">
        <v>645</v>
      </c>
      <c r="E9" s="36" t="s">
        <v>641</v>
      </c>
      <c r="F9" s="93">
        <v>4800852000</v>
      </c>
      <c r="G9" s="93">
        <v>71343202000</v>
      </c>
      <c r="H9" s="93">
        <v>-65736706000</v>
      </c>
      <c r="I9" s="72"/>
      <c r="J9" s="29">
        <f t="shared" si="0"/>
        <v>10407348000</v>
      </c>
      <c r="K9" s="31"/>
      <c r="L9" s="30"/>
      <c r="M9" s="37"/>
      <c r="N9" s="30"/>
      <c r="O9" s="37"/>
    </row>
    <row r="10" spans="1:15" ht="20.100000000000001" customHeight="1">
      <c r="A10" s="30"/>
      <c r="B10" s="83"/>
      <c r="C10" s="94" t="s">
        <v>636</v>
      </c>
      <c r="D10" s="31" t="s">
        <v>1880</v>
      </c>
      <c r="E10" s="36" t="s">
        <v>641</v>
      </c>
      <c r="F10" s="72">
        <v>1347846996</v>
      </c>
      <c r="G10" s="72">
        <v>5841893326</v>
      </c>
      <c r="H10" s="72">
        <v>-5205452389</v>
      </c>
      <c r="I10" s="72"/>
      <c r="J10" s="29">
        <f t="shared" si="0"/>
        <v>1984287933</v>
      </c>
      <c r="K10" s="60"/>
      <c r="L10" s="30"/>
      <c r="M10" s="37"/>
      <c r="N10" s="30"/>
      <c r="O10" s="37"/>
    </row>
    <row r="11" spans="1:15" ht="20.100000000000001" customHeight="1">
      <c r="A11" s="30"/>
      <c r="B11" s="83"/>
      <c r="C11" s="109" t="s">
        <v>1074</v>
      </c>
      <c r="D11" s="60" t="s">
        <v>1075</v>
      </c>
      <c r="E11" s="36" t="s">
        <v>641</v>
      </c>
      <c r="F11" s="72">
        <v>3306611801</v>
      </c>
      <c r="G11" s="72">
        <v>552599294</v>
      </c>
      <c r="H11" s="72">
        <v>-3306611801</v>
      </c>
      <c r="I11" s="72"/>
      <c r="J11" s="29">
        <f t="shared" si="0"/>
        <v>552599294</v>
      </c>
      <c r="K11" s="60" t="s">
        <v>1881</v>
      </c>
      <c r="L11" s="30"/>
      <c r="M11" s="139" t="s">
        <v>2071</v>
      </c>
      <c r="N11" s="30"/>
      <c r="O11" s="37"/>
    </row>
    <row r="12" spans="1:15" ht="20.100000000000001" customHeight="1">
      <c r="A12" s="30"/>
      <c r="B12" s="83"/>
      <c r="C12" s="94" t="s">
        <v>637</v>
      </c>
      <c r="D12" s="31" t="s">
        <v>1879</v>
      </c>
      <c r="E12" s="36" t="s">
        <v>641</v>
      </c>
      <c r="F12" s="93">
        <v>1170107943</v>
      </c>
      <c r="G12" s="93">
        <f>((1454834386-41368-154434)+1235062777)+1176726928</f>
        <v>3866428289</v>
      </c>
      <c r="H12" s="93">
        <v>-3581897648</v>
      </c>
      <c r="I12" s="72"/>
      <c r="J12" s="29">
        <f t="shared" si="0"/>
        <v>1454638584</v>
      </c>
      <c r="K12" s="31" t="s">
        <v>1943</v>
      </c>
      <c r="L12" s="30"/>
      <c r="M12" s="37">
        <v>1454834386</v>
      </c>
      <c r="N12" s="37"/>
      <c r="O12" s="37"/>
    </row>
    <row r="13" spans="1:15" ht="20.100000000000001" customHeight="1">
      <c r="A13" s="30"/>
      <c r="B13" s="83"/>
      <c r="C13" s="94" t="s">
        <v>637</v>
      </c>
      <c r="D13" s="31" t="s">
        <v>645</v>
      </c>
      <c r="E13" s="36" t="s">
        <v>647</v>
      </c>
      <c r="F13" s="72">
        <v>0</v>
      </c>
      <c r="G13" s="72">
        <v>82890254930</v>
      </c>
      <c r="H13" s="72">
        <v>-50607861696</v>
      </c>
      <c r="I13" s="72">
        <v>-47716617</v>
      </c>
      <c r="J13" s="29">
        <f t="shared" si="0"/>
        <v>32234676617</v>
      </c>
      <c r="K13" s="128">
        <v>24723636</v>
      </c>
      <c r="L13" s="30"/>
      <c r="M13" s="37">
        <v>32234676617</v>
      </c>
      <c r="N13" s="37">
        <f>SUM(J12:J13)-SUM(M12:M13)</f>
        <v>-195802</v>
      </c>
      <c r="O13" s="37"/>
    </row>
    <row r="14" spans="1:15" ht="20.100000000000001" customHeight="1">
      <c r="A14" s="30"/>
      <c r="B14" s="83"/>
      <c r="C14" s="94" t="s">
        <v>643</v>
      </c>
      <c r="D14" s="31" t="s">
        <v>645</v>
      </c>
      <c r="E14" s="36" t="s">
        <v>641</v>
      </c>
      <c r="F14" s="93">
        <v>80615150</v>
      </c>
      <c r="G14" s="93"/>
      <c r="H14" s="93">
        <v>-80615150</v>
      </c>
      <c r="I14" s="72"/>
      <c r="J14" s="29">
        <f t="shared" si="0"/>
        <v>0</v>
      </c>
      <c r="K14" s="31"/>
      <c r="L14" s="30"/>
      <c r="M14" s="30"/>
      <c r="N14" s="30"/>
      <c r="O14" s="37"/>
    </row>
    <row r="15" spans="1:15" ht="20.100000000000001" customHeight="1">
      <c r="A15" s="30"/>
      <c r="B15" s="90"/>
      <c r="C15" s="94" t="s">
        <v>644</v>
      </c>
      <c r="D15" s="31" t="s">
        <v>645</v>
      </c>
      <c r="E15" s="36" t="s">
        <v>641</v>
      </c>
      <c r="F15" s="93">
        <v>2640000</v>
      </c>
      <c r="G15" s="93"/>
      <c r="H15" s="93">
        <v>-2640000</v>
      </c>
      <c r="I15" s="72"/>
      <c r="J15" s="29">
        <f t="shared" si="0"/>
        <v>0</v>
      </c>
      <c r="K15" s="31"/>
      <c r="L15" s="30"/>
      <c r="M15" s="30"/>
      <c r="N15" s="30"/>
      <c r="O15" s="37"/>
    </row>
    <row r="16" spans="1:15" ht="20.100000000000001" customHeight="1">
      <c r="A16" s="30"/>
      <c r="B16" s="36" t="s">
        <v>28</v>
      </c>
      <c r="C16" s="94" t="s">
        <v>646</v>
      </c>
      <c r="D16" s="31" t="s">
        <v>645</v>
      </c>
      <c r="E16" s="36" t="s">
        <v>641</v>
      </c>
      <c r="F16" s="93">
        <v>213933720</v>
      </c>
      <c r="G16" s="93">
        <v>48921037</v>
      </c>
      <c r="H16" s="93">
        <v>-213933720</v>
      </c>
      <c r="I16" s="72"/>
      <c r="J16" s="29">
        <f t="shared" si="0"/>
        <v>48921037</v>
      </c>
      <c r="K16" s="31"/>
      <c r="L16" s="30"/>
      <c r="M16" s="37"/>
      <c r="N16" s="30"/>
      <c r="O16" s="37"/>
    </row>
    <row r="17" spans="1:17" ht="20.100000000000001" customHeight="1">
      <c r="A17" s="30"/>
      <c r="B17" s="82" t="s">
        <v>31</v>
      </c>
      <c r="C17" s="36" t="s">
        <v>633</v>
      </c>
      <c r="D17" s="31"/>
      <c r="E17" s="36" t="s">
        <v>641</v>
      </c>
      <c r="F17" s="93">
        <v>-13801000</v>
      </c>
      <c r="G17" s="29"/>
      <c r="H17" s="93">
        <v>13801000</v>
      </c>
      <c r="I17" s="72"/>
      <c r="J17" s="29">
        <f t="shared" si="0"/>
        <v>0</v>
      </c>
      <c r="K17" s="31"/>
      <c r="L17" s="30"/>
      <c r="M17" s="30"/>
      <c r="N17" s="30"/>
      <c r="O17" s="37"/>
    </row>
    <row r="18" spans="1:17" ht="20.100000000000001" customHeight="1">
      <c r="A18" s="30"/>
      <c r="B18" s="83"/>
      <c r="C18" s="36" t="s">
        <v>634</v>
      </c>
      <c r="D18" s="31"/>
      <c r="E18" s="36" t="s">
        <v>641</v>
      </c>
      <c r="F18" s="93">
        <v>-13411000</v>
      </c>
      <c r="G18" s="29"/>
      <c r="H18" s="93">
        <v>13411000</v>
      </c>
      <c r="I18" s="72"/>
      <c r="J18" s="29">
        <f t="shared" si="0"/>
        <v>0</v>
      </c>
      <c r="K18" s="31"/>
      <c r="L18" s="30"/>
      <c r="M18" s="30"/>
      <c r="N18" s="30"/>
      <c r="O18" s="37"/>
    </row>
    <row r="19" spans="1:17" ht="20.100000000000001" customHeight="1">
      <c r="A19" s="30"/>
      <c r="B19" s="84"/>
      <c r="C19" s="36" t="s">
        <v>635</v>
      </c>
      <c r="D19" s="31"/>
      <c r="E19" s="36" t="s">
        <v>641</v>
      </c>
      <c r="F19" s="93">
        <v>-5940000</v>
      </c>
      <c r="G19" s="29"/>
      <c r="H19" s="93">
        <v>5940000</v>
      </c>
      <c r="I19" s="72"/>
      <c r="J19" s="29">
        <f t="shared" si="0"/>
        <v>0</v>
      </c>
      <c r="K19" s="31"/>
      <c r="L19" s="30"/>
      <c r="M19" s="30"/>
      <c r="N19" s="30"/>
      <c r="O19" s="37"/>
    </row>
    <row r="20" spans="1:17" ht="20.100000000000001" customHeight="1">
      <c r="A20" s="30"/>
      <c r="B20" s="36"/>
      <c r="C20" s="36"/>
      <c r="D20" s="31"/>
      <c r="E20" s="36"/>
      <c r="F20" s="93"/>
      <c r="G20" s="93"/>
      <c r="H20" s="93"/>
      <c r="I20" s="72"/>
      <c r="J20" s="29"/>
      <c r="K20" s="31"/>
      <c r="L20" s="30"/>
      <c r="M20" s="30"/>
      <c r="N20" s="30"/>
      <c r="O20" s="37"/>
    </row>
    <row r="21" spans="1:17" ht="20.100000000000001" customHeight="1">
      <c r="A21" s="30"/>
      <c r="B21" s="140" t="s">
        <v>480</v>
      </c>
      <c r="C21" s="141"/>
      <c r="D21" s="142"/>
      <c r="E21" s="40"/>
      <c r="F21" s="38">
        <f>SUM(F4:F20)</f>
        <v>65096215278</v>
      </c>
      <c r="G21" s="38">
        <f>SUM(G4:G20)</f>
        <v>164543298876</v>
      </c>
      <c r="H21" s="38">
        <f>SUM(H4:H20)</f>
        <v>-182909326072</v>
      </c>
      <c r="I21" s="38">
        <f>SUM(I4:I20)</f>
        <v>-47716617</v>
      </c>
      <c r="J21" s="38">
        <f>SUM(J4:J20)</f>
        <v>46682471465</v>
      </c>
      <c r="K21" s="39"/>
      <c r="L21" s="30"/>
      <c r="M21" s="30"/>
      <c r="N21" s="30"/>
      <c r="O21" s="37"/>
    </row>
    <row r="22" spans="1:17" ht="20.100000000000001" customHeight="1">
      <c r="A22" s="30"/>
      <c r="B22" s="41"/>
      <c r="C22" s="41"/>
      <c r="D22" s="30"/>
      <c r="E22" s="41"/>
      <c r="F22" s="30"/>
      <c r="G22" s="30"/>
      <c r="H22" s="30"/>
      <c r="I22" s="30"/>
      <c r="J22" s="30"/>
      <c r="K22" s="30"/>
      <c r="L22" s="30"/>
      <c r="M22" s="30"/>
      <c r="N22" s="30"/>
      <c r="O22" s="37"/>
    </row>
    <row r="23" spans="1:17" ht="20.100000000000001" customHeight="1">
      <c r="A23" s="30"/>
      <c r="B23" s="41"/>
      <c r="C23" s="41"/>
      <c r="D23" s="30"/>
      <c r="E23" s="41"/>
      <c r="F23" s="30"/>
      <c r="G23" s="30"/>
      <c r="H23" s="32" t="s">
        <v>479</v>
      </c>
      <c r="I23" s="46">
        <f>P25</f>
        <v>-47716617</v>
      </c>
      <c r="J23" s="46">
        <f>SUM(P:P)</f>
        <v>46682471465</v>
      </c>
      <c r="L23" s="30"/>
      <c r="M23" s="30"/>
      <c r="N23" s="30">
        <v>11070101</v>
      </c>
      <c r="O23" s="30" t="s">
        <v>27</v>
      </c>
      <c r="P23" s="37">
        <f>IFERROR(VLOOKUP(N23,Mapping!$O:$R,4,FALSE),"")</f>
        <v>46730188082</v>
      </c>
      <c r="Q23" s="57"/>
    </row>
    <row r="24" spans="1:17" ht="20.100000000000001" customHeight="1">
      <c r="A24" s="30"/>
      <c r="B24" s="41"/>
      <c r="C24" s="41"/>
      <c r="D24" s="30"/>
      <c r="E24" s="41"/>
      <c r="F24" s="30"/>
      <c r="G24" s="30"/>
      <c r="H24" s="34" t="s">
        <v>483</v>
      </c>
      <c r="I24" s="47">
        <f>I23-I21</f>
        <v>0</v>
      </c>
      <c r="J24" s="47">
        <f>+J23-J21</f>
        <v>0</v>
      </c>
      <c r="L24" s="30"/>
      <c r="M24" s="30"/>
      <c r="N24" s="30">
        <v>11070105</v>
      </c>
      <c r="O24" s="30" t="s">
        <v>28</v>
      </c>
      <c r="P24" s="37">
        <f>IFERROR(VLOOKUP(N24,Mapping!$O:$R,4,FALSE),"")</f>
        <v>0</v>
      </c>
    </row>
    <row r="25" spans="1:17" ht="20.100000000000001" customHeight="1">
      <c r="A25" s="30"/>
      <c r="B25" s="41"/>
      <c r="C25" s="41"/>
      <c r="D25" s="30"/>
      <c r="E25" s="41"/>
      <c r="F25" s="30"/>
      <c r="G25" s="30"/>
      <c r="H25" s="30"/>
      <c r="I25" s="30"/>
      <c r="J25" s="30"/>
      <c r="K25" s="30"/>
      <c r="L25" s="30"/>
      <c r="M25" s="30"/>
      <c r="N25" s="30">
        <v>11070107</v>
      </c>
      <c r="O25" s="30" t="s">
        <v>29</v>
      </c>
      <c r="P25" s="37">
        <f>IFERROR(VLOOKUP(N25,Mapping!$O:$R,4,FALSE),"")</f>
        <v>-47716617</v>
      </c>
    </row>
    <row r="26" spans="1:17" ht="20.100000000000001" customHeight="1">
      <c r="N26">
        <v>11070201</v>
      </c>
      <c r="O26" t="s">
        <v>31</v>
      </c>
      <c r="P26" s="37">
        <f>IFERROR(VLOOKUP(N26,Mapping!$O:$R,4,FALSE),"")</f>
        <v>0</v>
      </c>
    </row>
    <row r="27" spans="1:17" ht="20.100000000000001" customHeight="1">
      <c r="P27" s="37" t="str">
        <f>IFERROR(VLOOKUP(N27,Mapping!$O:$R,4,FALSE),"")</f>
        <v/>
      </c>
    </row>
    <row r="28" spans="1:17" ht="20.100000000000001" customHeight="1">
      <c r="O28" s="37" t="str">
        <f>IFERROR(VLOOKUP(M28,Mapping!$O:$R,4,FALSE),"")</f>
        <v/>
      </c>
    </row>
    <row r="29" spans="1:17" ht="20.100000000000001" customHeight="1">
      <c r="O29" s="37" t="str">
        <f>IFERROR(VLOOKUP(M29,Mapping!$O:$R,4,FALSE),"")</f>
        <v/>
      </c>
    </row>
    <row r="30" spans="1:17" ht="20.100000000000001" customHeight="1">
      <c r="O30" s="37" t="str">
        <f>IFERROR(VLOOKUP(M30,Mapping!$O:$R,4,FALSE),"")</f>
        <v/>
      </c>
    </row>
    <row r="31" spans="1:17" ht="20.100000000000001" customHeight="1">
      <c r="O31" s="37" t="str">
        <f>IFERROR(VLOOKUP(M31,Mapping!$O:$R,4,FALSE),"")</f>
        <v/>
      </c>
    </row>
    <row r="32" spans="1:17" ht="20.100000000000001" customHeight="1">
      <c r="O32" s="37" t="str">
        <f>IFERROR(VLOOKUP(M32,Mapping!$O:$R,4,FALSE),"")</f>
        <v/>
      </c>
    </row>
    <row r="33" spans="15:15" ht="20.100000000000001" customHeight="1">
      <c r="O33" s="37" t="str">
        <f>IFERROR(VLOOKUP(M33,Mapping!$O:$R,4,FALSE),"")</f>
        <v/>
      </c>
    </row>
    <row r="34" spans="15:15" ht="20.100000000000001" customHeight="1">
      <c r="O34" s="37" t="str">
        <f>IFERROR(VLOOKUP(M34,Mapping!$O:$R,4,FALSE),"")</f>
        <v/>
      </c>
    </row>
    <row r="35" spans="15:15" ht="20.100000000000001" customHeight="1">
      <c r="O35" s="37" t="str">
        <f>IFERROR(VLOOKUP(M35,Mapping!$O:$R,4,FALSE),"")</f>
        <v/>
      </c>
    </row>
    <row r="36" spans="15:15" ht="20.100000000000001" customHeight="1">
      <c r="O36" s="37" t="str">
        <f>IFERROR(VLOOKUP(M36,Mapping!$O:$R,4,FALSE),"")</f>
        <v/>
      </c>
    </row>
    <row r="37" spans="15:15" ht="20.100000000000001" customHeight="1">
      <c r="O37" s="37" t="str">
        <f>IFERROR(VLOOKUP(M37,Mapping!$O:$R,4,FALSE),"")</f>
        <v/>
      </c>
    </row>
    <row r="38" spans="15:15" ht="20.100000000000001" customHeight="1">
      <c r="O38" s="37" t="str">
        <f>IFERROR(VLOOKUP(M38,Mapping!$O:$R,4,FALSE),"")</f>
        <v/>
      </c>
    </row>
  </sheetData>
  <mergeCells count="1">
    <mergeCell ref="B21:D21"/>
  </mergeCells>
  <phoneticPr fontId="10" type="noConversion"/>
  <conditionalFormatting sqref="N23:O23">
    <cfRule type="containsText" dxfId="45" priority="1" operator="containsText" text="TRUE">
      <formula>NOT(ISERROR(SEARCH("TRUE",N23)))</formula>
    </cfRule>
    <cfRule type="containsText" dxfId="44" priority="2" operator="containsText" text="FALSE">
      <formula>NOT(ISERROR(SEARCH("FALSE",N23)))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/>
  </sheetPr>
  <dimension ref="A1:M37"/>
  <sheetViews>
    <sheetView showGridLines="0" zoomScale="85" zoomScaleNormal="85" workbookViewId="0">
      <selection activeCell="I1" sqref="I1"/>
    </sheetView>
  </sheetViews>
  <sheetFormatPr defaultRowHeight="20.100000000000001" customHeight="1"/>
  <cols>
    <col min="1" max="1" width="2.7109375" customWidth="1"/>
    <col min="2" max="8" width="20.7109375" customWidth="1"/>
    <col min="9" max="9" width="46.140625" customWidth="1"/>
    <col min="10" max="10" width="2.7109375" customWidth="1"/>
    <col min="11" max="13" width="19" customWidth="1"/>
  </cols>
  <sheetData>
    <row r="1" spans="1:13" ht="20.100000000000001" customHeight="1">
      <c r="A1" s="27" t="s">
        <v>501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7"/>
    </row>
    <row r="2" spans="1:13" ht="20.100000000000001" customHeight="1">
      <c r="A2" s="30"/>
      <c r="B2" s="19"/>
      <c r="C2" s="21"/>
      <c r="D2" s="21"/>
      <c r="E2" s="21"/>
      <c r="F2" s="21"/>
      <c r="G2" s="21"/>
      <c r="H2" s="21"/>
      <c r="I2" s="22" t="s">
        <v>473</v>
      </c>
      <c r="J2" s="30"/>
      <c r="K2" s="30"/>
      <c r="L2" s="30"/>
      <c r="M2" s="37"/>
    </row>
    <row r="3" spans="1:13" ht="20.100000000000001" customHeight="1">
      <c r="A3" s="30"/>
      <c r="B3" s="23" t="s">
        <v>496</v>
      </c>
      <c r="C3" s="24" t="s">
        <v>472</v>
      </c>
      <c r="D3" s="24" t="s">
        <v>497</v>
      </c>
      <c r="E3" s="24" t="s">
        <v>498</v>
      </c>
      <c r="F3" s="24" t="s">
        <v>499</v>
      </c>
      <c r="G3" s="24" t="s">
        <v>500</v>
      </c>
      <c r="H3" s="25" t="s">
        <v>476</v>
      </c>
      <c r="I3" s="26" t="s">
        <v>477</v>
      </c>
      <c r="J3" s="30"/>
      <c r="K3" s="30"/>
      <c r="L3" s="30"/>
      <c r="M3" s="37"/>
    </row>
    <row r="4" spans="1:13" ht="20.100000000000001" customHeight="1">
      <c r="A4" s="30"/>
      <c r="B4" s="36" t="s">
        <v>34</v>
      </c>
      <c r="C4" s="29"/>
      <c r="D4" s="29"/>
      <c r="E4" s="29"/>
      <c r="F4" s="29"/>
      <c r="G4" s="29"/>
      <c r="H4" s="29">
        <f t="shared" ref="H4:H22" si="0">+C4+D4+E4-F4-G4</f>
        <v>0</v>
      </c>
      <c r="I4" s="31"/>
      <c r="J4" s="30"/>
      <c r="K4" s="30"/>
      <c r="L4" s="30"/>
      <c r="M4" s="37"/>
    </row>
    <row r="5" spans="1:13" ht="20.100000000000001" customHeight="1">
      <c r="A5" s="30"/>
      <c r="B5" s="36" t="s">
        <v>36</v>
      </c>
      <c r="C5" s="29"/>
      <c r="D5" s="29"/>
      <c r="E5" s="29"/>
      <c r="F5" s="29"/>
      <c r="G5" s="29"/>
      <c r="H5" s="29">
        <f t="shared" si="0"/>
        <v>0</v>
      </c>
      <c r="I5" s="31"/>
      <c r="J5" s="30"/>
      <c r="K5" s="30"/>
      <c r="L5" s="30"/>
      <c r="M5" s="37"/>
    </row>
    <row r="6" spans="1:13" ht="20.100000000000001" customHeight="1">
      <c r="A6" s="30"/>
      <c r="B6" s="36" t="s">
        <v>39</v>
      </c>
      <c r="C6" s="29"/>
      <c r="D6" s="29"/>
      <c r="E6" s="29"/>
      <c r="F6" s="29"/>
      <c r="G6" s="29"/>
      <c r="H6" s="29">
        <f t="shared" si="0"/>
        <v>0</v>
      </c>
      <c r="I6" s="31"/>
      <c r="J6" s="30"/>
      <c r="K6" s="30"/>
      <c r="L6" s="30"/>
      <c r="M6" s="37"/>
    </row>
    <row r="7" spans="1:13" ht="20.100000000000001" customHeight="1">
      <c r="A7" s="30"/>
      <c r="B7" s="36" t="s">
        <v>41</v>
      </c>
      <c r="C7" s="29"/>
      <c r="D7" s="29"/>
      <c r="E7" s="29"/>
      <c r="F7" s="29"/>
      <c r="G7" s="29"/>
      <c r="H7" s="29">
        <f t="shared" si="0"/>
        <v>0</v>
      </c>
      <c r="I7" s="31"/>
      <c r="J7" s="30"/>
      <c r="K7" s="30"/>
      <c r="L7" s="30"/>
      <c r="M7" s="37"/>
    </row>
    <row r="8" spans="1:13" ht="20.100000000000001" customHeight="1">
      <c r="A8" s="30"/>
      <c r="B8" s="36" t="s">
        <v>43</v>
      </c>
      <c r="C8" s="29"/>
      <c r="D8" s="29"/>
      <c r="E8" s="29"/>
      <c r="F8" s="29"/>
      <c r="G8" s="29"/>
      <c r="H8" s="29">
        <f t="shared" si="0"/>
        <v>0</v>
      </c>
      <c r="I8" s="31"/>
      <c r="J8" s="30"/>
      <c r="K8" s="30"/>
      <c r="L8" s="30"/>
      <c r="M8" s="37"/>
    </row>
    <row r="9" spans="1:13" ht="20.100000000000001" customHeight="1">
      <c r="A9" s="30"/>
      <c r="B9" s="36" t="s">
        <v>44</v>
      </c>
      <c r="C9" s="29"/>
      <c r="D9" s="29"/>
      <c r="E9" s="29"/>
      <c r="F9" s="29"/>
      <c r="G9" s="29"/>
      <c r="H9" s="29">
        <f t="shared" si="0"/>
        <v>0</v>
      </c>
      <c r="I9" s="31"/>
      <c r="J9" s="30"/>
      <c r="K9" s="30"/>
      <c r="L9" s="30"/>
      <c r="M9" s="37"/>
    </row>
    <row r="10" spans="1:13" ht="20.100000000000001" customHeight="1">
      <c r="A10" s="30"/>
      <c r="B10" s="31"/>
      <c r="C10" s="29"/>
      <c r="D10" s="29"/>
      <c r="E10" s="29"/>
      <c r="F10" s="29"/>
      <c r="G10" s="29"/>
      <c r="H10" s="29">
        <f t="shared" si="0"/>
        <v>0</v>
      </c>
      <c r="I10" s="31"/>
      <c r="J10" s="30"/>
      <c r="K10" s="30"/>
      <c r="L10" s="30"/>
      <c r="M10" s="37"/>
    </row>
    <row r="11" spans="1:13" ht="20.100000000000001" customHeight="1">
      <c r="A11" s="30"/>
      <c r="B11" s="31"/>
      <c r="C11" s="29"/>
      <c r="D11" s="29"/>
      <c r="E11" s="29"/>
      <c r="F11" s="29"/>
      <c r="G11" s="29"/>
      <c r="H11" s="29">
        <f t="shared" si="0"/>
        <v>0</v>
      </c>
      <c r="I11" s="31"/>
      <c r="J11" s="30"/>
      <c r="K11" s="30"/>
      <c r="L11" s="30"/>
      <c r="M11" s="37"/>
    </row>
    <row r="12" spans="1:13" ht="20.100000000000001" customHeight="1">
      <c r="A12" s="30"/>
      <c r="B12" s="31"/>
      <c r="C12" s="29"/>
      <c r="D12" s="29"/>
      <c r="E12" s="29"/>
      <c r="F12" s="29"/>
      <c r="G12" s="29"/>
      <c r="H12" s="29">
        <f t="shared" si="0"/>
        <v>0</v>
      </c>
      <c r="I12" s="31"/>
      <c r="J12" s="30"/>
      <c r="K12" s="30"/>
      <c r="L12" s="30"/>
      <c r="M12" s="37"/>
    </row>
    <row r="13" spans="1:13" ht="20.100000000000001" customHeight="1">
      <c r="A13" s="30"/>
      <c r="B13" s="31"/>
      <c r="C13" s="29"/>
      <c r="D13" s="29"/>
      <c r="E13" s="29"/>
      <c r="F13" s="29"/>
      <c r="G13" s="29"/>
      <c r="H13" s="29">
        <f t="shared" si="0"/>
        <v>0</v>
      </c>
      <c r="I13" s="31"/>
      <c r="J13" s="30"/>
      <c r="K13" s="30"/>
      <c r="L13" s="30"/>
      <c r="M13" s="37"/>
    </row>
    <row r="14" spans="1:13" ht="20.100000000000001" customHeight="1">
      <c r="A14" s="30"/>
      <c r="B14" s="31"/>
      <c r="C14" s="29"/>
      <c r="D14" s="29"/>
      <c r="E14" s="29"/>
      <c r="F14" s="29"/>
      <c r="G14" s="29"/>
      <c r="H14" s="29">
        <f t="shared" si="0"/>
        <v>0</v>
      </c>
      <c r="I14" s="31"/>
      <c r="J14" s="30"/>
      <c r="K14" s="30"/>
      <c r="L14" s="30"/>
      <c r="M14" s="37"/>
    </row>
    <row r="15" spans="1:13" ht="20.100000000000001" customHeight="1">
      <c r="A15" s="30"/>
      <c r="B15" s="31"/>
      <c r="C15" s="29"/>
      <c r="D15" s="29"/>
      <c r="E15" s="29"/>
      <c r="F15" s="29"/>
      <c r="G15" s="29"/>
      <c r="H15" s="29">
        <f t="shared" si="0"/>
        <v>0</v>
      </c>
      <c r="I15" s="31"/>
      <c r="J15" s="30"/>
      <c r="K15" s="30"/>
      <c r="L15" s="30"/>
      <c r="M15" s="37"/>
    </row>
    <row r="16" spans="1:13" ht="20.100000000000001" customHeight="1">
      <c r="A16" s="30"/>
      <c r="B16" s="31"/>
      <c r="C16" s="29"/>
      <c r="D16" s="29"/>
      <c r="E16" s="29"/>
      <c r="F16" s="29"/>
      <c r="G16" s="29"/>
      <c r="H16" s="29">
        <f t="shared" si="0"/>
        <v>0</v>
      </c>
      <c r="I16" s="31"/>
      <c r="J16" s="30"/>
      <c r="K16" s="30"/>
      <c r="L16" s="30"/>
      <c r="M16" s="37"/>
    </row>
    <row r="17" spans="1:13" ht="20.100000000000001" customHeight="1">
      <c r="A17" s="30"/>
      <c r="B17" s="31"/>
      <c r="C17" s="29"/>
      <c r="D17" s="29"/>
      <c r="E17" s="29"/>
      <c r="F17" s="29"/>
      <c r="G17" s="29"/>
      <c r="H17" s="29">
        <f t="shared" si="0"/>
        <v>0</v>
      </c>
      <c r="I17" s="31"/>
      <c r="J17" s="30"/>
      <c r="K17" s="30"/>
      <c r="L17" s="30"/>
      <c r="M17" s="37"/>
    </row>
    <row r="18" spans="1:13" ht="20.100000000000001" customHeight="1">
      <c r="A18" s="30"/>
      <c r="B18" s="31"/>
      <c r="C18" s="29"/>
      <c r="D18" s="29"/>
      <c r="E18" s="29"/>
      <c r="F18" s="29"/>
      <c r="G18" s="29"/>
      <c r="H18" s="29">
        <f t="shared" si="0"/>
        <v>0</v>
      </c>
      <c r="I18" s="31"/>
      <c r="J18" s="30"/>
      <c r="K18" s="30"/>
      <c r="L18" s="30"/>
      <c r="M18" s="37"/>
    </row>
    <row r="19" spans="1:13" ht="20.100000000000001" customHeight="1">
      <c r="A19" s="30"/>
      <c r="B19" s="31"/>
      <c r="C19" s="29"/>
      <c r="D19" s="29"/>
      <c r="E19" s="29"/>
      <c r="F19" s="29"/>
      <c r="G19" s="29"/>
      <c r="H19" s="29">
        <f t="shared" si="0"/>
        <v>0</v>
      </c>
      <c r="I19" s="31"/>
      <c r="J19" s="30"/>
      <c r="K19" s="30"/>
      <c r="L19" s="30"/>
      <c r="M19" s="37"/>
    </row>
    <row r="20" spans="1:13" ht="20.100000000000001" customHeight="1">
      <c r="A20" s="30"/>
      <c r="B20" s="31"/>
      <c r="C20" s="29"/>
      <c r="D20" s="29"/>
      <c r="E20" s="29"/>
      <c r="F20" s="29"/>
      <c r="G20" s="29"/>
      <c r="H20" s="29">
        <f t="shared" si="0"/>
        <v>0</v>
      </c>
      <c r="I20" s="31"/>
      <c r="J20" s="30"/>
      <c r="K20" s="30"/>
      <c r="L20" s="30"/>
      <c r="M20" s="37"/>
    </row>
    <row r="21" spans="1:13" ht="20.100000000000001" customHeight="1">
      <c r="A21" s="30"/>
      <c r="B21" s="31"/>
      <c r="C21" s="29"/>
      <c r="D21" s="29"/>
      <c r="E21" s="29"/>
      <c r="F21" s="29"/>
      <c r="G21" s="29"/>
      <c r="H21" s="29">
        <f t="shared" si="0"/>
        <v>0</v>
      </c>
      <c r="I21" s="31"/>
      <c r="J21" s="30"/>
      <c r="K21" s="30"/>
      <c r="L21" s="30"/>
      <c r="M21" s="37"/>
    </row>
    <row r="22" spans="1:13" ht="20.100000000000001" customHeight="1">
      <c r="A22" s="30"/>
      <c r="B22" s="31"/>
      <c r="C22" s="29"/>
      <c r="D22" s="29"/>
      <c r="E22" s="29"/>
      <c r="F22" s="29"/>
      <c r="G22" s="29"/>
      <c r="H22" s="29">
        <f t="shared" si="0"/>
        <v>0</v>
      </c>
      <c r="I22" s="31"/>
      <c r="J22" s="30"/>
      <c r="K22" s="30"/>
      <c r="L22" s="30"/>
      <c r="M22" s="37"/>
    </row>
    <row r="23" spans="1:13" ht="20.100000000000001" customHeight="1">
      <c r="A23" s="30"/>
      <c r="B23" s="43" t="s">
        <v>480</v>
      </c>
      <c r="C23" s="38">
        <f t="shared" ref="C23:H23" si="1">SUM(C4:C22)</f>
        <v>0</v>
      </c>
      <c r="D23" s="38">
        <f t="shared" si="1"/>
        <v>0</v>
      </c>
      <c r="E23" s="38">
        <f t="shared" si="1"/>
        <v>0</v>
      </c>
      <c r="F23" s="38">
        <f t="shared" si="1"/>
        <v>0</v>
      </c>
      <c r="G23" s="38">
        <f t="shared" si="1"/>
        <v>0</v>
      </c>
      <c r="H23" s="38">
        <f t="shared" si="1"/>
        <v>0</v>
      </c>
      <c r="I23" s="39"/>
      <c r="J23" s="30"/>
      <c r="K23" s="30"/>
      <c r="L23" s="30"/>
      <c r="M23" s="37"/>
    </row>
    <row r="24" spans="1:13" ht="20.100000000000001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7"/>
    </row>
    <row r="25" spans="1:13" ht="20.100000000000001" customHeight="1">
      <c r="A25" s="30"/>
      <c r="B25" s="30"/>
      <c r="C25" s="30"/>
      <c r="D25" s="30"/>
      <c r="E25" s="30"/>
      <c r="F25" s="30"/>
      <c r="G25" s="32" t="s">
        <v>479</v>
      </c>
      <c r="H25" s="33">
        <f>SUM(M:M)</f>
        <v>160745641262</v>
      </c>
      <c r="I25" s="30"/>
      <c r="J25" s="30"/>
      <c r="K25" s="30">
        <v>11090201</v>
      </c>
      <c r="L25" s="30" t="s">
        <v>34</v>
      </c>
      <c r="M25" s="37">
        <f>IFERROR(VLOOKUP(K25,Mapping!$O:$R,4,FALSE),"")</f>
        <v>37378530001</v>
      </c>
    </row>
    <row r="26" spans="1:13" ht="20.100000000000001" customHeight="1">
      <c r="A26" s="30"/>
      <c r="B26" s="30"/>
      <c r="C26" s="30"/>
      <c r="D26" s="30"/>
      <c r="E26" s="30"/>
      <c r="F26" s="30"/>
      <c r="G26" s="34" t="s">
        <v>483</v>
      </c>
      <c r="H26" s="35">
        <f>+H25-H23</f>
        <v>160745641262</v>
      </c>
      <c r="I26" s="30"/>
      <c r="J26" s="30"/>
      <c r="K26" s="30">
        <v>11090205</v>
      </c>
      <c r="L26" s="30" t="s">
        <v>35</v>
      </c>
      <c r="M26" s="37">
        <f>IFERROR(VLOOKUP(K26,Mapping!$O:$R,4,FALSE),"")</f>
        <v>1326311388</v>
      </c>
    </row>
    <row r="27" spans="1:13" ht="20.100000000000001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>
        <v>11090401</v>
      </c>
      <c r="L27" s="30" t="s">
        <v>36</v>
      </c>
      <c r="M27" s="37">
        <f>IFERROR(VLOOKUP(K27,Mapping!$O:$R,4,FALSE),"")</f>
        <v>13202037465</v>
      </c>
    </row>
    <row r="28" spans="1:13" ht="20.100000000000001" customHeight="1">
      <c r="K28">
        <v>11090405</v>
      </c>
      <c r="L28" t="s">
        <v>38</v>
      </c>
      <c r="M28" s="37">
        <f>IFERROR(VLOOKUP(K28,Mapping!$O:$R,4,FALSE),"")</f>
        <v>-1417493109</v>
      </c>
    </row>
    <row r="29" spans="1:13" ht="20.100000000000001" customHeight="1">
      <c r="K29">
        <v>11090601</v>
      </c>
      <c r="L29" t="s">
        <v>39</v>
      </c>
      <c r="M29" s="37">
        <f>IFERROR(VLOOKUP(K29,Mapping!$O:$R,4,FALSE),"")</f>
        <v>68785231838</v>
      </c>
    </row>
    <row r="30" spans="1:13" ht="20.100000000000001" customHeight="1">
      <c r="K30">
        <v>11090605</v>
      </c>
      <c r="L30" t="s">
        <v>40</v>
      </c>
      <c r="M30" s="37">
        <f>IFERROR(VLOOKUP(K30,Mapping!$O:$R,4,FALSE),"")</f>
        <v>9568513012</v>
      </c>
    </row>
    <row r="31" spans="1:13" ht="20.100000000000001" customHeight="1">
      <c r="K31">
        <v>11090701</v>
      </c>
      <c r="L31" t="s">
        <v>41</v>
      </c>
      <c r="M31" s="37">
        <f>IFERROR(VLOOKUP(K31,Mapping!$O:$R,4,FALSE),"")</f>
        <v>46258763</v>
      </c>
    </row>
    <row r="32" spans="1:13" ht="20.100000000000001" customHeight="1">
      <c r="K32">
        <v>11090705</v>
      </c>
      <c r="L32" t="s">
        <v>42</v>
      </c>
      <c r="M32" s="37">
        <f>IFERROR(VLOOKUP(K32,Mapping!$O:$R,4,FALSE),"")</f>
        <v>-1148942</v>
      </c>
    </row>
    <row r="33" spans="11:13" ht="20.100000000000001" customHeight="1">
      <c r="K33">
        <v>11091005</v>
      </c>
      <c r="L33" t="s">
        <v>43</v>
      </c>
      <c r="M33" s="37">
        <f>IFERROR(VLOOKUP(K33,Mapping!$O:$R,4,FALSE),"")</f>
        <v>31798924333</v>
      </c>
    </row>
    <row r="34" spans="11:13" ht="20.100000000000001" customHeight="1">
      <c r="K34">
        <v>11091009</v>
      </c>
      <c r="L34" t="s">
        <v>44</v>
      </c>
      <c r="M34" s="37">
        <f>IFERROR(VLOOKUP(K34,Mapping!$O:$R,4,FALSE),"")</f>
        <v>58476513</v>
      </c>
    </row>
    <row r="35" spans="11:13" ht="20.100000000000001" customHeight="1">
      <c r="M35" s="37" t="str">
        <f>IFERROR(VLOOKUP(K35,Mapping!$O:$R,4,FALSE),"")</f>
        <v/>
      </c>
    </row>
    <row r="36" spans="11:13" ht="20.100000000000001" customHeight="1">
      <c r="M36" s="37" t="str">
        <f>IFERROR(VLOOKUP(K36,Mapping!$O:$R,4,FALSE),"")</f>
        <v/>
      </c>
    </row>
    <row r="37" spans="11:13" ht="20.100000000000001" customHeight="1">
      <c r="M37" s="37" t="str">
        <f>IFERROR(VLOOKUP(K37,Mapping!$O:$R,4,FALSE),"")</f>
        <v/>
      </c>
    </row>
  </sheetData>
  <phoneticPr fontId="3" type="noConversion"/>
  <conditionalFormatting sqref="K25:L25">
    <cfRule type="containsText" dxfId="43" priority="1" operator="containsText" text="TRUE">
      <formula>NOT(ISERROR(SEARCH("TRUE",K25)))</formula>
    </cfRule>
    <cfRule type="containsText" dxfId="42" priority="2" operator="containsText" text="FALSE">
      <formula>NOT(ISERROR(SEARCH("FALSE",K25)))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보통예금YG</vt:lpstr>
      <vt:lpstr>Mapping</vt:lpstr>
      <vt:lpstr>단기금융상품YG</vt:lpstr>
      <vt:lpstr>장단기대여금YG</vt:lpstr>
      <vt:lpstr>임차보증금NO</vt:lpstr>
      <vt:lpstr>미수금YG</vt:lpstr>
      <vt:lpstr>미수수익YG</vt:lpstr>
      <vt:lpstr>매출채권NO</vt:lpstr>
      <vt:lpstr>재고자산DO</vt:lpstr>
      <vt:lpstr>선급법인세YG</vt:lpstr>
      <vt:lpstr>선급금YG</vt:lpstr>
      <vt:lpstr>선급비용NO</vt:lpstr>
      <vt:lpstr>FVPLNO</vt:lpstr>
      <vt:lpstr>파생상품YG</vt:lpstr>
      <vt:lpstr>외상매입금DO</vt:lpstr>
      <vt:lpstr>유동성차입금YG</vt:lpstr>
      <vt:lpstr>장기차입금YG</vt:lpstr>
      <vt:lpstr>리스부채(유동비유동)NO</vt:lpstr>
      <vt:lpstr>유동리스부채 계정원장</vt:lpstr>
      <vt:lpstr>미지급금(일반)DO</vt:lpstr>
      <vt:lpstr>미지급금(자산)DO</vt:lpstr>
      <vt:lpstr>미지급금(기타)DO</vt:lpstr>
      <vt:lpstr>미지급비용YG</vt:lpstr>
      <vt:lpstr>선수수익NO</vt:lpstr>
      <vt:lpstr>미지급법인세DO</vt:lpstr>
      <vt:lpstr>예수금DO</vt:lpstr>
      <vt:lpstr>Sheet17</vt:lpstr>
      <vt:lpstr>장기미지급금DO</vt:lpstr>
      <vt:lpstr>퇴직급여부채DO</vt:lpstr>
      <vt:lpstr>이연법인세NO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Jung, Sang-Jee (KR/Deal Adv2)</cp:lastModifiedBy>
  <cp:lastPrinted>2023-01-11T06:37:58Z</cp:lastPrinted>
  <dcterms:created xsi:type="dcterms:W3CDTF">2023-01-02T08:32:26Z</dcterms:created>
  <dcterms:modified xsi:type="dcterms:W3CDTF">2023-05-03T07:00:55Z</dcterms:modified>
</cp:coreProperties>
</file>