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willi\Documents\GitHub\Tuxemon\mods\tuxemon\maps\"/>
    </mc:Choice>
  </mc:AlternateContent>
  <xr:revisionPtr revIDLastSave="0" documentId="13_ncr:1_{F15EFEB1-0355-4AD2-9B6F-B34B4F6232B5}" xr6:coauthVersionLast="45" xr6:coauthVersionMax="45" xr10:uidLastSave="{00000000-0000-0000-0000-000000000000}"/>
  <bookViews>
    <workbookView xWindow="-108" yWindow="-108" windowWidth="23256" windowHeight="12576" activeTab="2" xr2:uid="{00000000-000D-0000-FFFF-FFFF00000000}"/>
  </bookViews>
  <sheets>
    <sheet name="Guide" sheetId="6" r:id="rId1"/>
    <sheet name="NPC Creator" sheetId="1" r:id="rId2"/>
    <sheet name="Dialog Creator" sheetId="3" r:id="rId3"/>
    <sheet name="Message Creator" sheetId="5" r:id="rId4"/>
    <sheet name="Ch-ch-ch-changes" sheetId="4" r:id="rId5"/>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42" i="1" l="1"/>
  <c r="AB43" i="1"/>
  <c r="AB44" i="1"/>
  <c r="J99" i="3"/>
  <c r="F99" i="3"/>
  <c r="G99" i="3"/>
  <c r="H99" i="3" s="1"/>
  <c r="J98" i="3"/>
  <c r="F98" i="3"/>
  <c r="G98" i="3"/>
  <c r="H98" i="3" s="1"/>
  <c r="I17" i="3"/>
  <c r="G17" i="3"/>
  <c r="J17" i="3" s="1"/>
  <c r="F17" i="3"/>
  <c r="I16" i="3"/>
  <c r="G16" i="3"/>
  <c r="J16" i="3" s="1"/>
  <c r="F16" i="3"/>
  <c r="H17" i="3" l="1"/>
  <c r="H16" i="3"/>
  <c r="J92" i="3"/>
  <c r="J94" i="3"/>
  <c r="J95" i="3"/>
  <c r="J96" i="3"/>
  <c r="J97" i="3"/>
  <c r="H94" i="3"/>
  <c r="H97" i="3"/>
  <c r="G88" i="3"/>
  <c r="H88" i="3" s="1"/>
  <c r="G89" i="3"/>
  <c r="H89" i="3" s="1"/>
  <c r="G90" i="3"/>
  <c r="H90" i="3" s="1"/>
  <c r="G91" i="3"/>
  <c r="H91" i="3" s="1"/>
  <c r="G92" i="3"/>
  <c r="H92" i="3" s="1"/>
  <c r="G93" i="3"/>
  <c r="H93" i="3" s="1"/>
  <c r="G94" i="3"/>
  <c r="G95" i="3"/>
  <c r="H95" i="3" s="1"/>
  <c r="G96" i="3"/>
  <c r="H96" i="3" s="1"/>
  <c r="G97" i="3"/>
  <c r="F97" i="3"/>
  <c r="F96" i="3"/>
  <c r="F95" i="3"/>
  <c r="F94" i="3"/>
  <c r="F93" i="3"/>
  <c r="Z42" i="1"/>
  <c r="Z43" i="1"/>
  <c r="Z44" i="1"/>
  <c r="X42" i="1"/>
  <c r="X43" i="1"/>
  <c r="X44" i="1"/>
  <c r="U41" i="1"/>
  <c r="U42" i="1"/>
  <c r="U43" i="1"/>
  <c r="U44" i="1"/>
  <c r="T41" i="1"/>
  <c r="AA41" i="1" s="1"/>
  <c r="T42" i="1"/>
  <c r="T43" i="1"/>
  <c r="T44" i="1"/>
  <c r="AA44" i="1" s="1"/>
  <c r="F92" i="3"/>
  <c r="F91" i="3"/>
  <c r="F90" i="3"/>
  <c r="F89" i="3"/>
  <c r="F88" i="3"/>
  <c r="F87" i="3"/>
  <c r="G87" i="3"/>
  <c r="H87" i="3" s="1"/>
  <c r="S44" i="1"/>
  <c r="V44" i="1"/>
  <c r="S43" i="1"/>
  <c r="V43" i="1"/>
  <c r="S42" i="1"/>
  <c r="V42" i="1"/>
  <c r="S41" i="1"/>
  <c r="V41" i="1"/>
  <c r="Y44" i="1"/>
  <c r="Y43" i="1"/>
  <c r="Y42" i="1"/>
  <c r="Y41" i="1"/>
  <c r="D42" i="1"/>
  <c r="D43" i="1"/>
  <c r="D44" i="1"/>
  <c r="D41" i="1"/>
  <c r="X41" i="1" s="1"/>
  <c r="W44" i="1"/>
  <c r="W43" i="1"/>
  <c r="W42" i="1"/>
  <c r="W41" i="1"/>
  <c r="V37" i="1"/>
  <c r="V38" i="1"/>
  <c r="V39" i="1"/>
  <c r="AA39" i="1" s="1"/>
  <c r="V40" i="1"/>
  <c r="U37" i="1"/>
  <c r="U38" i="1"/>
  <c r="U39" i="1"/>
  <c r="U40" i="1"/>
  <c r="T37" i="1"/>
  <c r="T38" i="1"/>
  <c r="T39" i="1"/>
  <c r="T40" i="1"/>
  <c r="S37" i="1"/>
  <c r="S38" i="1"/>
  <c r="S39" i="1"/>
  <c r="S40" i="1"/>
  <c r="Y35" i="1"/>
  <c r="Y36" i="1"/>
  <c r="Y37" i="1"/>
  <c r="Y38" i="1"/>
  <c r="Y39" i="1"/>
  <c r="Y40" i="1"/>
  <c r="X37" i="1"/>
  <c r="Z37" i="1"/>
  <c r="AB37" i="1"/>
  <c r="X38" i="1"/>
  <c r="Z38" i="1"/>
  <c r="AB38" i="1"/>
  <c r="X39" i="1"/>
  <c r="Z39" i="1"/>
  <c r="AB39" i="1"/>
  <c r="X40" i="1"/>
  <c r="Z40" i="1"/>
  <c r="AB40" i="1"/>
  <c r="J93" i="3" l="1"/>
  <c r="J91" i="3"/>
  <c r="J90" i="3"/>
  <c r="J89" i="3"/>
  <c r="J88" i="3"/>
  <c r="J87" i="3"/>
  <c r="AA43" i="1"/>
  <c r="AA42" i="1"/>
  <c r="AB41" i="1"/>
  <c r="Z41" i="1"/>
  <c r="AA38" i="1"/>
  <c r="AA40" i="1"/>
  <c r="AA37" i="1"/>
  <c r="F86" i="3"/>
  <c r="G86" i="3"/>
  <c r="J86" i="3" s="1"/>
  <c r="F85" i="3"/>
  <c r="G85" i="3"/>
  <c r="H85" i="3" s="1"/>
  <c r="F84" i="3"/>
  <c r="G84" i="3"/>
  <c r="H84" i="3" s="1"/>
  <c r="F83" i="3"/>
  <c r="G83" i="3"/>
  <c r="H83" i="3" s="1"/>
  <c r="G82" i="3"/>
  <c r="H82" i="3" s="1"/>
  <c r="J81" i="3"/>
  <c r="F82" i="3"/>
  <c r="F81" i="3"/>
  <c r="G81" i="3"/>
  <c r="H81" i="3"/>
  <c r="D40" i="1"/>
  <c r="W40" i="1"/>
  <c r="D39" i="1"/>
  <c r="W39" i="1"/>
  <c r="D38" i="1"/>
  <c r="W38" i="1"/>
  <c r="F80" i="3"/>
  <c r="G80" i="3"/>
  <c r="H80" i="3" s="1"/>
  <c r="F79" i="3"/>
  <c r="G79" i="3"/>
  <c r="H79" i="3" s="1"/>
  <c r="J77" i="3"/>
  <c r="F78" i="3"/>
  <c r="G78" i="3"/>
  <c r="H78" i="3" s="1"/>
  <c r="F77" i="3"/>
  <c r="G77" i="3"/>
  <c r="H77" i="3" s="1"/>
  <c r="F30" i="4"/>
  <c r="G30" i="4"/>
  <c r="H30" i="4"/>
  <c r="D37" i="1"/>
  <c r="W37" i="1"/>
  <c r="S36" i="1"/>
  <c r="T36" i="1"/>
  <c r="U36" i="1"/>
  <c r="V36" i="1"/>
  <c r="S35" i="1"/>
  <c r="T35" i="1"/>
  <c r="U35" i="1"/>
  <c r="V35" i="1"/>
  <c r="D36" i="1"/>
  <c r="X36" i="1" s="1"/>
  <c r="W36" i="1"/>
  <c r="J76" i="3"/>
  <c r="F76" i="3"/>
  <c r="G76" i="3"/>
  <c r="H76" i="3" s="1"/>
  <c r="F75" i="3"/>
  <c r="G75" i="3"/>
  <c r="H75" i="3" s="1"/>
  <c r="F29" i="4"/>
  <c r="G29" i="4"/>
  <c r="H29" i="4"/>
  <c r="F28" i="4"/>
  <c r="G28" i="4"/>
  <c r="H28" i="4"/>
  <c r="F74" i="3"/>
  <c r="G74" i="3"/>
  <c r="H74" i="3" s="1"/>
  <c r="J73" i="3"/>
  <c r="F73" i="3"/>
  <c r="G73" i="3"/>
  <c r="H73" i="3" s="1"/>
  <c r="AA30" i="1"/>
  <c r="AA31" i="1"/>
  <c r="AA32" i="1"/>
  <c r="AA33" i="1"/>
  <c r="AA35" i="1"/>
  <c r="Z27" i="1"/>
  <c r="Z28" i="1"/>
  <c r="Z29" i="1"/>
  <c r="Z30" i="1"/>
  <c r="Z31" i="1"/>
  <c r="Z32" i="1"/>
  <c r="Z33" i="1"/>
  <c r="Z35" i="1"/>
  <c r="V32" i="1"/>
  <c r="V33" i="1"/>
  <c r="V34" i="1"/>
  <c r="U30" i="1"/>
  <c r="U31" i="1"/>
  <c r="U32" i="1"/>
  <c r="U33" i="1"/>
  <c r="U34" i="1"/>
  <c r="U27" i="1"/>
  <c r="U28" i="1"/>
  <c r="U29" i="1"/>
  <c r="T30" i="1"/>
  <c r="T31" i="1"/>
  <c r="T32" i="1"/>
  <c r="T33" i="1"/>
  <c r="T34" i="1"/>
  <c r="S32" i="1"/>
  <c r="S33" i="1"/>
  <c r="S34" i="1"/>
  <c r="D35" i="1"/>
  <c r="AB35" i="1" s="1"/>
  <c r="W35" i="1"/>
  <c r="X32" i="1"/>
  <c r="Y32" i="1"/>
  <c r="AB32" i="1"/>
  <c r="X33" i="1"/>
  <c r="Y33" i="1"/>
  <c r="AB33" i="1"/>
  <c r="D34" i="1"/>
  <c r="X34" i="1" s="1"/>
  <c r="W34" i="1"/>
  <c r="F72" i="3"/>
  <c r="G72" i="3"/>
  <c r="H72" i="3" s="1"/>
  <c r="F35" i="5"/>
  <c r="H35" i="5" s="1"/>
  <c r="F34" i="5"/>
  <c r="G34" i="5" s="1"/>
  <c r="H33" i="5"/>
  <c r="F33" i="5"/>
  <c r="G33" i="5" s="1"/>
  <c r="H32" i="5"/>
  <c r="F32" i="5"/>
  <c r="G32" i="5" s="1"/>
  <c r="H31" i="5"/>
  <c r="F31" i="5"/>
  <c r="G31" i="5" s="1"/>
  <c r="H30" i="5"/>
  <c r="F30" i="5"/>
  <c r="G30" i="5" s="1"/>
  <c r="J78" i="3" l="1"/>
  <c r="H86" i="3"/>
  <c r="J85" i="3"/>
  <c r="J84" i="3"/>
  <c r="J83" i="3"/>
  <c r="J72" i="3"/>
  <c r="J80" i="3"/>
  <c r="J82" i="3"/>
  <c r="J79" i="3"/>
  <c r="AA36" i="1"/>
  <c r="AB36" i="1"/>
  <c r="Z36" i="1"/>
  <c r="J75" i="3"/>
  <c r="J74" i="3"/>
  <c r="AB34" i="1"/>
  <c r="Z34" i="1"/>
  <c r="Y34" i="1"/>
  <c r="AA34" i="1"/>
  <c r="X35" i="1"/>
  <c r="G35" i="5"/>
  <c r="H34" i="5"/>
  <c r="H29" i="5"/>
  <c r="F29" i="5"/>
  <c r="G29" i="5" s="1"/>
  <c r="H28" i="5"/>
  <c r="F28" i="5"/>
  <c r="G28" i="5"/>
  <c r="H27" i="5"/>
  <c r="F27" i="5"/>
  <c r="G27" i="5" s="1"/>
  <c r="F71" i="3"/>
  <c r="G71" i="3"/>
  <c r="J71" i="3" s="1"/>
  <c r="H71" i="3"/>
  <c r="D33" i="1"/>
  <c r="W33" i="1"/>
  <c r="I66" i="3"/>
  <c r="I67" i="3"/>
  <c r="I68" i="3"/>
  <c r="I69" i="3"/>
  <c r="I70" i="3"/>
  <c r="D32" i="1"/>
  <c r="W32" i="1"/>
  <c r="F70" i="3"/>
  <c r="G70" i="3"/>
  <c r="H70" i="3" s="1"/>
  <c r="H26" i="5"/>
  <c r="F26" i="5"/>
  <c r="G26" i="5" s="1"/>
  <c r="H25" i="5"/>
  <c r="F25" i="5"/>
  <c r="G25" i="5"/>
  <c r="H20" i="5"/>
  <c r="H21" i="5"/>
  <c r="H22" i="5"/>
  <c r="H23" i="5"/>
  <c r="H24" i="5"/>
  <c r="G20" i="5"/>
  <c r="G21" i="5"/>
  <c r="G22" i="5"/>
  <c r="G23" i="5"/>
  <c r="G24" i="5"/>
  <c r="F20" i="5"/>
  <c r="F21" i="5"/>
  <c r="F22" i="5"/>
  <c r="F23" i="5"/>
  <c r="F24" i="5"/>
  <c r="H19" i="5"/>
  <c r="F19" i="5"/>
  <c r="G19" i="5" s="1"/>
  <c r="H4" i="4"/>
  <c r="H5" i="4"/>
  <c r="H6" i="4"/>
  <c r="H7" i="4"/>
  <c r="H8" i="4"/>
  <c r="H9" i="4"/>
  <c r="H10" i="4"/>
  <c r="H11" i="4"/>
  <c r="H12" i="4"/>
  <c r="H13" i="4"/>
  <c r="H14" i="4"/>
  <c r="H15" i="4"/>
  <c r="H16" i="4"/>
  <c r="H17" i="4"/>
  <c r="H18" i="4"/>
  <c r="H19" i="4"/>
  <c r="H20" i="4"/>
  <c r="H21" i="4"/>
  <c r="H22" i="4"/>
  <c r="H23" i="4"/>
  <c r="H25" i="4"/>
  <c r="H26" i="4"/>
  <c r="H27" i="4"/>
  <c r="G25" i="4"/>
  <c r="G26" i="4"/>
  <c r="G27" i="4"/>
  <c r="F69" i="3"/>
  <c r="G69" i="3"/>
  <c r="H69" i="3" s="1"/>
  <c r="F27" i="4"/>
  <c r="F25" i="4"/>
  <c r="F26" i="4"/>
  <c r="F68" i="3"/>
  <c r="G68" i="3"/>
  <c r="H68" i="3" s="1"/>
  <c r="G67" i="3"/>
  <c r="H67" i="3" s="1"/>
  <c r="F67" i="3"/>
  <c r="F66" i="3"/>
  <c r="G66" i="3"/>
  <c r="H66" i="3" s="1"/>
  <c r="J69" i="3" l="1"/>
  <c r="J70" i="3"/>
  <c r="J66" i="3"/>
  <c r="J68" i="3"/>
  <c r="J67" i="3"/>
  <c r="I64" i="3"/>
  <c r="I65" i="3"/>
  <c r="F65" i="3"/>
  <c r="G65" i="3"/>
  <c r="H65" i="3" s="1"/>
  <c r="F64" i="3"/>
  <c r="G64" i="3"/>
  <c r="H64" i="3" s="1"/>
  <c r="S31" i="1"/>
  <c r="V31" i="1"/>
  <c r="Y31" i="1"/>
  <c r="D31" i="1"/>
  <c r="X31" i="1" s="1"/>
  <c r="W31"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J63" i="3"/>
  <c r="I60" i="3"/>
  <c r="I61" i="3"/>
  <c r="I62" i="3"/>
  <c r="I63" i="3"/>
  <c r="G63" i="3"/>
  <c r="F63" i="3"/>
  <c r="F62" i="3"/>
  <c r="G62" i="3"/>
  <c r="H62" i="3" s="1"/>
  <c r="S30" i="1"/>
  <c r="V30" i="1"/>
  <c r="Y30" i="1"/>
  <c r="D30" i="1"/>
  <c r="W30" i="1"/>
  <c r="D29" i="1"/>
  <c r="Y29" i="1" s="1"/>
  <c r="H18" i="5"/>
  <c r="F61" i="3"/>
  <c r="G61" i="3"/>
  <c r="H61" i="3" s="1"/>
  <c r="F60" i="3"/>
  <c r="G60" i="3"/>
  <c r="H60" i="3" s="1"/>
  <c r="I59" i="3"/>
  <c r="G59" i="3"/>
  <c r="J59" i="3" s="1"/>
  <c r="F59" i="3"/>
  <c r="I58" i="3"/>
  <c r="G58" i="3"/>
  <c r="J58" i="3" s="1"/>
  <c r="F58" i="3"/>
  <c r="S3" i="1"/>
  <c r="S4" i="1"/>
  <c r="S5" i="1"/>
  <c r="S6" i="1"/>
  <c r="S7" i="1"/>
  <c r="S8" i="1"/>
  <c r="S9" i="1"/>
  <c r="S10" i="1"/>
  <c r="S11" i="1"/>
  <c r="S12" i="1"/>
  <c r="S13" i="1"/>
  <c r="S14" i="1"/>
  <c r="S15" i="1"/>
  <c r="S16" i="1"/>
  <c r="S17" i="1"/>
  <c r="S18" i="1"/>
  <c r="S19" i="1"/>
  <c r="S20" i="1"/>
  <c r="S21" i="1"/>
  <c r="S22" i="1"/>
  <c r="S23" i="1"/>
  <c r="S24" i="1"/>
  <c r="S25" i="1"/>
  <c r="S26" i="1"/>
  <c r="S27" i="1"/>
  <c r="S28" i="1"/>
  <c r="S29" i="1"/>
  <c r="T29" i="1"/>
  <c r="T4" i="1"/>
  <c r="T5" i="1"/>
  <c r="T6" i="1"/>
  <c r="T7" i="1"/>
  <c r="T8" i="1"/>
  <c r="T9" i="1"/>
  <c r="T10" i="1"/>
  <c r="T11" i="1"/>
  <c r="T12" i="1"/>
  <c r="T13" i="1"/>
  <c r="T14" i="1"/>
  <c r="T15" i="1"/>
  <c r="T16" i="1"/>
  <c r="T17" i="1"/>
  <c r="T18" i="1"/>
  <c r="T19" i="1"/>
  <c r="T20" i="1"/>
  <c r="T21" i="1"/>
  <c r="T22" i="1"/>
  <c r="T23" i="1"/>
  <c r="T24" i="1"/>
  <c r="T25" i="1"/>
  <c r="T26" i="1"/>
  <c r="T27" i="1"/>
  <c r="T28" i="1"/>
  <c r="T3" i="1"/>
  <c r="V27" i="1"/>
  <c r="V28" i="1"/>
  <c r="V29" i="1"/>
  <c r="W29" i="1"/>
  <c r="I57" i="3"/>
  <c r="F57" i="3"/>
  <c r="G57" i="3"/>
  <c r="H57" i="3" s="1"/>
  <c r="X27" i="1"/>
  <c r="X28" i="1"/>
  <c r="Y28" i="1"/>
  <c r="D28" i="1"/>
  <c r="W28" i="1"/>
  <c r="I54" i="3"/>
  <c r="I55" i="3"/>
  <c r="I56" i="3"/>
  <c r="F56" i="3"/>
  <c r="G56" i="3"/>
  <c r="H56" i="3" s="1"/>
  <c r="F55" i="3"/>
  <c r="G55" i="3"/>
  <c r="H55" i="3" s="1"/>
  <c r="F54" i="3"/>
  <c r="G54" i="3"/>
  <c r="H54" i="3" s="1"/>
  <c r="Y27" i="1"/>
  <c r="D27" i="1"/>
  <c r="W27" i="1"/>
  <c r="I53" i="3"/>
  <c r="G53" i="3"/>
  <c r="J53" i="3" s="1"/>
  <c r="F53" i="3"/>
  <c r="I25" i="3"/>
  <c r="G25" i="3"/>
  <c r="J25" i="3" s="1"/>
  <c r="F25" i="3"/>
  <c r="I49" i="3"/>
  <c r="G49" i="3"/>
  <c r="J49" i="3" s="1"/>
  <c r="F49" i="3"/>
  <c r="I41" i="3"/>
  <c r="I42" i="3"/>
  <c r="I43" i="3"/>
  <c r="I44" i="3"/>
  <c r="I45" i="3"/>
  <c r="I46" i="3"/>
  <c r="I47" i="3"/>
  <c r="I48" i="3"/>
  <c r="I50" i="3"/>
  <c r="I51" i="3"/>
  <c r="I52" i="3"/>
  <c r="F52" i="3"/>
  <c r="G52" i="3"/>
  <c r="H52" i="3" s="1"/>
  <c r="F51" i="3"/>
  <c r="G51" i="3"/>
  <c r="H51" i="3" s="1"/>
  <c r="F50" i="3"/>
  <c r="G50" i="3"/>
  <c r="H50" i="3" s="1"/>
  <c r="Y3" i="1"/>
  <c r="Y4" i="1"/>
  <c r="Y5" i="1"/>
  <c r="Y6" i="1"/>
  <c r="Y7" i="1"/>
  <c r="Y8" i="1"/>
  <c r="Y9" i="1"/>
  <c r="Y10" i="1"/>
  <c r="Y11" i="1"/>
  <c r="Y12" i="1"/>
  <c r="Y13" i="1"/>
  <c r="Y14" i="1"/>
  <c r="Y15" i="1"/>
  <c r="Y16" i="1"/>
  <c r="Y17" i="1"/>
  <c r="Y18" i="1"/>
  <c r="Y19" i="1"/>
  <c r="Y20" i="1"/>
  <c r="Y21" i="1"/>
  <c r="Y22" i="1"/>
  <c r="Y23" i="1"/>
  <c r="Y25" i="1"/>
  <c r="Y26" i="1"/>
  <c r="Y24" i="1"/>
  <c r="V3" i="1"/>
  <c r="U4" i="1"/>
  <c r="U5" i="1"/>
  <c r="U6" i="1"/>
  <c r="U7" i="1"/>
  <c r="U8" i="1"/>
  <c r="U9" i="1"/>
  <c r="U10" i="1"/>
  <c r="U11" i="1"/>
  <c r="U12" i="1"/>
  <c r="U13" i="1"/>
  <c r="U14" i="1"/>
  <c r="U15" i="1"/>
  <c r="U16" i="1"/>
  <c r="U17" i="1"/>
  <c r="U18" i="1"/>
  <c r="U19" i="1"/>
  <c r="U20" i="1"/>
  <c r="U21" i="1"/>
  <c r="U22" i="1"/>
  <c r="U23" i="1"/>
  <c r="U24" i="1"/>
  <c r="U25" i="1"/>
  <c r="U26" i="1"/>
  <c r="U3" i="1"/>
  <c r="V26" i="1"/>
  <c r="D26" i="1"/>
  <c r="Z26" i="1" s="1"/>
  <c r="W26" i="1"/>
  <c r="D25" i="1"/>
  <c r="Z20" i="1"/>
  <c r="Z21" i="1"/>
  <c r="Z22" i="1"/>
  <c r="Z23" i="1"/>
  <c r="Z24" i="1"/>
  <c r="V25" i="1"/>
  <c r="W25" i="1"/>
  <c r="X24" i="1"/>
  <c r="V24" i="1"/>
  <c r="D24" i="1"/>
  <c r="W24" i="1"/>
  <c r="F18" i="5"/>
  <c r="G18" i="5" s="1"/>
  <c r="H17" i="5"/>
  <c r="F17" i="5"/>
  <c r="G17" i="5" s="1"/>
  <c r="H16" i="5"/>
  <c r="F16" i="5"/>
  <c r="G16" i="5" s="1"/>
  <c r="H15" i="5"/>
  <c r="F15" i="5"/>
  <c r="G15" i="5" s="1"/>
  <c r="H14" i="5"/>
  <c r="F14" i="5"/>
  <c r="G14" i="5" s="1"/>
  <c r="H24" i="4"/>
  <c r="F24" i="4"/>
  <c r="G24" i="4"/>
  <c r="F48" i="3"/>
  <c r="G48" i="3"/>
  <c r="H48" i="3" s="1"/>
  <c r="V4" i="1"/>
  <c r="V5" i="1"/>
  <c r="V6" i="1"/>
  <c r="V7" i="1"/>
  <c r="V8" i="1"/>
  <c r="V9" i="1"/>
  <c r="V10" i="1"/>
  <c r="V11" i="1"/>
  <c r="V12" i="1"/>
  <c r="V13" i="1"/>
  <c r="V14" i="1"/>
  <c r="V15" i="1"/>
  <c r="V16" i="1"/>
  <c r="V17" i="1"/>
  <c r="V18" i="1"/>
  <c r="V19" i="1"/>
  <c r="V20" i="1"/>
  <c r="V21" i="1"/>
  <c r="V22" i="1"/>
  <c r="V23" i="1"/>
  <c r="D23" i="1"/>
  <c r="X23" i="1" s="1"/>
  <c r="W23" i="1"/>
  <c r="J48" i="3" l="1"/>
  <c r="J57" i="3"/>
  <c r="J64" i="3"/>
  <c r="J56" i="3"/>
  <c r="J65" i="3"/>
  <c r="J55" i="3"/>
  <c r="J54" i="3"/>
  <c r="J62" i="3"/>
  <c r="J52" i="3"/>
  <c r="J51" i="3"/>
  <c r="J61" i="3"/>
  <c r="AB31" i="1"/>
  <c r="H63" i="3"/>
  <c r="X30" i="1"/>
  <c r="X29" i="1"/>
  <c r="J60" i="3"/>
  <c r="H58" i="3"/>
  <c r="H59" i="3"/>
  <c r="AA28" i="1"/>
  <c r="AA24" i="1"/>
  <c r="AA27" i="1"/>
  <c r="AA29" i="1"/>
  <c r="H53" i="3"/>
  <c r="H25" i="3"/>
  <c r="H49" i="3"/>
  <c r="AA26" i="1"/>
  <c r="J50" i="3"/>
  <c r="AA23" i="1"/>
  <c r="AA25" i="1"/>
  <c r="X26" i="1"/>
  <c r="Z25" i="1"/>
  <c r="X25" i="1"/>
  <c r="H13" i="5"/>
  <c r="F13" i="5"/>
  <c r="G13" i="5" s="1"/>
  <c r="G23" i="4"/>
  <c r="F23" i="4"/>
  <c r="F22" i="4"/>
  <c r="G22" i="4"/>
  <c r="W22" i="1"/>
  <c r="D22" i="1"/>
  <c r="G47" i="3"/>
  <c r="H47" i="3" s="1"/>
  <c r="F47" i="3"/>
  <c r="G46" i="3"/>
  <c r="H46" i="3" s="1"/>
  <c r="F46" i="3"/>
  <c r="F45" i="3"/>
  <c r="G45" i="3"/>
  <c r="H45" i="3" s="1"/>
  <c r="G44" i="3"/>
  <c r="J44" i="3" s="1"/>
  <c r="F44" i="3"/>
  <c r="F43" i="3"/>
  <c r="G43" i="3"/>
  <c r="H43" i="3" s="1"/>
  <c r="F42" i="3"/>
  <c r="G42" i="3"/>
  <c r="H42" i="3" s="1"/>
  <c r="F41" i="3"/>
  <c r="G41" i="3"/>
  <c r="H41" i="3" s="1"/>
  <c r="F21" i="4"/>
  <c r="G21" i="4"/>
  <c r="I40" i="3"/>
  <c r="F40" i="3"/>
  <c r="G40" i="3"/>
  <c r="H40" i="3" s="1"/>
  <c r="I39" i="3"/>
  <c r="F39" i="3"/>
  <c r="G39" i="3"/>
  <c r="H39" i="3" s="1"/>
  <c r="AA21" i="1"/>
  <c r="D21" i="1"/>
  <c r="X21" i="1" s="1"/>
  <c r="W21" i="1"/>
  <c r="F20" i="4"/>
  <c r="G20" i="4"/>
  <c r="G19" i="4"/>
  <c r="F19" i="4"/>
  <c r="F18" i="4"/>
  <c r="G18" i="4"/>
  <c r="I38" i="3"/>
  <c r="G38" i="3"/>
  <c r="J38" i="3" s="1"/>
  <c r="F38" i="3"/>
  <c r="I37" i="3"/>
  <c r="F37" i="3"/>
  <c r="G37" i="3"/>
  <c r="H37" i="3" s="1"/>
  <c r="AA20" i="1"/>
  <c r="D20" i="1"/>
  <c r="W20" i="1"/>
  <c r="J45" i="3" l="1"/>
  <c r="J41" i="3"/>
  <c r="J42" i="3"/>
  <c r="J40" i="3"/>
  <c r="J43" i="3"/>
  <c r="AA22" i="1"/>
  <c r="X22" i="1"/>
  <c r="J47" i="3"/>
  <c r="J46" i="3"/>
  <c r="H44" i="3"/>
  <c r="J39" i="3"/>
  <c r="H38" i="3"/>
  <c r="J37" i="3"/>
  <c r="X20" i="1"/>
  <c r="I36" i="3"/>
  <c r="F36" i="3"/>
  <c r="G36" i="3"/>
  <c r="H36" i="3" s="1"/>
  <c r="AA19" i="1"/>
  <c r="D19" i="1"/>
  <c r="X19" i="1" s="1"/>
  <c r="W19" i="1"/>
  <c r="J35" i="3"/>
  <c r="I35" i="3"/>
  <c r="F35" i="3"/>
  <c r="G35" i="3"/>
  <c r="H35" i="3" s="1"/>
  <c r="AA18" i="1"/>
  <c r="D18" i="1"/>
  <c r="Z18" i="1" s="1"/>
  <c r="W18" i="1"/>
  <c r="I34" i="3"/>
  <c r="F34" i="3"/>
  <c r="G34" i="3"/>
  <c r="H34" i="3" s="1"/>
  <c r="X17" i="1"/>
  <c r="Z17" i="1"/>
  <c r="AA17" i="1"/>
  <c r="D17" i="1"/>
  <c r="W17" i="1"/>
  <c r="J34" i="3" l="1"/>
  <c r="J36" i="3"/>
  <c r="Z19" i="1"/>
  <c r="X18" i="1"/>
  <c r="I33" i="3"/>
  <c r="I32" i="3"/>
  <c r="F33" i="3"/>
  <c r="G33" i="3"/>
  <c r="J33" i="3" s="1"/>
  <c r="G32" i="3"/>
  <c r="J32" i="3" s="1"/>
  <c r="F32" i="3"/>
  <c r="F17" i="4"/>
  <c r="G17" i="4"/>
  <c r="I31" i="3"/>
  <c r="F31" i="3"/>
  <c r="G31" i="3"/>
  <c r="H31" i="3" s="1"/>
  <c r="AA16" i="1"/>
  <c r="D16" i="1"/>
  <c r="Z16" i="1" s="1"/>
  <c r="W16" i="1"/>
  <c r="I30" i="3"/>
  <c r="F30" i="3"/>
  <c r="G30" i="3"/>
  <c r="H30" i="3" s="1"/>
  <c r="I29" i="3"/>
  <c r="J29" i="3"/>
  <c r="F29" i="3"/>
  <c r="G29" i="3"/>
  <c r="H29" i="3"/>
  <c r="AA15" i="1"/>
  <c r="D15" i="1"/>
  <c r="Z15" i="1" s="1"/>
  <c r="W15" i="1"/>
  <c r="I28" i="3"/>
  <c r="F28" i="3"/>
  <c r="G28" i="3"/>
  <c r="H28" i="3" s="1"/>
  <c r="F16" i="4"/>
  <c r="G16" i="4"/>
  <c r="F15" i="4"/>
  <c r="G15" i="4"/>
  <c r="I27" i="3"/>
  <c r="F27" i="3"/>
  <c r="G27" i="3"/>
  <c r="H27" i="3" s="1"/>
  <c r="AA14" i="1"/>
  <c r="D14" i="1"/>
  <c r="X14" i="1" s="1"/>
  <c r="W14" i="1"/>
  <c r="F14" i="4"/>
  <c r="G14" i="4"/>
  <c r="I26" i="3"/>
  <c r="F26" i="3"/>
  <c r="G26" i="3"/>
  <c r="H26" i="3" s="1"/>
  <c r="AA13" i="1"/>
  <c r="D13" i="1"/>
  <c r="Z13" i="1" s="1"/>
  <c r="W13" i="1"/>
  <c r="AA12" i="1"/>
  <c r="X12" i="1"/>
  <c r="Z12" i="1"/>
  <c r="D12" i="1"/>
  <c r="W12" i="1"/>
  <c r="I24" i="3"/>
  <c r="F24" i="3"/>
  <c r="G24" i="3"/>
  <c r="H24" i="3" s="1"/>
  <c r="I23" i="3"/>
  <c r="F23" i="3"/>
  <c r="G23" i="3"/>
  <c r="H23" i="3" s="1"/>
  <c r="F13" i="4"/>
  <c r="G13" i="4"/>
  <c r="I22" i="3"/>
  <c r="F22" i="3"/>
  <c r="G22" i="3"/>
  <c r="H22" i="3" s="1"/>
  <c r="I21" i="3"/>
  <c r="F21" i="3"/>
  <c r="G21" i="3"/>
  <c r="H21" i="3" s="1"/>
  <c r="I20" i="3"/>
  <c r="F20" i="3"/>
  <c r="G20" i="3"/>
  <c r="H20" i="3" s="1"/>
  <c r="F19" i="3"/>
  <c r="G19" i="3"/>
  <c r="H19" i="3" s="1"/>
  <c r="G18" i="3"/>
  <c r="J18" i="3" s="1"/>
  <c r="I18" i="3"/>
  <c r="I19" i="3"/>
  <c r="F18" i="3"/>
  <c r="G12" i="4"/>
  <c r="F12" i="4"/>
  <c r="G11" i="4"/>
  <c r="F11" i="4"/>
  <c r="G10" i="4"/>
  <c r="F10" i="4"/>
  <c r="G9" i="4"/>
  <c r="F9" i="4"/>
  <c r="G8" i="4"/>
  <c r="F4" i="4"/>
  <c r="F5" i="4"/>
  <c r="F6" i="4"/>
  <c r="F7" i="4"/>
  <c r="F8" i="4"/>
  <c r="I15" i="3"/>
  <c r="F15" i="3"/>
  <c r="G15" i="3"/>
  <c r="H15" i="3" s="1"/>
  <c r="H33" i="3" l="1"/>
  <c r="J28" i="3"/>
  <c r="J15" i="3"/>
  <c r="J20" i="3"/>
  <c r="J27" i="3"/>
  <c r="J26" i="3"/>
  <c r="J31" i="3"/>
  <c r="J21" i="3"/>
  <c r="J30" i="3"/>
  <c r="J24" i="3"/>
  <c r="H32" i="3"/>
  <c r="X16" i="1"/>
  <c r="X15" i="1"/>
  <c r="Z14" i="1"/>
  <c r="X13" i="1"/>
  <c r="J23" i="3"/>
  <c r="J22" i="3"/>
  <c r="J19" i="3"/>
  <c r="H18" i="3"/>
  <c r="D3" i="1"/>
  <c r="Z3" i="1" s="1"/>
  <c r="D4" i="1"/>
  <c r="Z4" i="1" s="1"/>
  <c r="D5" i="1"/>
  <c r="Z5" i="1" s="1"/>
  <c r="D7" i="1"/>
  <c r="Z7" i="1" s="1"/>
  <c r="D8" i="1"/>
  <c r="Z8" i="1" s="1"/>
  <c r="D9" i="1"/>
  <c r="Z9" i="1" s="1"/>
  <c r="D10" i="1"/>
  <c r="Z10" i="1" s="1"/>
  <c r="D11" i="1"/>
  <c r="Z11" i="1" s="1"/>
  <c r="D6" i="1"/>
  <c r="Z6" i="1" s="1"/>
  <c r="I14" i="3" l="1"/>
  <c r="F14" i="3"/>
  <c r="G14" i="3"/>
  <c r="W11" i="1"/>
  <c r="W10" i="1"/>
  <c r="I13" i="3"/>
  <c r="F13" i="3"/>
  <c r="G13" i="3"/>
  <c r="I12" i="3"/>
  <c r="F12" i="3"/>
  <c r="G12" i="3"/>
  <c r="G7" i="4"/>
  <c r="W9" i="1"/>
  <c r="G6" i="4"/>
  <c r="G5" i="4"/>
  <c r="I5" i="3"/>
  <c r="I7" i="3"/>
  <c r="I8" i="3"/>
  <c r="I9" i="3"/>
  <c r="I10" i="3"/>
  <c r="I11" i="3"/>
  <c r="I6" i="3"/>
  <c r="W8" i="1"/>
  <c r="H12" i="5"/>
  <c r="F12" i="5"/>
  <c r="G12" i="5" s="1"/>
  <c r="G6" i="3"/>
  <c r="J6" i="3" s="1"/>
  <c r="G7" i="3"/>
  <c r="J7" i="3" s="1"/>
  <c r="G8" i="3"/>
  <c r="J8" i="3" s="1"/>
  <c r="G9" i="3"/>
  <c r="J9" i="3" s="1"/>
  <c r="G10" i="3"/>
  <c r="J10" i="3" s="1"/>
  <c r="G11" i="3"/>
  <c r="J11" i="3" s="1"/>
  <c r="F6" i="3"/>
  <c r="F7" i="3"/>
  <c r="F8" i="3"/>
  <c r="F9" i="3"/>
  <c r="F10" i="3"/>
  <c r="F11" i="3"/>
  <c r="F5" i="3"/>
  <c r="H11" i="5"/>
  <c r="F11" i="5"/>
  <c r="G11" i="5"/>
  <c r="G5" i="3"/>
  <c r="J5" i="3" s="1"/>
  <c r="AA7" i="1"/>
  <c r="W7" i="1"/>
  <c r="H10" i="5"/>
  <c r="F10" i="5"/>
  <c r="G10" i="5" s="1"/>
  <c r="W4" i="1"/>
  <c r="W5" i="1"/>
  <c r="W6" i="1"/>
  <c r="W3" i="1"/>
  <c r="X6" i="1"/>
  <c r="AA6" i="1"/>
  <c r="X3" i="1"/>
  <c r="G4" i="4"/>
  <c r="H9" i="5"/>
  <c r="F9" i="5"/>
  <c r="G9" i="5" s="1"/>
  <c r="H8" i="5"/>
  <c r="F8" i="5"/>
  <c r="G8" i="5" s="1"/>
  <c r="H7" i="5"/>
  <c r="F7" i="5"/>
  <c r="G7" i="5" s="1"/>
  <c r="F6" i="5"/>
  <c r="H6" i="5" s="1"/>
  <c r="F5" i="5"/>
  <c r="G5" i="5" s="1"/>
  <c r="F4" i="5"/>
  <c r="G4" i="5" s="1"/>
  <c r="F3" i="5"/>
  <c r="H3" i="5" s="1"/>
  <c r="H5" i="3" l="1"/>
  <c r="H12" i="3"/>
  <c r="J12" i="3"/>
  <c r="H9" i="3"/>
  <c r="H14" i="3"/>
  <c r="J14" i="3"/>
  <c r="H10" i="3"/>
  <c r="H6" i="3"/>
  <c r="H8" i="3"/>
  <c r="H11" i="3"/>
  <c r="H7" i="3"/>
  <c r="H13" i="3"/>
  <c r="J13" i="3"/>
  <c r="AA4" i="1"/>
  <c r="X10" i="1"/>
  <c r="AA10" i="1"/>
  <c r="X8" i="1"/>
  <c r="AA8" i="1"/>
  <c r="X9" i="1"/>
  <c r="AA9" i="1"/>
  <c r="AA5" i="1"/>
  <c r="X7" i="1"/>
  <c r="X11" i="1"/>
  <c r="AA11" i="1"/>
  <c r="X4" i="1"/>
  <c r="X5" i="1"/>
  <c r="H4" i="5"/>
  <c r="H5" i="5"/>
  <c r="G3" i="5"/>
  <c r="G6" i="5"/>
  <c r="G4" i="3"/>
  <c r="J4" i="3" s="1"/>
  <c r="AA3" i="1" l="1"/>
  <c r="H4" i="3"/>
</calcChain>
</file>

<file path=xl/sharedStrings.xml><?xml version="1.0" encoding="utf-8"?>
<sst xmlns="http://schemas.openxmlformats.org/spreadsheetml/2006/main" count="1036" uniqueCount="554">
  <si>
    <t>Dante</t>
  </si>
  <si>
    <t>name</t>
  </si>
  <si>
    <t>Campaign</t>
  </si>
  <si>
    <t>Map</t>
  </si>
  <si>
    <t>spyder</t>
  </si>
  <si>
    <t>Details</t>
  </si>
  <si>
    <t>Act Output</t>
  </si>
  <si>
    <t>l18n Output</t>
  </si>
  <si>
    <t>msgid</t>
  </si>
  <si>
    <t>msgstr</t>
  </si>
  <si>
    <t>stopthere</t>
  </si>
  <si>
    <t xml:space="preserve"> "</t>
  </si>
  <si>
    <t xml:space="preserve">" </t>
  </si>
  <si>
    <t>sprite name</t>
  </si>
  <si>
    <t>shop_assistant</t>
  </si>
  <si>
    <t>identifier (if needed)</t>
  </si>
  <si>
    <t>monster1</t>
  </si>
  <si>
    <t>level</t>
  </si>
  <si>
    <t>monster2</t>
  </si>
  <si>
    <t>monster3</t>
  </si>
  <si>
    <t>{
    "slug": "</t>
  </si>
  <si>
    <t>",
    "sprite_name": "</t>
  </si>
  <si>
    <t>}</t>
  </si>
  <si>
    <t>agnite</t>
  </si>
  <si>
    <t>Agnite</t>
  </si>
  <si>
    <t xml:space="preserve">",
            "level": </t>
  </si>
  <si>
    <t>rockitten</t>
  </si>
  <si>
    <t>Rockitten</t>
  </si>
  <si>
    <t xml:space="preserve">
        {
            "name": "</t>
  </si>
  <si>
    <t>"monsters": [</t>
  </si>
  <si>
    <t xml:space="preserve">,
        }
</t>
  </si>
  <si>
    <t xml:space="preserve">    ]</t>
  </si>
  <si>
    <t>## DIALOG TRANSLATIONS ##
# spyder dialogs</t>
  </si>
  <si>
    <t>multi</t>
  </si>
  <si>
    <t>underrepairs</t>
  </si>
  <si>
    <t>townsign</t>
  </si>
  <si>
    <t>papertown</t>
  </si>
  <si>
    <t>martsign</t>
  </si>
  <si>
    <t>Buy things here</t>
  </si>
  <si>
    <t>daycare1</t>
  </si>
  <si>
    <t>Daycare Centre: Under construction</t>
  </si>
  <si>
    <t xml:space="preserve">translated_dialog </t>
  </si>
  <si>
    <t>Event</t>
  </si>
  <si>
    <t>Player receives first monster</t>
  </si>
  <si>
    <t>Variable slug</t>
  </si>
  <si>
    <t>Variable</t>
  </si>
  <si>
    <t>yes</t>
  </si>
  <si>
    <t>Happens when …</t>
  </si>
  <si>
    <t>## MESSAGE TRANSLATIONS ##
# spyder messages</t>
  </si>
  <si>
    <t>route1</t>
  </si>
  <si>
    <t>routesign</t>
  </si>
  <si>
    <t>Paper Town: The gateway to Fondent!</t>
  </si>
  <si>
    <t>Route 1: Take care!</t>
  </si>
  <si>
    <t>Name</t>
  </si>
  <si>
    <t>Route 1 Sign</t>
  </si>
  <si>
    <t>Paper Town Sign</t>
  </si>
  <si>
    <t>Sign for Daycare, Before Opening</t>
  </si>
  <si>
    <t>Sign for Daycare, After Opening</t>
  </si>
  <si>
    <t>daycare2</t>
  </si>
  <si>
    <t>Daycare Centre: Open now!</t>
  </si>
  <si>
    <t>Mart Sign</t>
  </si>
  <si>
    <t>Under Repairs</t>
  </si>
  <si>
    <t>Sign for Sunnyside Manor</t>
  </si>
  <si>
    <t>sunnyside</t>
  </si>
  <si>
    <t>Sunnyside Manor: If we are not home leave a message with our housekeeper.</t>
  </si>
  <si>
    <t>The sign reads, 'Under repairs'</t>
  </si>
  <si>
    <t>stop</t>
  </si>
  <si>
    <t>proper name</t>
  </si>
  <si>
    <t>Map Name</t>
  </si>
  <si>
    <t>x</t>
  </si>
  <si>
    <t>y</t>
  </si>
  <si>
    <t>Map event</t>
  </si>
  <si>
    <t>Wander or stand?</t>
  </si>
  <si>
    <t>stand</t>
  </si>
  <si>
    <t>Reached Timber Town</t>
  </si>
  <si>
    <t>timberreached</t>
  </si>
  <si>
    <t>you reach Timber Town</t>
  </si>
  <si>
    <t>Changes …</t>
  </si>
  <si>
    <t>Allows you to leave Paper Town</t>
  </si>
  <si>
    <t>Positive Condition</t>
  </si>
  <si>
    <t>Negative Condition</t>
  </si>
  <si>
    <t>wander</t>
  </si>
  <si>
    <t>conileaf</t>
  </si>
  <si>
    <t>Cond</t>
  </si>
  <si>
    <t>Opens up Riverboat Stations, Daycare Centre, frolicking mons appear</t>
  </si>
  <si>
    <t>Riverboat Captain</t>
  </si>
  <si>
    <t>frolicking</t>
  </si>
  <si>
    <t>Conileaf</t>
  </si>
  <si>
    <t>riverboatcaptain</t>
  </si>
  <si>
    <t>Home Sign</t>
  </si>
  <si>
    <t>home</t>
  </si>
  <si>
    <t>Home sweet home!</t>
  </si>
  <si>
    <t>Homemaker</t>
  </si>
  <si>
    <t>homemaker</t>
  </si>
  <si>
    <t>NPC</t>
  </si>
  <si>
    <t>Behav output</t>
  </si>
  <si>
    <t>act1</t>
  </si>
  <si>
    <t>behav1</t>
  </si>
  <si>
    <t>Resting in Bed</t>
  </si>
  <si>
    <t>restinbed</t>
  </si>
  <si>
    <t>You awake fully rested!</t>
  </si>
  <si>
    <t>mom1</t>
  </si>
  <si>
    <t>mom</t>
  </si>
  <si>
    <t>mom2</t>
  </si>
  <si>
    <t>mom3</t>
  </si>
  <si>
    <t>mom4</t>
  </si>
  <si>
    <t>mom5</t>
  </si>
  <si>
    <t>mom6</t>
  </si>
  <si>
    <t>Welcome back! Look at you, growing up so fast.</t>
  </si>
  <si>
    <t>TV Watching</t>
  </si>
  <si>
    <t>tvwatch</t>
  </si>
  <si>
    <t>Mom</t>
  </si>
  <si>
    <t>spokenmom</t>
  </si>
  <si>
    <t>Speak to your Mom for the first time</t>
  </si>
  <si>
    <t>you speak to your Mom</t>
  </si>
  <si>
    <t>Her dialogue</t>
  </si>
  <si>
    <t>Defeated Shaft</t>
  </si>
  <si>
    <t>shaftdefeated</t>
  </si>
  <si>
    <t>you defeat the Shaft Boss</t>
  </si>
  <si>
    <t>Changes Mom's dialogue</t>
  </si>
  <si>
    <t>Granny Piper</t>
  </si>
  <si>
    <t>granny</t>
  </si>
  <si>
    <t>Speak to Granny Piper for the first time</t>
  </si>
  <si>
    <t>spokengrannypiper</t>
  </si>
  <si>
    <t>you speak to Granny Piper</t>
  </si>
  <si>
    <t>Changes Granny Piper's dialogue</t>
  </si>
  <si>
    <t>grannypiper1</t>
  </si>
  <si>
    <t>grannypiper</t>
  </si>
  <si>
    <t>grannypiper2</t>
  </si>
  <si>
    <t>Shopkeeper</t>
  </si>
  <si>
    <t>shopkeeper</t>
  </si>
  <si>
    <t>instore</t>
  </si>
  <si>
    <t>danteshop</t>
  </si>
  <si>
    <t>danteinstore</t>
  </si>
  <si>
    <t>Once you have added all the details you want to the different Creators listed here, go through and do the following:</t>
  </si>
  <si>
    <t>1. Set up the NPCs using Map Events</t>
  </si>
  <si>
    <t>JSON Name</t>
  </si>
  <si>
    <t xml:space="preserve">2. Create one JSON file per NPC, using the name specified </t>
  </si>
  <si>
    <t>Inputs</t>
  </si>
  <si>
    <t>Event Name</t>
  </si>
  <si>
    <t>Working</t>
  </si>
  <si>
    <t>Outputs</t>
  </si>
  <si>
    <t>JSON Contents</t>
  </si>
  <si>
    <t>dante</t>
  </si>
  <si>
    <t>Dialogue</t>
  </si>
  <si>
    <t>3. Set up the dialogue using Map Events</t>
  </si>
  <si>
    <t>4. Copy-paste the l18n output into mods\tuxemon\l18n\en_US\LC_MESSAGES\base.po - you may have to paste it into Word as a table first to avoid unnecessary quotation marks</t>
  </si>
  <si>
    <t>5. Set up the messages using Map Events</t>
  </si>
  <si>
    <t>6. Copy-paste the l18n output, as it says in point 4.</t>
  </si>
  <si>
    <t>Use Ch-ch-ch-changes to track variables and get valid output for Map Events.</t>
  </si>
  <si>
    <t>Input</t>
  </si>
  <si>
    <t>7. Delete base.mo</t>
  </si>
  <si>
    <t>myfirstmon</t>
  </si>
  <si>
    <t>Starter Chosen - Rockitten</t>
  </si>
  <si>
    <t>you go behind the bins</t>
  </si>
  <si>
    <t>Everything</t>
  </si>
  <si>
    <t>mymonchoice</t>
  </si>
  <si>
    <t>Starter Chosen - Lambert</t>
  </si>
  <si>
    <t>Starter Chosen - Agnite</t>
  </si>
  <si>
    <t>Starter Chosen - Tweesher</t>
  </si>
  <si>
    <t>Starter Chosen - Nut</t>
  </si>
  <si>
    <t>lambert</t>
  </si>
  <si>
    <t>tweesher</t>
  </si>
  <si>
    <t>nut</t>
  </si>
  <si>
    <t>rockittenchosen</t>
  </si>
  <si>
    <t>A fine choice! Lambert is a Wood tuxemon.</t>
  </si>
  <si>
    <t>An excellent choice! Rockitten is an Earth tuxemon.</t>
  </si>
  <si>
    <t>lambertchosen</t>
  </si>
  <si>
    <t>nutchosen</t>
  </si>
  <si>
    <t>A magnificent choice! Nut is a Metal tuxemon.</t>
  </si>
  <si>
    <t>tweesherchosen</t>
  </si>
  <si>
    <t>An inspired choice! Tweesher is a Water tuxemon.</t>
  </si>
  <si>
    <t>A great choice! Agnite is a Fire tuxemon.</t>
  </si>
  <si>
    <t>agnitechosen</t>
  </si>
  <si>
    <t>To Fight Billie</t>
  </si>
  <si>
    <t>you get your starter</t>
  </si>
  <si>
    <t>firstfight</t>
  </si>
  <si>
    <t>firstfightdue</t>
  </si>
  <si>
    <t xml:space="preserve">I'll give the rest of these to other kids who missed out on their own tuxemon! And I might keep one for myself. </t>
  </si>
  <si>
    <t>wrapup</t>
  </si>
  <si>
    <t>billie</t>
  </si>
  <si>
    <t>Billie</t>
  </si>
  <si>
    <t>misa</t>
  </si>
  <si>
    <t>dollfin</t>
  </si>
  <si>
    <t>Dollfin</t>
  </si>
  <si>
    <t>Monk</t>
  </si>
  <si>
    <t>cottontown</t>
  </si>
  <si>
    <t>monk</t>
  </si>
  <si>
    <t>spyder_cottontown_monk</t>
  </si>
  <si>
    <t>Hospital Completed</t>
  </si>
  <si>
    <t>hospitalcompleted</t>
  </si>
  <si>
    <t>Hacker</t>
  </si>
  <si>
    <t>hacker</t>
  </si>
  <si>
    <t>spyder_cottontown_hacker</t>
  </si>
  <si>
    <t>hackerintro</t>
  </si>
  <si>
    <t>Meeting Hacker</t>
  </si>
  <si>
    <t>spokencottonhacker</t>
  </si>
  <si>
    <t>Visiting Cotton Café</t>
  </si>
  <si>
    <t>visitedcottoncafe</t>
  </si>
  <si>
    <t>Hey, that's not cool! You have to come to my talk at the cafe before you run off!</t>
  </si>
  <si>
    <t>omnichannel</t>
  </si>
  <si>
    <t>Enforcer</t>
  </si>
  <si>
    <t>knight</t>
  </si>
  <si>
    <t>enforcer</t>
  </si>
  <si>
    <t>spyder_omnichannel_enforcer</t>
  </si>
  <si>
    <t>Butt out of it, kid, this is private property!</t>
  </si>
  <si>
    <t>cottoncafe</t>
  </si>
  <si>
    <t>hackerchat</t>
  </si>
  <si>
    <t>Barmaid</t>
  </si>
  <si>
    <t>barmaid</t>
  </si>
  <si>
    <t>barmaidintro</t>
  </si>
  <si>
    <t>spyder_cottontown_barmaid</t>
  </si>
  <si>
    <t>Cotton Café - Intro</t>
  </si>
  <si>
    <t>introdcottoncafe</t>
  </si>
  <si>
    <t>Welcome back. Shall I chuck your tuxemon in the healing unit?</t>
  </si>
  <si>
    <t>cottonart</t>
  </si>
  <si>
    <t>Do you like my set? \n They capture my early days as a professional tuxemon trainer, before I retired on my winnings. \n  I call them: 'Monsters' Eyes Meet', 'Starry, Starry, Starry Night' and 'Trepidation'. They're for sale! \n Get them while they're hot! Just 1,000 each.</t>
  </si>
  <si>
    <t>It's so cool that you're helping with Tuxepedia.\n  ... \n Is there a prize for adding all the tuxemon? \n Only the satisfaction of helping the human race, man.</t>
  </si>
  <si>
    <t>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t>
  </si>
  <si>
    <t>I am assigned by the Dojo of the Five Elements to tend the statues here. \n But Omnichannel is planning to expand its offices into this space. \n I don't know what will happen to the statues when they do.</t>
  </si>
  <si>
    <t>Granny</t>
  </si>
  <si>
    <t>spyder_granny</t>
  </si>
  <si>
    <t>I must be getting nostalgic. I almost said \n "Back in my day, things were better!"</t>
  </si>
  <si>
    <t>Goth</t>
  </si>
  <si>
    <t>goth</t>
  </si>
  <si>
    <t>spyder_goth</t>
  </si>
  <si>
    <t>I used to enjoy coming here every weekend to look at the paintings. \n Now all the best ones have been sold and the tickets are too expensive. \n But my nanna wanted to come, so ...</t>
  </si>
  <si>
    <t>Florist</t>
  </si>
  <si>
    <t>florist</t>
  </si>
  <si>
    <t>spyder_florist</t>
  </si>
  <si>
    <t>What do you think of the blue painting of a ship in the harbour? \n It's in the impressionist style - that means it tries to capture how light looks and behaves. \n See the small red sun reflected along the waves of the water?</t>
  </si>
  <si>
    <t>Hey! What do you think you're doing?\n It's not safe to go into the wilds unless you have a tuxemon.\n Come buy one from our shop.</t>
  </si>
  <si>
    <t>How are you, NAME? \n Quiet and solemn as always, I see.</t>
  </si>
  <si>
    <t>Good morning sunshine! Rest here any time you like. \n Why am I saying that? You live here!</t>
  </si>
  <si>
    <t xml:space="preserve">Hello dear. I should get on with my inventing. \n Can't you occupy yourself? \n Back in my day, we could amuse ourselves with anything - a stick, a rock, rubbish we found in bins ... </t>
  </si>
  <si>
    <t>Oh, you found yourself a tuxemon. Congratulations! \n Why don't you head over to the next town and explore?</t>
  </si>
  <si>
    <t xml:space="preserve">You know, Granny Piper next door has opened up her Daycare Centre. \n Well, not everyone can be an inventor, I guess. </t>
  </si>
  <si>
    <t>Congratulations! You took down the corporations! \n Of course, now lots of people don't have a job ... but you did the right thing. I think.</t>
  </si>
  <si>
    <t>Oh hello NAME, I didn't see you there among all this hustle and debris! \n I can't wait till the Daycare Centre is installed!</t>
  </si>
  <si>
    <t>You know, the Pipers made our fortune in the daycare business! \n I've been retired for ten years and I'm getting bored. I want to get back into it!</t>
  </si>
  <si>
    <t>I'm working, boss, I'm working! \n Oh, it's just you. You know, we throw out so much of our stock. \n It's such a terrible waste. It all goes into the bins behind the back of the Store.</t>
  </si>
  <si>
    <t>waiter</t>
  </si>
  <si>
    <t>Welcome to the Cotton Town Art Gallery. Ah - I mean Art Shop! \n Ever since they cut our funding, we've had to sell the artworks instead of just displaying them. \n Entry is $50. It goes towards the company's annual dividend.</t>
  </si>
  <si>
    <t>spyder_shopkeeper</t>
  </si>
  <si>
    <t>intro</t>
  </si>
  <si>
    <t>Pay at the Art Shop</t>
  </si>
  <si>
    <t>paygallery</t>
  </si>
  <si>
    <t>no</t>
  </si>
  <si>
    <t>First Entry to Cotton Mart</t>
  </si>
  <si>
    <t>visitcottonmart</t>
  </si>
  <si>
    <t>Shop Assistant</t>
  </si>
  <si>
    <t>cottonscoop</t>
  </si>
  <si>
    <t>shopassistant</t>
  </si>
  <si>
    <t>spyder_shopassistant</t>
  </si>
  <si>
    <t>Capture Devices allow you to capture tuxemon and keep them as servants. \n They're most effective when used on injured and low-level tuxemon. \n Select them during battle from your Item menu.</t>
  </si>
  <si>
    <t>deviceoffer</t>
  </si>
  <si>
    <t>Heard of Capture Devices?</t>
  </si>
  <si>
    <t>heardcapture</t>
  </si>
  <si>
    <t>devicenoexplan</t>
  </si>
  <si>
    <t xml:space="preserve">     Okay, well here's five as a free sample. If you have any questions about how Capture Devices work, just ask my assistant!</t>
  </si>
  <si>
    <t>deviceexplan</t>
  </si>
  <si>
    <t>Let my assistant introduce you.</t>
  </si>
  <si>
    <t>deviceexplan2</t>
  </si>
  <si>
    <t xml:space="preserve">Capture Devices allow you to capture tuxemon and keep them as servants. \n They're most effective when used on injured and low-level tuxemon. Select them during battle from your Item menu. \n Thank you for listening. Here's five Capture Devices as a free sample. </t>
  </si>
  <si>
    <t>Welcome customer. Today, we're promoting Capture Devices. Do you know what those are?</t>
  </si>
  <si>
    <t>shopassist</t>
  </si>
  <si>
    <t>tuxepediaintro</t>
  </si>
  <si>
    <t xml:space="preserve">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t>
  </si>
  <si>
    <t>cotton</t>
  </si>
  <si>
    <t>tuxepediaintro2</t>
  </si>
  <si>
    <t>All it takes to add information is for you to catch that particular tuxemon. It's so cool.</t>
  </si>
  <si>
    <t>tuxepediaintro3</t>
  </si>
  <si>
    <t>You are so engrossed reading the new entries, that you don't notice people leaving.</t>
  </si>
  <si>
    <t xml:space="preserve">It's so cool that you came. There's still so many tuxemon to be added - over a hundred, I think. \n You could really get into it, and make a difference to the world. </t>
  </si>
  <si>
    <t>tuxepediaintro4</t>
  </si>
  <si>
    <t>chooses</t>
  </si>
  <si>
    <t>Wants Healing</t>
  </si>
  <si>
    <t>Cotton Café - Intro2</t>
  </si>
  <si>
    <t>introdcottoncafe2</t>
  </si>
  <si>
    <t>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t>
  </si>
  <si>
    <t>Achievement Maniac's House</t>
  </si>
  <si>
    <t>achievement</t>
  </si>
  <si>
    <t>citypark</t>
  </si>
  <si>
    <t>Achievement Maniac's House: Closed</t>
  </si>
  <si>
    <t>What's on TV? A prom queen is breaking her tiara into pieces and handing it out.</t>
  </si>
  <si>
    <t>route2</t>
  </si>
  <si>
    <t>eyenemy</t>
  </si>
  <si>
    <t>Eyenemy</t>
  </si>
  <si>
    <t>cardiling</t>
  </si>
  <si>
    <t>Cardiling</t>
  </si>
  <si>
    <t>billie_route2</t>
  </si>
  <si>
    <t>Hey cheapskate! Still got your stolen tuxemon?</t>
  </si>
  <si>
    <t>route2billie</t>
  </si>
  <si>
    <t>You fight your rival on Route 2</t>
  </si>
  <si>
    <t>Billie, Route 2</t>
  </si>
  <si>
    <t>Set</t>
  </si>
  <si>
    <t>Cotton Town sign</t>
  </si>
  <si>
    <t>Welcome to Cotton Town: A growing force.</t>
  </si>
  <si>
    <t>Route 2 Sign</t>
  </si>
  <si>
    <t>Welcome to Route 2: The historic path.</t>
  </si>
  <si>
    <t>City Park Sign</t>
  </si>
  <si>
    <t>City Park: A taste of the wild.</t>
  </si>
  <si>
    <t>Route 2 Column 1</t>
  </si>
  <si>
    <t>column1</t>
  </si>
  <si>
    <t>sign</t>
  </si>
  <si>
    <t>A rare ancient column. This was once part of a temple building.</t>
  </si>
  <si>
    <t>Route 2 Column 2</t>
  </si>
  <si>
    <t>column2</t>
  </si>
  <si>
    <t xml:space="preserve">A rare ancient column. Other ruins from the same culture can be found in Route 3. </t>
  </si>
  <si>
    <t>Roddick</t>
  </si>
  <si>
    <t>tennisplayer</t>
  </si>
  <si>
    <t>spighter</t>
  </si>
  <si>
    <t>Spighter</t>
  </si>
  <si>
    <t>Marion</t>
  </si>
  <si>
    <t>picnicker</t>
  </si>
  <si>
    <t>Aardorn</t>
  </si>
  <si>
    <t>aardorn</t>
  </si>
  <si>
    <t>Graf</t>
  </si>
  <si>
    <t>cataspike</t>
  </si>
  <si>
    <t>Cataspike</t>
  </si>
  <si>
    <t>When I was ambushed on the dunny by SPIGHTER I was pretty creeped out.</t>
  </si>
  <si>
    <t>So many tasty ants around! ... For my Aardorn, I mean.</t>
  </si>
  <si>
    <t>I'm an ace - in battling and tennis!</t>
  </si>
  <si>
    <t>spyder_route2_roddick</t>
  </si>
  <si>
    <t>spyder_route2_marion</t>
  </si>
  <si>
    <t>spyder_route2_graf</t>
  </si>
  <si>
    <t>, "slug": "</t>
  </si>
  <si>
    <t>billie2</t>
  </si>
  <si>
    <t>This was a fluke. My tuxemon were expensive, and that means that they're high quality.</t>
  </si>
  <si>
    <t>Huh, must be a fluke. There's no way the new model would be worse than the old!</t>
  </si>
  <si>
    <t>firstfight2</t>
  </si>
  <si>
    <t>roddick2</t>
  </si>
  <si>
    <t>Hey, you didn't seem creeped out at all!</t>
  </si>
  <si>
    <t>route2roddick</t>
  </si>
  <si>
    <t>Roddick, Route 2</t>
  </si>
  <si>
    <t>You fight a trainer</t>
  </si>
  <si>
    <t>Maniac</t>
  </si>
  <si>
    <t>maniac</t>
  </si>
  <si>
    <t>spyder_maniac</t>
  </si>
  <si>
    <t>Phew, we're pooped!</t>
  </si>
  <si>
    <t>We'll walk back to Leather Town after a little rest.</t>
  </si>
  <si>
    <t>Enjoy the flower display! It's the pride of Leather Town.</t>
  </si>
  <si>
    <t>citypark2</t>
  </si>
  <si>
    <t>The flowers look okay, don't they? ... Ever since the mining began in Leather Town, the flowers have been under the weather!</t>
  </si>
  <si>
    <t>spyder_citypark_florist</t>
  </si>
  <si>
    <t>Frances</t>
  </si>
  <si>
    <t>shybulb</t>
  </si>
  <si>
    <t>Shybulb</t>
  </si>
  <si>
    <t>graf2</t>
  </si>
  <si>
    <t>marion2</t>
  </si>
  <si>
    <t>I don't eat ants.</t>
  </si>
  <si>
    <t>I got served.</t>
  </si>
  <si>
    <t>I have the finest gardens in all the land. That's why these Shybulb keep turning up.</t>
  </si>
  <si>
    <t>frances2</t>
  </si>
  <si>
    <t xml:space="preserve">You must come and visit some time. </t>
  </si>
  <si>
    <t>frances1</t>
  </si>
  <si>
    <t>Bobette</t>
  </si>
  <si>
    <t>catgirl</t>
  </si>
  <si>
    <t>bobette1</t>
  </si>
  <si>
    <t>bobette2</t>
  </si>
  <si>
    <t xml:space="preserve"> I love cats. An Aardorn is basically a cat, right?</t>
  </si>
  <si>
    <t xml:space="preserve"> A cat would have won …</t>
  </si>
  <si>
    <t>spyder_citypark_bobette</t>
  </si>
  <si>
    <t>Edith</t>
  </si>
  <si>
    <t>squabbit</t>
  </si>
  <si>
    <t>Squabbit</t>
  </si>
  <si>
    <t>spyder_citypark_edith</t>
  </si>
  <si>
    <t>edith1</t>
  </si>
  <si>
    <t>edith2</t>
  </si>
  <si>
    <t>Hey, did you say I'm like my tuxemon? I'll fight you for that!</t>
  </si>
  <si>
    <t>Hmm, you may have a point.</t>
  </si>
  <si>
    <t>entrance1</t>
  </si>
  <si>
    <t>entrance2</t>
  </si>
  <si>
    <t>Please explore our five sections, and make sure to read about our five sponsors</t>
  </si>
  <si>
    <t>entrance3</t>
  </si>
  <si>
    <t>Welcome to the museum of natural history! It's free, but depends on your generous donations. Would you consider a donation of $50?</t>
  </si>
  <si>
    <t>Unfortunately we now need to charge for tickets. $100 please.</t>
  </si>
  <si>
    <t>Leather Town Museum, not paid</t>
  </si>
  <si>
    <t>You ever don't pay for museum entry</t>
  </si>
  <si>
    <t>notpaidmuseum</t>
  </si>
  <si>
    <t>paymuseum</t>
  </si>
  <si>
    <t>Leather Town Museum, paid or didn't</t>
  </si>
  <si>
    <t>You do or don't pay for museum entry this time</t>
  </si>
  <si>
    <t>museum</t>
  </si>
  <si>
    <t>shopkeeper_chat</t>
  </si>
  <si>
    <t xml:space="preserve">I volunteer to keep the museum as affordable as possible. </t>
  </si>
  <si>
    <t>Ruby Desc</t>
  </si>
  <si>
    <t>Opal Desc</t>
  </si>
  <si>
    <t>Emerald Desc</t>
  </si>
  <si>
    <t>Agate Desc</t>
  </si>
  <si>
    <t>Diamond Desc</t>
  </si>
  <si>
    <t>Quartz Desc</t>
  </si>
  <si>
    <t>ruby</t>
  </si>
  <si>
    <t>opal</t>
  </si>
  <si>
    <t>emerald</t>
  </si>
  <si>
    <t>agate</t>
  </si>
  <si>
    <t>diamond</t>
  </si>
  <si>
    <t>quartz</t>
  </si>
  <si>
    <t>plaque</t>
  </si>
  <si>
    <t>Ruby is just the term for any corundum that is red! \n When corundum comes in other colours like blue, pink and clear, it is called a sapphire. \n When tuxemon eat rubies, they become passionate and vigorous, making them better at physical attacks like slaps, claws and bites.</t>
  </si>
  <si>
    <t>Opals show flashes of coloured light. \n They form in fissues and dips in rock when water evaporates leaving behind silica. \n Tuxemon that eat opals benefit from its magical warding are better able to escape magical distant attacks like blasts, sprays and rays.</t>
  </si>
  <si>
    <t>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t>
  </si>
  <si>
    <t>Agate is a rock, often formed by volcanoes and often banded with parallel lines. \n It features a great variety of colours: browns, greys, creams, reds, oranges and even blues. \n Feeding agate to a tuxemon can increase its speed and agility, making it faster to react in battle.</t>
  </si>
  <si>
    <t>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t>
  </si>
  <si>
    <t xml:space="preserve">Quartz is one of the most abundant minerals on the planet, but some of its varieties - like onyx, amethyst and carnelian - are rarer and more precious. \n Quartz is used in clocks to keep very precise time. \n Tuxemon that eat quartz have their fortitude and vitality increased, making them able to endure more attacks before being kocked out. </t>
  </si>
  <si>
    <t>Shaft Sponsor</t>
  </si>
  <si>
    <t>shaft</t>
  </si>
  <si>
    <t>Sponsored by Shaft. "We dig it!"</t>
  </si>
  <si>
    <t>Nimrod Sponsor</t>
  </si>
  <si>
    <t>nimrod</t>
  </si>
  <si>
    <t>Sponsored by Nimrod. "If we didn't sell them, someone else would!"</t>
  </si>
  <si>
    <t>miner1</t>
  </si>
  <si>
    <t>There used to be a whole section here on the history of our world! \n But when Nimrod became the sponsor, they replaced it with just military history! \n Now everyone is just inventing their own theories of world history!</t>
  </si>
  <si>
    <t>Miner</t>
  </si>
  <si>
    <t>miner</t>
  </si>
  <si>
    <t>spyder_miner</t>
  </si>
  <si>
    <t>Postboy</t>
  </si>
  <si>
    <t>postboy</t>
  </si>
  <si>
    <t>spyder_postboy</t>
  </si>
  <si>
    <t>postboy1</t>
  </si>
  <si>
    <t>Did you know that the first spectacles were made of beryl, not glass? \n … \n I learned that last year from a guide at this museum! But there aren't any guides around this place any more.</t>
  </si>
  <si>
    <t>Nimrod History</t>
  </si>
  <si>
    <t>nimrod2</t>
  </si>
  <si>
    <t>Tuxemon are powerful weapons that have fought alongside humans for as long as there has been war. \n Rock paintings found in caves show prehistoric humans training sabretoothed Rockats to fight wild Wolffsky.</t>
  </si>
  <si>
    <t>nimrod3</t>
  </si>
  <si>
    <t xml:space="preserve">The symbol of an ancient empire was the Eaglace, because when the empire invaded from the icy north their generals and scouts rode on Eaglace. \n Today, medic teams in our mighty republic are training with Agnidon for protection and transport. </t>
  </si>
  <si>
    <t>nimrod4</t>
  </si>
  <si>
    <t>But soon, tuxemon and humans may be rendered obsolete. \n Our corporate sponsors Nimrod are developing robot technology that could make war a bloodless affair. \n In the meantime, sign up for the Nimrod Enforcers for good pay, free education and a life of adventure.</t>
  </si>
  <si>
    <t>Route 3</t>
  </si>
  <si>
    <t>route3</t>
  </si>
  <si>
    <t>Route 3: Rehabilitation will begin as soon as possible. \n Please stop nagging us.</t>
  </si>
  <si>
    <t>Leather Town</t>
  </si>
  <si>
    <t>leathertown</t>
  </si>
  <si>
    <t>Leather Town: Proof that beauty and mining can co-exist.</t>
  </si>
  <si>
    <t>Shaft HQ</t>
  </si>
  <si>
    <t>shaft1</t>
  </si>
  <si>
    <t>Shaft Headquarters: Mining Division</t>
  </si>
  <si>
    <t>shaft2</t>
  </si>
  <si>
    <t>Shaft Headquarters: Public Relations Division</t>
  </si>
  <si>
    <t>Open Air Cafe and Marketplace</t>
  </si>
  <si>
    <t>Open Café</t>
  </si>
  <si>
    <t>leathercafe</t>
  </si>
  <si>
    <t>Leather Town Business District</t>
  </si>
  <si>
    <t>Leather CBD</t>
  </si>
  <si>
    <t>leathercbd</t>
  </si>
  <si>
    <t>leather</t>
  </si>
  <si>
    <t>Zoolander</t>
  </si>
  <si>
    <t>overseer</t>
  </si>
  <si>
    <t>Rookie</t>
  </si>
  <si>
    <t>rookie</t>
  </si>
  <si>
    <t>eruptibus</t>
  </si>
  <si>
    <t>Eruptibus</t>
  </si>
  <si>
    <t>grinflare</t>
  </si>
  <si>
    <t>Grinflare</t>
  </si>
  <si>
    <t>drag1</t>
  </si>
  <si>
    <t>AGENT: What the?! Come with me, you can explain this to HQ!</t>
  </si>
  <si>
    <t>AGENT: What happened to the excavation? \n SHAFT BOSS: We got ... interrupted. By ... a kid. \n AGENT: A kid?! \n SHAFT BOSS: But we did manage to recover one ... \n AGENT: Hush! You know that's top secret. Alright, hand it over and scram! \n SHAFT BOSS: Okay, here ... uh!</t>
  </si>
  <si>
    <t>drag2</t>
  </si>
  <si>
    <t>Zoolander defeated</t>
  </si>
  <si>
    <t>Shaft scheme revealed</t>
  </si>
  <si>
    <t>zoolanderdefeat</t>
  </si>
  <si>
    <t>shaftscheme</t>
  </si>
  <si>
    <t>A boulder is causing problems for travellers? It's "our fault"? Who cares? We've got urgent work to do!</t>
  </si>
  <si>
    <t>zoolander1</t>
  </si>
  <si>
    <t>zoolander2</t>
  </si>
  <si>
    <t>Ah, I dropped the keys to my earth-mover!</t>
  </si>
  <si>
    <t>Weaver</t>
  </si>
  <si>
    <t>pythwire</t>
  </si>
  <si>
    <t>Pythwire</t>
  </si>
  <si>
    <t>???</t>
  </si>
  <si>
    <t>Ambushed by ???</t>
  </si>
  <si>
    <t>ambushedbyqqq</t>
  </si>
  <si>
    <t>qqq1</t>
  </si>
  <si>
    <t>qqq2</t>
  </si>
  <si>
    <t>Ah, the Enforcers weren't meant to let anyone out!</t>
  </si>
  <si>
    <t>I'll reveal nothing about our plot! In fact, forget I said anything about a plot!</t>
  </si>
  <si>
    <t xml:space="preserve"> My Elofly is a genius! I'm going to collect as many as I can.</t>
  </si>
  <si>
    <t>novak1</t>
  </si>
  <si>
    <t>novak2</t>
  </si>
  <si>
    <t>Hmm, not smart enough ...</t>
  </si>
  <si>
    <t>Novak</t>
  </si>
  <si>
    <t>elofly</t>
  </si>
  <si>
    <t>Elofly</t>
  </si>
  <si>
    <t>Curie</t>
  </si>
  <si>
    <t>scientist</t>
  </si>
  <si>
    <t>propellercat</t>
  </si>
  <si>
    <t>Propellercat</t>
  </si>
  <si>
    <t>Connor</t>
  </si>
  <si>
    <t>weavifly</t>
  </si>
  <si>
    <t>Weavifly</t>
  </si>
  <si>
    <t>weaver1</t>
  </si>
  <si>
    <t>weaver2</t>
  </si>
  <si>
    <t>Hey, butt out of it! This mine site belongs to Shaft!</t>
  </si>
  <si>
    <t>Go on, get out!</t>
  </si>
  <si>
    <t>curie1</t>
  </si>
  <si>
    <t>curie2</t>
  </si>
  <si>
    <t>Look at my magnificent invention!</t>
  </si>
  <si>
    <t>Why did you do that?</t>
  </si>
  <si>
    <t>My Weavifly is fighting fit now - there was a while there where it couldn't fly.</t>
  </si>
  <si>
    <t>connor1</t>
  </si>
  <si>
    <t>connor2</t>
  </si>
  <si>
    <t>Oh well, this will be a learning experience for them.</t>
  </si>
  <si>
    <t>Wanda</t>
  </si>
  <si>
    <t>Twig</t>
  </si>
  <si>
    <t>Surat</t>
  </si>
  <si>
    <t>Roxby</t>
  </si>
  <si>
    <t>fisher</t>
  </si>
  <si>
    <t>nudiflot-male</t>
  </si>
  <si>
    <t>Nudiflot M</t>
  </si>
  <si>
    <t>nudiflot-female</t>
  </si>
  <si>
    <t>Nudiflot F</t>
  </si>
  <si>
    <t>foofle</t>
  </si>
  <si>
    <t>Foofle</t>
  </si>
  <si>
    <t>ignibus</t>
  </si>
  <si>
    <t>Ignibus</t>
  </si>
  <si>
    <t>roxby1</t>
  </si>
  <si>
    <t>roxby2</t>
  </si>
  <si>
    <t>roxby3</t>
  </si>
  <si>
    <t>surat1</t>
  </si>
  <si>
    <t>surat2</t>
  </si>
  <si>
    <t>surat3</t>
  </si>
  <si>
    <t>Scram! You're getting in our way.</t>
  </si>
  <si>
    <t xml:space="preserve">Bring that pile driver over here and be quick! Hey ... you don't look like a miner. </t>
  </si>
  <si>
    <t xml:space="preserve">Scram! </t>
  </si>
  <si>
    <t>I hope Boss is not mad - she gets angry so fast, \n But she is a nice person and has a heart like a diamond.</t>
  </si>
  <si>
    <t xml:space="preserve"> They call it the "dark artery" - the fossilised blood and bone of ancient tuxemon beneath the soil. \n And we get to dig it up!</t>
  </si>
  <si>
    <t xml:space="preserve">I knew you wouldn't understand. </t>
  </si>
  <si>
    <t>twig1</t>
  </si>
  <si>
    <t>twig2</t>
  </si>
  <si>
    <t>twig3</t>
  </si>
  <si>
    <t xml:space="preserve">Some of the stuff we're digging up belongs in a museum! Wait, you don't work here. </t>
  </si>
  <si>
    <t>Don't mention that museum stuff to the boss, okay?</t>
  </si>
  <si>
    <t>I will train more and become as strong as our Boss. \n She worked so hard to become the leader, I wanna be like her someday.</t>
  </si>
  <si>
    <t>wanda1</t>
  </si>
  <si>
    <t>wanda2</t>
  </si>
  <si>
    <t>All I ever seem to catch is boring Nudiflot!</t>
  </si>
  <si>
    <t>The fishing's good in Flower City - but who wants to walk that far? \n Here, you can have my Fishing Rod.</t>
  </si>
  <si>
    <t>Here we go, five tuxemon! Which would you like?</t>
  </si>
  <si>
    <t xml:space="preserve">*rummages* *rumages* </t>
  </si>
  <si>
    <t>myfirstmon1</t>
  </si>
  <si>
    <t>myfirstmon2</t>
  </si>
  <si>
    <t xml:space="preserve">Hey, what are you doing rummaging in bins? That's gross - and it's against the rules! \n ... \n What, they were throwing out perfectly good tuxemon? \n ... \n Well, if they were perfectly good, they wouldn't throw them out, would they? \n They must be inferior to the new models. Here, I'll show you! </t>
  </si>
  <si>
    <t>Hey, you came! That's great.\n When the fancy new tuxemon come through from the Cathedral, we just threw all our old ones in the bin!\n It seems like such a waste, especially when kids like you don't have any!</t>
  </si>
  <si>
    <t>danteresting</t>
  </si>
  <si>
    <t>I'm working, boss, I'm working! \n Oh, it's just you. You know, we throw out so much of our stock. It's such a terrible waste. \n It all goes into the bins behind the back of the Store.</t>
  </si>
  <si>
    <t>billie1</t>
  </si>
  <si>
    <t>roddick1</t>
  </si>
  <si>
    <t>marion1</t>
  </si>
  <si>
    <t>graf1</t>
  </si>
  <si>
    <t>nurse1</t>
  </si>
  <si>
    <t>Welcome to the Cotton Town Cathedral Centre! \n Do you want to heal your Tuxemon?</t>
  </si>
  <si>
    <t>How is your adventure so far? \n ... \n Wow, so talkative! You are really coming out of your shell.</t>
  </si>
  <si>
    <t>rockat</t>
  </si>
  <si>
    <t>Rockat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</si>
</sst>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0" borderId="0" xfId="0"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7907E-B03A-4F1C-9E72-2BE2FDD45F01}">
  <dimension ref="A1:A10"/>
  <sheetViews>
    <sheetView workbookViewId="0">
      <selection activeCell="A9" sqref="A9"/>
    </sheetView>
  </sheetViews>
  <sheetFormatPr defaultRowHeight="14.4" x14ac:dyDescent="0.3"/>
  <sheetData>
    <row r="1" spans="1:1" x14ac:dyDescent="0.3">
      <c r="A1" s="2" t="s">
        <v>134</v>
      </c>
    </row>
    <row r="2" spans="1:1" x14ac:dyDescent="0.3">
      <c r="A2" t="s">
        <v>135</v>
      </c>
    </row>
    <row r="3" spans="1:1" x14ac:dyDescent="0.3">
      <c r="A3" t="s">
        <v>137</v>
      </c>
    </row>
    <row r="4" spans="1:1" x14ac:dyDescent="0.3">
      <c r="A4" t="s">
        <v>145</v>
      </c>
    </row>
    <row r="5" spans="1:1" x14ac:dyDescent="0.3">
      <c r="A5" t="s">
        <v>146</v>
      </c>
    </row>
    <row r="6" spans="1:1" x14ac:dyDescent="0.3">
      <c r="A6" t="s">
        <v>147</v>
      </c>
    </row>
    <row r="7" spans="1:1" x14ac:dyDescent="0.3">
      <c r="A7" t="s">
        <v>148</v>
      </c>
    </row>
    <row r="8" spans="1:1" x14ac:dyDescent="0.3">
      <c r="A8" t="s">
        <v>151</v>
      </c>
    </row>
    <row r="10" spans="1:1" x14ac:dyDescent="0.3">
      <c r="A10" t="s">
        <v>149</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44"/>
  <sheetViews>
    <sheetView topLeftCell="A21" zoomScaleNormal="100" workbookViewId="0">
      <selection activeCell="A34" sqref="A34"/>
    </sheetView>
  </sheetViews>
  <sheetFormatPr defaultRowHeight="14.4" x14ac:dyDescent="0.3"/>
  <cols>
    <col min="1" max="1" width="16.88671875" bestFit="1" customWidth="1"/>
    <col min="2" max="2" width="9.6640625" bestFit="1" customWidth="1"/>
    <col min="4" max="4" width="44.5546875" bestFit="1" customWidth="1"/>
    <col min="5" max="5" width="14.109375" bestFit="1" customWidth="1"/>
    <col min="19" max="19" width="74" customWidth="1"/>
    <col min="20" max="20" width="52.5546875" customWidth="1"/>
    <col min="23" max="23" width="23.44140625" bestFit="1" customWidth="1"/>
    <col min="24" max="24" width="20.44140625" customWidth="1"/>
    <col min="25" max="25" width="43.88671875" customWidth="1"/>
  </cols>
  <sheetData>
    <row r="1" spans="1:59" ht="57.6" x14ac:dyDescent="0.3">
      <c r="A1" s="3" t="s">
        <v>138</v>
      </c>
      <c r="B1" s="4"/>
      <c r="C1" s="4"/>
      <c r="D1" s="4"/>
      <c r="E1" s="4"/>
      <c r="F1" s="4"/>
      <c r="G1" s="4"/>
      <c r="H1" s="4"/>
      <c r="I1" s="4"/>
      <c r="J1" s="4"/>
      <c r="K1" s="4"/>
      <c r="L1" s="4"/>
      <c r="M1" s="4"/>
      <c r="N1" s="4"/>
      <c r="O1" s="4"/>
      <c r="P1" s="4"/>
      <c r="Q1" s="4"/>
      <c r="R1" s="5" t="s">
        <v>140</v>
      </c>
      <c r="S1" s="5"/>
      <c r="T1" s="5"/>
      <c r="U1" s="5"/>
      <c r="V1" s="5"/>
      <c r="W1" s="6" t="s">
        <v>141</v>
      </c>
      <c r="X1" s="6"/>
      <c r="Y1" s="6"/>
      <c r="Z1" s="6"/>
      <c r="AA1" s="6"/>
      <c r="AC1" t="s">
        <v>8</v>
      </c>
      <c r="AD1" t="s">
        <v>11</v>
      </c>
      <c r="AE1" t="s">
        <v>9</v>
      </c>
      <c r="AF1" t="s">
        <v>12</v>
      </c>
      <c r="AX1" s="1" t="s">
        <v>20</v>
      </c>
      <c r="AY1" s="1" t="s">
        <v>21</v>
      </c>
      <c r="AZ1" t="s">
        <v>22</v>
      </c>
      <c r="BA1" t="s">
        <v>12</v>
      </c>
      <c r="BB1" s="1" t="s">
        <v>28</v>
      </c>
      <c r="BC1" s="1" t="s">
        <v>29</v>
      </c>
      <c r="BD1" s="1" t="s">
        <v>30</v>
      </c>
      <c r="BE1" s="1" t="s">
        <v>25</v>
      </c>
      <c r="BF1" s="1" t="s">
        <v>31</v>
      </c>
      <c r="BG1" t="s">
        <v>326</v>
      </c>
    </row>
    <row r="2" spans="1:59" x14ac:dyDescent="0.3">
      <c r="A2" t="s">
        <v>67</v>
      </c>
      <c r="B2" t="s">
        <v>2</v>
      </c>
      <c r="C2" t="s">
        <v>15</v>
      </c>
      <c r="D2" t="s">
        <v>68</v>
      </c>
      <c r="E2" t="s">
        <v>13</v>
      </c>
      <c r="F2" t="s">
        <v>69</v>
      </c>
      <c r="G2" t="s">
        <v>70</v>
      </c>
      <c r="H2" t="s">
        <v>72</v>
      </c>
      <c r="I2" t="s">
        <v>16</v>
      </c>
      <c r="J2" t="s">
        <v>1</v>
      </c>
      <c r="K2" t="s">
        <v>17</v>
      </c>
      <c r="L2" t="s">
        <v>18</v>
      </c>
      <c r="M2" t="s">
        <v>1</v>
      </c>
      <c r="N2" t="s">
        <v>17</v>
      </c>
      <c r="O2" t="s">
        <v>19</v>
      </c>
      <c r="P2" t="s">
        <v>1</v>
      </c>
      <c r="Q2" t="s">
        <v>17</v>
      </c>
      <c r="W2" t="s">
        <v>139</v>
      </c>
      <c r="X2" t="s">
        <v>83</v>
      </c>
      <c r="Y2" t="s">
        <v>71</v>
      </c>
      <c r="Z2" t="s">
        <v>136</v>
      </c>
      <c r="AA2" t="s">
        <v>142</v>
      </c>
    </row>
    <row r="3" spans="1:59" x14ac:dyDescent="0.3">
      <c r="A3" t="s">
        <v>0</v>
      </c>
      <c r="B3" t="s">
        <v>4</v>
      </c>
      <c r="C3" t="s">
        <v>66</v>
      </c>
      <c r="D3" t="str">
        <f t="shared" ref="D3:D5" si="0">CONCATENATE(B3,"_",LOWER(C3),IF(C3="","","_"),SUBSTITUTE(LOWER(A3)," ",""))</f>
        <v>spyder_stop_dante</v>
      </c>
      <c r="E3" t="s">
        <v>14</v>
      </c>
      <c r="F3">
        <v>15</v>
      </c>
      <c r="G3">
        <v>8</v>
      </c>
      <c r="H3" t="s">
        <v>73</v>
      </c>
      <c r="I3" t="s">
        <v>23</v>
      </c>
      <c r="J3" t="s">
        <v>24</v>
      </c>
      <c r="K3">
        <v>1</v>
      </c>
      <c r="L3" t="s">
        <v>26</v>
      </c>
      <c r="M3" t="s">
        <v>27</v>
      </c>
      <c r="N3">
        <v>2</v>
      </c>
      <c r="S3" s="9" t="str">
        <f t="shared" ref="S3:S28" si="1">IF(I3="","",CONCATENATE($BA$1,$BC$1,$BB$1,J3,$BE$1,K3,$BG$1,I3,$BA$1,$BD$1))</f>
        <v xml:space="preserve">" "monsters": [
        {
            "name": "Agnite",
            "level": 1, "slug": "agnite" ,
        }
</v>
      </c>
      <c r="T3" t="str">
        <f>IF(L3="","",CONCATENATE($BA$1,$BB$1,M3,$BG$1,L3,$BE$1,N3,$BD$1))</f>
        <v xml:space="preserve">" 
        {
            "name": "Rockitten, "slug": "rockitten",
            "level": 2,
        }
</v>
      </c>
      <c r="U3" t="str">
        <f>IF(O3="","",CONCATENATE($BA$1,$BB$1,P3,$BE$1,Q3,$BD$1))</f>
        <v/>
      </c>
      <c r="V3" t="str">
        <f>IF(J3="","","]")</f>
        <v>]</v>
      </c>
      <c r="W3" t="str">
        <f>"Create "&amp;A3</f>
        <v>Create Dante</v>
      </c>
      <c r="X3" t="str">
        <f>"not npc_exists "&amp;D3</f>
        <v>not npc_exists spyder_stop_dante</v>
      </c>
      <c r="Y3" t="str">
        <f t="shared" ref="Y3:Y23" si="2">"create_npc "&amp;D3&amp;","&amp;F3&amp;","&amp;G3&amp;","&amp;","&amp;H3</f>
        <v>create_npc spyder_stop_dante,15,8,,stand</v>
      </c>
      <c r="Z3" t="str">
        <f>CONCATENATE(D3,".json")</f>
        <v>spyder_stop_dante.json</v>
      </c>
      <c r="AA3" t="str">
        <f t="shared" ref="AA3:AA11" si="3">CONCATENATE($AX$1,D3,$AY$1,E3,S3,T3,U3,V3,$AZ$1)</f>
        <v>{
    "slug": "spyder_stop_dante",
    "sprite_name": "shop_assistant" "monsters": [
        {
            "name": "Agnite",
            "level": 1, "slug": "agnite" ,
        }
" 
        {
            "name": "Rockitten, "slug": "rockitten",
            "level": 2,
        }
]}</v>
      </c>
      <c r="AB3" t="str">
        <f t="shared" ref="AB3:AB29" si="4">CONCATENATE($AC$1,$AD$1,D3,$AF$1,CHAR(10),$AE$1,$AD$1,A3,$AF$1)</f>
        <v xml:space="preserve">msgid "spyder_stop_dante" 
msgstr "Dante" </v>
      </c>
    </row>
    <row r="4" spans="1:59" x14ac:dyDescent="0.3">
      <c r="A4" t="s">
        <v>27</v>
      </c>
      <c r="B4" t="s">
        <v>4</v>
      </c>
      <c r="C4" t="s">
        <v>86</v>
      </c>
      <c r="D4" t="str">
        <f t="shared" si="0"/>
        <v>spyder_frolicking_rockitten</v>
      </c>
      <c r="E4" t="s">
        <v>26</v>
      </c>
      <c r="F4">
        <v>24</v>
      </c>
      <c r="G4">
        <v>2</v>
      </c>
      <c r="H4" t="s">
        <v>81</v>
      </c>
      <c r="S4" s="9" t="str">
        <f t="shared" si="1"/>
        <v/>
      </c>
      <c r="T4" t="str">
        <f t="shared" ref="T4:T28" si="5">IF(L4="","",CONCATENATE($BA$1,$BB$1,M4,$BG$1,L4,$BE$1,N4,$BD$1))</f>
        <v/>
      </c>
      <c r="U4" t="str">
        <f t="shared" ref="U4:U34" si="6">IF(O4="","",CONCATENATE($BA$1,$BB$1,P4,$BE$1,Q4,$BD$1))</f>
        <v/>
      </c>
      <c r="V4" t="str">
        <f t="shared" ref="V4:V23" si="7">IF(J4="","","]")</f>
        <v/>
      </c>
      <c r="W4" t="str">
        <f t="shared" ref="W4:W21" si="8">"Create "&amp;A4</f>
        <v>Create Rockitten</v>
      </c>
      <c r="X4" t="str">
        <f t="shared" ref="X4:X11" si="9">"not npc_exists "&amp;D4</f>
        <v>not npc_exists spyder_frolicking_rockitten</v>
      </c>
      <c r="Y4" t="str">
        <f t="shared" si="2"/>
        <v>create_npc spyder_frolicking_rockitten,24,2,,wander</v>
      </c>
      <c r="Z4" t="str">
        <f t="shared" ref="Z4:Z11" si="10">CONCATENATE(D4,".json")</f>
        <v>spyder_frolicking_rockitten.json</v>
      </c>
      <c r="AA4" t="str">
        <f t="shared" si="3"/>
        <v>{
    "slug": "spyder_frolicking_rockitten",
    "sprite_name": "rockitten}</v>
      </c>
      <c r="AB4" t="str">
        <f t="shared" si="4"/>
        <v xml:space="preserve">msgid "spyder_frolicking_rockitten" 
msgstr "Rockitten" </v>
      </c>
    </row>
    <row r="5" spans="1:59" x14ac:dyDescent="0.3">
      <c r="A5" t="s">
        <v>87</v>
      </c>
      <c r="B5" t="s">
        <v>4</v>
      </c>
      <c r="C5" t="s">
        <v>86</v>
      </c>
      <c r="D5" t="str">
        <f t="shared" si="0"/>
        <v>spyder_frolicking_conileaf</v>
      </c>
      <c r="E5" t="s">
        <v>82</v>
      </c>
      <c r="F5">
        <v>27</v>
      </c>
      <c r="G5">
        <v>3</v>
      </c>
      <c r="H5" t="s">
        <v>81</v>
      </c>
      <c r="S5" s="9" t="str">
        <f t="shared" si="1"/>
        <v/>
      </c>
      <c r="T5" t="str">
        <f t="shared" si="5"/>
        <v/>
      </c>
      <c r="U5" t="str">
        <f t="shared" si="6"/>
        <v/>
      </c>
      <c r="V5" t="str">
        <f t="shared" si="7"/>
        <v/>
      </c>
      <c r="W5" t="str">
        <f t="shared" si="8"/>
        <v>Create Conileaf</v>
      </c>
      <c r="X5" t="str">
        <f t="shared" si="9"/>
        <v>not npc_exists spyder_frolicking_conileaf</v>
      </c>
      <c r="Y5" t="str">
        <f t="shared" si="2"/>
        <v>create_npc spyder_frolicking_conileaf,27,3,,wander</v>
      </c>
      <c r="Z5" t="str">
        <f t="shared" si="10"/>
        <v>spyder_frolicking_conileaf.json</v>
      </c>
      <c r="AA5" t="str">
        <f t="shared" si="3"/>
        <v>{
    "slug": "spyder_frolicking_conileaf",
    "sprite_name": "conileaf}</v>
      </c>
      <c r="AB5" t="str">
        <f t="shared" si="4"/>
        <v xml:space="preserve">msgid "spyder_frolicking_conileaf" 
msgstr "Conileaf" </v>
      </c>
    </row>
    <row r="6" spans="1:59" x14ac:dyDescent="0.3">
      <c r="A6" t="s">
        <v>85</v>
      </c>
      <c r="B6" t="s">
        <v>4</v>
      </c>
      <c r="C6" t="s">
        <v>36</v>
      </c>
      <c r="D6" t="str">
        <f>CONCATENATE(B6,"_",LOWER(C6),IF(C6="","","_"),SUBSTITUTE(LOWER(A6)," ",""))</f>
        <v>spyder_papertown_riverboatcaptain</v>
      </c>
      <c r="E6" t="s">
        <v>88</v>
      </c>
      <c r="F6">
        <v>4</v>
      </c>
      <c r="G6">
        <v>16</v>
      </c>
      <c r="H6" t="s">
        <v>73</v>
      </c>
      <c r="S6" s="9" t="str">
        <f t="shared" si="1"/>
        <v/>
      </c>
      <c r="T6" t="str">
        <f t="shared" si="5"/>
        <v/>
      </c>
      <c r="U6" t="str">
        <f t="shared" si="6"/>
        <v/>
      </c>
      <c r="V6" t="str">
        <f t="shared" si="7"/>
        <v/>
      </c>
      <c r="W6" t="str">
        <f t="shared" si="8"/>
        <v>Create Riverboat Captain</v>
      </c>
      <c r="X6" t="str">
        <f t="shared" si="9"/>
        <v>not npc_exists spyder_papertown_riverboatcaptain</v>
      </c>
      <c r="Y6" t="str">
        <f t="shared" si="2"/>
        <v>create_npc spyder_papertown_riverboatcaptain,4,16,,stand</v>
      </c>
      <c r="Z6" t="str">
        <f t="shared" si="10"/>
        <v>spyder_papertown_riverboatcaptain.json</v>
      </c>
      <c r="AA6" t="str">
        <f t="shared" si="3"/>
        <v>{
    "slug": "spyder_papertown_riverboatcaptain",
    "sprite_name": "riverboatcaptain}</v>
      </c>
      <c r="AB6" t="str">
        <f t="shared" si="4"/>
        <v xml:space="preserve">msgid "spyder_papertown_riverboatcaptain" 
msgstr "Riverboat Captain" </v>
      </c>
    </row>
    <row r="7" spans="1:59" x14ac:dyDescent="0.3">
      <c r="A7" t="s">
        <v>92</v>
      </c>
      <c r="B7" t="s">
        <v>4</v>
      </c>
      <c r="C7" t="s">
        <v>36</v>
      </c>
      <c r="D7" t="str">
        <f t="shared" ref="D7:D21" si="11">CONCATENATE(B7,"_",LOWER(C7),IF(C7="","","_"),SUBSTITUTE(LOWER(A7)," ",""))</f>
        <v>spyder_papertown_homemaker</v>
      </c>
      <c r="E7" t="s">
        <v>93</v>
      </c>
      <c r="F7">
        <v>11</v>
      </c>
      <c r="G7">
        <v>14</v>
      </c>
      <c r="H7" t="s">
        <v>81</v>
      </c>
      <c r="S7" s="9" t="str">
        <f t="shared" si="1"/>
        <v/>
      </c>
      <c r="T7" t="str">
        <f t="shared" si="5"/>
        <v/>
      </c>
      <c r="U7" t="str">
        <f t="shared" si="6"/>
        <v/>
      </c>
      <c r="V7" t="str">
        <f t="shared" si="7"/>
        <v/>
      </c>
      <c r="W7" t="str">
        <f t="shared" si="8"/>
        <v>Create Homemaker</v>
      </c>
      <c r="X7" t="str">
        <f t="shared" si="9"/>
        <v>not npc_exists spyder_papertown_homemaker</v>
      </c>
      <c r="Y7" t="str">
        <f t="shared" si="2"/>
        <v>create_npc spyder_papertown_homemaker,11,14,,wander</v>
      </c>
      <c r="Z7" t="str">
        <f t="shared" si="10"/>
        <v>spyder_papertown_homemaker.json</v>
      </c>
      <c r="AA7" t="str">
        <f t="shared" si="3"/>
        <v>{
    "slug": "spyder_papertown_homemaker",
    "sprite_name": "homemaker}</v>
      </c>
      <c r="AB7" t="str">
        <f t="shared" si="4"/>
        <v xml:space="preserve">msgid "spyder_papertown_homemaker" 
msgstr "Homemaker" </v>
      </c>
    </row>
    <row r="8" spans="1:59" x14ac:dyDescent="0.3">
      <c r="A8" t="s">
        <v>111</v>
      </c>
      <c r="B8" t="s">
        <v>4</v>
      </c>
      <c r="C8" t="s">
        <v>36</v>
      </c>
      <c r="D8" t="str">
        <f t="shared" si="11"/>
        <v>spyder_papertown_mom</v>
      </c>
      <c r="E8" t="s">
        <v>93</v>
      </c>
      <c r="F8">
        <v>5</v>
      </c>
      <c r="G8">
        <v>5</v>
      </c>
      <c r="H8" t="s">
        <v>81</v>
      </c>
      <c r="S8" s="9" t="str">
        <f t="shared" si="1"/>
        <v/>
      </c>
      <c r="T8" t="str">
        <f t="shared" si="5"/>
        <v/>
      </c>
      <c r="U8" t="str">
        <f t="shared" si="6"/>
        <v/>
      </c>
      <c r="V8" t="str">
        <f t="shared" si="7"/>
        <v/>
      </c>
      <c r="W8" t="str">
        <f t="shared" si="8"/>
        <v>Create Mom</v>
      </c>
      <c r="X8" t="str">
        <f t="shared" si="9"/>
        <v>not npc_exists spyder_papertown_mom</v>
      </c>
      <c r="Y8" t="str">
        <f t="shared" si="2"/>
        <v>create_npc spyder_papertown_mom,5,5,,wander</v>
      </c>
      <c r="Z8" t="str">
        <f t="shared" si="10"/>
        <v>spyder_papertown_mom.json</v>
      </c>
      <c r="AA8" t="str">
        <f t="shared" si="3"/>
        <v>{
    "slug": "spyder_papertown_mom",
    "sprite_name": "homemaker}</v>
      </c>
      <c r="AB8" t="str">
        <f t="shared" si="4"/>
        <v xml:space="preserve">msgid "spyder_papertown_mom" 
msgstr "Mom" </v>
      </c>
    </row>
    <row r="9" spans="1:59" x14ac:dyDescent="0.3">
      <c r="A9" t="s">
        <v>120</v>
      </c>
      <c r="B9" t="s">
        <v>4</v>
      </c>
      <c r="C9" t="s">
        <v>36</v>
      </c>
      <c r="D9" t="str">
        <f t="shared" si="11"/>
        <v>spyder_papertown_grannypiper</v>
      </c>
      <c r="E9" t="s">
        <v>121</v>
      </c>
      <c r="F9">
        <v>3</v>
      </c>
      <c r="G9">
        <v>6</v>
      </c>
      <c r="H9" t="s">
        <v>73</v>
      </c>
      <c r="S9" s="9" t="str">
        <f t="shared" si="1"/>
        <v/>
      </c>
      <c r="T9" t="str">
        <f t="shared" si="5"/>
        <v/>
      </c>
      <c r="U9" t="str">
        <f t="shared" si="6"/>
        <v/>
      </c>
      <c r="V9" t="str">
        <f t="shared" si="7"/>
        <v/>
      </c>
      <c r="W9" t="str">
        <f t="shared" si="8"/>
        <v>Create Granny Piper</v>
      </c>
      <c r="X9" t="str">
        <f t="shared" si="9"/>
        <v>not npc_exists spyder_papertown_grannypiper</v>
      </c>
      <c r="Y9" t="str">
        <f t="shared" si="2"/>
        <v>create_npc spyder_papertown_grannypiper,3,6,,stand</v>
      </c>
      <c r="Z9" t="str">
        <f t="shared" si="10"/>
        <v>spyder_papertown_grannypiper.json</v>
      </c>
      <c r="AA9" t="str">
        <f t="shared" si="3"/>
        <v>{
    "slug": "spyder_papertown_grannypiper",
    "sprite_name": "granny}</v>
      </c>
      <c r="AB9" t="str">
        <f t="shared" si="4"/>
        <v xml:space="preserve">msgid "spyder_papertown_grannypiper" 
msgstr "Granny Piper" </v>
      </c>
    </row>
    <row r="10" spans="1:59" x14ac:dyDescent="0.3">
      <c r="A10" t="s">
        <v>129</v>
      </c>
      <c r="B10" t="s">
        <v>4</v>
      </c>
      <c r="C10" t="s">
        <v>36</v>
      </c>
      <c r="D10" t="str">
        <f t="shared" si="11"/>
        <v>spyder_papertown_shopkeeper</v>
      </c>
      <c r="E10" t="s">
        <v>130</v>
      </c>
      <c r="F10">
        <v>4</v>
      </c>
      <c r="G10">
        <v>8</v>
      </c>
      <c r="H10" t="s">
        <v>73</v>
      </c>
      <c r="S10" s="9" t="str">
        <f t="shared" si="1"/>
        <v/>
      </c>
      <c r="T10" t="str">
        <f t="shared" si="5"/>
        <v/>
      </c>
      <c r="U10" t="str">
        <f t="shared" si="6"/>
        <v/>
      </c>
      <c r="V10" t="str">
        <f t="shared" si="7"/>
        <v/>
      </c>
      <c r="W10" t="str">
        <f t="shared" si="8"/>
        <v>Create Shopkeeper</v>
      </c>
      <c r="X10" t="str">
        <f t="shared" si="9"/>
        <v>not npc_exists spyder_papertown_shopkeeper</v>
      </c>
      <c r="Y10" t="str">
        <f t="shared" si="2"/>
        <v>create_npc spyder_papertown_shopkeeper,4,8,,stand</v>
      </c>
      <c r="Z10" t="str">
        <f t="shared" si="10"/>
        <v>spyder_papertown_shopkeeper.json</v>
      </c>
      <c r="AA10" t="str">
        <f t="shared" si="3"/>
        <v>{
    "slug": "spyder_papertown_shopkeeper",
    "sprite_name": "shopkeeper}</v>
      </c>
      <c r="AB10" t="str">
        <f t="shared" si="4"/>
        <v xml:space="preserve">msgid "spyder_papertown_shopkeeper" 
msgstr "Shopkeeper" </v>
      </c>
    </row>
    <row r="11" spans="1:59" x14ac:dyDescent="0.3">
      <c r="A11" t="s">
        <v>0</v>
      </c>
      <c r="B11" t="s">
        <v>4</v>
      </c>
      <c r="C11" t="s">
        <v>131</v>
      </c>
      <c r="D11" t="str">
        <f t="shared" si="11"/>
        <v>spyder_instore_dante</v>
      </c>
      <c r="E11" t="s">
        <v>14</v>
      </c>
      <c r="F11">
        <v>12</v>
      </c>
      <c r="G11">
        <v>7</v>
      </c>
      <c r="H11" t="s">
        <v>73</v>
      </c>
      <c r="S11" s="9" t="str">
        <f t="shared" si="1"/>
        <v/>
      </c>
      <c r="T11" t="str">
        <f t="shared" si="5"/>
        <v/>
      </c>
      <c r="U11" t="str">
        <f t="shared" si="6"/>
        <v/>
      </c>
      <c r="V11" t="str">
        <f t="shared" si="7"/>
        <v/>
      </c>
      <c r="W11" t="str">
        <f t="shared" si="8"/>
        <v>Create Dante</v>
      </c>
      <c r="X11" t="str">
        <f t="shared" si="9"/>
        <v>not npc_exists spyder_instore_dante</v>
      </c>
      <c r="Y11" t="str">
        <f t="shared" si="2"/>
        <v>create_npc spyder_instore_dante,12,7,,stand</v>
      </c>
      <c r="Z11" t="str">
        <f t="shared" si="10"/>
        <v>spyder_instore_dante.json</v>
      </c>
      <c r="AA11" t="str">
        <f t="shared" si="3"/>
        <v>{
    "slug": "spyder_instore_dante",
    "sprite_name": "shop_assistant}</v>
      </c>
      <c r="AB11" t="str">
        <f t="shared" si="4"/>
        <v xml:space="preserve">msgid "spyder_instore_dante" 
msgstr "Dante" </v>
      </c>
    </row>
    <row r="12" spans="1:59" x14ac:dyDescent="0.3">
      <c r="A12" t="s">
        <v>181</v>
      </c>
      <c r="B12" t="s">
        <v>4</v>
      </c>
      <c r="D12" t="str">
        <f t="shared" si="11"/>
        <v>spyder_billie</v>
      </c>
      <c r="E12" t="s">
        <v>182</v>
      </c>
      <c r="I12" t="s">
        <v>183</v>
      </c>
      <c r="J12" t="s">
        <v>184</v>
      </c>
      <c r="K12">
        <v>5</v>
      </c>
      <c r="S12" s="9" t="str">
        <f t="shared" si="1"/>
        <v xml:space="preserve">" "monsters": [
        {
            "name": "Dollfin",
            "level": 5, "slug": "dollfin" ,
        }
</v>
      </c>
      <c r="T12" t="str">
        <f t="shared" si="5"/>
        <v/>
      </c>
      <c r="U12" t="str">
        <f t="shared" si="6"/>
        <v/>
      </c>
      <c r="V12" t="str">
        <f t="shared" si="7"/>
        <v>]</v>
      </c>
      <c r="W12" t="str">
        <f t="shared" si="8"/>
        <v>Create Billie</v>
      </c>
      <c r="X12" t="str">
        <f t="shared" ref="X12:X16" si="12">"not npc_exists "&amp;D12</f>
        <v>not npc_exists spyder_billie</v>
      </c>
      <c r="Y12" t="str">
        <f t="shared" si="2"/>
        <v>create_npc spyder_billie,,,,</v>
      </c>
      <c r="Z12" t="str">
        <f t="shared" ref="Z12:Z16" si="13">CONCATENATE(D12,".json")</f>
        <v>spyder_billie.json</v>
      </c>
      <c r="AA12" t="str">
        <f t="shared" ref="AA12:AA25" si="14">CONCATENATE($AX$1,D12,$AY$1,E12,S12,T12,U12,V12,$AZ$1)</f>
        <v>{
    "slug": "spyder_billie",
    "sprite_name": "misa" "monsters": [
        {
            "name": "Dollfin",
            "level": 5, "slug": "dollfin" ,
        }
]}</v>
      </c>
      <c r="AB12" t="str">
        <f t="shared" si="4"/>
        <v xml:space="preserve">msgid "spyder_billie" 
msgstr "Billie" </v>
      </c>
    </row>
    <row r="13" spans="1:59" x14ac:dyDescent="0.3">
      <c r="A13" t="s">
        <v>185</v>
      </c>
      <c r="B13" t="s">
        <v>4</v>
      </c>
      <c r="C13" t="s">
        <v>186</v>
      </c>
      <c r="D13" t="str">
        <f t="shared" si="11"/>
        <v>spyder_cottontown_monk</v>
      </c>
      <c r="E13" t="s">
        <v>187</v>
      </c>
      <c r="S13" s="9" t="str">
        <f t="shared" si="1"/>
        <v/>
      </c>
      <c r="T13" t="str">
        <f t="shared" si="5"/>
        <v/>
      </c>
      <c r="U13" t="str">
        <f t="shared" si="6"/>
        <v/>
      </c>
      <c r="V13" t="str">
        <f t="shared" si="7"/>
        <v/>
      </c>
      <c r="W13" t="str">
        <f t="shared" si="8"/>
        <v>Create Monk</v>
      </c>
      <c r="X13" t="str">
        <f t="shared" si="12"/>
        <v>not npc_exists spyder_cottontown_monk</v>
      </c>
      <c r="Y13" t="str">
        <f t="shared" si="2"/>
        <v>create_npc spyder_cottontown_monk,,,,</v>
      </c>
      <c r="Z13" t="str">
        <f t="shared" si="13"/>
        <v>spyder_cottontown_monk.json</v>
      </c>
      <c r="AA13" t="str">
        <f t="shared" si="14"/>
        <v>{
    "slug": "spyder_cottontown_monk",
    "sprite_name": "monk}</v>
      </c>
      <c r="AB13" t="str">
        <f t="shared" si="4"/>
        <v xml:space="preserve">msgid "spyder_cottontown_monk" 
msgstr "Monk" </v>
      </c>
    </row>
    <row r="14" spans="1:59" x14ac:dyDescent="0.3">
      <c r="A14" t="s">
        <v>191</v>
      </c>
      <c r="B14" t="s">
        <v>4</v>
      </c>
      <c r="C14" t="s">
        <v>186</v>
      </c>
      <c r="D14" t="str">
        <f t="shared" si="11"/>
        <v>spyder_cottontown_hacker</v>
      </c>
      <c r="E14" t="s">
        <v>192</v>
      </c>
      <c r="S14" s="9" t="str">
        <f t="shared" si="1"/>
        <v/>
      </c>
      <c r="T14" t="str">
        <f t="shared" si="5"/>
        <v/>
      </c>
      <c r="U14" t="str">
        <f t="shared" si="6"/>
        <v/>
      </c>
      <c r="V14" t="str">
        <f t="shared" si="7"/>
        <v/>
      </c>
      <c r="W14" t="str">
        <f t="shared" si="8"/>
        <v>Create Hacker</v>
      </c>
      <c r="X14" t="str">
        <f t="shared" si="12"/>
        <v>not npc_exists spyder_cottontown_hacker</v>
      </c>
      <c r="Y14" t="str">
        <f t="shared" si="2"/>
        <v>create_npc spyder_cottontown_hacker,,,,</v>
      </c>
      <c r="Z14" t="str">
        <f t="shared" si="13"/>
        <v>spyder_cottontown_hacker.json</v>
      </c>
      <c r="AA14" t="str">
        <f t="shared" si="14"/>
        <v>{
    "slug": "spyder_cottontown_hacker",
    "sprite_name": "hacker}</v>
      </c>
      <c r="AB14" t="str">
        <f t="shared" si="4"/>
        <v xml:space="preserve">msgid "spyder_cottontown_hacker" 
msgstr "Hacker" </v>
      </c>
    </row>
    <row r="15" spans="1:59" x14ac:dyDescent="0.3">
      <c r="A15" t="s">
        <v>201</v>
      </c>
      <c r="B15" t="s">
        <v>4</v>
      </c>
      <c r="C15" t="s">
        <v>200</v>
      </c>
      <c r="D15" t="str">
        <f t="shared" si="11"/>
        <v>spyder_omnichannel_enforcer</v>
      </c>
      <c r="E15" t="s">
        <v>202</v>
      </c>
      <c r="S15" s="9" t="str">
        <f t="shared" si="1"/>
        <v/>
      </c>
      <c r="T15" t="str">
        <f t="shared" si="5"/>
        <v/>
      </c>
      <c r="U15" t="str">
        <f t="shared" si="6"/>
        <v/>
      </c>
      <c r="V15" t="str">
        <f t="shared" si="7"/>
        <v/>
      </c>
      <c r="W15" t="str">
        <f t="shared" si="8"/>
        <v>Create Enforcer</v>
      </c>
      <c r="X15" t="str">
        <f t="shared" si="12"/>
        <v>not npc_exists spyder_omnichannel_enforcer</v>
      </c>
      <c r="Y15" t="str">
        <f t="shared" si="2"/>
        <v>create_npc spyder_omnichannel_enforcer,,,,</v>
      </c>
      <c r="Z15" t="str">
        <f t="shared" si="13"/>
        <v>spyder_omnichannel_enforcer.json</v>
      </c>
      <c r="AA15" t="str">
        <f t="shared" si="14"/>
        <v>{
    "slug": "spyder_omnichannel_enforcer",
    "sprite_name": "knight}</v>
      </c>
      <c r="AB15" t="str">
        <f t="shared" si="4"/>
        <v xml:space="preserve">msgid "spyder_omnichannel_enforcer" 
msgstr "Enforcer" </v>
      </c>
    </row>
    <row r="16" spans="1:59" x14ac:dyDescent="0.3">
      <c r="A16" t="s">
        <v>208</v>
      </c>
      <c r="B16" t="s">
        <v>4</v>
      </c>
      <c r="C16" t="s">
        <v>186</v>
      </c>
      <c r="D16" t="str">
        <f t="shared" si="11"/>
        <v>spyder_cottontown_barmaid</v>
      </c>
      <c r="E16" t="s">
        <v>209</v>
      </c>
      <c r="F16">
        <v>10</v>
      </c>
      <c r="G16">
        <v>5</v>
      </c>
      <c r="S16" s="9" t="str">
        <f t="shared" si="1"/>
        <v/>
      </c>
      <c r="T16" t="str">
        <f t="shared" si="5"/>
        <v/>
      </c>
      <c r="U16" t="str">
        <f t="shared" si="6"/>
        <v/>
      </c>
      <c r="V16" t="str">
        <f t="shared" si="7"/>
        <v/>
      </c>
      <c r="W16" t="str">
        <f t="shared" si="8"/>
        <v>Create Barmaid</v>
      </c>
      <c r="X16" t="str">
        <f t="shared" si="12"/>
        <v>not npc_exists spyder_cottontown_barmaid</v>
      </c>
      <c r="Y16" t="str">
        <f t="shared" si="2"/>
        <v>create_npc spyder_cottontown_barmaid,10,5,,</v>
      </c>
      <c r="Z16" t="str">
        <f t="shared" si="13"/>
        <v>spyder_cottontown_barmaid.json</v>
      </c>
      <c r="AA16" t="str">
        <f t="shared" si="14"/>
        <v>{
    "slug": "spyder_cottontown_barmaid",
    "sprite_name": "barmaid}</v>
      </c>
      <c r="AB16" t="str">
        <f t="shared" si="4"/>
        <v xml:space="preserve">msgid "spyder_cottontown_barmaid" 
msgstr "Barmaid" </v>
      </c>
    </row>
    <row r="17" spans="1:28" x14ac:dyDescent="0.3">
      <c r="A17" t="s">
        <v>220</v>
      </c>
      <c r="B17" t="s">
        <v>4</v>
      </c>
      <c r="D17" t="str">
        <f t="shared" si="11"/>
        <v>spyder_granny</v>
      </c>
      <c r="E17" t="s">
        <v>121</v>
      </c>
      <c r="F17">
        <v>17</v>
      </c>
      <c r="G17">
        <v>8</v>
      </c>
      <c r="S17" s="9" t="str">
        <f t="shared" si="1"/>
        <v/>
      </c>
      <c r="T17" t="str">
        <f t="shared" si="5"/>
        <v/>
      </c>
      <c r="U17" t="str">
        <f t="shared" si="6"/>
        <v/>
      </c>
      <c r="V17" t="str">
        <f t="shared" si="7"/>
        <v/>
      </c>
      <c r="W17" t="str">
        <f t="shared" si="8"/>
        <v>Create Granny</v>
      </c>
      <c r="X17" t="str">
        <f t="shared" ref="X17:X24" si="15">"not npc_exists "&amp;D17</f>
        <v>not npc_exists spyder_granny</v>
      </c>
      <c r="Y17" t="str">
        <f t="shared" si="2"/>
        <v>create_npc spyder_granny,17,8,,</v>
      </c>
      <c r="Z17" t="str">
        <f t="shared" ref="Z17:Z36" si="16">CONCATENATE(D17,".json")</f>
        <v>spyder_granny.json</v>
      </c>
      <c r="AA17" t="str">
        <f t="shared" si="14"/>
        <v>{
    "slug": "spyder_granny",
    "sprite_name": "granny}</v>
      </c>
      <c r="AB17" t="str">
        <f t="shared" si="4"/>
        <v xml:space="preserve">msgid "spyder_granny" 
msgstr "Granny" </v>
      </c>
    </row>
    <row r="18" spans="1:28" x14ac:dyDescent="0.3">
      <c r="A18" t="s">
        <v>223</v>
      </c>
      <c r="B18" t="s">
        <v>4</v>
      </c>
      <c r="D18" t="str">
        <f t="shared" si="11"/>
        <v>spyder_goth</v>
      </c>
      <c r="E18" t="s">
        <v>224</v>
      </c>
      <c r="S18" s="9" t="str">
        <f t="shared" si="1"/>
        <v/>
      </c>
      <c r="T18" t="str">
        <f t="shared" si="5"/>
        <v/>
      </c>
      <c r="U18" t="str">
        <f t="shared" si="6"/>
        <v/>
      </c>
      <c r="V18" t="str">
        <f t="shared" si="7"/>
        <v/>
      </c>
      <c r="W18" t="str">
        <f t="shared" si="8"/>
        <v>Create Goth</v>
      </c>
      <c r="X18" t="str">
        <f t="shared" si="15"/>
        <v>not npc_exists spyder_goth</v>
      </c>
      <c r="Y18" t="str">
        <f t="shared" si="2"/>
        <v>create_npc spyder_goth,,,,</v>
      </c>
      <c r="Z18" t="str">
        <f t="shared" si="16"/>
        <v>spyder_goth.json</v>
      </c>
      <c r="AA18" t="str">
        <f t="shared" si="14"/>
        <v>{
    "slug": "spyder_goth",
    "sprite_name": "goth}</v>
      </c>
      <c r="AB18" t="str">
        <f t="shared" si="4"/>
        <v xml:space="preserve">msgid "spyder_goth" 
msgstr "Goth" </v>
      </c>
    </row>
    <row r="19" spans="1:28" x14ac:dyDescent="0.3">
      <c r="A19" t="s">
        <v>227</v>
      </c>
      <c r="B19" t="s">
        <v>4</v>
      </c>
      <c r="D19" t="str">
        <f t="shared" si="11"/>
        <v>spyder_florist</v>
      </c>
      <c r="E19" t="s">
        <v>228</v>
      </c>
      <c r="S19" s="9" t="str">
        <f t="shared" si="1"/>
        <v/>
      </c>
      <c r="T19" t="str">
        <f t="shared" si="5"/>
        <v/>
      </c>
      <c r="U19" t="str">
        <f t="shared" si="6"/>
        <v/>
      </c>
      <c r="V19" t="str">
        <f t="shared" si="7"/>
        <v/>
      </c>
      <c r="W19" t="str">
        <f t="shared" si="8"/>
        <v>Create Florist</v>
      </c>
      <c r="X19" t="str">
        <f t="shared" si="15"/>
        <v>not npc_exists spyder_florist</v>
      </c>
      <c r="Y19" t="str">
        <f t="shared" si="2"/>
        <v>create_npc spyder_florist,,,,</v>
      </c>
      <c r="Z19" t="str">
        <f t="shared" si="16"/>
        <v>spyder_florist.json</v>
      </c>
      <c r="AA19" t="str">
        <f t="shared" si="14"/>
        <v>{
    "slug": "spyder_florist",
    "sprite_name": "florist}</v>
      </c>
      <c r="AB19" t="str">
        <f t="shared" si="4"/>
        <v xml:space="preserve">msgid "spyder_florist" 
msgstr "Florist" </v>
      </c>
    </row>
    <row r="20" spans="1:28" x14ac:dyDescent="0.3">
      <c r="A20" t="s">
        <v>129</v>
      </c>
      <c r="B20" t="s">
        <v>4</v>
      </c>
      <c r="D20" t="str">
        <f t="shared" si="11"/>
        <v>spyder_shopkeeper</v>
      </c>
      <c r="E20" t="s">
        <v>241</v>
      </c>
      <c r="F20">
        <v>7</v>
      </c>
      <c r="G20">
        <v>10</v>
      </c>
      <c r="S20" s="9" t="str">
        <f t="shared" si="1"/>
        <v/>
      </c>
      <c r="T20" t="str">
        <f t="shared" si="5"/>
        <v/>
      </c>
      <c r="U20" t="str">
        <f t="shared" si="6"/>
        <v/>
      </c>
      <c r="V20" t="str">
        <f t="shared" si="7"/>
        <v/>
      </c>
      <c r="W20" t="str">
        <f t="shared" si="8"/>
        <v>Create Shopkeeper</v>
      </c>
      <c r="X20" t="str">
        <f t="shared" si="15"/>
        <v>not npc_exists spyder_shopkeeper</v>
      </c>
      <c r="Y20" t="str">
        <f t="shared" si="2"/>
        <v>create_npc spyder_shopkeeper,7,10,,</v>
      </c>
      <c r="Z20" t="str">
        <f t="shared" si="16"/>
        <v>spyder_shopkeeper.json</v>
      </c>
      <c r="AA20" t="str">
        <f t="shared" si="14"/>
        <v>{
    "slug": "spyder_shopkeeper",
    "sprite_name": "waiter}</v>
      </c>
      <c r="AB20" t="str">
        <f t="shared" si="4"/>
        <v xml:space="preserve">msgid "spyder_shopkeeper" 
msgstr "Shopkeeper" </v>
      </c>
    </row>
    <row r="21" spans="1:28" x14ac:dyDescent="0.3">
      <c r="A21" t="s">
        <v>250</v>
      </c>
      <c r="B21" t="s">
        <v>4</v>
      </c>
      <c r="D21" t="str">
        <f t="shared" si="11"/>
        <v>spyder_shopassistant</v>
      </c>
      <c r="E21" t="s">
        <v>265</v>
      </c>
      <c r="F21">
        <v>8</v>
      </c>
      <c r="G21">
        <v>8</v>
      </c>
      <c r="S21" s="9" t="str">
        <f t="shared" si="1"/>
        <v/>
      </c>
      <c r="T21" t="str">
        <f t="shared" si="5"/>
        <v/>
      </c>
      <c r="U21" t="str">
        <f t="shared" si="6"/>
        <v/>
      </c>
      <c r="V21" t="str">
        <f t="shared" si="7"/>
        <v/>
      </c>
      <c r="W21" t="str">
        <f t="shared" si="8"/>
        <v>Create Shop Assistant</v>
      </c>
      <c r="X21" t="str">
        <f t="shared" si="15"/>
        <v>not npc_exists spyder_shopassistant</v>
      </c>
      <c r="Y21" t="str">
        <f t="shared" si="2"/>
        <v>create_npc spyder_shopassistant,8,8,,</v>
      </c>
      <c r="Z21" t="str">
        <f t="shared" si="16"/>
        <v>spyder_shopassistant.json</v>
      </c>
      <c r="AA21" t="str">
        <f t="shared" si="14"/>
        <v>{
    "slug": "spyder_shopassistant",
    "sprite_name": "shopassist}</v>
      </c>
      <c r="AB21" t="str">
        <f t="shared" si="4"/>
        <v xml:space="preserve">msgid "spyder_shopassistant" 
msgstr "Shop Assistant" </v>
      </c>
    </row>
    <row r="22" spans="1:28" x14ac:dyDescent="0.3">
      <c r="A22" t="s">
        <v>92</v>
      </c>
      <c r="B22" t="s">
        <v>4</v>
      </c>
      <c r="D22" t="str">
        <f t="shared" ref="D22:D28" si="17">CONCATENATE(B22,"_",LOWER(C22),IF(C22="","","_"),SUBSTITUTE(LOWER(A22)," ",""))</f>
        <v>spyder_homemaker</v>
      </c>
      <c r="E22" t="s">
        <v>93</v>
      </c>
      <c r="F22">
        <v>11</v>
      </c>
      <c r="G22">
        <v>14</v>
      </c>
      <c r="H22" t="s">
        <v>81</v>
      </c>
      <c r="S22" s="9" t="str">
        <f t="shared" si="1"/>
        <v/>
      </c>
      <c r="T22" t="str">
        <f t="shared" si="5"/>
        <v/>
      </c>
      <c r="U22" t="str">
        <f t="shared" si="6"/>
        <v/>
      </c>
      <c r="V22" t="str">
        <f t="shared" si="7"/>
        <v/>
      </c>
      <c r="W22" t="str">
        <f t="shared" ref="W22:W44" si="18">"Create "&amp;A22</f>
        <v>Create Homemaker</v>
      </c>
      <c r="X22" t="str">
        <f t="shared" si="15"/>
        <v>not npc_exists spyder_homemaker</v>
      </c>
      <c r="Y22" t="str">
        <f t="shared" si="2"/>
        <v>create_npc spyder_homemaker,11,14,,wander</v>
      </c>
      <c r="Z22" t="str">
        <f t="shared" si="16"/>
        <v>spyder_homemaker.json</v>
      </c>
      <c r="AA22" t="str">
        <f t="shared" si="14"/>
        <v>{
    "slug": "spyder_homemaker",
    "sprite_name": "homemaker}</v>
      </c>
      <c r="AB22" t="str">
        <f t="shared" si="4"/>
        <v xml:space="preserve">msgid "spyder_homemaker" 
msgstr "Homemaker" </v>
      </c>
    </row>
    <row r="23" spans="1:28" x14ac:dyDescent="0.3">
      <c r="A23" t="s">
        <v>181</v>
      </c>
      <c r="B23" t="s">
        <v>4</v>
      </c>
      <c r="C23" t="s">
        <v>285</v>
      </c>
      <c r="D23" t="str">
        <f t="shared" si="17"/>
        <v>spyder_route2_billie</v>
      </c>
      <c r="E23" t="s">
        <v>182</v>
      </c>
      <c r="I23" t="s">
        <v>183</v>
      </c>
      <c r="J23" t="s">
        <v>184</v>
      </c>
      <c r="K23">
        <v>6</v>
      </c>
      <c r="L23" t="s">
        <v>286</v>
      </c>
      <c r="M23" t="s">
        <v>287</v>
      </c>
      <c r="N23">
        <v>6</v>
      </c>
      <c r="O23" t="s">
        <v>288</v>
      </c>
      <c r="P23" t="s">
        <v>289</v>
      </c>
      <c r="Q23">
        <v>3</v>
      </c>
      <c r="S23" s="9" t="str">
        <f t="shared" si="1"/>
        <v xml:space="preserve">" "monsters": [
        {
            "name": "Dollfin",
            "level": 6, "slug": "dollfin" ,
        }
</v>
      </c>
      <c r="T23" t="str">
        <f t="shared" si="5"/>
        <v xml:space="preserve">" 
        {
            "name": "Eyenemy, "slug": "eyenemy",
            "level": 6,
        }
</v>
      </c>
      <c r="U23" t="str">
        <f t="shared" si="6"/>
        <v xml:space="preserve">" 
        {
            "name": "Cardiling",
            "level": 3,
        }
</v>
      </c>
      <c r="V23" t="str">
        <f t="shared" si="7"/>
        <v>]</v>
      </c>
      <c r="W23" t="str">
        <f t="shared" si="18"/>
        <v>Create Billie</v>
      </c>
      <c r="X23" t="str">
        <f t="shared" si="15"/>
        <v>not npc_exists spyder_route2_billie</v>
      </c>
      <c r="Y23" t="str">
        <f t="shared" si="2"/>
        <v>create_npc spyder_route2_billie,,,,</v>
      </c>
      <c r="Z23" t="str">
        <f t="shared" si="16"/>
        <v>spyder_route2_billie.json</v>
      </c>
      <c r="AA23" t="str">
        <f>CONCATENATE($AX$1,D23,$AY$1,E23,S23,T23,U23,V23,$AZ$1)</f>
        <v>{
    "slug": "spyder_route2_billie",
    "sprite_name": "misa" "monsters": [
        {
            "name": "Dollfin",
            "level": 6, "slug": "dollfin" ,
        }
" 
        {
            "name": "Eyenemy, "slug": "eyenemy",
            "level": 6,
        }
" 
        {
            "name": "Cardiling",
            "level": 3,
        }
]}</v>
      </c>
      <c r="AB23" t="str">
        <f t="shared" si="4"/>
        <v xml:space="preserve">msgid "spyder_route2_billie" 
msgstr "Billie" </v>
      </c>
    </row>
    <row r="24" spans="1:28" x14ac:dyDescent="0.3">
      <c r="A24" t="s">
        <v>309</v>
      </c>
      <c r="B24" t="s">
        <v>4</v>
      </c>
      <c r="C24" t="s">
        <v>285</v>
      </c>
      <c r="D24" t="str">
        <f t="shared" si="17"/>
        <v>spyder_route2_roddick</v>
      </c>
      <c r="E24" t="s">
        <v>310</v>
      </c>
      <c r="F24">
        <v>5</v>
      </c>
      <c r="G24">
        <v>3</v>
      </c>
      <c r="I24" t="s">
        <v>311</v>
      </c>
      <c r="J24" t="s">
        <v>312</v>
      </c>
      <c r="K24">
        <v>8</v>
      </c>
      <c r="S24" s="9" t="str">
        <f t="shared" si="1"/>
        <v xml:space="preserve">" "monsters": [
        {
            "name": "Spighter",
            "level": 8, "slug": "spighter" ,
        }
</v>
      </c>
      <c r="T24" t="str">
        <f t="shared" si="5"/>
        <v/>
      </c>
      <c r="U24" t="str">
        <f t="shared" si="6"/>
        <v/>
      </c>
      <c r="V24" t="str">
        <f t="shared" ref="V24" si="19">IF(J24="","","]")</f>
        <v>]</v>
      </c>
      <c r="W24" t="str">
        <f t="shared" si="18"/>
        <v>Create Roddick</v>
      </c>
      <c r="X24" t="str">
        <f t="shared" si="15"/>
        <v>not npc_exists spyder_route2_roddick</v>
      </c>
      <c r="Y24" t="str">
        <f>"create_npc "&amp;D24&amp;","&amp;F24&amp;","&amp;G24&amp;","&amp;","&amp;H24</f>
        <v>create_npc spyder_route2_roddick,5,3,,</v>
      </c>
      <c r="Z24" t="str">
        <f t="shared" si="16"/>
        <v>spyder_route2_roddick.json</v>
      </c>
      <c r="AA24" t="str">
        <f t="shared" si="14"/>
        <v>{
    "slug": "spyder_route2_roddick",
    "sprite_name": "tennisplayer" "monsters": [
        {
            "name": "Spighter",
            "level": 8, "slug": "spighter" ,
        }
]}</v>
      </c>
      <c r="AB24" t="str">
        <f t="shared" si="4"/>
        <v xml:space="preserve">msgid "spyder_route2_roddick" 
msgstr "Roddick" </v>
      </c>
    </row>
    <row r="25" spans="1:28" x14ac:dyDescent="0.3">
      <c r="A25" t="s">
        <v>313</v>
      </c>
      <c r="B25" t="s">
        <v>4</v>
      </c>
      <c r="C25" t="s">
        <v>285</v>
      </c>
      <c r="D25" t="str">
        <f t="shared" si="17"/>
        <v>spyder_route2_marion</v>
      </c>
      <c r="E25" t="s">
        <v>314</v>
      </c>
      <c r="F25">
        <v>22</v>
      </c>
      <c r="G25">
        <v>9</v>
      </c>
      <c r="I25" t="s">
        <v>316</v>
      </c>
      <c r="J25" t="s">
        <v>315</v>
      </c>
      <c r="K25">
        <v>7</v>
      </c>
      <c r="L25" t="s">
        <v>316</v>
      </c>
      <c r="M25" t="s">
        <v>315</v>
      </c>
      <c r="N25">
        <v>7</v>
      </c>
      <c r="S25" s="9" t="str">
        <f t="shared" si="1"/>
        <v xml:space="preserve">" "monsters": [
        {
            "name": "Aardorn",
            "level": 7, "slug": "aardorn" ,
        }
</v>
      </c>
      <c r="T25" t="str">
        <f t="shared" si="5"/>
        <v xml:space="preserve">" 
        {
            "name": "Aardorn, "slug": "aardorn",
            "level": 7,
        }
</v>
      </c>
      <c r="U25" t="str">
        <f t="shared" si="6"/>
        <v/>
      </c>
      <c r="V25" t="str">
        <f t="shared" ref="V25:V26" si="20">IF(J25="","","]")</f>
        <v>]</v>
      </c>
      <c r="W25" t="str">
        <f t="shared" si="18"/>
        <v>Create Marion</v>
      </c>
      <c r="X25" t="str">
        <f t="shared" ref="X25:X31" si="21">"not npc_exists "&amp;D25</f>
        <v>not npc_exists spyder_route2_marion</v>
      </c>
      <c r="Y25" t="str">
        <f t="shared" ref="Y25:Y31" si="22">"create_npc "&amp;D25&amp;","&amp;F25&amp;","&amp;G25&amp;","&amp;","&amp;H25</f>
        <v>create_npc spyder_route2_marion,22,9,,</v>
      </c>
      <c r="Z25" t="str">
        <f t="shared" si="16"/>
        <v>spyder_route2_marion.json</v>
      </c>
      <c r="AA25" t="str">
        <f t="shared" si="14"/>
        <v>{
    "slug": "spyder_route2_marion",
    "sprite_name": "picnicker" "monsters": [
        {
            "name": "Aardorn",
            "level": 7, "slug": "aardorn" ,
        }
" 
        {
            "name": "Aardorn, "slug": "aardorn",
            "level": 7,
        }
]}</v>
      </c>
      <c r="AB25" t="str">
        <f t="shared" si="4"/>
        <v xml:space="preserve">msgid "spyder_route2_marion" 
msgstr "Marion" </v>
      </c>
    </row>
    <row r="26" spans="1:28" x14ac:dyDescent="0.3">
      <c r="A26" t="s">
        <v>317</v>
      </c>
      <c r="B26" t="s">
        <v>4</v>
      </c>
      <c r="C26" t="s">
        <v>285</v>
      </c>
      <c r="D26" t="str">
        <f t="shared" si="17"/>
        <v>spyder_route2_graf</v>
      </c>
      <c r="E26" t="s">
        <v>310</v>
      </c>
      <c r="F26">
        <v>29</v>
      </c>
      <c r="G26">
        <v>3</v>
      </c>
      <c r="I26" t="s">
        <v>288</v>
      </c>
      <c r="J26" t="s">
        <v>289</v>
      </c>
      <c r="K26">
        <v>7</v>
      </c>
      <c r="L26" t="s">
        <v>318</v>
      </c>
      <c r="M26" t="s">
        <v>319</v>
      </c>
      <c r="N26">
        <v>5</v>
      </c>
      <c r="O26" t="s">
        <v>318</v>
      </c>
      <c r="P26" t="s">
        <v>319</v>
      </c>
      <c r="Q26">
        <v>5</v>
      </c>
      <c r="S26" s="9" t="str">
        <f t="shared" si="1"/>
        <v xml:space="preserve">" "monsters": [
        {
            "name": "Cardiling",
            "level": 7, "slug": "cardiling" ,
        }
</v>
      </c>
      <c r="T26" t="str">
        <f t="shared" si="5"/>
        <v xml:space="preserve">" 
        {
            "name": "Cataspike, "slug": "cataspike",
            "level": 5,
        }
</v>
      </c>
      <c r="U26" t="str">
        <f t="shared" si="6"/>
        <v xml:space="preserve">" 
        {
            "name": "Cataspike",
            "level": 5,
        }
</v>
      </c>
      <c r="V26" t="str">
        <f t="shared" si="20"/>
        <v>]</v>
      </c>
      <c r="W26" t="str">
        <f t="shared" si="18"/>
        <v>Create Graf</v>
      </c>
      <c r="X26" t="str">
        <f t="shared" si="21"/>
        <v>not npc_exists spyder_route2_graf</v>
      </c>
      <c r="Y26" t="str">
        <f t="shared" si="22"/>
        <v>create_npc spyder_route2_graf,29,3,,</v>
      </c>
      <c r="Z26" t="str">
        <f t="shared" si="16"/>
        <v>spyder_route2_graf.json</v>
      </c>
      <c r="AA26" t="str">
        <f>CONCATENATE($AX$1,D26,$AY$1,E26,S26,T26,U26,V26,$AZ$1)</f>
        <v>{
    "slug": "spyder_route2_graf",
    "sprite_name": "tennisplayer" "monsters": [
        {
            "name": "Cardiling",
            "level": 7, "slug": "cardiling" ,
        }
" 
        {
            "name": "Cataspike, "slug": "cataspike",
            "level": 5,
        }
" 
        {
            "name": "Cataspike",
            "level": 5,
        }
]}</v>
      </c>
      <c r="AB26" t="str">
        <f t="shared" si="4"/>
        <v xml:space="preserve">msgid "spyder_route2_graf" 
msgstr "Graf" </v>
      </c>
    </row>
    <row r="27" spans="1:28" x14ac:dyDescent="0.3">
      <c r="A27" t="s">
        <v>336</v>
      </c>
      <c r="B27" t="s">
        <v>4</v>
      </c>
      <c r="D27" t="str">
        <f t="shared" si="17"/>
        <v>spyder_maniac</v>
      </c>
      <c r="E27" t="s">
        <v>337</v>
      </c>
      <c r="F27">
        <v>8</v>
      </c>
      <c r="G27">
        <v>36</v>
      </c>
      <c r="S27" s="9" t="str">
        <f t="shared" si="1"/>
        <v/>
      </c>
      <c r="T27" t="str">
        <f t="shared" si="5"/>
        <v/>
      </c>
      <c r="U27" t="str">
        <f t="shared" si="6"/>
        <v/>
      </c>
      <c r="V27" t="str">
        <f t="shared" ref="V27:V34" si="23">IF(J27="","","]")</f>
        <v/>
      </c>
      <c r="W27" t="str">
        <f t="shared" si="18"/>
        <v>Create Maniac</v>
      </c>
      <c r="X27" t="str">
        <f t="shared" si="21"/>
        <v>not npc_exists spyder_maniac</v>
      </c>
      <c r="Y27" t="str">
        <f t="shared" si="22"/>
        <v>create_npc spyder_maniac,8,36,,</v>
      </c>
      <c r="Z27" t="str">
        <f t="shared" si="16"/>
        <v>spyder_maniac.json</v>
      </c>
      <c r="AA27" t="str">
        <f t="shared" ref="AA27:AA36" si="24">CONCATENATE($AX$1,D27,$AY$1,E27,S27,T27,U27,V27,$AZ$1)</f>
        <v>{
    "slug": "spyder_maniac",
    "sprite_name": "maniac}</v>
      </c>
      <c r="AB27" t="str">
        <f t="shared" si="4"/>
        <v xml:space="preserve">msgid "spyder_maniac" 
msgstr "Maniac" </v>
      </c>
    </row>
    <row r="28" spans="1:28" x14ac:dyDescent="0.3">
      <c r="A28" t="s">
        <v>227</v>
      </c>
      <c r="B28" t="s">
        <v>4</v>
      </c>
      <c r="C28" t="s">
        <v>282</v>
      </c>
      <c r="D28" t="str">
        <f t="shared" si="17"/>
        <v>spyder_citypark_florist</v>
      </c>
      <c r="E28" t="s">
        <v>228</v>
      </c>
      <c r="F28">
        <v>9</v>
      </c>
      <c r="G28">
        <v>21</v>
      </c>
      <c r="S28" s="9" t="str">
        <f t="shared" si="1"/>
        <v/>
      </c>
      <c r="T28" t="str">
        <f t="shared" si="5"/>
        <v/>
      </c>
      <c r="U28" t="str">
        <f t="shared" si="6"/>
        <v/>
      </c>
      <c r="V28" t="str">
        <f t="shared" si="23"/>
        <v/>
      </c>
      <c r="W28" t="str">
        <f t="shared" si="18"/>
        <v>Create Florist</v>
      </c>
      <c r="X28" t="str">
        <f t="shared" si="21"/>
        <v>not npc_exists spyder_citypark_florist</v>
      </c>
      <c r="Y28" t="str">
        <f t="shared" si="22"/>
        <v>create_npc spyder_citypark_florist,9,21,,</v>
      </c>
      <c r="Z28" t="str">
        <f t="shared" si="16"/>
        <v>spyder_citypark_florist.json</v>
      </c>
      <c r="AA28" t="str">
        <f t="shared" si="24"/>
        <v>{
    "slug": "spyder_citypark_florist",
    "sprite_name": "florist}</v>
      </c>
      <c r="AB28" t="str">
        <f t="shared" si="4"/>
        <v xml:space="preserve">msgid "spyder_citypark_florist" 
msgstr "Florist" </v>
      </c>
    </row>
    <row r="29" spans="1:28" x14ac:dyDescent="0.3">
      <c r="A29" t="s">
        <v>345</v>
      </c>
      <c r="B29" t="s">
        <v>4</v>
      </c>
      <c r="C29" t="s">
        <v>282</v>
      </c>
      <c r="D29" t="str">
        <f t="shared" ref="D29:D44" si="25">CONCATENATE(B29,"_",LOWER(C29),IF(C29="","","_"),SUBSTITUTE(LOWER(A29)," ",""))</f>
        <v>spyder_citypark_frances</v>
      </c>
      <c r="E29" t="s">
        <v>228</v>
      </c>
      <c r="F29">
        <v>28</v>
      </c>
      <c r="G29">
        <v>25</v>
      </c>
      <c r="I29" t="s">
        <v>346</v>
      </c>
      <c r="J29" t="s">
        <v>347</v>
      </c>
      <c r="K29">
        <v>8</v>
      </c>
      <c r="L29" t="s">
        <v>346</v>
      </c>
      <c r="M29" t="s">
        <v>347</v>
      </c>
      <c r="N29">
        <v>8</v>
      </c>
      <c r="S29" s="9" t="str">
        <f>IF(I29="","",CONCATENATE($BA$1,$BC$1,$BB$1,J29,$BE$1,K29,$BG$1,I29,$BA$1,$BD$1))</f>
        <v xml:space="preserve">" "monsters": [
        {
            "name": "Shybulb",
            "level": 8, "slug": "shybulb" ,
        }
</v>
      </c>
      <c r="T29" t="str">
        <f>IF(L29="","",CONCATENATE($BA$1,$BB$1,M29,$BG$1,L29,$BE$1,N29,$BD$1))</f>
        <v xml:space="preserve">" 
        {
            "name": "Shybulb, "slug": "shybulb",
            "level": 8,
        }
</v>
      </c>
      <c r="U29" t="str">
        <f t="shared" si="6"/>
        <v/>
      </c>
      <c r="V29" t="str">
        <f t="shared" si="23"/>
        <v>]</v>
      </c>
      <c r="W29" t="str">
        <f t="shared" si="18"/>
        <v>Create Frances</v>
      </c>
      <c r="X29" t="str">
        <f t="shared" si="21"/>
        <v>not npc_exists spyder_citypark_frances</v>
      </c>
      <c r="Y29" t="str">
        <f t="shared" si="22"/>
        <v>create_npc spyder_citypark_frances,28,25,,</v>
      </c>
      <c r="Z29" t="str">
        <f t="shared" si="16"/>
        <v>spyder_citypark_frances.json</v>
      </c>
      <c r="AA29" t="str">
        <f t="shared" si="24"/>
        <v>{
    "slug": "spyder_citypark_frances",
    "sprite_name": "florist" "monsters": [
        {
            "name": "Shybulb",
            "level": 8, "slug": "shybulb" ,
        }
" 
        {
            "name": "Shybulb, "slug": "shybulb",
            "level": 8,
        }
]}</v>
      </c>
      <c r="AB29" t="str">
        <f t="shared" si="4"/>
        <v xml:space="preserve">msgid "spyder_citypark_frances" 
msgstr "Frances" </v>
      </c>
    </row>
    <row r="30" spans="1:28" x14ac:dyDescent="0.3">
      <c r="A30" t="s">
        <v>356</v>
      </c>
      <c r="B30" t="s">
        <v>4</v>
      </c>
      <c r="C30" t="s">
        <v>282</v>
      </c>
      <c r="D30" t="str">
        <f t="shared" si="25"/>
        <v>spyder_citypark_bobette</v>
      </c>
      <c r="E30" t="s">
        <v>357</v>
      </c>
      <c r="F30">
        <v>16</v>
      </c>
      <c r="G30">
        <v>17</v>
      </c>
      <c r="I30" t="s">
        <v>316</v>
      </c>
      <c r="J30" t="s">
        <v>315</v>
      </c>
      <c r="K30">
        <v>10</v>
      </c>
      <c r="S30" s="9" t="str">
        <f>IF(I30="","",CONCATENATE($BA$1,$BC$1,$BB$1,J30,$BE$1,K30,$BG$1,I30,$BA$1,$BD$1))</f>
        <v xml:space="preserve">" "monsters": [
        {
            "name": "Aardorn",
            "level": 10, "slug": "aardorn" ,
        }
</v>
      </c>
      <c r="T30" t="str">
        <f t="shared" ref="T30:T34" si="26">IF(L30="","",CONCATENATE($BA$1,$BB$1,M30,$BG$1,L30,$BE$1,N30,$BD$1))</f>
        <v/>
      </c>
      <c r="U30" t="str">
        <f t="shared" si="6"/>
        <v/>
      </c>
      <c r="V30" t="str">
        <f t="shared" si="23"/>
        <v>]</v>
      </c>
      <c r="W30" t="str">
        <f t="shared" si="18"/>
        <v>Create Bobette</v>
      </c>
      <c r="X30" t="str">
        <f t="shared" si="21"/>
        <v>not npc_exists spyder_citypark_bobette</v>
      </c>
      <c r="Y30" t="str">
        <f t="shared" si="22"/>
        <v>create_npc spyder_citypark_bobette,16,17,,</v>
      </c>
      <c r="Z30" t="str">
        <f t="shared" si="16"/>
        <v>spyder_citypark_bobette.json</v>
      </c>
      <c r="AA30" t="str">
        <f t="shared" si="24"/>
        <v>{
    "slug": "spyder_citypark_bobette",
    "sprite_name": "catgirl" "monsters": [
        {
            "name": "Aardorn",
            "level": 10, "slug": "aardorn" ,
        }
]}</v>
      </c>
      <c r="AB30" t="str">
        <f>CONCATENATE($AC$1,$AD$1,D30,$AF$1,CHAR(10),$AE$1,$AD$1,A30,$AF$1)</f>
        <v xml:space="preserve">msgid "spyder_citypark_bobette" 
msgstr "Bobette" </v>
      </c>
    </row>
    <row r="31" spans="1:28" x14ac:dyDescent="0.3">
      <c r="A31" t="s">
        <v>363</v>
      </c>
      <c r="B31" t="s">
        <v>4</v>
      </c>
      <c r="C31" t="s">
        <v>282</v>
      </c>
      <c r="D31" t="str">
        <f t="shared" si="25"/>
        <v>spyder_citypark_edith</v>
      </c>
      <c r="E31" t="s">
        <v>314</v>
      </c>
      <c r="F31">
        <v>36</v>
      </c>
      <c r="G31">
        <v>17</v>
      </c>
      <c r="I31" t="s">
        <v>364</v>
      </c>
      <c r="J31" t="s">
        <v>365</v>
      </c>
      <c r="K31">
        <v>8</v>
      </c>
      <c r="L31" t="s">
        <v>364</v>
      </c>
      <c r="M31" t="s">
        <v>365</v>
      </c>
      <c r="N31">
        <v>8</v>
      </c>
      <c r="S31" s="9" t="str">
        <f>IF(I31="","",CONCATENATE($BA$1,$BC$1,$BB$1,J31,$BE$1,K31,$BG$1,I31,$BA$1,$BD$1))</f>
        <v xml:space="preserve">" "monsters": [
        {
            "name": "Squabbit",
            "level": 8, "slug": "squabbit" ,
        }
</v>
      </c>
      <c r="T31" t="str">
        <f t="shared" si="26"/>
        <v xml:space="preserve">" 
        {
            "name": "Squabbit, "slug": "squabbit",
            "level": 8,
        }
</v>
      </c>
      <c r="U31" t="str">
        <f t="shared" si="6"/>
        <v/>
      </c>
      <c r="V31" t="str">
        <f t="shared" si="23"/>
        <v>]</v>
      </c>
      <c r="W31" t="str">
        <f t="shared" si="18"/>
        <v>Create Edith</v>
      </c>
      <c r="X31" t="str">
        <f t="shared" si="21"/>
        <v>not npc_exists spyder_citypark_edith</v>
      </c>
      <c r="Y31" t="str">
        <f t="shared" si="22"/>
        <v>create_npc spyder_citypark_edith,36,17,,</v>
      </c>
      <c r="Z31" t="str">
        <f t="shared" si="16"/>
        <v>spyder_citypark_edith.json</v>
      </c>
      <c r="AA31" t="str">
        <f t="shared" si="24"/>
        <v>{
    "slug": "spyder_citypark_edith",
    "sprite_name": "picnicker" "monsters": [
        {
            "name": "Squabbit",
            "level": 8, "slug": "squabbit" ,
        }
" 
        {
            "name": "Squabbit, "slug": "squabbit",
            "level": 8,
        }
]}</v>
      </c>
      <c r="AB31" t="str">
        <f>CONCATENATE($AC$1,$AD$1,D31,$AF$1,CHAR(10),$AE$1,$AD$1,A31,$AF$1)</f>
        <v xml:space="preserve">msgid "spyder_citypark_edith" 
msgstr "Edith" </v>
      </c>
    </row>
    <row r="32" spans="1:28" x14ac:dyDescent="0.3">
      <c r="A32" t="s">
        <v>413</v>
      </c>
      <c r="B32" t="s">
        <v>4</v>
      </c>
      <c r="D32" t="str">
        <f t="shared" si="25"/>
        <v>spyder_miner</v>
      </c>
      <c r="E32" t="s">
        <v>414</v>
      </c>
      <c r="S32" s="9" t="str">
        <f t="shared" ref="S32:S34" si="27">IF(I32="","",CONCATENATE($BA$1,$BC$1,$BB$1,J32,$BE$1,K32,$BG$1,I32,$BA$1,$BD$1))</f>
        <v/>
      </c>
      <c r="T32" t="str">
        <f t="shared" si="26"/>
        <v/>
      </c>
      <c r="U32" t="str">
        <f t="shared" si="6"/>
        <v/>
      </c>
      <c r="V32" t="str">
        <f t="shared" si="23"/>
        <v/>
      </c>
      <c r="W32" t="str">
        <f t="shared" si="18"/>
        <v>Create Miner</v>
      </c>
      <c r="X32" t="str">
        <f t="shared" ref="X32:X36" si="28">"not npc_exists "&amp;D32</f>
        <v>not npc_exists spyder_miner</v>
      </c>
      <c r="Y32" t="str">
        <f t="shared" ref="Y32:Y44" si="29">"create_npc "&amp;D32&amp;","&amp;F32&amp;","&amp;G32&amp;","&amp;","&amp;H32</f>
        <v>create_npc spyder_miner,,,,</v>
      </c>
      <c r="Z32" t="str">
        <f t="shared" si="16"/>
        <v>spyder_miner.json</v>
      </c>
      <c r="AA32" t="str">
        <f t="shared" si="24"/>
        <v>{
    "slug": "spyder_miner",
    "sprite_name": "miner}</v>
      </c>
      <c r="AB32" t="str">
        <f t="shared" ref="AB32:AB36" si="30">CONCATENATE($AC$1,$AD$1,D32,$AF$1,CHAR(10),$AE$1,$AD$1,A32,$AF$1)</f>
        <v xml:space="preserve">msgid "spyder_miner" 
msgstr "Miner" </v>
      </c>
    </row>
    <row r="33" spans="1:28" x14ac:dyDescent="0.3">
      <c r="A33" t="s">
        <v>416</v>
      </c>
      <c r="B33" t="s">
        <v>4</v>
      </c>
      <c r="D33" t="str">
        <f t="shared" si="25"/>
        <v>spyder_postboy</v>
      </c>
      <c r="E33" t="s">
        <v>417</v>
      </c>
      <c r="S33" s="9" t="str">
        <f t="shared" si="27"/>
        <v/>
      </c>
      <c r="T33" t="str">
        <f t="shared" si="26"/>
        <v/>
      </c>
      <c r="U33" t="str">
        <f t="shared" si="6"/>
        <v/>
      </c>
      <c r="V33" t="str">
        <f t="shared" si="23"/>
        <v/>
      </c>
      <c r="W33" t="str">
        <f t="shared" si="18"/>
        <v>Create Postboy</v>
      </c>
      <c r="X33" t="str">
        <f t="shared" si="28"/>
        <v>not npc_exists spyder_postboy</v>
      </c>
      <c r="Y33" t="str">
        <f t="shared" si="29"/>
        <v>create_npc spyder_postboy,,,,</v>
      </c>
      <c r="Z33" t="str">
        <f t="shared" si="16"/>
        <v>spyder_postboy.json</v>
      </c>
      <c r="AA33" t="str">
        <f t="shared" si="24"/>
        <v>{
    "slug": "spyder_postboy",
    "sprite_name": "postboy}</v>
      </c>
      <c r="AB33" t="str">
        <f t="shared" si="30"/>
        <v xml:space="preserve">msgid "spyder_postboy" 
msgstr "Postboy" </v>
      </c>
    </row>
    <row r="34" spans="1:28" x14ac:dyDescent="0.3">
      <c r="A34" t="s">
        <v>446</v>
      </c>
      <c r="B34" t="s">
        <v>4</v>
      </c>
      <c r="C34" t="s">
        <v>429</v>
      </c>
      <c r="D34" t="str">
        <f t="shared" si="25"/>
        <v>spyder_route3_zoolander</v>
      </c>
      <c r="E34" t="s">
        <v>447</v>
      </c>
      <c r="F34">
        <v>6</v>
      </c>
      <c r="G34">
        <v>10</v>
      </c>
      <c r="I34" t="s">
        <v>450</v>
      </c>
      <c r="J34" t="s">
        <v>451</v>
      </c>
      <c r="K34">
        <v>14</v>
      </c>
      <c r="L34" t="s">
        <v>552</v>
      </c>
      <c r="M34" t="s">
        <v>553</v>
      </c>
      <c r="N34">
        <v>14</v>
      </c>
      <c r="O34" t="s">
        <v>452</v>
      </c>
      <c r="P34" t="s">
        <v>453</v>
      </c>
      <c r="Q34">
        <v>16</v>
      </c>
      <c r="S34" s="9" t="str">
        <f t="shared" si="27"/>
        <v xml:space="preserve">" "monsters": [
        {
            "name": "Eruptibus",
            "level": 14, "slug": "eruptibus" ,
        }
</v>
      </c>
      <c r="T34" t="str">
        <f t="shared" si="26"/>
        <v xml:space="preserve">" 
        {
            "name": "Rockat, "slug": "rockat",
            "level": 14,
        }
</v>
      </c>
      <c r="U34" t="str">
        <f t="shared" si="6"/>
        <v xml:space="preserve">" 
        {
            "name": "Grinflare",
            "level": 16,
        }
</v>
      </c>
      <c r="V34" t="str">
        <f t="shared" si="23"/>
        <v>]</v>
      </c>
      <c r="W34" t="str">
        <f t="shared" si="18"/>
        <v>Create Zoolander</v>
      </c>
      <c r="X34" t="str">
        <f t="shared" si="28"/>
        <v>not npc_exists spyder_route3_zoolander</v>
      </c>
      <c r="Y34" t="str">
        <f t="shared" si="29"/>
        <v>create_npc spyder_route3_zoolander,6,10,,</v>
      </c>
      <c r="Z34" t="str">
        <f t="shared" si="16"/>
        <v>spyder_route3_zoolander.json</v>
      </c>
      <c r="AA34" t="str">
        <f t="shared" si="24"/>
        <v>{
    "slug": "spyder_route3_zoolander",
    "sprite_name": "overseer" "monsters": [
        {
            "name": "Eruptibus",
            "level": 14, "slug": "eruptibus" ,
        }
" 
        {
            "name": "Rockat, "slug": "rockat",
            "level": 14,
        }
" 
        {
            "name": "Grinflare",
            "level": 16,
        }
]}</v>
      </c>
      <c r="AB34" t="str">
        <f t="shared" si="30"/>
        <v xml:space="preserve">msgid "spyder_route3_zoolander" 
msgstr "Zoolander" </v>
      </c>
    </row>
    <row r="35" spans="1:28" x14ac:dyDescent="0.3">
      <c r="A35" t="s">
        <v>448</v>
      </c>
      <c r="B35" t="s">
        <v>4</v>
      </c>
      <c r="D35" t="str">
        <f t="shared" si="25"/>
        <v>spyder_rookie</v>
      </c>
      <c r="E35" t="s">
        <v>449</v>
      </c>
      <c r="S35" s="9" t="str">
        <f t="shared" ref="S35:S44" si="31">IF(I35="","",CONCATENATE($BA$1,$BC$1,$BB$1,J35,$BE$1,K35,$BG$1,I35,$BA$1,$BD$1))</f>
        <v/>
      </c>
      <c r="T35" t="str">
        <f t="shared" ref="T35:T44" si="32">IF(L35="","",CONCATENATE($BA$1,$BB$1,M35,$BG$1,L35,$BE$1,N35,$BD$1))</f>
        <v/>
      </c>
      <c r="U35" t="str">
        <f t="shared" ref="U35:U44" si="33">IF(O35="","",CONCATENATE($BA$1,$BB$1,P35,$BE$1,Q35,$BD$1))</f>
        <v/>
      </c>
      <c r="V35" t="str">
        <f t="shared" ref="V35:V44" si="34">IF(J35="","","]")</f>
        <v/>
      </c>
      <c r="W35" t="str">
        <f t="shared" si="18"/>
        <v>Create Rookie</v>
      </c>
      <c r="X35" t="str">
        <f t="shared" si="28"/>
        <v>not npc_exists spyder_rookie</v>
      </c>
      <c r="Y35" t="str">
        <f t="shared" si="29"/>
        <v>create_npc spyder_rookie,,,,</v>
      </c>
      <c r="Z35" t="str">
        <f t="shared" si="16"/>
        <v>spyder_rookie.json</v>
      </c>
      <c r="AA35" t="str">
        <f t="shared" si="24"/>
        <v>{
    "slug": "spyder_rookie",
    "sprite_name": "rookie}</v>
      </c>
      <c r="AB35" t="str">
        <f t="shared" si="30"/>
        <v xml:space="preserve">msgid "spyder_rookie" 
msgstr "Rookie" </v>
      </c>
    </row>
    <row r="36" spans="1:28" x14ac:dyDescent="0.3">
      <c r="A36" t="s">
        <v>466</v>
      </c>
      <c r="B36" t="s">
        <v>4</v>
      </c>
      <c r="C36" t="s">
        <v>429</v>
      </c>
      <c r="D36" t="str">
        <f t="shared" si="25"/>
        <v>spyder_route3_weaver</v>
      </c>
      <c r="E36" t="s">
        <v>202</v>
      </c>
      <c r="F36">
        <v>11</v>
      </c>
      <c r="G36">
        <v>10</v>
      </c>
      <c r="I36" t="s">
        <v>467</v>
      </c>
      <c r="J36" t="s">
        <v>468</v>
      </c>
      <c r="K36">
        <v>12</v>
      </c>
      <c r="L36" t="s">
        <v>364</v>
      </c>
      <c r="M36" t="s">
        <v>365</v>
      </c>
      <c r="N36">
        <v>12</v>
      </c>
      <c r="S36" s="9" t="str">
        <f t="shared" si="31"/>
        <v xml:space="preserve">" "monsters": [
        {
            "name": "Pythwire",
            "level": 12, "slug": "pythwire" ,
        }
</v>
      </c>
      <c r="T36" t="str">
        <f t="shared" si="32"/>
        <v xml:space="preserve">" 
        {
            "name": "Squabbit, "slug": "squabbit",
            "level": 12,
        }
</v>
      </c>
      <c r="U36" t="str">
        <f t="shared" si="33"/>
        <v/>
      </c>
      <c r="V36" t="str">
        <f t="shared" si="34"/>
        <v>]</v>
      </c>
      <c r="W36" t="str">
        <f t="shared" si="18"/>
        <v>Create Weaver</v>
      </c>
      <c r="X36" t="str">
        <f t="shared" si="28"/>
        <v>not npc_exists spyder_route3_weaver</v>
      </c>
      <c r="Y36" t="str">
        <f t="shared" si="29"/>
        <v>create_npc spyder_route3_weaver,11,10,,</v>
      </c>
      <c r="Z36" t="str">
        <f t="shared" si="16"/>
        <v>spyder_route3_weaver.json</v>
      </c>
      <c r="AA36" t="str">
        <f t="shared" si="24"/>
        <v>{
    "slug": "spyder_route3_weaver",
    "sprite_name": "knight" "monsters": [
        {
            "name": "Pythwire",
            "level": 12, "slug": "pythwire" ,
        }
" 
        {
            "name": "Squabbit, "slug": "squabbit",
            "level": 12,
        }
]}</v>
      </c>
      <c r="AB36" t="str">
        <f t="shared" si="30"/>
        <v xml:space="preserve">msgid "spyder_route3_weaver" 
msgstr "Weaver" </v>
      </c>
    </row>
    <row r="37" spans="1:28" x14ac:dyDescent="0.3">
      <c r="A37" t="s">
        <v>469</v>
      </c>
      <c r="B37" t="s">
        <v>4</v>
      </c>
      <c r="C37" t="s">
        <v>429</v>
      </c>
      <c r="D37" t="str">
        <f t="shared" si="25"/>
        <v>spyder_route3_???</v>
      </c>
      <c r="E37" t="s">
        <v>449</v>
      </c>
      <c r="F37">
        <v>2</v>
      </c>
      <c r="G37">
        <v>3</v>
      </c>
      <c r="I37" t="s">
        <v>288</v>
      </c>
      <c r="J37" t="s">
        <v>289</v>
      </c>
      <c r="K37">
        <v>16</v>
      </c>
      <c r="S37" s="9" t="str">
        <f t="shared" si="31"/>
        <v xml:space="preserve">" "monsters": [
        {
            "name": "Cardiling",
            "level": 16, "slug": "cardiling" ,
        }
</v>
      </c>
      <c r="T37" t="str">
        <f t="shared" si="32"/>
        <v/>
      </c>
      <c r="U37" t="str">
        <f t="shared" si="33"/>
        <v/>
      </c>
      <c r="V37" t="str">
        <f t="shared" si="34"/>
        <v>]</v>
      </c>
      <c r="W37" t="str">
        <f t="shared" si="18"/>
        <v>Create ???</v>
      </c>
      <c r="X37" t="str">
        <f t="shared" ref="X37:X44" si="35">"not npc_exists "&amp;D37</f>
        <v>not npc_exists spyder_route3_???</v>
      </c>
      <c r="Y37" t="str">
        <f t="shared" si="29"/>
        <v>create_npc spyder_route3_???,2,3,,</v>
      </c>
      <c r="Z37" t="str">
        <f t="shared" ref="Z37:Z44" si="36">CONCATENATE(D37,".json")</f>
        <v>spyder_route3_???.json</v>
      </c>
      <c r="AA37" t="str">
        <f t="shared" ref="AA37:AA44" si="37">CONCATENATE($AX$1,D37,$AY$1,E37,S37,T37,U37,V37,$AZ$1)</f>
        <v>{
    "slug": "spyder_route3_???",
    "sprite_name": "rookie" "monsters": [
        {
            "name": "Cardiling",
            "level": 16, "slug": "cardiling" ,
        }
]}</v>
      </c>
      <c r="AB37" t="str">
        <f t="shared" ref="AB37:AB44" si="38">CONCATENATE($AC$1,$AD$1,D37,$AF$1,CHAR(10),$AE$1,$AD$1,A37,$AF$1)</f>
        <v xml:space="preserve">msgid "spyder_route3_???" 
msgstr "???" </v>
      </c>
    </row>
    <row r="38" spans="1:28" x14ac:dyDescent="0.3">
      <c r="A38" t="s">
        <v>480</v>
      </c>
      <c r="B38" t="s">
        <v>4</v>
      </c>
      <c r="C38" t="s">
        <v>429</v>
      </c>
      <c r="D38" t="str">
        <f t="shared" si="25"/>
        <v>spyder_route3_novak</v>
      </c>
      <c r="E38" t="s">
        <v>310</v>
      </c>
      <c r="F38">
        <v>12</v>
      </c>
      <c r="G38">
        <v>29</v>
      </c>
      <c r="I38" t="s">
        <v>481</v>
      </c>
      <c r="J38" t="s">
        <v>482</v>
      </c>
      <c r="K38">
        <v>13</v>
      </c>
      <c r="S38" s="9" t="str">
        <f t="shared" si="31"/>
        <v xml:space="preserve">" "monsters": [
        {
            "name": "Elofly",
            "level": 13, "slug": "elofly" ,
        }
</v>
      </c>
      <c r="T38" t="str">
        <f t="shared" si="32"/>
        <v/>
      </c>
      <c r="U38" t="str">
        <f t="shared" si="33"/>
        <v/>
      </c>
      <c r="V38" t="str">
        <f t="shared" si="34"/>
        <v>]</v>
      </c>
      <c r="W38" t="str">
        <f t="shared" si="18"/>
        <v>Create Novak</v>
      </c>
      <c r="X38" t="str">
        <f t="shared" si="35"/>
        <v>not npc_exists spyder_route3_novak</v>
      </c>
      <c r="Y38" t="str">
        <f t="shared" si="29"/>
        <v>create_npc spyder_route3_novak,12,29,,</v>
      </c>
      <c r="Z38" t="str">
        <f t="shared" si="36"/>
        <v>spyder_route3_novak.json</v>
      </c>
      <c r="AA38" t="str">
        <f t="shared" si="37"/>
        <v>{
    "slug": "spyder_route3_novak",
    "sprite_name": "tennisplayer" "monsters": [
        {
            "name": "Elofly",
            "level": 13, "slug": "elofly" ,
        }
]}</v>
      </c>
      <c r="AB38" t="str">
        <f t="shared" si="38"/>
        <v xml:space="preserve">msgid "spyder_route3_novak" 
msgstr "Novak" </v>
      </c>
    </row>
    <row r="39" spans="1:28" x14ac:dyDescent="0.3">
      <c r="A39" t="s">
        <v>483</v>
      </c>
      <c r="B39" t="s">
        <v>4</v>
      </c>
      <c r="C39" t="s">
        <v>429</v>
      </c>
      <c r="D39" t="str">
        <f t="shared" si="25"/>
        <v>spyder_route3_curie</v>
      </c>
      <c r="E39" t="s">
        <v>484</v>
      </c>
      <c r="F39">
        <v>29</v>
      </c>
      <c r="G39">
        <v>31</v>
      </c>
      <c r="I39" t="s">
        <v>485</v>
      </c>
      <c r="J39" t="s">
        <v>486</v>
      </c>
      <c r="K39">
        <v>13</v>
      </c>
      <c r="S39" s="9" t="str">
        <f t="shared" si="31"/>
        <v xml:space="preserve">" "monsters": [
        {
            "name": "Propellercat",
            "level": 13, "slug": "propellercat" ,
        }
</v>
      </c>
      <c r="T39" t="str">
        <f t="shared" si="32"/>
        <v/>
      </c>
      <c r="U39" t="str">
        <f t="shared" si="33"/>
        <v/>
      </c>
      <c r="V39" t="str">
        <f t="shared" si="34"/>
        <v>]</v>
      </c>
      <c r="W39" t="str">
        <f t="shared" si="18"/>
        <v>Create Curie</v>
      </c>
      <c r="X39" t="str">
        <f t="shared" si="35"/>
        <v>not npc_exists spyder_route3_curie</v>
      </c>
      <c r="Y39" t="str">
        <f t="shared" si="29"/>
        <v>create_npc spyder_route3_curie,29,31,,</v>
      </c>
      <c r="Z39" t="str">
        <f t="shared" si="36"/>
        <v>spyder_route3_curie.json</v>
      </c>
      <c r="AA39" t="str">
        <f t="shared" si="37"/>
        <v>{
    "slug": "spyder_route3_curie",
    "sprite_name": "scientist" "monsters": [
        {
            "name": "Propellercat",
            "level": 13, "slug": "propellercat" ,
        }
]}</v>
      </c>
      <c r="AB39" t="str">
        <f t="shared" si="38"/>
        <v xml:space="preserve">msgid "spyder_route3_curie" 
msgstr "Curie" </v>
      </c>
    </row>
    <row r="40" spans="1:28" x14ac:dyDescent="0.3">
      <c r="A40" t="s">
        <v>487</v>
      </c>
      <c r="B40" t="s">
        <v>4</v>
      </c>
      <c r="C40" t="s">
        <v>429</v>
      </c>
      <c r="D40" t="str">
        <f t="shared" si="25"/>
        <v>spyder_route3_connor</v>
      </c>
      <c r="E40" t="s">
        <v>310</v>
      </c>
      <c r="F40">
        <v>20</v>
      </c>
      <c r="G40">
        <v>3</v>
      </c>
      <c r="I40" t="s">
        <v>488</v>
      </c>
      <c r="J40" t="s">
        <v>489</v>
      </c>
      <c r="K40">
        <v>12</v>
      </c>
      <c r="L40" t="s">
        <v>318</v>
      </c>
      <c r="M40" t="s">
        <v>319</v>
      </c>
      <c r="N40">
        <v>8</v>
      </c>
      <c r="S40" s="9" t="str">
        <f t="shared" si="31"/>
        <v xml:space="preserve">" "monsters": [
        {
            "name": "Weavifly",
            "level": 12, "slug": "weavifly" ,
        }
</v>
      </c>
      <c r="T40" t="str">
        <f t="shared" si="32"/>
        <v xml:space="preserve">" 
        {
            "name": "Cataspike, "slug": "cataspike",
            "level": 8,
        }
</v>
      </c>
      <c r="U40" t="str">
        <f t="shared" si="33"/>
        <v/>
      </c>
      <c r="V40" t="str">
        <f t="shared" si="34"/>
        <v>]</v>
      </c>
      <c r="W40" t="str">
        <f t="shared" si="18"/>
        <v>Create Connor</v>
      </c>
      <c r="X40" t="str">
        <f t="shared" si="35"/>
        <v>not npc_exists spyder_route3_connor</v>
      </c>
      <c r="Y40" t="str">
        <f t="shared" si="29"/>
        <v>create_npc spyder_route3_connor,20,3,,</v>
      </c>
      <c r="Z40" t="str">
        <f t="shared" si="36"/>
        <v>spyder_route3_connor.json</v>
      </c>
      <c r="AA40" t="str">
        <f t="shared" si="37"/>
        <v>{
    "slug": "spyder_route3_connor",
    "sprite_name": "tennisplayer" "monsters": [
        {
            "name": "Weavifly",
            "level": 12, "slug": "weavifly" ,
        }
" 
        {
            "name": "Cataspike, "slug": "cataspike",
            "level": 8,
        }
]}</v>
      </c>
      <c r="AB40" t="str">
        <f t="shared" si="38"/>
        <v xml:space="preserve">msgid "spyder_route3_connor" 
msgstr "Connor" </v>
      </c>
    </row>
    <row r="41" spans="1:28" x14ac:dyDescent="0.3">
      <c r="A41" t="s">
        <v>502</v>
      </c>
      <c r="B41" t="s">
        <v>4</v>
      </c>
      <c r="C41" t="s">
        <v>429</v>
      </c>
      <c r="D41" t="str">
        <f t="shared" si="25"/>
        <v>spyder_route3_wanda</v>
      </c>
      <c r="E41" t="s">
        <v>506</v>
      </c>
      <c r="F41">
        <v>32</v>
      </c>
      <c r="G41">
        <v>17</v>
      </c>
      <c r="I41" t="s">
        <v>507</v>
      </c>
      <c r="J41" t="s">
        <v>508</v>
      </c>
      <c r="K41">
        <v>8</v>
      </c>
      <c r="L41" t="s">
        <v>509</v>
      </c>
      <c r="M41" t="s">
        <v>510</v>
      </c>
      <c r="N41">
        <v>8</v>
      </c>
      <c r="S41" s="9" t="str">
        <f t="shared" si="31"/>
        <v xml:space="preserve">" "monsters": [
        {
            "name": "Nudiflot M",
            "level": 8, "slug": "nudiflot-male" ,
        }
</v>
      </c>
      <c r="T41" t="str">
        <f t="shared" si="32"/>
        <v xml:space="preserve">" 
        {
            "name": "Nudiflot F, "slug": "nudiflot-female",
            "level": 8,
        }
</v>
      </c>
      <c r="U41" t="str">
        <f t="shared" si="33"/>
        <v/>
      </c>
      <c r="V41" t="str">
        <f t="shared" si="34"/>
        <v>]</v>
      </c>
      <c r="W41" t="str">
        <f t="shared" si="18"/>
        <v>Create Wanda</v>
      </c>
      <c r="X41" t="str">
        <f t="shared" si="35"/>
        <v>not npc_exists spyder_route3_wanda</v>
      </c>
      <c r="Y41" t="str">
        <f t="shared" si="29"/>
        <v>create_npc spyder_route3_wanda,32,17,,</v>
      </c>
      <c r="Z41" t="str">
        <f t="shared" si="36"/>
        <v>spyder_route3_wanda.json</v>
      </c>
      <c r="AA41" t="str">
        <f t="shared" si="37"/>
        <v>{
    "slug": "spyder_route3_wanda",
    "sprite_name": "fisher" "monsters": [
        {
            "name": "Nudiflot M",
            "level": 8, "slug": "nudiflot-male" ,
        }
" 
        {
            "name": "Nudiflot F, "slug": "nudiflot-female",
            "level": 8,
        }
]}</v>
      </c>
      <c r="AB41" t="str">
        <f t="shared" si="38"/>
        <v xml:space="preserve">msgid "spyder_route3_wanda" 
msgstr "Wanda" </v>
      </c>
    </row>
    <row r="42" spans="1:28" x14ac:dyDescent="0.3">
      <c r="A42" t="s">
        <v>503</v>
      </c>
      <c r="B42" t="s">
        <v>4</v>
      </c>
      <c r="C42" t="s">
        <v>429</v>
      </c>
      <c r="D42" t="str">
        <f t="shared" si="25"/>
        <v>spyder_route3_twig</v>
      </c>
      <c r="E42" t="s">
        <v>414</v>
      </c>
      <c r="F42">
        <v>26</v>
      </c>
      <c r="G42">
        <v>15</v>
      </c>
      <c r="I42" t="s">
        <v>316</v>
      </c>
      <c r="J42" t="s">
        <v>315</v>
      </c>
      <c r="K42">
        <v>11</v>
      </c>
      <c r="L42" t="s">
        <v>511</v>
      </c>
      <c r="M42" t="s">
        <v>512</v>
      </c>
      <c r="N42">
        <v>11</v>
      </c>
      <c r="S42" s="9" t="str">
        <f t="shared" si="31"/>
        <v xml:space="preserve">" "monsters": [
        {
            "name": "Aardorn",
            "level": 11, "slug": "aardorn" ,
        }
</v>
      </c>
      <c r="T42" t="str">
        <f t="shared" si="32"/>
        <v xml:space="preserve">" 
        {
            "name": "Foofle, "slug": "foofle",
            "level": 11,
        }
</v>
      </c>
      <c r="U42" t="str">
        <f t="shared" si="33"/>
        <v/>
      </c>
      <c r="V42" t="str">
        <f t="shared" si="34"/>
        <v>]</v>
      </c>
      <c r="W42" t="str">
        <f t="shared" si="18"/>
        <v>Create Twig</v>
      </c>
      <c r="X42" t="str">
        <f t="shared" si="35"/>
        <v>not npc_exists spyder_route3_twig</v>
      </c>
      <c r="Y42" t="str">
        <f t="shared" si="29"/>
        <v>create_npc spyder_route3_twig,26,15,,</v>
      </c>
      <c r="Z42" t="str">
        <f t="shared" si="36"/>
        <v>spyder_route3_twig.json</v>
      </c>
      <c r="AA42" t="str">
        <f t="shared" si="37"/>
        <v>{
    "slug": "spyder_route3_twig",
    "sprite_name": "miner" "monsters": [
        {
            "name": "Aardorn",
            "level": 11, "slug": "aardorn" ,
        }
" 
        {
            "name": "Foofle, "slug": "foofle",
            "level": 11,
        }
]}</v>
      </c>
      <c r="AB42" t="str">
        <f t="shared" si="38"/>
        <v xml:space="preserve">msgid "spyder_route3_twig" 
msgstr "Twig" </v>
      </c>
    </row>
    <row r="43" spans="1:28" x14ac:dyDescent="0.3">
      <c r="A43" t="s">
        <v>504</v>
      </c>
      <c r="B43" t="s">
        <v>4</v>
      </c>
      <c r="C43" t="s">
        <v>429</v>
      </c>
      <c r="D43" t="str">
        <f t="shared" si="25"/>
        <v>spyder_route3_surat</v>
      </c>
      <c r="E43" t="s">
        <v>414</v>
      </c>
      <c r="F43">
        <v>8</v>
      </c>
      <c r="G43">
        <v>17</v>
      </c>
      <c r="I43" t="s">
        <v>552</v>
      </c>
      <c r="J43" t="s">
        <v>553</v>
      </c>
      <c r="K43">
        <v>12</v>
      </c>
      <c r="L43" t="s">
        <v>511</v>
      </c>
      <c r="M43" t="s">
        <v>512</v>
      </c>
      <c r="N43">
        <v>12</v>
      </c>
      <c r="S43" s="9" t="str">
        <f t="shared" si="31"/>
        <v xml:space="preserve">" "monsters": [
        {
            "name": "Rockat",
            "level": 12, "slug": "rockat" ,
        }
</v>
      </c>
      <c r="T43" t="str">
        <f t="shared" si="32"/>
        <v xml:space="preserve">" 
        {
            "name": "Foofle, "slug": "foofle",
            "level": 12,
        }
</v>
      </c>
      <c r="U43" t="str">
        <f t="shared" si="33"/>
        <v/>
      </c>
      <c r="V43" t="str">
        <f t="shared" si="34"/>
        <v>]</v>
      </c>
      <c r="W43" t="str">
        <f t="shared" si="18"/>
        <v>Create Surat</v>
      </c>
      <c r="X43" t="str">
        <f t="shared" si="35"/>
        <v>not npc_exists spyder_route3_surat</v>
      </c>
      <c r="Y43" t="str">
        <f t="shared" si="29"/>
        <v>create_npc spyder_route3_surat,8,17,,</v>
      </c>
      <c r="Z43" t="str">
        <f t="shared" si="36"/>
        <v>spyder_route3_surat.json</v>
      </c>
      <c r="AA43" t="str">
        <f t="shared" si="37"/>
        <v>{
    "slug": "spyder_route3_surat",
    "sprite_name": "miner" "monsters": [
        {
            "name": "Rockat",
            "level": 12, "slug": "rockat" ,
        }
" 
        {
            "name": "Foofle, "slug": "foofle",
            "level": 12,
        }
]}</v>
      </c>
      <c r="AB43" t="str">
        <f t="shared" si="38"/>
        <v xml:space="preserve">msgid "spyder_route3_surat" 
msgstr "Surat" </v>
      </c>
    </row>
    <row r="44" spans="1:28" x14ac:dyDescent="0.3">
      <c r="A44" t="s">
        <v>505</v>
      </c>
      <c r="B44" t="s">
        <v>4</v>
      </c>
      <c r="C44" t="s">
        <v>429</v>
      </c>
      <c r="D44" t="str">
        <f t="shared" si="25"/>
        <v>spyder_route3_roxby</v>
      </c>
      <c r="E44" t="s">
        <v>414</v>
      </c>
      <c r="F44">
        <v>15</v>
      </c>
      <c r="G44">
        <v>18</v>
      </c>
      <c r="I44" t="s">
        <v>26</v>
      </c>
      <c r="J44" t="s">
        <v>27</v>
      </c>
      <c r="K44">
        <v>13</v>
      </c>
      <c r="L44" t="s">
        <v>513</v>
      </c>
      <c r="M44" t="s">
        <v>514</v>
      </c>
      <c r="N44">
        <v>13</v>
      </c>
      <c r="S44" s="9" t="str">
        <f t="shared" si="31"/>
        <v xml:space="preserve">" "monsters": [
        {
            "name": "Rockitten",
            "level": 13, "slug": "rockitten" ,
        }
</v>
      </c>
      <c r="T44" t="str">
        <f t="shared" si="32"/>
        <v xml:space="preserve">" 
        {
            "name": "Ignibus, "slug": "ignibus",
            "level": 13,
        }
</v>
      </c>
      <c r="U44" t="str">
        <f t="shared" si="33"/>
        <v/>
      </c>
      <c r="V44" t="str">
        <f t="shared" si="34"/>
        <v>]</v>
      </c>
      <c r="W44" t="str">
        <f t="shared" si="18"/>
        <v>Create Roxby</v>
      </c>
      <c r="X44" t="str">
        <f t="shared" si="35"/>
        <v>not npc_exists spyder_route3_roxby</v>
      </c>
      <c r="Y44" t="str">
        <f t="shared" si="29"/>
        <v>create_npc spyder_route3_roxby,15,18,,</v>
      </c>
      <c r="Z44" t="str">
        <f t="shared" si="36"/>
        <v>spyder_route3_roxby.json</v>
      </c>
      <c r="AA44" t="str">
        <f t="shared" si="37"/>
        <v>{
    "slug": "spyder_route3_roxby",
    "sprite_name": "miner" "monsters": [
        {
            "name": "Rockitten",
            "level": 13, "slug": "rockitten" ,
        }
" 
        {
            "name": "Ignibus, "slug": "ignibus",
            "level": 13,
        }
]}</v>
      </c>
      <c r="AB44" t="str">
        <f t="shared" si="38"/>
        <v xml:space="preserve">msgid "spyder_route3_roxby" 
msgstr "Roxby" </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86BEE-659D-40E3-BE2C-991E3BDA8715}">
  <dimension ref="A1:R99"/>
  <sheetViews>
    <sheetView tabSelected="1" topLeftCell="A82" zoomScale="70" zoomScaleNormal="70" workbookViewId="0">
      <selection activeCell="J99" sqref="J99"/>
    </sheetView>
  </sheetViews>
  <sheetFormatPr defaultRowHeight="14.4" x14ac:dyDescent="0.3"/>
  <cols>
    <col min="1" max="1" width="9.6640625" bestFit="1" customWidth="1"/>
    <col min="2" max="2" width="11.6640625" bestFit="1" customWidth="1"/>
    <col min="5" max="6" width="37.88671875" customWidth="1"/>
    <col min="7" max="7" width="29" bestFit="1" customWidth="1"/>
    <col min="8" max="8" width="50.5546875" customWidth="1"/>
    <col min="9" max="9" width="15.44140625" customWidth="1"/>
    <col min="10" max="10" width="11.44140625" bestFit="1" customWidth="1"/>
  </cols>
  <sheetData>
    <row r="1" spans="1:18" x14ac:dyDescent="0.3">
      <c r="A1" s="7" t="s">
        <v>138</v>
      </c>
      <c r="B1" s="7"/>
      <c r="C1" s="7"/>
      <c r="D1" s="7"/>
      <c r="E1" s="7"/>
      <c r="F1" s="6" t="s">
        <v>141</v>
      </c>
      <c r="G1" s="6"/>
      <c r="H1" s="6"/>
      <c r="I1" s="6"/>
      <c r="J1" s="6"/>
      <c r="N1" t="s">
        <v>41</v>
      </c>
      <c r="O1" t="s">
        <v>8</v>
      </c>
      <c r="P1" t="s">
        <v>11</v>
      </c>
      <c r="Q1" t="s">
        <v>9</v>
      </c>
      <c r="R1" t="s">
        <v>12</v>
      </c>
    </row>
    <row r="2" spans="1:18" x14ac:dyDescent="0.3">
      <c r="A2" t="s">
        <v>2</v>
      </c>
      <c r="B2" t="s">
        <v>3</v>
      </c>
      <c r="C2" t="s">
        <v>5</v>
      </c>
      <c r="D2" t="s">
        <v>94</v>
      </c>
      <c r="E2" t="s">
        <v>144</v>
      </c>
      <c r="F2" t="s">
        <v>139</v>
      </c>
      <c r="G2" t="s">
        <v>97</v>
      </c>
      <c r="H2" t="s">
        <v>96</v>
      </c>
      <c r="I2" t="s">
        <v>95</v>
      </c>
      <c r="J2" t="s">
        <v>7</v>
      </c>
    </row>
    <row r="3" spans="1:18" ht="86.4" x14ac:dyDescent="0.3">
      <c r="J3" s="1" t="s">
        <v>32</v>
      </c>
    </row>
    <row r="4" spans="1:18" ht="43.2" x14ac:dyDescent="0.3">
      <c r="A4" t="s">
        <v>4</v>
      </c>
      <c r="B4" t="s">
        <v>36</v>
      </c>
      <c r="C4" t="s">
        <v>10</v>
      </c>
      <c r="D4" t="s">
        <v>143</v>
      </c>
      <c r="E4" s="1" t="s">
        <v>231</v>
      </c>
      <c r="F4" s="1"/>
      <c r="G4" t="str">
        <f>CONCATENATE(A4,"_",B4,"_",C4)</f>
        <v>spyder_papertown_stopthere</v>
      </c>
      <c r="H4" t="str">
        <f t="shared" ref="H4:H15" si="0">CONCATENATE($N$1,G4)</f>
        <v>translated_dialog spyder_papertown_stopthere</v>
      </c>
      <c r="J4" t="str">
        <f t="shared" ref="J4:J15" si="1">$O$1&amp;$P$1&amp;G4&amp;$R$1&amp;CHAR(10)&amp;$Q$1&amp;$P$1&amp;E4&amp;$R$1</f>
        <v xml:space="preserve">msgid "spyder_papertown_stopthere" 
msgstr "Hey! What do you think you're doing?\n It's not safe to go into the wilds unless you have a tuxemon.\n Come buy one from our shop." </v>
      </c>
    </row>
    <row r="5" spans="1:18" ht="28.8" x14ac:dyDescent="0.3">
      <c r="A5" t="s">
        <v>4</v>
      </c>
      <c r="B5" t="s">
        <v>36</v>
      </c>
      <c r="C5" t="s">
        <v>93</v>
      </c>
      <c r="D5" t="s">
        <v>93</v>
      </c>
      <c r="E5" s="1" t="s">
        <v>232</v>
      </c>
      <c r="F5" s="1" t="str">
        <f>"Talk "&amp;C5</f>
        <v>Talk homemaker</v>
      </c>
      <c r="G5" t="str">
        <f>CONCATENATE(A5,"_",B5,"_",C5)</f>
        <v>spyder_papertown_homemaker</v>
      </c>
      <c r="H5" t="str">
        <f t="shared" si="0"/>
        <v>translated_dialog spyder_papertown_homemaker</v>
      </c>
      <c r="I5" t="str">
        <f>"talk "&amp;D5</f>
        <v>talk homemaker</v>
      </c>
      <c r="J5" t="str">
        <f t="shared" si="1"/>
        <v xml:space="preserve">msgid "spyder_papertown_homemaker" 
msgstr "How are you, NAME? \n Quiet and solemn as always, I see." </v>
      </c>
    </row>
    <row r="6" spans="1:18" ht="43.2" x14ac:dyDescent="0.3">
      <c r="A6" t="s">
        <v>4</v>
      </c>
      <c r="B6" t="s">
        <v>36</v>
      </c>
      <c r="C6" t="s">
        <v>101</v>
      </c>
      <c r="D6" t="s">
        <v>102</v>
      </c>
      <c r="E6" s="1" t="s">
        <v>233</v>
      </c>
      <c r="F6" s="1" t="str">
        <f t="shared" ref="F6:F31" si="2">"Talk "&amp;C6</f>
        <v>Talk mom1</v>
      </c>
      <c r="G6" t="str">
        <f t="shared" ref="G6:G15" si="3">CONCATENATE(A6,"_",B6,"_",C6)</f>
        <v>spyder_papertown_mom1</v>
      </c>
      <c r="H6" t="str">
        <f t="shared" si="0"/>
        <v>translated_dialog spyder_papertown_mom1</v>
      </c>
      <c r="I6" t="str">
        <f>"talk "&amp;D6</f>
        <v>talk mom</v>
      </c>
      <c r="J6" t="str">
        <f t="shared" si="1"/>
        <v xml:space="preserve">msgid "spyder_papertown_mom1" 
msgstr "Good morning sunshine! Rest here any time you like. \n Why am I saying that? You live here!" </v>
      </c>
    </row>
    <row r="7" spans="1:18" ht="72" x14ac:dyDescent="0.3">
      <c r="A7" t="s">
        <v>4</v>
      </c>
      <c r="B7" t="s">
        <v>36</v>
      </c>
      <c r="C7" t="s">
        <v>103</v>
      </c>
      <c r="D7" t="s">
        <v>102</v>
      </c>
      <c r="E7" s="1" t="s">
        <v>234</v>
      </c>
      <c r="F7" s="1" t="str">
        <f t="shared" si="2"/>
        <v>Talk mom2</v>
      </c>
      <c r="G7" t="str">
        <f t="shared" si="3"/>
        <v>spyder_papertown_mom2</v>
      </c>
      <c r="H7" t="str">
        <f t="shared" si="0"/>
        <v>translated_dialog spyder_papertown_mom2</v>
      </c>
      <c r="I7" t="str">
        <f t="shared" ref="I7:I15" si="4">"talk "&amp;D7</f>
        <v>talk mom</v>
      </c>
      <c r="J7" t="str">
        <f t="shared" si="1"/>
        <v xml:space="preserve">msgid "spyder_papertown_mom2" 
msgstr "Hello dear. I should get on with my inventing. \n Can't you occupy yourself? \n Back in my day, we could amuse ourselves with anything - a stick, a rock, rubbish we found in bins ... " </v>
      </c>
    </row>
    <row r="8" spans="1:18" ht="43.2" x14ac:dyDescent="0.3">
      <c r="A8" t="s">
        <v>4</v>
      </c>
      <c r="B8" t="s">
        <v>36</v>
      </c>
      <c r="C8" t="s">
        <v>104</v>
      </c>
      <c r="D8" t="s">
        <v>102</v>
      </c>
      <c r="E8" s="1" t="s">
        <v>235</v>
      </c>
      <c r="F8" s="1" t="str">
        <f t="shared" si="2"/>
        <v>Talk mom3</v>
      </c>
      <c r="G8" t="str">
        <f t="shared" si="3"/>
        <v>spyder_papertown_mom3</v>
      </c>
      <c r="H8" t="str">
        <f t="shared" si="0"/>
        <v>translated_dialog spyder_papertown_mom3</v>
      </c>
      <c r="I8" t="str">
        <f t="shared" si="4"/>
        <v>talk mom</v>
      </c>
      <c r="J8" t="str">
        <f t="shared" si="1"/>
        <v xml:space="preserve">msgid "spyder_papertown_mom3" 
msgstr "Oh, you found yourself a tuxemon. Congratulations! \n Why don't you head over to the next town and explore?" </v>
      </c>
    </row>
    <row r="9" spans="1:18" ht="28.8" x14ac:dyDescent="0.3">
      <c r="A9" t="s">
        <v>4</v>
      </c>
      <c r="B9" t="s">
        <v>36</v>
      </c>
      <c r="C9" t="s">
        <v>105</v>
      </c>
      <c r="D9" t="s">
        <v>102</v>
      </c>
      <c r="E9" s="1" t="s">
        <v>108</v>
      </c>
      <c r="F9" s="1" t="str">
        <f t="shared" si="2"/>
        <v>Talk mom4</v>
      </c>
      <c r="G9" t="str">
        <f t="shared" si="3"/>
        <v>spyder_papertown_mom4</v>
      </c>
      <c r="H9" t="str">
        <f t="shared" si="0"/>
        <v>translated_dialog spyder_papertown_mom4</v>
      </c>
      <c r="I9" t="str">
        <f t="shared" si="4"/>
        <v>talk mom</v>
      </c>
      <c r="J9" t="str">
        <f t="shared" si="1"/>
        <v xml:space="preserve">msgid "spyder_papertown_mom4" 
msgstr "Welcome back! Look at you, growing up so fast." </v>
      </c>
    </row>
    <row r="10" spans="1:18" ht="43.2" x14ac:dyDescent="0.3">
      <c r="A10" t="s">
        <v>4</v>
      </c>
      <c r="B10" t="s">
        <v>36</v>
      </c>
      <c r="C10" t="s">
        <v>106</v>
      </c>
      <c r="D10" t="s">
        <v>102</v>
      </c>
      <c r="E10" s="1" t="s">
        <v>236</v>
      </c>
      <c r="F10" s="1" t="str">
        <f t="shared" si="2"/>
        <v>Talk mom5</v>
      </c>
      <c r="G10" t="str">
        <f t="shared" si="3"/>
        <v>spyder_papertown_mom5</v>
      </c>
      <c r="H10" t="str">
        <f t="shared" si="0"/>
        <v>translated_dialog spyder_papertown_mom5</v>
      </c>
      <c r="I10" t="str">
        <f t="shared" si="4"/>
        <v>talk mom</v>
      </c>
      <c r="J10" t="str">
        <f t="shared" si="1"/>
        <v xml:space="preserve">msgid "spyder_papertown_mom5" 
msgstr "You know, Granny Piper next door has opened up her Daycare Centre. \n Well, not everyone can be an inventor, I guess. " </v>
      </c>
    </row>
    <row r="11" spans="1:18" ht="57.6" x14ac:dyDescent="0.3">
      <c r="A11" t="s">
        <v>4</v>
      </c>
      <c r="B11" t="s">
        <v>36</v>
      </c>
      <c r="C11" t="s">
        <v>107</v>
      </c>
      <c r="D11" t="s">
        <v>102</v>
      </c>
      <c r="E11" s="1" t="s">
        <v>237</v>
      </c>
      <c r="F11" s="1" t="str">
        <f t="shared" si="2"/>
        <v>Talk mom6</v>
      </c>
      <c r="G11" t="str">
        <f t="shared" si="3"/>
        <v>spyder_papertown_mom6</v>
      </c>
      <c r="H11" t="str">
        <f t="shared" si="0"/>
        <v>translated_dialog spyder_papertown_mom6</v>
      </c>
      <c r="I11" t="str">
        <f t="shared" si="4"/>
        <v>talk mom</v>
      </c>
      <c r="J11" t="str">
        <f t="shared" si="1"/>
        <v xml:space="preserve">msgid "spyder_papertown_mom6" 
msgstr "Congratulations! You took down the corporations! \n Of course, now lots of people don't have a job ... but you did the right thing. I think." </v>
      </c>
    </row>
    <row r="12" spans="1:18" ht="43.2" x14ac:dyDescent="0.3">
      <c r="A12" t="s">
        <v>4</v>
      </c>
      <c r="B12" t="s">
        <v>36</v>
      </c>
      <c r="C12" t="s">
        <v>126</v>
      </c>
      <c r="D12" t="s">
        <v>127</v>
      </c>
      <c r="E12" s="1" t="s">
        <v>238</v>
      </c>
      <c r="F12" s="1" t="str">
        <f t="shared" si="2"/>
        <v>Talk grannypiper1</v>
      </c>
      <c r="G12" t="str">
        <f t="shared" si="3"/>
        <v>spyder_papertown_grannypiper1</v>
      </c>
      <c r="H12" t="str">
        <f t="shared" si="0"/>
        <v>translated_dialog spyder_papertown_grannypiper1</v>
      </c>
      <c r="I12" t="str">
        <f t="shared" si="4"/>
        <v>talk grannypiper</v>
      </c>
      <c r="J12" t="str">
        <f t="shared" si="1"/>
        <v xml:space="preserve">msgid "spyder_papertown_grannypiper1" 
msgstr "Oh hello NAME, I didn't see you there among all this hustle and debris! \n I can't wait till the Daycare Centre is installed!" </v>
      </c>
    </row>
    <row r="13" spans="1:18" ht="57.6" x14ac:dyDescent="0.3">
      <c r="A13" t="s">
        <v>4</v>
      </c>
      <c r="B13" t="s">
        <v>36</v>
      </c>
      <c r="C13" t="s">
        <v>128</v>
      </c>
      <c r="D13" t="s">
        <v>127</v>
      </c>
      <c r="E13" s="1" t="s">
        <v>239</v>
      </c>
      <c r="F13" s="1" t="str">
        <f t="shared" si="2"/>
        <v>Talk grannypiper2</v>
      </c>
      <c r="G13" t="str">
        <f t="shared" si="3"/>
        <v>spyder_papertown_grannypiper2</v>
      </c>
      <c r="H13" t="str">
        <f t="shared" si="0"/>
        <v>translated_dialog spyder_papertown_grannypiper2</v>
      </c>
      <c r="I13" t="str">
        <f t="shared" si="4"/>
        <v>talk grannypiper</v>
      </c>
      <c r="J13" t="str">
        <f t="shared" si="1"/>
        <v xml:space="preserve">msgid "spyder_papertown_grannypiper2" 
msgstr "You know, the Pipers made our fortune in the daycare business! \n I've been retired for ten years and I'm getting bored. I want to get back into it!" </v>
      </c>
    </row>
    <row r="14" spans="1:18" ht="72" x14ac:dyDescent="0.3">
      <c r="A14" t="s">
        <v>4</v>
      </c>
      <c r="B14" t="s">
        <v>36</v>
      </c>
      <c r="C14" t="s">
        <v>132</v>
      </c>
      <c r="D14" t="s">
        <v>133</v>
      </c>
      <c r="E14" s="1" t="s">
        <v>240</v>
      </c>
      <c r="F14" s="1" t="str">
        <f t="shared" si="2"/>
        <v>Talk danteshop</v>
      </c>
      <c r="G14" t="str">
        <f t="shared" si="3"/>
        <v>spyder_papertown_danteshop</v>
      </c>
      <c r="H14" t="str">
        <f t="shared" si="0"/>
        <v>translated_dialog spyder_papertown_danteshop</v>
      </c>
      <c r="I14" t="str">
        <f t="shared" si="4"/>
        <v>talk danteinstore</v>
      </c>
      <c r="J14" t="str">
        <f t="shared" si="1"/>
        <v xml:space="preserve">msgid "spyder_papertown_danteshop" 
msgstr "I'm working, boss, I'm working! \n Oh, it's just you. You know, we throw out so much of our stock. \n It's such a terrible waste. It all goes into the bins behind the back of the Store." </v>
      </c>
    </row>
    <row r="15" spans="1:18" ht="72" x14ac:dyDescent="0.3">
      <c r="A15" t="s">
        <v>4</v>
      </c>
      <c r="B15" t="s">
        <v>36</v>
      </c>
      <c r="C15" t="s">
        <v>152</v>
      </c>
      <c r="D15" t="s">
        <v>143</v>
      </c>
      <c r="E15" s="1" t="s">
        <v>542</v>
      </c>
      <c r="F15" s="1" t="str">
        <f t="shared" si="2"/>
        <v>Talk myfirstmon</v>
      </c>
      <c r="G15" t="str">
        <f t="shared" si="3"/>
        <v>spyder_papertown_myfirstmon</v>
      </c>
      <c r="H15" t="str">
        <f t="shared" si="0"/>
        <v>translated_dialog spyder_papertown_myfirstmon</v>
      </c>
      <c r="I15" t="str">
        <f t="shared" si="4"/>
        <v>talk dante</v>
      </c>
      <c r="J15" t="str">
        <f t="shared" si="1"/>
        <v xml:space="preserve">msgid "spyder_papertown_myfirstmon" 
msgstr "Hey, you came! That's great.\n When the fancy new tuxemon come through from the Cathedral, we just threw all our old ones in the bin!\n It seems like such a waste, especially when kids like you don't have any!" </v>
      </c>
    </row>
    <row r="16" spans="1:18" x14ac:dyDescent="0.3">
      <c r="A16" t="s">
        <v>4</v>
      </c>
      <c r="B16" t="s">
        <v>36</v>
      </c>
      <c r="C16" t="s">
        <v>539</v>
      </c>
      <c r="D16" t="s">
        <v>143</v>
      </c>
      <c r="E16" s="1" t="s">
        <v>538</v>
      </c>
      <c r="F16" s="1" t="str">
        <f t="shared" ref="F16" si="5">"Talk "&amp;C16</f>
        <v>Talk myfirstmon1</v>
      </c>
      <c r="G16" t="str">
        <f t="shared" ref="G16" si="6">CONCATENATE(A16,"_",B16,"_",C16)</f>
        <v>spyder_papertown_myfirstmon1</v>
      </c>
      <c r="H16" t="str">
        <f t="shared" ref="H16" si="7">CONCATENATE($N$1,G16)</f>
        <v>translated_dialog spyder_papertown_myfirstmon1</v>
      </c>
      <c r="I16" t="str">
        <f t="shared" ref="I16" si="8">"talk "&amp;D16</f>
        <v>talk dante</v>
      </c>
      <c r="J16" t="str">
        <f t="shared" ref="J16" si="9">$O$1&amp;$P$1&amp;G16&amp;$R$1&amp;CHAR(10)&amp;$Q$1&amp;$P$1&amp;E16&amp;$R$1</f>
        <v xml:space="preserve">msgid "spyder_papertown_myfirstmon1" 
msgstr "*rummages* *rumages* " </v>
      </c>
    </row>
    <row r="17" spans="1:10" ht="28.8" x14ac:dyDescent="0.3">
      <c r="A17" t="s">
        <v>4</v>
      </c>
      <c r="B17" t="s">
        <v>36</v>
      </c>
      <c r="C17" t="s">
        <v>540</v>
      </c>
      <c r="D17" t="s">
        <v>143</v>
      </c>
      <c r="E17" s="1" t="s">
        <v>537</v>
      </c>
      <c r="F17" s="1" t="str">
        <f t="shared" ref="F17" si="10">"Talk "&amp;C17</f>
        <v>Talk myfirstmon2</v>
      </c>
      <c r="G17" t="str">
        <f t="shared" ref="G17" si="11">CONCATENATE(A17,"_",B17,"_",C17)</f>
        <v>spyder_papertown_myfirstmon2</v>
      </c>
      <c r="H17" t="str">
        <f t="shared" ref="H17" si="12">CONCATENATE($N$1,G17)</f>
        <v>translated_dialog spyder_papertown_myfirstmon2</v>
      </c>
      <c r="I17" t="str">
        <f t="shared" ref="I17" si="13">"talk "&amp;D17</f>
        <v>talk dante</v>
      </c>
      <c r="J17" t="str">
        <f t="shared" ref="J17" si="14">$O$1&amp;$P$1&amp;G17&amp;$R$1&amp;CHAR(10)&amp;$Q$1&amp;$P$1&amp;E17&amp;$R$1</f>
        <v xml:space="preserve">msgid "spyder_papertown_myfirstmon2" 
msgstr "Here we go, five tuxemon! Which would you like?" </v>
      </c>
    </row>
    <row r="18" spans="1:10" ht="28.8" x14ac:dyDescent="0.3">
      <c r="A18" t="s">
        <v>4</v>
      </c>
      <c r="B18" t="s">
        <v>36</v>
      </c>
      <c r="C18" t="s">
        <v>164</v>
      </c>
      <c r="D18" t="s">
        <v>143</v>
      </c>
      <c r="E18" s="1" t="s">
        <v>166</v>
      </c>
      <c r="F18" s="1" t="str">
        <f t="shared" si="2"/>
        <v>Talk rockittenchosen</v>
      </c>
      <c r="G18" t="str">
        <f t="shared" ref="G18:G31" si="15">CONCATENATE(A18,"_",B18,"_",C18)</f>
        <v>spyder_papertown_rockittenchosen</v>
      </c>
      <c r="H18" t="str">
        <f t="shared" ref="H18:H31" si="16">CONCATENATE($N$1,G18)</f>
        <v>translated_dialog spyder_papertown_rockittenchosen</v>
      </c>
      <c r="I18" t="str">
        <f t="shared" ref="I18:I31" si="17">"talk "&amp;D18</f>
        <v>talk dante</v>
      </c>
      <c r="J18" t="str">
        <f t="shared" ref="J18:J31" si="18">$O$1&amp;$P$1&amp;G18&amp;$R$1&amp;CHAR(10)&amp;$Q$1&amp;$P$1&amp;E18&amp;$R$1</f>
        <v xml:space="preserve">msgid "spyder_papertown_rockittenchosen" 
msgstr "An excellent choice! Rockitten is an Earth tuxemon." </v>
      </c>
    </row>
    <row r="19" spans="1:10" x14ac:dyDescent="0.3">
      <c r="A19" t="s">
        <v>4</v>
      </c>
      <c r="B19" t="s">
        <v>36</v>
      </c>
      <c r="C19" t="s">
        <v>167</v>
      </c>
      <c r="D19" t="s">
        <v>143</v>
      </c>
      <c r="E19" s="1" t="s">
        <v>165</v>
      </c>
      <c r="F19" s="1" t="str">
        <f t="shared" si="2"/>
        <v>Talk lambertchosen</v>
      </c>
      <c r="G19" t="str">
        <f t="shared" si="15"/>
        <v>spyder_papertown_lambertchosen</v>
      </c>
      <c r="H19" t="str">
        <f t="shared" si="16"/>
        <v>translated_dialog spyder_papertown_lambertchosen</v>
      </c>
      <c r="I19" t="str">
        <f t="shared" si="17"/>
        <v>talk dante</v>
      </c>
      <c r="J19" t="str">
        <f t="shared" si="18"/>
        <v xml:space="preserve">msgid "spyder_papertown_lambertchosen" 
msgstr "A fine choice! Lambert is a Wood tuxemon." </v>
      </c>
    </row>
    <row r="20" spans="1:10" ht="28.8" x14ac:dyDescent="0.3">
      <c r="A20" t="s">
        <v>4</v>
      </c>
      <c r="B20" t="s">
        <v>36</v>
      </c>
      <c r="C20" t="s">
        <v>168</v>
      </c>
      <c r="D20" t="s">
        <v>143</v>
      </c>
      <c r="E20" s="1" t="s">
        <v>169</v>
      </c>
      <c r="F20" s="1" t="str">
        <f t="shared" si="2"/>
        <v>Talk nutchosen</v>
      </c>
      <c r="G20" t="str">
        <f t="shared" si="15"/>
        <v>spyder_papertown_nutchosen</v>
      </c>
      <c r="H20" t="str">
        <f t="shared" si="16"/>
        <v>translated_dialog spyder_papertown_nutchosen</v>
      </c>
      <c r="I20" t="str">
        <f t="shared" si="17"/>
        <v>talk dante</v>
      </c>
      <c r="J20" t="str">
        <f t="shared" si="18"/>
        <v xml:space="preserve">msgid "spyder_papertown_nutchosen" 
msgstr "A magnificent choice! Nut is a Metal tuxemon." </v>
      </c>
    </row>
    <row r="21" spans="1:10" ht="28.8" x14ac:dyDescent="0.3">
      <c r="A21" t="s">
        <v>4</v>
      </c>
      <c r="B21" t="s">
        <v>36</v>
      </c>
      <c r="C21" t="s">
        <v>170</v>
      </c>
      <c r="D21" t="s">
        <v>143</v>
      </c>
      <c r="E21" s="1" t="s">
        <v>171</v>
      </c>
      <c r="F21" s="1" t="str">
        <f t="shared" si="2"/>
        <v>Talk tweesherchosen</v>
      </c>
      <c r="G21" t="str">
        <f t="shared" si="15"/>
        <v>spyder_papertown_tweesherchosen</v>
      </c>
      <c r="H21" t="str">
        <f t="shared" si="16"/>
        <v>translated_dialog spyder_papertown_tweesherchosen</v>
      </c>
      <c r="I21" t="str">
        <f t="shared" si="17"/>
        <v>talk dante</v>
      </c>
      <c r="J21" t="str">
        <f t="shared" si="18"/>
        <v xml:space="preserve">msgid "spyder_papertown_tweesherchosen" 
msgstr "An inspired choice! Tweesher is a Water tuxemon." </v>
      </c>
    </row>
    <row r="22" spans="1:10" x14ac:dyDescent="0.3">
      <c r="A22" t="s">
        <v>4</v>
      </c>
      <c r="B22" t="s">
        <v>36</v>
      </c>
      <c r="C22" t="s">
        <v>173</v>
      </c>
      <c r="D22" t="s">
        <v>143</v>
      </c>
      <c r="E22" s="1" t="s">
        <v>172</v>
      </c>
      <c r="F22" s="1" t="str">
        <f t="shared" si="2"/>
        <v>Talk agnitechosen</v>
      </c>
      <c r="G22" t="str">
        <f t="shared" si="15"/>
        <v>spyder_papertown_agnitechosen</v>
      </c>
      <c r="H22" t="str">
        <f t="shared" si="16"/>
        <v>translated_dialog spyder_papertown_agnitechosen</v>
      </c>
      <c r="I22" t="str">
        <f t="shared" si="17"/>
        <v>talk dante</v>
      </c>
      <c r="J22" t="str">
        <f t="shared" si="18"/>
        <v xml:space="preserve">msgid "spyder_papertown_agnitechosen" 
msgstr "A great choice! Agnite is a Fire tuxemon." </v>
      </c>
    </row>
    <row r="23" spans="1:10" ht="43.2" x14ac:dyDescent="0.3">
      <c r="A23" t="s">
        <v>4</v>
      </c>
      <c r="B23" t="s">
        <v>36</v>
      </c>
      <c r="C23" t="s">
        <v>179</v>
      </c>
      <c r="D23" t="s">
        <v>143</v>
      </c>
      <c r="E23" s="1" t="s">
        <v>178</v>
      </c>
      <c r="F23" s="1" t="str">
        <f t="shared" si="2"/>
        <v>Talk wrapup</v>
      </c>
      <c r="G23" t="str">
        <f t="shared" si="15"/>
        <v>spyder_papertown_wrapup</v>
      </c>
      <c r="H23" t="str">
        <f t="shared" si="16"/>
        <v>translated_dialog spyder_papertown_wrapup</v>
      </c>
      <c r="I23" t="str">
        <f t="shared" si="17"/>
        <v>talk dante</v>
      </c>
      <c r="J23" t="str">
        <f t="shared" si="18"/>
        <v xml:space="preserve">msgid "spyder_papertown_wrapup" 
msgstr "I'll give the rest of these to other kids who missed out on their own tuxemon! And I might keep one for myself. " </v>
      </c>
    </row>
    <row r="24" spans="1:10" ht="100.8" x14ac:dyDescent="0.3">
      <c r="A24" t="s">
        <v>4</v>
      </c>
      <c r="B24" t="s">
        <v>36</v>
      </c>
      <c r="C24" t="s">
        <v>176</v>
      </c>
      <c r="D24" t="s">
        <v>180</v>
      </c>
      <c r="E24" s="1" t="s">
        <v>541</v>
      </c>
      <c r="F24" s="1" t="str">
        <f t="shared" si="2"/>
        <v>Talk firstfight</v>
      </c>
      <c r="G24" t="str">
        <f t="shared" si="15"/>
        <v>spyder_papertown_firstfight</v>
      </c>
      <c r="H24" t="str">
        <f t="shared" si="16"/>
        <v>translated_dialog spyder_papertown_firstfight</v>
      </c>
      <c r="I24" t="str">
        <f t="shared" si="17"/>
        <v>talk billie</v>
      </c>
      <c r="J24" t="str">
        <f t="shared" si="18"/>
        <v xml:space="preserve">msgid "spyder_papertown_firstfight" 
msgstr "Hey, what are you doing rummaging in bins? That's gross - and it's against the rules! \n ... \n What, they were throwing out perfectly good tuxemon? \n ... \n Well, if they were perfectly good, they wouldn't throw them out, would they? \n They must be inferior to the new models. Here, I'll show you! " </v>
      </c>
    </row>
    <row r="25" spans="1:10" ht="28.8" x14ac:dyDescent="0.3">
      <c r="A25" t="s">
        <v>4</v>
      </c>
      <c r="B25" t="s">
        <v>36</v>
      </c>
      <c r="C25" t="s">
        <v>330</v>
      </c>
      <c r="D25" t="s">
        <v>180</v>
      </c>
      <c r="E25" s="1" t="s">
        <v>329</v>
      </c>
      <c r="F25" s="1" t="str">
        <f t="shared" ref="F25" si="19">"Talk "&amp;C25</f>
        <v>Talk firstfight2</v>
      </c>
      <c r="G25" t="str">
        <f t="shared" ref="G25" si="20">CONCATENATE(A25,"_",B25,"_",C25)</f>
        <v>spyder_papertown_firstfight2</v>
      </c>
      <c r="H25" t="str">
        <f t="shared" ref="H25" si="21">CONCATENATE($N$1,G25)</f>
        <v>translated_dialog spyder_papertown_firstfight2</v>
      </c>
      <c r="I25" t="str">
        <f t="shared" ref="I25" si="22">"talk "&amp;D25</f>
        <v>talk billie</v>
      </c>
      <c r="J25" t="str">
        <f t="shared" ref="J25" si="23">$O$1&amp;$P$1&amp;G25&amp;$R$1&amp;CHAR(10)&amp;$Q$1&amp;$P$1&amp;E25&amp;$R$1</f>
        <v xml:space="preserve">msgid "spyder_papertown_firstfight2" 
msgstr "Huh, must be a fluke. There's no way the new model would be worse than the old!" </v>
      </c>
    </row>
    <row r="26" spans="1:10" ht="72" x14ac:dyDescent="0.3">
      <c r="A26" t="s">
        <v>4</v>
      </c>
      <c r="B26" t="s">
        <v>186</v>
      </c>
      <c r="C26" t="s">
        <v>187</v>
      </c>
      <c r="D26" t="s">
        <v>188</v>
      </c>
      <c r="E26" s="1" t="s">
        <v>219</v>
      </c>
      <c r="F26" s="1" t="str">
        <f t="shared" si="2"/>
        <v>Talk monk</v>
      </c>
      <c r="G26" t="str">
        <f t="shared" si="15"/>
        <v>spyder_cottontown_monk</v>
      </c>
      <c r="H26" t="str">
        <f t="shared" si="16"/>
        <v>translated_dialog spyder_cottontown_monk</v>
      </c>
      <c r="I26" t="str">
        <f t="shared" si="17"/>
        <v>talk spyder_cottontown_monk</v>
      </c>
      <c r="J26" t="str">
        <f t="shared" si="18"/>
        <v xml:space="preserve">msgid "spyder_cottontown_monk" 
msgstr "I am assigned by the Dojo of the Five Elements to tend the statues here. \n But Omnichannel is planning to expand its offices into this space. \n I don't know what will happen to the statues when they do." </v>
      </c>
    </row>
    <row r="27" spans="1:10" ht="100.8" x14ac:dyDescent="0.3">
      <c r="A27" t="s">
        <v>4</v>
      </c>
      <c r="B27" t="s">
        <v>186</v>
      </c>
      <c r="C27" t="s">
        <v>194</v>
      </c>
      <c r="D27" t="s">
        <v>193</v>
      </c>
      <c r="E27" s="1" t="s">
        <v>218</v>
      </c>
      <c r="F27" s="1" t="str">
        <f t="shared" si="2"/>
        <v>Talk hackerintro</v>
      </c>
      <c r="G27" t="str">
        <f t="shared" si="15"/>
        <v>spyder_cottontown_hackerintro</v>
      </c>
      <c r="H27" t="str">
        <f t="shared" si="16"/>
        <v>translated_dialog spyder_cottontown_hackerintro</v>
      </c>
      <c r="I27" t="str">
        <f t="shared" si="17"/>
        <v>talk spyder_cottontown_hacker</v>
      </c>
      <c r="J27" t="str">
        <f t="shared" si="18"/>
        <v xml:space="preserve">msgid "spyder_cottontown_hackerintro" 
msgstr "Hey, cool tuxemon! Can I see the receipt? \n ... \n Just kidding, I had a feeling you hadn't picked it up using, ah, official channels. \n For years, the Five Pillars have controlled the strongest tuxemon. Do you think it'd be cool to poke them in the eye? \n ... \n Good! I have a project for you. Meet me in the Cafe!" </v>
      </c>
    </row>
    <row r="28" spans="1:10" ht="28.8" x14ac:dyDescent="0.3">
      <c r="A28" t="s">
        <v>4</v>
      </c>
      <c r="B28" t="s">
        <v>186</v>
      </c>
      <c r="C28" t="s">
        <v>10</v>
      </c>
      <c r="D28" t="s">
        <v>193</v>
      </c>
      <c r="E28" s="1" t="s">
        <v>199</v>
      </c>
      <c r="F28" s="1" t="str">
        <f t="shared" si="2"/>
        <v>Talk stopthere</v>
      </c>
      <c r="G28" t="str">
        <f t="shared" si="15"/>
        <v>spyder_cottontown_stopthere</v>
      </c>
      <c r="H28" t="str">
        <f t="shared" si="16"/>
        <v>translated_dialog spyder_cottontown_stopthere</v>
      </c>
      <c r="I28" t="str">
        <f t="shared" si="17"/>
        <v>talk spyder_cottontown_hacker</v>
      </c>
      <c r="J28" t="str">
        <f t="shared" si="18"/>
        <v xml:space="preserve">msgid "spyder_cottontown_stopthere" 
msgstr "Hey, that's not cool! You have to come to my talk at the cafe before you run off!" </v>
      </c>
    </row>
    <row r="29" spans="1:10" x14ac:dyDescent="0.3">
      <c r="A29" t="s">
        <v>4</v>
      </c>
      <c r="B29" t="s">
        <v>186</v>
      </c>
      <c r="C29" t="s">
        <v>203</v>
      </c>
      <c r="D29" t="s">
        <v>204</v>
      </c>
      <c r="E29" s="1" t="s">
        <v>205</v>
      </c>
      <c r="F29" s="1" t="str">
        <f t="shared" si="2"/>
        <v>Talk enforcer</v>
      </c>
      <c r="G29" t="str">
        <f t="shared" si="15"/>
        <v>spyder_cottontown_enforcer</v>
      </c>
      <c r="H29" t="str">
        <f t="shared" si="16"/>
        <v>translated_dialog spyder_cottontown_enforcer</v>
      </c>
      <c r="I29" t="str">
        <f t="shared" si="17"/>
        <v>talk spyder_omnichannel_enforcer</v>
      </c>
      <c r="J29" t="str">
        <f t="shared" si="18"/>
        <v xml:space="preserve">msgid "spyder_cottontown_enforcer" 
msgstr "Butt out of it, kid, this is private property!" </v>
      </c>
    </row>
    <row r="30" spans="1:10" ht="57.6" x14ac:dyDescent="0.3">
      <c r="A30" t="s">
        <v>4</v>
      </c>
      <c r="B30" t="s">
        <v>206</v>
      </c>
      <c r="C30" t="s">
        <v>207</v>
      </c>
      <c r="D30" t="s">
        <v>193</v>
      </c>
      <c r="E30" s="1" t="s">
        <v>217</v>
      </c>
      <c r="F30" s="1" t="str">
        <f t="shared" si="2"/>
        <v>Talk hackerchat</v>
      </c>
      <c r="G30" t="str">
        <f t="shared" si="15"/>
        <v>spyder_cottoncafe_hackerchat</v>
      </c>
      <c r="H30" t="str">
        <f t="shared" si="16"/>
        <v>translated_dialog spyder_cottoncafe_hackerchat</v>
      </c>
      <c r="I30" t="str">
        <f t="shared" si="17"/>
        <v>talk spyder_cottontown_hacker</v>
      </c>
      <c r="J30" t="str">
        <f t="shared" si="18"/>
        <v xml:space="preserve">msgid "spyder_cottoncafe_hackerchat" 
msgstr "It's so cool that you're helping with Tuxepedia.\n  ... \n Is there a prize for adding all the tuxemon? \n Only the satisfaction of helping the human race, man." </v>
      </c>
    </row>
    <row r="31" spans="1:10" ht="129.6" x14ac:dyDescent="0.3">
      <c r="A31" t="s">
        <v>4</v>
      </c>
      <c r="B31" t="s">
        <v>206</v>
      </c>
      <c r="C31" t="s">
        <v>210</v>
      </c>
      <c r="D31" t="s">
        <v>211</v>
      </c>
      <c r="E31" s="1" t="s">
        <v>279</v>
      </c>
      <c r="F31" s="1" t="str">
        <f t="shared" si="2"/>
        <v>Talk barmaidintro</v>
      </c>
      <c r="G31" t="str">
        <f t="shared" si="15"/>
        <v>spyder_cottoncafe_barmaidintro</v>
      </c>
      <c r="H31" t="str">
        <f t="shared" si="16"/>
        <v>translated_dialog spyder_cottoncafe_barmaidintro</v>
      </c>
      <c r="I31" t="str">
        <f t="shared" si="17"/>
        <v>talk spyder_cottontown_barmaid</v>
      </c>
      <c r="J31" t="str">
        <f t="shared" si="18"/>
        <v xml:space="preserve">msgid "spyder_cottoncafe_barmaidintro" 
msgstr "We call ourselves Team Bazaar. Maybe that's a little pretentious. \n We're a group of rogues and scoundrels who like to get together to drink coffee, discuss philosophy and defy our corporate overlords! \n We try to look out for each other. For example, unlike the Cathedral we don't charge for you to heal your tuxemon! \n Would you like me to heal them now?" </v>
      </c>
    </row>
    <row r="32" spans="1:10" ht="28.8" x14ac:dyDescent="0.3">
      <c r="A32" t="s">
        <v>4</v>
      </c>
      <c r="B32" t="s">
        <v>206</v>
      </c>
      <c r="C32" t="s">
        <v>209</v>
      </c>
      <c r="D32" t="s">
        <v>211</v>
      </c>
      <c r="E32" s="1" t="s">
        <v>214</v>
      </c>
      <c r="F32" s="1" t="str">
        <f t="shared" ref="F32:F37" si="24">"Talk "&amp;C32</f>
        <v>Talk barmaid</v>
      </c>
      <c r="G32" t="str">
        <f t="shared" ref="G32:G37" si="25">CONCATENATE(A32,"_",B32,"_",C32)</f>
        <v>spyder_cottoncafe_barmaid</v>
      </c>
      <c r="H32" t="str">
        <f t="shared" ref="H32:H37" si="26">CONCATENATE($N$1,G32)</f>
        <v>translated_dialog spyder_cottoncafe_barmaid</v>
      </c>
      <c r="I32" t="str">
        <f t="shared" ref="I32:I52" si="27">"talk "&amp;D32</f>
        <v>talk spyder_cottontown_barmaid</v>
      </c>
      <c r="J32" t="str">
        <f t="shared" ref="J32:J37" si="28">$O$1&amp;$P$1&amp;G32&amp;$R$1&amp;CHAR(10)&amp;$Q$1&amp;$P$1&amp;E32&amp;$R$1</f>
        <v xml:space="preserve">msgid "spyder_cottoncafe_barmaid" 
msgstr "Welcome back. Shall I chuck your tuxemon in the healing unit?" </v>
      </c>
    </row>
    <row r="33" spans="1:10" ht="100.8" x14ac:dyDescent="0.3">
      <c r="A33" t="s">
        <v>4</v>
      </c>
      <c r="B33" t="s">
        <v>215</v>
      </c>
      <c r="C33" t="s">
        <v>209</v>
      </c>
      <c r="D33" t="s">
        <v>211</v>
      </c>
      <c r="E33" s="1" t="s">
        <v>216</v>
      </c>
      <c r="F33" s="1" t="str">
        <f t="shared" si="24"/>
        <v>Talk barmaid</v>
      </c>
      <c r="G33" t="str">
        <f t="shared" si="25"/>
        <v>spyder_cottonart_barmaid</v>
      </c>
      <c r="H33" t="str">
        <f t="shared" si="26"/>
        <v>translated_dialog spyder_cottonart_barmaid</v>
      </c>
      <c r="I33" t="str">
        <f t="shared" si="27"/>
        <v>talk spyder_cottontown_barmaid</v>
      </c>
      <c r="J33" t="str">
        <f t="shared" si="28"/>
        <v xml:space="preserve">msgid "spyder_cottonart_barmaid" 
msgstr "Do you like my set? \n They capture my early days as a professional tuxemon trainer, before I retired on my winnings. \n  I call them: 'Monsters' Eyes Meet', 'Starry, Starry, Starry Night' and 'Trepidation'. They're for sale! \n Get them while they're hot! Just 1,000 each." </v>
      </c>
    </row>
    <row r="34" spans="1:10" ht="28.8" x14ac:dyDescent="0.3">
      <c r="A34" t="s">
        <v>4</v>
      </c>
      <c r="B34" t="s">
        <v>215</v>
      </c>
      <c r="C34" t="s">
        <v>121</v>
      </c>
      <c r="D34" t="s">
        <v>221</v>
      </c>
      <c r="E34" s="1" t="s">
        <v>222</v>
      </c>
      <c r="F34" s="1" t="str">
        <f t="shared" si="24"/>
        <v>Talk granny</v>
      </c>
      <c r="G34" t="str">
        <f t="shared" si="25"/>
        <v>spyder_cottonart_granny</v>
      </c>
      <c r="H34" t="str">
        <f t="shared" si="26"/>
        <v>translated_dialog spyder_cottonart_granny</v>
      </c>
      <c r="I34" t="str">
        <f t="shared" si="27"/>
        <v>talk spyder_granny</v>
      </c>
      <c r="J34" t="str">
        <f t="shared" si="28"/>
        <v xml:space="preserve">msgid "spyder_cottonart_granny" 
msgstr "I must be getting nostalgic. I almost said \n "Back in my day, things were better!"" </v>
      </c>
    </row>
    <row r="35" spans="1:10" ht="72" x14ac:dyDescent="0.3">
      <c r="A35" t="s">
        <v>4</v>
      </c>
      <c r="B35" t="s">
        <v>215</v>
      </c>
      <c r="C35" t="s">
        <v>224</v>
      </c>
      <c r="D35" t="s">
        <v>225</v>
      </c>
      <c r="E35" s="1" t="s">
        <v>226</v>
      </c>
      <c r="F35" s="1" t="str">
        <f t="shared" si="24"/>
        <v>Talk goth</v>
      </c>
      <c r="G35" t="str">
        <f t="shared" si="25"/>
        <v>spyder_cottonart_goth</v>
      </c>
      <c r="H35" t="str">
        <f t="shared" si="26"/>
        <v>translated_dialog spyder_cottonart_goth</v>
      </c>
      <c r="I35" t="str">
        <f t="shared" si="27"/>
        <v>talk spyder_goth</v>
      </c>
      <c r="J35" t="str">
        <f t="shared" si="28"/>
        <v xml:space="preserve">msgid "spyder_cottonart_goth" 
msgstr "I used to enjoy coming here every weekend to look at the paintings. \n Now all the best ones have been sold and the tickets are too expensive. \n But my nanna wanted to come, so ..." </v>
      </c>
    </row>
    <row r="36" spans="1:10" ht="86.4" x14ac:dyDescent="0.3">
      <c r="A36" t="s">
        <v>4</v>
      </c>
      <c r="B36" t="s">
        <v>215</v>
      </c>
      <c r="C36" t="s">
        <v>228</v>
      </c>
      <c r="D36" t="s">
        <v>229</v>
      </c>
      <c r="E36" s="1" t="s">
        <v>230</v>
      </c>
      <c r="F36" s="1" t="str">
        <f t="shared" si="24"/>
        <v>Talk florist</v>
      </c>
      <c r="G36" t="str">
        <f t="shared" si="25"/>
        <v>spyder_cottonart_florist</v>
      </c>
      <c r="H36" t="str">
        <f t="shared" si="26"/>
        <v>translated_dialog spyder_cottonart_florist</v>
      </c>
      <c r="I36" t="str">
        <f t="shared" si="27"/>
        <v>talk spyder_florist</v>
      </c>
      <c r="J36" t="str">
        <f t="shared" si="28"/>
        <v xml:space="preserve">msgid "spyder_cottonart_florist" 
msgstr "What do you think of the blue painting of a ship in the harbour? \n It's in the impressionist style - that means it tries to capture how light looks and behaves. \n See the small red sun reflected along the waves of the water?" </v>
      </c>
    </row>
    <row r="37" spans="1:10" ht="86.4" x14ac:dyDescent="0.3">
      <c r="A37" t="s">
        <v>4</v>
      </c>
      <c r="B37" t="s">
        <v>215</v>
      </c>
      <c r="C37" t="s">
        <v>244</v>
      </c>
      <c r="D37" t="s">
        <v>243</v>
      </c>
      <c r="E37" s="1" t="s">
        <v>242</v>
      </c>
      <c r="F37" s="1" t="str">
        <f t="shared" si="24"/>
        <v>Talk intro</v>
      </c>
      <c r="G37" t="str">
        <f t="shared" si="25"/>
        <v>spyder_cottonart_intro</v>
      </c>
      <c r="H37" t="str">
        <f t="shared" si="26"/>
        <v>translated_dialog spyder_cottonart_intro</v>
      </c>
      <c r="I37" t="str">
        <f t="shared" si="27"/>
        <v>talk spyder_shopkeeper</v>
      </c>
      <c r="J37" t="str">
        <f t="shared" si="28"/>
        <v xml:space="preserve">msgid "spyder_cottonart_intro" 
msgstr "Welcome to the Cotton Town Art Gallery. Ah - I mean Art Shop! \n Ever since they cut our funding, we've had to sell the artworks instead of just displaying them. \n Entry is $50. It goes towards the company's annual dividend." </v>
      </c>
    </row>
    <row r="38" spans="1:10" ht="86.4" x14ac:dyDescent="0.3">
      <c r="A38" t="s">
        <v>4</v>
      </c>
      <c r="B38" t="s">
        <v>215</v>
      </c>
      <c r="C38" t="s">
        <v>130</v>
      </c>
      <c r="D38" t="s">
        <v>243</v>
      </c>
      <c r="E38" s="1" t="s">
        <v>242</v>
      </c>
      <c r="F38" s="1" t="str">
        <f t="shared" ref="F38:F45" si="29">"Talk "&amp;C38</f>
        <v>Talk shopkeeper</v>
      </c>
      <c r="G38" t="str">
        <f t="shared" ref="G38:G45" si="30">CONCATENATE(A38,"_",B38,"_",C38)</f>
        <v>spyder_cottonart_shopkeeper</v>
      </c>
      <c r="H38" t="str">
        <f t="shared" ref="H38:H45" si="31">CONCATENATE($N$1,G38)</f>
        <v>translated_dialog spyder_cottonart_shopkeeper</v>
      </c>
      <c r="I38" t="str">
        <f t="shared" si="27"/>
        <v>talk spyder_shopkeeper</v>
      </c>
      <c r="J38" t="str">
        <f t="shared" ref="J38:J45" si="32">$O$1&amp;$P$1&amp;G38&amp;$R$1&amp;CHAR(10)&amp;$Q$1&amp;$P$1&amp;E38&amp;$R$1</f>
        <v xml:space="preserve">msgid "spyder_cottonart_shopkeeper" 
msgstr "Welcome to the Cotton Town Art Gallery. Ah - I mean Art Shop! \n Ever since they cut our funding, we've had to sell the artworks instead of just displaying them. \n Entry is $50. It goes towards the company's annual dividend." </v>
      </c>
    </row>
    <row r="39" spans="1:10" ht="72" x14ac:dyDescent="0.3">
      <c r="A39" t="s">
        <v>4</v>
      </c>
      <c r="B39" t="s">
        <v>251</v>
      </c>
      <c r="C39" t="s">
        <v>252</v>
      </c>
      <c r="D39" t="s">
        <v>253</v>
      </c>
      <c r="E39" s="1" t="s">
        <v>254</v>
      </c>
      <c r="F39" s="1" t="str">
        <f t="shared" si="29"/>
        <v>Talk shopassistant</v>
      </c>
      <c r="G39" t="str">
        <f t="shared" si="30"/>
        <v>spyder_cottonscoop_shopassistant</v>
      </c>
      <c r="H39" t="str">
        <f t="shared" si="31"/>
        <v>translated_dialog spyder_cottonscoop_shopassistant</v>
      </c>
      <c r="I39" t="str">
        <f t="shared" si="27"/>
        <v>talk spyder_shopassistant</v>
      </c>
      <c r="J39" t="str">
        <f t="shared" si="32"/>
        <v xml:space="preserve">msgid "spyder_cottonscoop_shopassistant" 
msgstr "Capture Devices allow you to capture tuxemon and keep them as servants. \n They're most effective when used on injured and low-level tuxemon. \n Select them during battle from your Item menu." </v>
      </c>
    </row>
    <row r="40" spans="1:10" ht="43.2" x14ac:dyDescent="0.3">
      <c r="A40" t="s">
        <v>4</v>
      </c>
      <c r="B40" t="s">
        <v>251</v>
      </c>
      <c r="C40" t="s">
        <v>255</v>
      </c>
      <c r="D40" t="s">
        <v>243</v>
      </c>
      <c r="E40" s="1" t="s">
        <v>264</v>
      </c>
      <c r="F40" s="1" t="str">
        <f t="shared" si="29"/>
        <v>Talk deviceoffer</v>
      </c>
      <c r="G40" t="str">
        <f t="shared" si="30"/>
        <v>spyder_cottonscoop_deviceoffer</v>
      </c>
      <c r="H40" t="str">
        <f t="shared" si="31"/>
        <v>translated_dialog spyder_cottonscoop_deviceoffer</v>
      </c>
      <c r="I40" t="str">
        <f t="shared" si="27"/>
        <v>talk spyder_shopkeeper</v>
      </c>
      <c r="J40" t="str">
        <f t="shared" si="32"/>
        <v xml:space="preserve">msgid "spyder_cottonscoop_deviceoffer" 
msgstr "Welcome customer. Today, we're promoting Capture Devices. Do you know what those are?" </v>
      </c>
    </row>
    <row r="41" spans="1:10" ht="43.2" x14ac:dyDescent="0.3">
      <c r="A41" t="s">
        <v>4</v>
      </c>
      <c r="B41" t="s">
        <v>251</v>
      </c>
      <c r="C41" t="s">
        <v>258</v>
      </c>
      <c r="E41" s="1" t="s">
        <v>259</v>
      </c>
      <c r="F41" s="1" t="str">
        <f t="shared" si="29"/>
        <v>Talk devicenoexplan</v>
      </c>
      <c r="G41" t="str">
        <f t="shared" si="30"/>
        <v>spyder_cottonscoop_devicenoexplan</v>
      </c>
      <c r="H41" t="str">
        <f t="shared" si="31"/>
        <v>translated_dialog spyder_cottonscoop_devicenoexplan</v>
      </c>
      <c r="I41" t="str">
        <f t="shared" si="27"/>
        <v xml:space="preserve">talk </v>
      </c>
      <c r="J41" t="str">
        <f t="shared" si="32"/>
        <v xml:space="preserve">msgid "spyder_cottonscoop_devicenoexplan" 
msgstr "     Okay, well here's five as a free sample. If you have any questions about how Capture Devices work, just ask my assistant!" </v>
      </c>
    </row>
    <row r="42" spans="1:10" x14ac:dyDescent="0.3">
      <c r="A42" t="s">
        <v>4</v>
      </c>
      <c r="B42" t="s">
        <v>251</v>
      </c>
      <c r="C42" t="s">
        <v>260</v>
      </c>
      <c r="E42" s="1" t="s">
        <v>261</v>
      </c>
      <c r="F42" s="1" t="str">
        <f t="shared" si="29"/>
        <v>Talk deviceexplan</v>
      </c>
      <c r="G42" t="str">
        <f t="shared" si="30"/>
        <v>spyder_cottonscoop_deviceexplan</v>
      </c>
      <c r="H42" t="str">
        <f t="shared" si="31"/>
        <v>translated_dialog spyder_cottonscoop_deviceexplan</v>
      </c>
      <c r="I42" t="str">
        <f t="shared" si="27"/>
        <v xml:space="preserve">talk </v>
      </c>
      <c r="J42" t="str">
        <f t="shared" si="32"/>
        <v xml:space="preserve">msgid "spyder_cottonscoop_deviceexplan" 
msgstr "Let my assistant introduce you." </v>
      </c>
    </row>
    <row r="43" spans="1:10" ht="100.8" x14ac:dyDescent="0.3">
      <c r="A43" t="s">
        <v>4</v>
      </c>
      <c r="B43" t="s">
        <v>251</v>
      </c>
      <c r="C43" t="s">
        <v>262</v>
      </c>
      <c r="E43" s="1" t="s">
        <v>263</v>
      </c>
      <c r="F43" s="1" t="str">
        <f t="shared" si="29"/>
        <v>Talk deviceexplan2</v>
      </c>
      <c r="G43" t="str">
        <f t="shared" si="30"/>
        <v>spyder_cottonscoop_deviceexplan2</v>
      </c>
      <c r="H43" t="str">
        <f t="shared" si="31"/>
        <v>translated_dialog spyder_cottonscoop_deviceexplan2</v>
      </c>
      <c r="I43" t="str">
        <f t="shared" si="27"/>
        <v xml:space="preserve">talk </v>
      </c>
      <c r="J43" t="str">
        <f t="shared" si="32"/>
        <v xml:space="preserve">msgid "spyder_cottonscoop_deviceexplan2" 
msgstr "Capture Devices allow you to capture tuxemon and keep them as servants. \n They're most effective when used on injured and low-level tuxemon. Select them during battle from your Item menu. \n Thank you for listening. Here's five Capture Devices as a free sample. " </v>
      </c>
    </row>
    <row r="44" spans="1:10" ht="144" x14ac:dyDescent="0.3">
      <c r="A44" t="s">
        <v>4</v>
      </c>
      <c r="B44" t="s">
        <v>268</v>
      </c>
      <c r="C44" t="s">
        <v>266</v>
      </c>
      <c r="E44" s="1" t="s">
        <v>267</v>
      </c>
      <c r="F44" s="1" t="str">
        <f t="shared" si="29"/>
        <v>Talk tuxepediaintro</v>
      </c>
      <c r="G44" t="str">
        <f t="shared" si="30"/>
        <v>spyder_cotton_tuxepediaintro</v>
      </c>
      <c r="H44" t="str">
        <f t="shared" si="31"/>
        <v>translated_dialog spyder_cotton_tuxepediaintro</v>
      </c>
      <c r="I44" t="str">
        <f t="shared" si="27"/>
        <v xml:space="preserve">talk </v>
      </c>
      <c r="J44" t="str">
        <f t="shared" si="32"/>
        <v xml:space="preserve">msgid "spyder_cotton_tuxepediaintro" 
msgstr "Currently, the only reliable information about tuxemon is from the expensive and incomplete Encyclopaedia Tuxemon! \n That's not cool; information should be freely available. That's why we're introducing Tuxepedia. \n It's open source, it's free, it's available for everyone to read, write and edit. How cool is that? \n In fact, I've installed it as an app on all your phones just now. " </v>
      </c>
    </row>
    <row r="45" spans="1:10" ht="28.8" x14ac:dyDescent="0.3">
      <c r="A45" t="s">
        <v>4</v>
      </c>
      <c r="B45" t="s">
        <v>268</v>
      </c>
      <c r="C45" t="s">
        <v>269</v>
      </c>
      <c r="E45" s="1" t="s">
        <v>270</v>
      </c>
      <c r="F45" s="1" t="str">
        <f t="shared" si="29"/>
        <v>Talk tuxepediaintro2</v>
      </c>
      <c r="G45" t="str">
        <f t="shared" si="30"/>
        <v>spyder_cotton_tuxepediaintro2</v>
      </c>
      <c r="H45" t="str">
        <f t="shared" si="31"/>
        <v>translated_dialog spyder_cotton_tuxepediaintro2</v>
      </c>
      <c r="I45" t="str">
        <f t="shared" si="27"/>
        <v xml:space="preserve">talk </v>
      </c>
      <c r="J45" t="str">
        <f t="shared" si="32"/>
        <v xml:space="preserve">msgid "spyder_cotton_tuxepediaintro2" 
msgstr "All it takes to add information is for you to catch that particular tuxemon. It's so cool." </v>
      </c>
    </row>
    <row r="46" spans="1:10" ht="28.8" x14ac:dyDescent="0.3">
      <c r="A46" t="s">
        <v>4</v>
      </c>
      <c r="B46" t="s">
        <v>268</v>
      </c>
      <c r="C46" t="s">
        <v>271</v>
      </c>
      <c r="E46" s="1" t="s">
        <v>272</v>
      </c>
      <c r="F46" s="1" t="str">
        <f t="shared" ref="F46" si="33">"Talk "&amp;C46</f>
        <v>Talk tuxepediaintro3</v>
      </c>
      <c r="G46" t="str">
        <f t="shared" ref="G46" si="34">CONCATENATE(A46,"_",B46,"_",C46)</f>
        <v>spyder_cotton_tuxepediaintro3</v>
      </c>
      <c r="H46" t="str">
        <f t="shared" ref="H46" si="35">CONCATENATE($N$1,G46)</f>
        <v>translated_dialog spyder_cotton_tuxepediaintro3</v>
      </c>
      <c r="I46" t="str">
        <f t="shared" si="27"/>
        <v xml:space="preserve">talk </v>
      </c>
      <c r="J46" t="str">
        <f t="shared" ref="J46" si="36">$O$1&amp;$P$1&amp;G46&amp;$R$1&amp;CHAR(10)&amp;$Q$1&amp;$P$1&amp;E46&amp;$R$1</f>
        <v xml:space="preserve">msgid "spyder_cotton_tuxepediaintro3" 
msgstr "You are so engrossed reading the new entries, that you don't notice people leaving." </v>
      </c>
    </row>
    <row r="47" spans="1:10" ht="57.6" x14ac:dyDescent="0.3">
      <c r="A47" t="s">
        <v>4</v>
      </c>
      <c r="B47" t="s">
        <v>268</v>
      </c>
      <c r="C47" t="s">
        <v>274</v>
      </c>
      <c r="E47" s="1" t="s">
        <v>273</v>
      </c>
      <c r="F47" s="1" t="str">
        <f t="shared" ref="F47:F52" si="37">"Talk "&amp;C47</f>
        <v>Talk tuxepediaintro4</v>
      </c>
      <c r="G47" t="str">
        <f t="shared" ref="G47:G52" si="38">CONCATENATE(A47,"_",B47,"_",C47)</f>
        <v>spyder_cotton_tuxepediaintro4</v>
      </c>
      <c r="H47" t="str">
        <f t="shared" ref="H47:H52" si="39">CONCATENATE($N$1,G47)</f>
        <v>translated_dialog spyder_cotton_tuxepediaintro4</v>
      </c>
      <c r="I47" t="str">
        <f t="shared" si="27"/>
        <v xml:space="preserve">talk </v>
      </c>
      <c r="J47" t="str">
        <f t="shared" ref="J47:J57" si="40">$O$1&amp;$P$1&amp;G47&amp;$R$1&amp;CHAR(10)&amp;$Q$1&amp;$P$1&amp;E47&amp;$R$1</f>
        <v xml:space="preserve">msgid "spyder_cotton_tuxepediaintro4" 
msgstr "It's so cool that you came. There's still so many tuxemon to be added - over a hundred, I think. \n You could really get into it, and make a difference to the world. " </v>
      </c>
    </row>
    <row r="48" spans="1:10" ht="28.8" x14ac:dyDescent="0.3">
      <c r="A48" t="s">
        <v>4</v>
      </c>
      <c r="B48" t="s">
        <v>285</v>
      </c>
      <c r="C48" t="s">
        <v>545</v>
      </c>
      <c r="D48" t="s">
        <v>290</v>
      </c>
      <c r="E48" s="1" t="s">
        <v>291</v>
      </c>
      <c r="F48" s="1" t="str">
        <f t="shared" si="37"/>
        <v>Talk billie1</v>
      </c>
      <c r="G48" t="str">
        <f t="shared" si="38"/>
        <v>spyder_route2_billie1</v>
      </c>
      <c r="H48" t="str">
        <f t="shared" si="39"/>
        <v>translated_dialog spyder_route2_billie1</v>
      </c>
      <c r="I48" t="str">
        <f t="shared" si="27"/>
        <v>talk billie_route2</v>
      </c>
      <c r="J48" t="str">
        <f t="shared" si="40"/>
        <v xml:space="preserve">msgid "spyder_route2_billie1" 
msgstr "Hey cheapskate! Still got your stolen tuxemon?" </v>
      </c>
    </row>
    <row r="49" spans="1:10" ht="43.2" x14ac:dyDescent="0.3">
      <c r="A49" t="s">
        <v>4</v>
      </c>
      <c r="B49" t="s">
        <v>285</v>
      </c>
      <c r="C49" t="s">
        <v>327</v>
      </c>
      <c r="D49" t="s">
        <v>290</v>
      </c>
      <c r="E49" s="1" t="s">
        <v>328</v>
      </c>
      <c r="F49" s="1" t="str">
        <f t="shared" ref="F49" si="41">"Talk "&amp;C49</f>
        <v>Talk billie2</v>
      </c>
      <c r="G49" t="str">
        <f t="shared" ref="G49" si="42">CONCATENATE(A49,"_",B49,"_",C49)</f>
        <v>spyder_route2_billie2</v>
      </c>
      <c r="H49" t="str">
        <f t="shared" ref="H49" si="43">CONCATENATE($N$1,G49)</f>
        <v>translated_dialog spyder_route2_billie2</v>
      </c>
      <c r="I49" t="str">
        <f t="shared" ref="I49" si="44">"talk "&amp;D49</f>
        <v>talk billie_route2</v>
      </c>
      <c r="J49" t="str">
        <f t="shared" ref="J49" si="45">$O$1&amp;$P$1&amp;G49&amp;$R$1&amp;CHAR(10)&amp;$Q$1&amp;$P$1&amp;E49&amp;$R$1</f>
        <v xml:space="preserve">msgid "spyder_route2_billie2" 
msgstr "This was a fluke. My tuxemon were expensive, and that means that they're high quality." </v>
      </c>
    </row>
    <row r="50" spans="1:10" x14ac:dyDescent="0.3">
      <c r="A50" t="s">
        <v>4</v>
      </c>
      <c r="B50" t="s">
        <v>285</v>
      </c>
      <c r="C50" t="s">
        <v>548</v>
      </c>
      <c r="D50" t="s">
        <v>325</v>
      </c>
      <c r="E50" s="1" t="s">
        <v>322</v>
      </c>
      <c r="F50" s="1" t="str">
        <f t="shared" si="37"/>
        <v>Talk graf1</v>
      </c>
      <c r="G50" t="str">
        <f t="shared" si="38"/>
        <v>spyder_route2_graf1</v>
      </c>
      <c r="H50" t="str">
        <f t="shared" si="39"/>
        <v>translated_dialog spyder_route2_graf1</v>
      </c>
      <c r="I50" t="str">
        <f t="shared" si="27"/>
        <v>talk spyder_route2_graf</v>
      </c>
      <c r="J50" t="str">
        <f t="shared" si="40"/>
        <v xml:space="preserve">msgid "spyder_route2_graf1" 
msgstr "I'm an ace - in battling and tennis!" </v>
      </c>
    </row>
    <row r="51" spans="1:10" ht="28.8" x14ac:dyDescent="0.3">
      <c r="A51" t="s">
        <v>4</v>
      </c>
      <c r="B51" t="s">
        <v>285</v>
      </c>
      <c r="C51" t="s">
        <v>547</v>
      </c>
      <c r="D51" t="s">
        <v>324</v>
      </c>
      <c r="E51" s="1" t="s">
        <v>321</v>
      </c>
      <c r="F51" s="1" t="str">
        <f t="shared" si="37"/>
        <v>Talk marion1</v>
      </c>
      <c r="G51" t="str">
        <f t="shared" si="38"/>
        <v>spyder_route2_marion1</v>
      </c>
      <c r="H51" t="str">
        <f t="shared" si="39"/>
        <v>translated_dialog spyder_route2_marion1</v>
      </c>
      <c r="I51" t="str">
        <f t="shared" si="27"/>
        <v>talk spyder_route2_marion</v>
      </c>
      <c r="J51" t="str">
        <f t="shared" si="40"/>
        <v xml:space="preserve">msgid "spyder_route2_marion1" 
msgstr "So many tasty ants around! ... For my Aardorn, I mean." </v>
      </c>
    </row>
    <row r="52" spans="1:10" ht="28.8" x14ac:dyDescent="0.3">
      <c r="A52" t="s">
        <v>4</v>
      </c>
      <c r="B52" t="s">
        <v>285</v>
      </c>
      <c r="C52" t="s">
        <v>546</v>
      </c>
      <c r="D52" t="s">
        <v>323</v>
      </c>
      <c r="E52" s="1" t="s">
        <v>320</v>
      </c>
      <c r="F52" s="1" t="str">
        <f t="shared" si="37"/>
        <v>Talk roddick1</v>
      </c>
      <c r="G52" t="str">
        <f t="shared" si="38"/>
        <v>spyder_route2_roddick1</v>
      </c>
      <c r="H52" t="str">
        <f t="shared" si="39"/>
        <v>translated_dialog spyder_route2_roddick1</v>
      </c>
      <c r="I52" t="str">
        <f t="shared" si="27"/>
        <v>talk spyder_route2_roddick</v>
      </c>
      <c r="J52" t="str">
        <f t="shared" si="40"/>
        <v xml:space="preserve">msgid "spyder_route2_roddick1" 
msgstr "When I was ambushed on the dunny by SPIGHTER I was pretty creeped out." </v>
      </c>
    </row>
    <row r="53" spans="1:10" x14ac:dyDescent="0.3">
      <c r="A53" t="s">
        <v>4</v>
      </c>
      <c r="B53" t="s">
        <v>285</v>
      </c>
      <c r="C53" t="s">
        <v>331</v>
      </c>
      <c r="D53" t="s">
        <v>323</v>
      </c>
      <c r="E53" s="1" t="s">
        <v>332</v>
      </c>
      <c r="F53" s="1" t="str">
        <f t="shared" ref="F53:F99" si="46">"Talk "&amp;C53</f>
        <v>Talk roddick2</v>
      </c>
      <c r="G53" t="str">
        <f t="shared" ref="G53:G99" si="47">CONCATENATE(A53,"_",B53,"_",C53)</f>
        <v>spyder_route2_roddick2</v>
      </c>
      <c r="H53" t="str">
        <f t="shared" ref="H53:H99" si="48">CONCATENATE($N$1,G53)</f>
        <v>translated_dialog spyder_route2_roddick2</v>
      </c>
      <c r="I53" t="str">
        <f t="shared" ref="I53:I70" si="49">"talk "&amp;D53</f>
        <v>talk spyder_route2_roddick</v>
      </c>
      <c r="J53" t="str">
        <f t="shared" si="40"/>
        <v xml:space="preserve">msgid "spyder_route2_roddick2" 
msgstr "Hey, you didn't seem creeped out at all!" </v>
      </c>
    </row>
    <row r="54" spans="1:10" x14ac:dyDescent="0.3">
      <c r="A54" t="s">
        <v>4</v>
      </c>
      <c r="B54" t="s">
        <v>282</v>
      </c>
      <c r="C54" t="s">
        <v>337</v>
      </c>
      <c r="D54" t="s">
        <v>338</v>
      </c>
      <c r="E54" s="1" t="s">
        <v>339</v>
      </c>
      <c r="F54" s="1" t="str">
        <f t="shared" si="46"/>
        <v>Talk maniac</v>
      </c>
      <c r="G54" t="str">
        <f t="shared" si="47"/>
        <v>spyder_citypark_maniac</v>
      </c>
      <c r="H54" t="str">
        <f t="shared" si="48"/>
        <v>translated_dialog spyder_citypark_maniac</v>
      </c>
      <c r="I54" t="str">
        <f t="shared" si="49"/>
        <v>talk spyder_maniac</v>
      </c>
      <c r="J54" t="str">
        <f t="shared" si="40"/>
        <v xml:space="preserve">msgid "spyder_citypark_maniac" 
msgstr "Phew, we're pooped!" </v>
      </c>
    </row>
    <row r="55" spans="1:10" ht="28.8" x14ac:dyDescent="0.3">
      <c r="A55" t="s">
        <v>4</v>
      </c>
      <c r="B55" t="s">
        <v>282</v>
      </c>
      <c r="C55" t="s">
        <v>121</v>
      </c>
      <c r="D55" t="s">
        <v>221</v>
      </c>
      <c r="E55" s="1" t="s">
        <v>340</v>
      </c>
      <c r="F55" s="1" t="str">
        <f t="shared" si="46"/>
        <v>Talk granny</v>
      </c>
      <c r="G55" t="str">
        <f t="shared" si="47"/>
        <v>spyder_citypark_granny</v>
      </c>
      <c r="H55" t="str">
        <f t="shared" si="48"/>
        <v>translated_dialog spyder_citypark_granny</v>
      </c>
      <c r="I55" t="str">
        <f t="shared" si="49"/>
        <v>talk spyder_granny</v>
      </c>
      <c r="J55" t="str">
        <f t="shared" si="40"/>
        <v xml:space="preserve">msgid "spyder_citypark_granny" 
msgstr "We'll walk back to Leather Town after a little rest." </v>
      </c>
    </row>
    <row r="56" spans="1:10" ht="28.8" x14ac:dyDescent="0.3">
      <c r="A56" t="s">
        <v>4</v>
      </c>
      <c r="B56" t="s">
        <v>282</v>
      </c>
      <c r="C56" t="s">
        <v>228</v>
      </c>
      <c r="D56" t="s">
        <v>229</v>
      </c>
      <c r="E56" s="1" t="s">
        <v>341</v>
      </c>
      <c r="F56" s="1" t="str">
        <f t="shared" si="46"/>
        <v>Talk florist</v>
      </c>
      <c r="G56" t="str">
        <f t="shared" si="47"/>
        <v>spyder_citypark_florist</v>
      </c>
      <c r="H56" t="str">
        <f t="shared" si="48"/>
        <v>translated_dialog spyder_citypark_florist</v>
      </c>
      <c r="I56" t="str">
        <f t="shared" si="49"/>
        <v>talk spyder_florist</v>
      </c>
      <c r="J56" t="str">
        <f t="shared" si="40"/>
        <v xml:space="preserve">msgid "spyder_citypark_florist" 
msgstr "Enjoy the flower display! It's the pride of Leather Town." </v>
      </c>
    </row>
    <row r="57" spans="1:10" ht="43.2" x14ac:dyDescent="0.3">
      <c r="A57" t="s">
        <v>4</v>
      </c>
      <c r="B57" t="s">
        <v>342</v>
      </c>
      <c r="C57" t="s">
        <v>228</v>
      </c>
      <c r="D57" t="s">
        <v>344</v>
      </c>
      <c r="E57" s="1" t="s">
        <v>343</v>
      </c>
      <c r="F57" s="1" t="str">
        <f t="shared" si="46"/>
        <v>Talk florist</v>
      </c>
      <c r="G57" t="str">
        <f t="shared" si="47"/>
        <v>spyder_citypark2_florist</v>
      </c>
      <c r="H57" t="str">
        <f t="shared" si="48"/>
        <v>translated_dialog spyder_citypark2_florist</v>
      </c>
      <c r="I57" t="str">
        <f t="shared" si="49"/>
        <v>talk spyder_citypark_florist</v>
      </c>
      <c r="J57" t="str">
        <f t="shared" si="40"/>
        <v xml:space="preserve">msgid "spyder_citypark2_florist" 
msgstr "The flowers look okay, don't they? ... Ever since the mining began in Leather Town, the flowers have been under the weather!" </v>
      </c>
    </row>
    <row r="58" spans="1:10" x14ac:dyDescent="0.3">
      <c r="A58" t="s">
        <v>4</v>
      </c>
      <c r="B58" t="s">
        <v>285</v>
      </c>
      <c r="C58" t="s">
        <v>348</v>
      </c>
      <c r="D58" t="s">
        <v>325</v>
      </c>
      <c r="E58" s="1" t="s">
        <v>351</v>
      </c>
      <c r="F58" s="1" t="str">
        <f t="shared" si="46"/>
        <v>Talk graf2</v>
      </c>
      <c r="G58" t="str">
        <f t="shared" si="47"/>
        <v>spyder_route2_graf2</v>
      </c>
      <c r="H58" t="str">
        <f t="shared" si="48"/>
        <v>translated_dialog spyder_route2_graf2</v>
      </c>
      <c r="I58" t="str">
        <f t="shared" si="49"/>
        <v>talk spyder_route2_graf</v>
      </c>
      <c r="J58" t="str">
        <f t="shared" ref="J58:J60" si="50">$O$1&amp;$P$1&amp;G58&amp;$R$1&amp;CHAR(10)&amp;$Q$1&amp;$P$1&amp;E58&amp;$R$1</f>
        <v xml:space="preserve">msgid "spyder_route2_graf2" 
msgstr "I got served." </v>
      </c>
    </row>
    <row r="59" spans="1:10" x14ac:dyDescent="0.3">
      <c r="A59" t="s">
        <v>4</v>
      </c>
      <c r="B59" t="s">
        <v>285</v>
      </c>
      <c r="C59" t="s">
        <v>349</v>
      </c>
      <c r="D59" t="s">
        <v>324</v>
      </c>
      <c r="E59" s="1" t="s">
        <v>350</v>
      </c>
      <c r="F59" s="1" t="str">
        <f t="shared" si="46"/>
        <v>Talk marion2</v>
      </c>
      <c r="G59" t="str">
        <f t="shared" si="47"/>
        <v>spyder_route2_marion2</v>
      </c>
      <c r="H59" t="str">
        <f t="shared" si="48"/>
        <v>translated_dialog spyder_route2_marion2</v>
      </c>
      <c r="I59" t="str">
        <f t="shared" si="49"/>
        <v>talk spyder_route2_marion</v>
      </c>
      <c r="J59" t="str">
        <f t="shared" si="50"/>
        <v xml:space="preserve">msgid "spyder_route2_marion2" 
msgstr "I don't eat ants." </v>
      </c>
    </row>
    <row r="60" spans="1:10" ht="28.8" x14ac:dyDescent="0.3">
      <c r="A60" t="s">
        <v>4</v>
      </c>
      <c r="B60" t="s">
        <v>282</v>
      </c>
      <c r="C60" t="s">
        <v>355</v>
      </c>
      <c r="E60" s="1" t="s">
        <v>352</v>
      </c>
      <c r="F60" s="1" t="str">
        <f t="shared" si="46"/>
        <v>Talk frances1</v>
      </c>
      <c r="G60" t="str">
        <f t="shared" si="47"/>
        <v>spyder_citypark_frances1</v>
      </c>
      <c r="H60" t="str">
        <f t="shared" si="48"/>
        <v>translated_dialog spyder_citypark_frances1</v>
      </c>
      <c r="I60" t="str">
        <f t="shared" si="49"/>
        <v xml:space="preserve">talk </v>
      </c>
      <c r="J60" t="str">
        <f t="shared" si="50"/>
        <v xml:space="preserve">msgid "spyder_citypark_frances1" 
msgstr "I have the finest gardens in all the land. That's why these Shybulb keep turning up." </v>
      </c>
    </row>
    <row r="61" spans="1:10" x14ac:dyDescent="0.3">
      <c r="A61" t="s">
        <v>4</v>
      </c>
      <c r="B61" t="s">
        <v>282</v>
      </c>
      <c r="C61" t="s">
        <v>353</v>
      </c>
      <c r="E61" s="1" t="s">
        <v>354</v>
      </c>
      <c r="F61" s="1" t="str">
        <f t="shared" si="46"/>
        <v>Talk frances2</v>
      </c>
      <c r="G61" t="str">
        <f t="shared" si="47"/>
        <v>spyder_citypark_frances2</v>
      </c>
      <c r="H61" t="str">
        <f t="shared" si="48"/>
        <v>translated_dialog spyder_citypark_frances2</v>
      </c>
      <c r="I61" t="str">
        <f t="shared" si="49"/>
        <v xml:space="preserve">talk </v>
      </c>
      <c r="J61" t="str">
        <f t="shared" ref="J61:J99" si="51">$O$1&amp;$P$1&amp;G61&amp;$R$1&amp;CHAR(10)&amp;$Q$1&amp;$P$1&amp;E61&amp;$R$1</f>
        <v xml:space="preserve">msgid "spyder_citypark_frances2" 
msgstr "You must come and visit some time. " </v>
      </c>
    </row>
    <row r="62" spans="1:10" ht="28.8" x14ac:dyDescent="0.3">
      <c r="A62" t="s">
        <v>4</v>
      </c>
      <c r="B62" t="s">
        <v>282</v>
      </c>
      <c r="C62" t="s">
        <v>358</v>
      </c>
      <c r="D62" t="s">
        <v>362</v>
      </c>
      <c r="E62" s="1" t="s">
        <v>360</v>
      </c>
      <c r="F62" s="1" t="str">
        <f t="shared" si="46"/>
        <v>Talk bobette1</v>
      </c>
      <c r="G62" t="str">
        <f t="shared" si="47"/>
        <v>spyder_citypark_bobette1</v>
      </c>
      <c r="H62" t="str">
        <f t="shared" si="48"/>
        <v>translated_dialog spyder_citypark_bobette1</v>
      </c>
      <c r="I62" t="str">
        <f t="shared" si="49"/>
        <v>talk spyder_citypark_bobette</v>
      </c>
      <c r="J62" t="str">
        <f t="shared" si="51"/>
        <v xml:space="preserve">msgid "spyder_citypark_bobette1" 
msgstr " I love cats. An Aardorn is basically a cat, right?" </v>
      </c>
    </row>
    <row r="63" spans="1:10" x14ac:dyDescent="0.3">
      <c r="A63" t="s">
        <v>4</v>
      </c>
      <c r="B63" t="s">
        <v>282</v>
      </c>
      <c r="C63" t="s">
        <v>359</v>
      </c>
      <c r="D63" t="s">
        <v>362</v>
      </c>
      <c r="E63" s="1" t="s">
        <v>361</v>
      </c>
      <c r="F63" s="1" t="str">
        <f t="shared" si="46"/>
        <v>Talk bobette2</v>
      </c>
      <c r="G63" t="str">
        <f t="shared" si="47"/>
        <v>spyder_citypark_bobette2</v>
      </c>
      <c r="H63" t="str">
        <f t="shared" si="48"/>
        <v>translated_dialog spyder_citypark_bobette2</v>
      </c>
      <c r="I63" t="str">
        <f t="shared" si="49"/>
        <v>talk spyder_citypark_bobette</v>
      </c>
      <c r="J63" t="str">
        <f t="shared" si="51"/>
        <v xml:space="preserve">msgid "spyder_citypark_bobette2" 
msgstr " A cat would have won …" </v>
      </c>
    </row>
    <row r="64" spans="1:10" ht="28.8" x14ac:dyDescent="0.3">
      <c r="A64" t="s">
        <v>4</v>
      </c>
      <c r="B64" t="s">
        <v>282</v>
      </c>
      <c r="C64" t="s">
        <v>367</v>
      </c>
      <c r="D64" t="s">
        <v>366</v>
      </c>
      <c r="E64" s="1" t="s">
        <v>369</v>
      </c>
      <c r="F64" s="1" t="str">
        <f t="shared" si="46"/>
        <v>Talk edith1</v>
      </c>
      <c r="G64" t="str">
        <f t="shared" si="47"/>
        <v>spyder_citypark_edith1</v>
      </c>
      <c r="H64" t="str">
        <f t="shared" si="48"/>
        <v>translated_dialog spyder_citypark_edith1</v>
      </c>
      <c r="I64" t="str">
        <f t="shared" si="49"/>
        <v>talk spyder_citypark_edith</v>
      </c>
      <c r="J64" t="str">
        <f t="shared" si="51"/>
        <v xml:space="preserve">msgid "spyder_citypark_edith1" 
msgstr "Hey, did you say I'm like my tuxemon? I'll fight you for that!" </v>
      </c>
    </row>
    <row r="65" spans="1:10" x14ac:dyDescent="0.3">
      <c r="A65" t="s">
        <v>4</v>
      </c>
      <c r="B65" t="s">
        <v>282</v>
      </c>
      <c r="C65" t="s">
        <v>368</v>
      </c>
      <c r="D65" t="s">
        <v>366</v>
      </c>
      <c r="E65" s="1" t="s">
        <v>370</v>
      </c>
      <c r="F65" s="1" t="str">
        <f t="shared" si="46"/>
        <v>Talk edith2</v>
      </c>
      <c r="G65" t="str">
        <f t="shared" si="47"/>
        <v>spyder_citypark_edith2</v>
      </c>
      <c r="H65" t="str">
        <f t="shared" si="48"/>
        <v>translated_dialog spyder_citypark_edith2</v>
      </c>
      <c r="I65" t="str">
        <f t="shared" si="49"/>
        <v>talk spyder_citypark_edith</v>
      </c>
      <c r="J65" t="str">
        <f t="shared" si="51"/>
        <v xml:space="preserve">msgid "spyder_citypark_edith2" 
msgstr "Hmm, you may have a point." </v>
      </c>
    </row>
    <row r="66" spans="1:10" ht="57.6" x14ac:dyDescent="0.3">
      <c r="A66" t="s">
        <v>4</v>
      </c>
      <c r="B66" t="s">
        <v>383</v>
      </c>
      <c r="C66" t="s">
        <v>371</v>
      </c>
      <c r="E66" s="1" t="s">
        <v>375</v>
      </c>
      <c r="F66" s="1" t="str">
        <f t="shared" si="46"/>
        <v>Talk entrance1</v>
      </c>
      <c r="G66" t="str">
        <f t="shared" si="47"/>
        <v>spyder_museum_entrance1</v>
      </c>
      <c r="H66" t="str">
        <f t="shared" si="48"/>
        <v>translated_dialog spyder_museum_entrance1</v>
      </c>
      <c r="I66" t="str">
        <f t="shared" si="49"/>
        <v xml:space="preserve">talk </v>
      </c>
      <c r="J66" t="str">
        <f t="shared" si="51"/>
        <v xml:space="preserve">msgid "spyder_museum_entrance1" 
msgstr "Welcome to the museum of natural history! It's free, but depends on your generous donations. Would you consider a donation of $50?" </v>
      </c>
    </row>
    <row r="67" spans="1:10" ht="28.8" x14ac:dyDescent="0.3">
      <c r="A67" t="s">
        <v>4</v>
      </c>
      <c r="B67" t="s">
        <v>383</v>
      </c>
      <c r="C67" t="s">
        <v>372</v>
      </c>
      <c r="E67" s="1" t="s">
        <v>373</v>
      </c>
      <c r="F67" s="1" t="str">
        <f t="shared" si="46"/>
        <v>Talk entrance2</v>
      </c>
      <c r="G67" t="str">
        <f t="shared" si="47"/>
        <v>spyder_museum_entrance2</v>
      </c>
      <c r="H67" t="str">
        <f t="shared" si="48"/>
        <v>translated_dialog spyder_museum_entrance2</v>
      </c>
      <c r="I67" t="str">
        <f t="shared" si="49"/>
        <v xml:space="preserve">talk </v>
      </c>
      <c r="J67" t="str">
        <f t="shared" si="51"/>
        <v xml:space="preserve">msgid "spyder_museum_entrance2" 
msgstr "Please explore our five sections, and make sure to read about our five sponsors" </v>
      </c>
    </row>
    <row r="68" spans="1:10" ht="28.8" x14ac:dyDescent="0.3">
      <c r="A68" t="s">
        <v>4</v>
      </c>
      <c r="B68" t="s">
        <v>383</v>
      </c>
      <c r="C68" t="s">
        <v>374</v>
      </c>
      <c r="E68" s="1" t="s">
        <v>376</v>
      </c>
      <c r="F68" s="1" t="str">
        <f t="shared" si="46"/>
        <v>Talk entrance3</v>
      </c>
      <c r="G68" t="str">
        <f t="shared" si="47"/>
        <v>spyder_museum_entrance3</v>
      </c>
      <c r="H68" t="str">
        <f t="shared" si="48"/>
        <v>translated_dialog spyder_museum_entrance3</v>
      </c>
      <c r="I68" t="str">
        <f t="shared" si="49"/>
        <v xml:space="preserve">talk </v>
      </c>
      <c r="J68" t="str">
        <f t="shared" si="51"/>
        <v xml:space="preserve">msgid "spyder_museum_entrance3" 
msgstr "Unfortunately we now need to charge for tickets. $100 please." </v>
      </c>
    </row>
    <row r="69" spans="1:10" ht="28.8" x14ac:dyDescent="0.3">
      <c r="A69" t="s">
        <v>4</v>
      </c>
      <c r="B69" t="s">
        <v>383</v>
      </c>
      <c r="C69" t="s">
        <v>384</v>
      </c>
      <c r="E69" s="1" t="s">
        <v>385</v>
      </c>
      <c r="F69" s="1" t="str">
        <f t="shared" si="46"/>
        <v>Talk shopkeeper_chat</v>
      </c>
      <c r="G69" t="str">
        <f t="shared" si="47"/>
        <v>spyder_museum_shopkeeper_chat</v>
      </c>
      <c r="H69" t="str">
        <f t="shared" si="48"/>
        <v>translated_dialog spyder_museum_shopkeeper_chat</v>
      </c>
      <c r="I69" t="str">
        <f t="shared" si="49"/>
        <v xml:space="preserve">talk </v>
      </c>
      <c r="J69" t="str">
        <f t="shared" si="51"/>
        <v xml:space="preserve">msgid "spyder_museum_shopkeeper_chat" 
msgstr "I volunteer to keep the museum as affordable as possible. " </v>
      </c>
    </row>
    <row r="70" spans="1:10" ht="86.4" x14ac:dyDescent="0.3">
      <c r="A70" t="s">
        <v>4</v>
      </c>
      <c r="B70" t="s">
        <v>383</v>
      </c>
      <c r="C70" t="s">
        <v>411</v>
      </c>
      <c r="D70" t="s">
        <v>415</v>
      </c>
      <c r="E70" s="1" t="s">
        <v>412</v>
      </c>
      <c r="F70" s="1" t="str">
        <f t="shared" si="46"/>
        <v>Talk miner1</v>
      </c>
      <c r="G70" t="str">
        <f t="shared" si="47"/>
        <v>spyder_museum_miner1</v>
      </c>
      <c r="H70" t="str">
        <f t="shared" si="48"/>
        <v>translated_dialog spyder_museum_miner1</v>
      </c>
      <c r="I70" t="str">
        <f t="shared" si="49"/>
        <v>talk spyder_miner</v>
      </c>
      <c r="J70" t="str">
        <f t="shared" si="51"/>
        <v xml:space="preserve">msgid "spyder_museum_miner1" 
msgstr "There used to be a whole section here on the history of our world! \n But when Nimrod became the sponsor, they replaced it with just military history! \n Now everyone is just inventing their own theories of world history!" </v>
      </c>
    </row>
    <row r="71" spans="1:10" ht="72" x14ac:dyDescent="0.3">
      <c r="A71" t="s">
        <v>4</v>
      </c>
      <c r="B71" t="s">
        <v>383</v>
      </c>
      <c r="C71" t="s">
        <v>419</v>
      </c>
      <c r="D71" t="s">
        <v>418</v>
      </c>
      <c r="E71" s="1" t="s">
        <v>420</v>
      </c>
      <c r="F71" s="1" t="str">
        <f t="shared" si="46"/>
        <v>Talk postboy1</v>
      </c>
      <c r="G71" t="str">
        <f t="shared" si="47"/>
        <v>spyder_museum_postboy1</v>
      </c>
      <c r="H71" t="str">
        <f t="shared" si="48"/>
        <v>translated_dialog spyder_museum_postboy1</v>
      </c>
      <c r="J71" t="str">
        <f t="shared" si="51"/>
        <v xml:space="preserve">msgid "spyder_museum_postboy1" 
msgstr "Did you know that the first spectacles were made of beryl, not glass? \n … \n I learned that last year from a guide at this museum! But there aren't any guides around this place any more." </v>
      </c>
    </row>
    <row r="72" spans="1:10" ht="43.2" x14ac:dyDescent="0.3">
      <c r="A72" t="s">
        <v>4</v>
      </c>
      <c r="B72" t="s">
        <v>445</v>
      </c>
      <c r="C72" t="s">
        <v>337</v>
      </c>
      <c r="D72" t="s">
        <v>338</v>
      </c>
      <c r="E72" s="1" t="s">
        <v>551</v>
      </c>
      <c r="F72" s="1" t="str">
        <f t="shared" si="46"/>
        <v>Talk maniac</v>
      </c>
      <c r="G72" t="str">
        <f t="shared" si="47"/>
        <v>spyder_leather_maniac</v>
      </c>
      <c r="H72" t="str">
        <f t="shared" si="48"/>
        <v>translated_dialog spyder_leather_maniac</v>
      </c>
      <c r="J72" t="str">
        <f t="shared" si="51"/>
        <v xml:space="preserve">msgid "spyder_leather_maniac" 
msgstr "How is your adventure so far? \n ... \n Wow, so talkative! You are really coming out of your shell." </v>
      </c>
    </row>
    <row r="73" spans="1:10" ht="100.8" x14ac:dyDescent="0.3">
      <c r="A73" t="s">
        <v>4</v>
      </c>
      <c r="B73" t="s">
        <v>429</v>
      </c>
      <c r="C73" t="s">
        <v>454</v>
      </c>
      <c r="E73" s="1" t="s">
        <v>456</v>
      </c>
      <c r="F73" s="1" t="str">
        <f t="shared" si="46"/>
        <v>Talk drag1</v>
      </c>
      <c r="G73" t="str">
        <f t="shared" si="47"/>
        <v>spyder_route3_drag1</v>
      </c>
      <c r="H73" t="str">
        <f t="shared" si="48"/>
        <v>translated_dialog spyder_route3_drag1</v>
      </c>
      <c r="J73" t="str">
        <f t="shared" si="51"/>
        <v xml:space="preserve">msgid "spyder_route3_drag1" 
msgstr "AGENT: What happened to the excavation? \n SHAFT BOSS: We got ... interrupted. By ... a kid. \n AGENT: A kid?! \n SHAFT BOSS: But we did manage to recover one ... \n AGENT: Hush! You know that's top secret. Alright, hand it over and scram! \n SHAFT BOSS: Okay, here ... uh!" </v>
      </c>
    </row>
    <row r="74" spans="1:10" ht="28.8" x14ac:dyDescent="0.3">
      <c r="A74" t="s">
        <v>4</v>
      </c>
      <c r="B74" t="s">
        <v>429</v>
      </c>
      <c r="C74" t="s">
        <v>457</v>
      </c>
      <c r="E74" s="1" t="s">
        <v>455</v>
      </c>
      <c r="F74" s="1" t="str">
        <f t="shared" si="46"/>
        <v>Talk drag2</v>
      </c>
      <c r="G74" t="str">
        <f t="shared" si="47"/>
        <v>spyder_route3_drag2</v>
      </c>
      <c r="H74" t="str">
        <f t="shared" si="48"/>
        <v>translated_dialog spyder_route3_drag2</v>
      </c>
      <c r="J74" t="str">
        <f t="shared" si="51"/>
        <v xml:space="preserve">msgid "spyder_route3_drag2" 
msgstr "AGENT: What the?! Come with me, you can explain this to HQ!" </v>
      </c>
    </row>
    <row r="75" spans="1:10" x14ac:dyDescent="0.3">
      <c r="A75" t="s">
        <v>4</v>
      </c>
      <c r="B75" t="s">
        <v>429</v>
      </c>
      <c r="C75" t="s">
        <v>463</v>
      </c>
      <c r="E75" t="s">
        <v>462</v>
      </c>
      <c r="F75" s="1" t="str">
        <f t="shared" si="46"/>
        <v>Talk zoolander1</v>
      </c>
      <c r="G75" t="str">
        <f t="shared" si="47"/>
        <v>spyder_route3_zoolander1</v>
      </c>
      <c r="H75" t="str">
        <f t="shared" si="48"/>
        <v>translated_dialog spyder_route3_zoolander1</v>
      </c>
      <c r="J75" t="str">
        <f t="shared" si="51"/>
        <v xml:space="preserve">msgid "spyder_route3_zoolander1" 
msgstr "A boulder is causing problems for travellers? It's "our fault"? Who cares? We've got urgent work to do!" </v>
      </c>
    </row>
    <row r="76" spans="1:10" x14ac:dyDescent="0.3">
      <c r="A76" t="s">
        <v>4</v>
      </c>
      <c r="B76" t="s">
        <v>429</v>
      </c>
      <c r="C76" t="s">
        <v>464</v>
      </c>
      <c r="E76" s="1" t="s">
        <v>465</v>
      </c>
      <c r="F76" s="1" t="str">
        <f t="shared" si="46"/>
        <v>Talk zoolander2</v>
      </c>
      <c r="G76" t="str">
        <f t="shared" si="47"/>
        <v>spyder_route3_zoolander2</v>
      </c>
      <c r="H76" t="str">
        <f t="shared" si="48"/>
        <v>translated_dialog spyder_route3_zoolander2</v>
      </c>
      <c r="J76" t="str">
        <f t="shared" si="51"/>
        <v xml:space="preserve">msgid "spyder_route3_zoolander2" 
msgstr "Ah, I dropped the keys to my earth-mover!" </v>
      </c>
    </row>
    <row r="77" spans="1:10" ht="28.8" x14ac:dyDescent="0.3">
      <c r="A77" t="s">
        <v>4</v>
      </c>
      <c r="B77" t="s">
        <v>429</v>
      </c>
      <c r="C77" t="s">
        <v>472</v>
      </c>
      <c r="E77" s="1" t="s">
        <v>474</v>
      </c>
      <c r="F77" s="1" t="str">
        <f t="shared" si="46"/>
        <v>Talk qqq1</v>
      </c>
      <c r="G77" t="str">
        <f t="shared" si="47"/>
        <v>spyder_route3_qqq1</v>
      </c>
      <c r="H77" t="str">
        <f t="shared" si="48"/>
        <v>translated_dialog spyder_route3_qqq1</v>
      </c>
      <c r="J77" t="str">
        <f t="shared" si="51"/>
        <v xml:space="preserve">msgid "spyder_route3_qqq1" 
msgstr "Ah, the Enforcers weren't meant to let anyone out!" </v>
      </c>
    </row>
    <row r="78" spans="1:10" ht="28.8" x14ac:dyDescent="0.3">
      <c r="A78" t="s">
        <v>4</v>
      </c>
      <c r="B78" t="s">
        <v>429</v>
      </c>
      <c r="C78" t="s">
        <v>473</v>
      </c>
      <c r="E78" s="1" t="s">
        <v>475</v>
      </c>
      <c r="F78" s="1" t="str">
        <f t="shared" si="46"/>
        <v>Talk qqq2</v>
      </c>
      <c r="G78" t="str">
        <f t="shared" si="47"/>
        <v>spyder_route3_qqq2</v>
      </c>
      <c r="H78" t="str">
        <f t="shared" si="48"/>
        <v>translated_dialog spyder_route3_qqq2</v>
      </c>
      <c r="J78" t="str">
        <f t="shared" si="51"/>
        <v xml:space="preserve">msgid "spyder_route3_qqq2" 
msgstr "I'll reveal nothing about our plot! In fact, forget I said anything about a plot!" </v>
      </c>
    </row>
    <row r="79" spans="1:10" ht="28.8" x14ac:dyDescent="0.3">
      <c r="A79" t="s">
        <v>4</v>
      </c>
      <c r="B79" t="s">
        <v>429</v>
      </c>
      <c r="C79" t="s">
        <v>477</v>
      </c>
      <c r="E79" s="1" t="s">
        <v>476</v>
      </c>
      <c r="F79" s="1" t="str">
        <f t="shared" si="46"/>
        <v>Talk novak1</v>
      </c>
      <c r="G79" t="str">
        <f t="shared" si="47"/>
        <v>spyder_route3_novak1</v>
      </c>
      <c r="H79" t="str">
        <f t="shared" si="48"/>
        <v>translated_dialog spyder_route3_novak1</v>
      </c>
      <c r="J79" t="str">
        <f t="shared" si="51"/>
        <v xml:space="preserve">msgid "spyder_route3_novak1" 
msgstr " My Elofly is a genius! I'm going to collect as many as I can." </v>
      </c>
    </row>
    <row r="80" spans="1:10" x14ac:dyDescent="0.3">
      <c r="A80" t="s">
        <v>4</v>
      </c>
      <c r="B80" t="s">
        <v>429</v>
      </c>
      <c r="C80" t="s">
        <v>478</v>
      </c>
      <c r="E80" s="1" t="s">
        <v>479</v>
      </c>
      <c r="F80" s="1" t="str">
        <f t="shared" si="46"/>
        <v>Talk novak2</v>
      </c>
      <c r="G80" t="str">
        <f t="shared" si="47"/>
        <v>spyder_route3_novak2</v>
      </c>
      <c r="H80" t="str">
        <f t="shared" si="48"/>
        <v>translated_dialog spyder_route3_novak2</v>
      </c>
      <c r="J80" t="str">
        <f t="shared" si="51"/>
        <v xml:space="preserve">msgid "spyder_route3_novak2" 
msgstr "Hmm, not smart enough ..." </v>
      </c>
    </row>
    <row r="81" spans="1:10" ht="28.8" x14ac:dyDescent="0.3">
      <c r="A81" t="s">
        <v>4</v>
      </c>
      <c r="B81" t="s">
        <v>429</v>
      </c>
      <c r="C81" t="s">
        <v>490</v>
      </c>
      <c r="E81" s="1" t="s">
        <v>492</v>
      </c>
      <c r="F81" s="1" t="str">
        <f t="shared" si="46"/>
        <v>Talk weaver1</v>
      </c>
      <c r="G81" t="str">
        <f t="shared" si="47"/>
        <v>spyder_route3_weaver1</v>
      </c>
      <c r="H81" t="str">
        <f t="shared" si="48"/>
        <v>translated_dialog spyder_route3_weaver1</v>
      </c>
      <c r="J81" t="str">
        <f t="shared" si="51"/>
        <v xml:space="preserve">msgid "spyder_route3_weaver1" 
msgstr "Hey, butt out of it! This mine site belongs to Shaft!" </v>
      </c>
    </row>
    <row r="82" spans="1:10" x14ac:dyDescent="0.3">
      <c r="A82" t="s">
        <v>4</v>
      </c>
      <c r="B82" t="s">
        <v>429</v>
      </c>
      <c r="C82" t="s">
        <v>491</v>
      </c>
      <c r="E82" s="1" t="s">
        <v>493</v>
      </c>
      <c r="F82" s="1" t="str">
        <f t="shared" si="46"/>
        <v>Talk weaver2</v>
      </c>
      <c r="G82" t="str">
        <f t="shared" si="47"/>
        <v>spyder_route3_weaver2</v>
      </c>
      <c r="H82" t="str">
        <f t="shared" si="48"/>
        <v>translated_dialog spyder_route3_weaver2</v>
      </c>
      <c r="J82" t="str">
        <f t="shared" si="51"/>
        <v xml:space="preserve">msgid "spyder_route3_weaver2" 
msgstr "Go on, get out!" </v>
      </c>
    </row>
    <row r="83" spans="1:10" x14ac:dyDescent="0.3">
      <c r="A83" t="s">
        <v>4</v>
      </c>
      <c r="B83" t="s">
        <v>429</v>
      </c>
      <c r="C83" t="s">
        <v>494</v>
      </c>
      <c r="E83" t="s">
        <v>496</v>
      </c>
      <c r="F83" s="1" t="str">
        <f t="shared" si="46"/>
        <v>Talk curie1</v>
      </c>
      <c r="G83" t="str">
        <f t="shared" si="47"/>
        <v>spyder_route3_curie1</v>
      </c>
      <c r="H83" t="str">
        <f t="shared" si="48"/>
        <v>translated_dialog spyder_route3_curie1</v>
      </c>
      <c r="J83" t="str">
        <f t="shared" si="51"/>
        <v xml:space="preserve">msgid "spyder_route3_curie1" 
msgstr "Look at my magnificent invention!" </v>
      </c>
    </row>
    <row r="84" spans="1:10" x14ac:dyDescent="0.3">
      <c r="A84" t="s">
        <v>4</v>
      </c>
      <c r="B84" t="s">
        <v>429</v>
      </c>
      <c r="C84" t="s">
        <v>495</v>
      </c>
      <c r="E84" t="s">
        <v>497</v>
      </c>
      <c r="F84" s="1" t="str">
        <f t="shared" si="46"/>
        <v>Talk curie2</v>
      </c>
      <c r="G84" t="str">
        <f t="shared" si="47"/>
        <v>spyder_route3_curie2</v>
      </c>
      <c r="H84" t="str">
        <f t="shared" si="48"/>
        <v>translated_dialog spyder_route3_curie2</v>
      </c>
      <c r="J84" t="str">
        <f t="shared" si="51"/>
        <v xml:space="preserve">msgid "spyder_route3_curie2" 
msgstr "Why did you do that?" </v>
      </c>
    </row>
    <row r="85" spans="1:10" x14ac:dyDescent="0.3">
      <c r="A85" t="s">
        <v>4</v>
      </c>
      <c r="B85" t="s">
        <v>429</v>
      </c>
      <c r="C85" t="s">
        <v>499</v>
      </c>
      <c r="E85" t="s">
        <v>498</v>
      </c>
      <c r="F85" s="1" t="str">
        <f t="shared" si="46"/>
        <v>Talk connor1</v>
      </c>
      <c r="G85" t="str">
        <f t="shared" si="47"/>
        <v>spyder_route3_connor1</v>
      </c>
      <c r="H85" t="str">
        <f t="shared" si="48"/>
        <v>translated_dialog spyder_route3_connor1</v>
      </c>
      <c r="J85" t="str">
        <f t="shared" si="51"/>
        <v xml:space="preserve">msgid "spyder_route3_connor1" 
msgstr "My Weavifly is fighting fit now - there was a while there where it couldn't fly." </v>
      </c>
    </row>
    <row r="86" spans="1:10" x14ac:dyDescent="0.3">
      <c r="A86" t="s">
        <v>4</v>
      </c>
      <c r="B86" t="s">
        <v>429</v>
      </c>
      <c r="C86" t="s">
        <v>500</v>
      </c>
      <c r="E86" t="s">
        <v>501</v>
      </c>
      <c r="F86" s="1" t="str">
        <f t="shared" si="46"/>
        <v>Talk connor2</v>
      </c>
      <c r="G86" t="str">
        <f t="shared" si="47"/>
        <v>spyder_route3_connor2</v>
      </c>
      <c r="H86" t="str">
        <f t="shared" si="48"/>
        <v>translated_dialog spyder_route3_connor2</v>
      </c>
      <c r="J86" t="str">
        <f t="shared" si="51"/>
        <v xml:space="preserve">msgid "spyder_route3_connor2" 
msgstr "Oh well, this will be a learning experience for them." </v>
      </c>
    </row>
    <row r="87" spans="1:10" x14ac:dyDescent="0.3">
      <c r="A87" t="s">
        <v>4</v>
      </c>
      <c r="B87" t="s">
        <v>429</v>
      </c>
      <c r="C87" t="s">
        <v>515</v>
      </c>
      <c r="E87" t="s">
        <v>522</v>
      </c>
      <c r="F87" s="1" t="str">
        <f t="shared" si="46"/>
        <v>Talk roxby1</v>
      </c>
      <c r="G87" t="str">
        <f t="shared" si="47"/>
        <v>spyder_route3_roxby1</v>
      </c>
      <c r="H87" t="str">
        <f t="shared" si="48"/>
        <v>translated_dialog spyder_route3_roxby1</v>
      </c>
      <c r="J87" t="str">
        <f t="shared" si="51"/>
        <v xml:space="preserve">msgid "spyder_route3_roxby1" 
msgstr "Bring that pile driver over here and be quick! Hey ... you don't look like a miner. " </v>
      </c>
    </row>
    <row r="88" spans="1:10" x14ac:dyDescent="0.3">
      <c r="A88" t="s">
        <v>4</v>
      </c>
      <c r="B88" t="s">
        <v>429</v>
      </c>
      <c r="C88" t="s">
        <v>516</v>
      </c>
      <c r="E88" t="s">
        <v>523</v>
      </c>
      <c r="F88" s="1" t="str">
        <f t="shared" si="46"/>
        <v>Talk roxby2</v>
      </c>
      <c r="G88" t="str">
        <f t="shared" si="47"/>
        <v>spyder_route3_roxby2</v>
      </c>
      <c r="H88" t="str">
        <f t="shared" si="48"/>
        <v>translated_dialog spyder_route3_roxby2</v>
      </c>
      <c r="J88" t="str">
        <f t="shared" si="51"/>
        <v xml:space="preserve">msgid "spyder_route3_roxby2" 
msgstr "Scram! " </v>
      </c>
    </row>
    <row r="89" spans="1:10" x14ac:dyDescent="0.3">
      <c r="A89" t="s">
        <v>4</v>
      </c>
      <c r="B89" t="s">
        <v>429</v>
      </c>
      <c r="C89" t="s">
        <v>517</v>
      </c>
      <c r="E89" t="s">
        <v>524</v>
      </c>
      <c r="F89" s="1" t="str">
        <f t="shared" si="46"/>
        <v>Talk roxby3</v>
      </c>
      <c r="G89" t="str">
        <f t="shared" si="47"/>
        <v>spyder_route3_roxby3</v>
      </c>
      <c r="H89" t="str">
        <f t="shared" si="48"/>
        <v>translated_dialog spyder_route3_roxby3</v>
      </c>
      <c r="J89" t="str">
        <f t="shared" si="51"/>
        <v xml:space="preserve">msgid "spyder_route3_roxby3" 
msgstr "I hope Boss is not mad - she gets angry so fast, \n But she is a nice person and has a heart like a diamond." </v>
      </c>
    </row>
    <row r="90" spans="1:10" x14ac:dyDescent="0.3">
      <c r="A90" t="s">
        <v>4</v>
      </c>
      <c r="B90" t="s">
        <v>429</v>
      </c>
      <c r="C90" t="s">
        <v>518</v>
      </c>
      <c r="E90" t="s">
        <v>525</v>
      </c>
      <c r="F90" s="1" t="str">
        <f t="shared" si="46"/>
        <v>Talk surat1</v>
      </c>
      <c r="G90" t="str">
        <f t="shared" si="47"/>
        <v>spyder_route3_surat1</v>
      </c>
      <c r="H90" t="str">
        <f t="shared" si="48"/>
        <v>translated_dialog spyder_route3_surat1</v>
      </c>
      <c r="J90" t="str">
        <f t="shared" si="51"/>
        <v xml:space="preserve">msgid "spyder_route3_surat1" 
msgstr " They call it the "dark artery" - the fossilised blood and bone of ancient tuxemon beneath the soil. \n And we get to dig it up!" </v>
      </c>
    </row>
    <row r="91" spans="1:10" x14ac:dyDescent="0.3">
      <c r="A91" t="s">
        <v>4</v>
      </c>
      <c r="B91" t="s">
        <v>429</v>
      </c>
      <c r="C91" t="s">
        <v>519</v>
      </c>
      <c r="E91" t="s">
        <v>526</v>
      </c>
      <c r="F91" s="1" t="str">
        <f t="shared" si="46"/>
        <v>Talk surat2</v>
      </c>
      <c r="G91" t="str">
        <f t="shared" si="47"/>
        <v>spyder_route3_surat2</v>
      </c>
      <c r="H91" t="str">
        <f t="shared" si="48"/>
        <v>translated_dialog spyder_route3_surat2</v>
      </c>
      <c r="J91" t="str">
        <f t="shared" si="51"/>
        <v xml:space="preserve">msgid "spyder_route3_surat2" 
msgstr "I knew you wouldn't understand. " </v>
      </c>
    </row>
    <row r="92" spans="1:10" x14ac:dyDescent="0.3">
      <c r="A92" t="s">
        <v>4</v>
      </c>
      <c r="B92" t="s">
        <v>429</v>
      </c>
      <c r="C92" t="s">
        <v>520</v>
      </c>
      <c r="E92" t="s">
        <v>521</v>
      </c>
      <c r="F92" s="1" t="str">
        <f t="shared" si="46"/>
        <v>Talk surat3</v>
      </c>
      <c r="G92" t="str">
        <f t="shared" si="47"/>
        <v>spyder_route3_surat3</v>
      </c>
      <c r="H92" t="str">
        <f t="shared" si="48"/>
        <v>translated_dialog spyder_route3_surat3</v>
      </c>
      <c r="J92" t="str">
        <f t="shared" si="51"/>
        <v xml:space="preserve">msgid "spyder_route3_surat3" 
msgstr "Scram! You're getting in our way." </v>
      </c>
    </row>
    <row r="93" spans="1:10" x14ac:dyDescent="0.3">
      <c r="A93" t="s">
        <v>4</v>
      </c>
      <c r="B93" t="s">
        <v>429</v>
      </c>
      <c r="C93" t="s">
        <v>527</v>
      </c>
      <c r="E93" t="s">
        <v>530</v>
      </c>
      <c r="F93" s="1" t="str">
        <f t="shared" si="46"/>
        <v>Talk twig1</v>
      </c>
      <c r="G93" t="str">
        <f t="shared" si="47"/>
        <v>spyder_route3_twig1</v>
      </c>
      <c r="H93" t="str">
        <f t="shared" si="48"/>
        <v>translated_dialog spyder_route3_twig1</v>
      </c>
      <c r="J93" t="str">
        <f t="shared" si="51"/>
        <v xml:space="preserve">msgid "spyder_route3_twig1" 
msgstr "Some of the stuff we're digging up belongs in a museum! Wait, you don't work here. " </v>
      </c>
    </row>
    <row r="94" spans="1:10" x14ac:dyDescent="0.3">
      <c r="A94" t="s">
        <v>4</v>
      </c>
      <c r="B94" t="s">
        <v>429</v>
      </c>
      <c r="C94" t="s">
        <v>528</v>
      </c>
      <c r="E94" t="s">
        <v>531</v>
      </c>
      <c r="F94" s="1" t="str">
        <f t="shared" si="46"/>
        <v>Talk twig2</v>
      </c>
      <c r="G94" t="str">
        <f t="shared" si="47"/>
        <v>spyder_route3_twig2</v>
      </c>
      <c r="H94" t="str">
        <f t="shared" si="48"/>
        <v>translated_dialog spyder_route3_twig2</v>
      </c>
      <c r="J94" t="str">
        <f t="shared" si="51"/>
        <v xml:space="preserve">msgid "spyder_route3_twig2" 
msgstr "Don't mention that museum stuff to the boss, okay?" </v>
      </c>
    </row>
    <row r="95" spans="1:10" x14ac:dyDescent="0.3">
      <c r="A95" t="s">
        <v>4</v>
      </c>
      <c r="B95" t="s">
        <v>429</v>
      </c>
      <c r="C95" t="s">
        <v>529</v>
      </c>
      <c r="E95" t="s">
        <v>532</v>
      </c>
      <c r="F95" s="1" t="str">
        <f t="shared" si="46"/>
        <v>Talk twig3</v>
      </c>
      <c r="G95" t="str">
        <f t="shared" si="47"/>
        <v>spyder_route3_twig3</v>
      </c>
      <c r="H95" t="str">
        <f t="shared" si="48"/>
        <v>translated_dialog spyder_route3_twig3</v>
      </c>
      <c r="J95" t="str">
        <f t="shared" si="51"/>
        <v xml:space="preserve">msgid "spyder_route3_twig3" 
msgstr "I will train more and become as strong as our Boss. \n She worked so hard to become the leader, I wanna be like her someday." </v>
      </c>
    </row>
    <row r="96" spans="1:10" x14ac:dyDescent="0.3">
      <c r="A96" t="s">
        <v>4</v>
      </c>
      <c r="B96" t="s">
        <v>429</v>
      </c>
      <c r="C96" t="s">
        <v>533</v>
      </c>
      <c r="E96" t="s">
        <v>535</v>
      </c>
      <c r="F96" s="1" t="str">
        <f t="shared" si="46"/>
        <v>Talk wanda1</v>
      </c>
      <c r="G96" t="str">
        <f t="shared" si="47"/>
        <v>spyder_route3_wanda1</v>
      </c>
      <c r="H96" t="str">
        <f t="shared" si="48"/>
        <v>translated_dialog spyder_route3_wanda1</v>
      </c>
      <c r="J96" t="str">
        <f t="shared" si="51"/>
        <v xml:space="preserve">msgid "spyder_route3_wanda1" 
msgstr "All I ever seem to catch is boring Nudiflot!" </v>
      </c>
    </row>
    <row r="97" spans="1:10" x14ac:dyDescent="0.3">
      <c r="A97" t="s">
        <v>4</v>
      </c>
      <c r="B97" t="s">
        <v>429</v>
      </c>
      <c r="C97" t="s">
        <v>534</v>
      </c>
      <c r="E97" t="s">
        <v>536</v>
      </c>
      <c r="F97" s="1" t="str">
        <f t="shared" si="46"/>
        <v>Talk wanda2</v>
      </c>
      <c r="G97" t="str">
        <f t="shared" si="47"/>
        <v>spyder_route3_wanda2</v>
      </c>
      <c r="H97" t="str">
        <f t="shared" si="48"/>
        <v>translated_dialog spyder_route3_wanda2</v>
      </c>
      <c r="J97" t="str">
        <f t="shared" si="51"/>
        <v xml:space="preserve">msgid "spyder_route3_wanda2" 
msgstr "The fishing's good in Flower City - but who wants to walk that far? \n Here, you can have my Fishing Rod." </v>
      </c>
    </row>
    <row r="98" spans="1:10" x14ac:dyDescent="0.3">
      <c r="A98" t="s">
        <v>4</v>
      </c>
      <c r="B98" t="s">
        <v>36</v>
      </c>
      <c r="C98" t="s">
        <v>543</v>
      </c>
      <c r="E98" t="s">
        <v>544</v>
      </c>
      <c r="F98" s="1" t="str">
        <f t="shared" si="46"/>
        <v>Talk danteresting</v>
      </c>
      <c r="G98" t="str">
        <f t="shared" si="47"/>
        <v>spyder_papertown_danteresting</v>
      </c>
      <c r="H98" t="str">
        <f t="shared" si="48"/>
        <v>translated_dialog spyder_papertown_danteresting</v>
      </c>
      <c r="J98" t="str">
        <f t="shared" si="51"/>
        <v xml:space="preserve">msgid "spyder_papertown_danteresting" 
msgstr "I'm working, boss, I'm working! \n Oh, it's just you. You know, we throw out so much of our stock. It's such a terrible waste. \n It all goes into the bins behind the back of the Store." </v>
      </c>
    </row>
    <row r="99" spans="1:10" x14ac:dyDescent="0.3">
      <c r="A99" t="s">
        <v>4</v>
      </c>
      <c r="B99" t="s">
        <v>268</v>
      </c>
      <c r="C99" t="s">
        <v>549</v>
      </c>
      <c r="E99" t="s">
        <v>550</v>
      </c>
      <c r="F99" s="1" t="str">
        <f t="shared" si="46"/>
        <v>Talk nurse1</v>
      </c>
      <c r="G99" t="str">
        <f t="shared" si="47"/>
        <v>spyder_cotton_nurse1</v>
      </c>
      <c r="H99" t="str">
        <f t="shared" si="48"/>
        <v>translated_dialog spyder_cotton_nurse1</v>
      </c>
      <c r="J99" t="str">
        <f t="shared" si="51"/>
        <v xml:space="preserve">msgid "spyder_cotton_nurse1" 
msgstr "Welcome to the Cotton Town Cathedral Centre! \n Do you want to heal your Tuxemon?" </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32D68-480F-4057-AFCF-ADC7DB3A66FB}">
  <dimension ref="A1:P35"/>
  <sheetViews>
    <sheetView topLeftCell="A29" workbookViewId="0">
      <selection activeCell="H30" sqref="H30:H35"/>
    </sheetView>
  </sheetViews>
  <sheetFormatPr defaultRowHeight="14.4" x14ac:dyDescent="0.3"/>
  <cols>
    <col min="1" max="1" width="23.109375" customWidth="1"/>
    <col min="2" max="2" width="9.6640625" bestFit="1" customWidth="1"/>
    <col min="3" max="3" width="11.6640625" bestFit="1" customWidth="1"/>
    <col min="5" max="5" width="37.88671875" customWidth="1"/>
    <col min="6" max="6" width="29" bestFit="1" customWidth="1"/>
    <col min="7" max="7" width="29" customWidth="1"/>
    <col min="8" max="8" width="11.44140625" bestFit="1" customWidth="1"/>
  </cols>
  <sheetData>
    <row r="1" spans="1:16" x14ac:dyDescent="0.3">
      <c r="A1" t="s">
        <v>53</v>
      </c>
      <c r="B1" t="s">
        <v>2</v>
      </c>
      <c r="C1" t="s">
        <v>3</v>
      </c>
      <c r="D1" t="s">
        <v>5</v>
      </c>
      <c r="E1" t="s">
        <v>6</v>
      </c>
      <c r="H1" t="s">
        <v>7</v>
      </c>
      <c r="L1" t="s">
        <v>41</v>
      </c>
      <c r="M1" t="s">
        <v>8</v>
      </c>
      <c r="N1" t="s">
        <v>11</v>
      </c>
      <c r="O1" t="s">
        <v>9</v>
      </c>
      <c r="P1" t="s">
        <v>12</v>
      </c>
    </row>
    <row r="2" spans="1:16" ht="86.4" x14ac:dyDescent="0.3">
      <c r="H2" s="1" t="s">
        <v>48</v>
      </c>
    </row>
    <row r="3" spans="1:16" x14ac:dyDescent="0.3">
      <c r="A3" t="s">
        <v>61</v>
      </c>
      <c r="B3" t="s">
        <v>4</v>
      </c>
      <c r="C3" t="s">
        <v>33</v>
      </c>
      <c r="D3" t="s">
        <v>34</v>
      </c>
      <c r="E3" t="s">
        <v>65</v>
      </c>
      <c r="F3" t="str">
        <f t="shared" ref="F3:F35" si="0">CONCATENATE(B3,"_",C3,"_",D3)</f>
        <v>spyder_multi_underrepairs</v>
      </c>
      <c r="G3" t="str">
        <f t="shared" ref="G3:G5" si="1">CONCATENATE($L$1,F3)</f>
        <v>translated_dialog spyder_multi_underrepairs</v>
      </c>
      <c r="H3" t="str">
        <f t="shared" ref="H3:H17" si="2">$M$1&amp;$N$1&amp;F3&amp;$P$1&amp;CHAR(10)&amp;$O$1&amp;$N$1&amp;E3&amp;$P$1</f>
        <v xml:space="preserve">msgid "spyder_multi_underrepairs" 
msgstr "The sign reads, 'Under repairs'" </v>
      </c>
    </row>
    <row r="4" spans="1:16" x14ac:dyDescent="0.3">
      <c r="A4" t="s">
        <v>55</v>
      </c>
      <c r="B4" t="s">
        <v>4</v>
      </c>
      <c r="C4" t="s">
        <v>36</v>
      </c>
      <c r="D4" t="s">
        <v>35</v>
      </c>
      <c r="E4" t="s">
        <v>51</v>
      </c>
      <c r="F4" t="str">
        <f t="shared" si="0"/>
        <v>spyder_papertown_townsign</v>
      </c>
      <c r="G4" t="str">
        <f t="shared" si="1"/>
        <v>translated_dialog spyder_papertown_townsign</v>
      </c>
      <c r="H4" t="str">
        <f t="shared" si="2"/>
        <v xml:space="preserve">msgid "spyder_papertown_townsign" 
msgstr "Paper Town: The gateway to Fondent!" </v>
      </c>
    </row>
    <row r="5" spans="1:16" x14ac:dyDescent="0.3">
      <c r="A5" t="s">
        <v>60</v>
      </c>
      <c r="B5" t="s">
        <v>4</v>
      </c>
      <c r="C5" t="s">
        <v>33</v>
      </c>
      <c r="D5" t="s">
        <v>37</v>
      </c>
      <c r="E5" t="s">
        <v>38</v>
      </c>
      <c r="F5" t="str">
        <f t="shared" si="0"/>
        <v>spyder_multi_martsign</v>
      </c>
      <c r="G5" t="str">
        <f t="shared" si="1"/>
        <v>translated_dialog spyder_multi_martsign</v>
      </c>
      <c r="H5" t="str">
        <f t="shared" si="2"/>
        <v xml:space="preserve">msgid "spyder_multi_martsign" 
msgstr "Buy things here" </v>
      </c>
    </row>
    <row r="6" spans="1:16" x14ac:dyDescent="0.3">
      <c r="A6" t="s">
        <v>56</v>
      </c>
      <c r="B6" t="s">
        <v>4</v>
      </c>
      <c r="C6" t="s">
        <v>36</v>
      </c>
      <c r="D6" t="s">
        <v>39</v>
      </c>
      <c r="E6" t="s">
        <v>40</v>
      </c>
      <c r="F6" t="str">
        <f t="shared" si="0"/>
        <v>spyder_papertown_daycare1</v>
      </c>
      <c r="G6" t="str">
        <f t="shared" ref="G6:G35" si="3">CONCATENATE($L$1,F6)</f>
        <v>translated_dialog spyder_papertown_daycare1</v>
      </c>
      <c r="H6" t="str">
        <f t="shared" si="2"/>
        <v xml:space="preserve">msgid "spyder_papertown_daycare1" 
msgstr "Daycare Centre: Under construction" </v>
      </c>
    </row>
    <row r="7" spans="1:16" x14ac:dyDescent="0.3">
      <c r="A7" t="s">
        <v>54</v>
      </c>
      <c r="B7" t="s">
        <v>4</v>
      </c>
      <c r="C7" t="s">
        <v>49</v>
      </c>
      <c r="D7" t="s">
        <v>50</v>
      </c>
      <c r="E7" t="s">
        <v>52</v>
      </c>
      <c r="F7" t="str">
        <f t="shared" si="0"/>
        <v>spyder_route1_routesign</v>
      </c>
      <c r="G7" t="str">
        <f t="shared" si="3"/>
        <v>translated_dialog spyder_route1_routesign</v>
      </c>
      <c r="H7" t="str">
        <f t="shared" si="2"/>
        <v xml:space="preserve">msgid "spyder_route1_routesign" 
msgstr "Route 1: Take care!" </v>
      </c>
    </row>
    <row r="8" spans="1:16" x14ac:dyDescent="0.3">
      <c r="A8" t="s">
        <v>57</v>
      </c>
      <c r="B8" t="s">
        <v>4</v>
      </c>
      <c r="C8" t="s">
        <v>36</v>
      </c>
      <c r="D8" t="s">
        <v>58</v>
      </c>
      <c r="E8" t="s">
        <v>59</v>
      </c>
      <c r="F8" t="str">
        <f t="shared" si="0"/>
        <v>spyder_papertown_daycare2</v>
      </c>
      <c r="G8" t="str">
        <f t="shared" si="3"/>
        <v>translated_dialog spyder_papertown_daycare2</v>
      </c>
      <c r="H8" t="str">
        <f t="shared" si="2"/>
        <v xml:space="preserve">msgid "spyder_papertown_daycare2" 
msgstr "Daycare Centre: Open now!" </v>
      </c>
    </row>
    <row r="9" spans="1:16" x14ac:dyDescent="0.3">
      <c r="A9" t="s">
        <v>62</v>
      </c>
      <c r="B9" t="s">
        <v>4</v>
      </c>
      <c r="C9" t="s">
        <v>36</v>
      </c>
      <c r="D9" t="s">
        <v>63</v>
      </c>
      <c r="E9" t="s">
        <v>64</v>
      </c>
      <c r="F9" t="str">
        <f t="shared" si="0"/>
        <v>spyder_papertown_sunnyside</v>
      </c>
      <c r="G9" t="str">
        <f t="shared" si="3"/>
        <v>translated_dialog spyder_papertown_sunnyside</v>
      </c>
      <c r="H9" t="str">
        <f t="shared" si="2"/>
        <v xml:space="preserve">msgid "spyder_papertown_sunnyside" 
msgstr "Sunnyside Manor: If we are not home leave a message with our housekeeper." </v>
      </c>
    </row>
    <row r="10" spans="1:16" x14ac:dyDescent="0.3">
      <c r="A10" t="s">
        <v>89</v>
      </c>
      <c r="B10" t="s">
        <v>4</v>
      </c>
      <c r="C10" t="s">
        <v>36</v>
      </c>
      <c r="D10" t="s">
        <v>90</v>
      </c>
      <c r="E10" t="s">
        <v>91</v>
      </c>
      <c r="F10" t="str">
        <f t="shared" si="0"/>
        <v>spyder_papertown_home</v>
      </c>
      <c r="G10" t="str">
        <f t="shared" si="3"/>
        <v>translated_dialog spyder_papertown_home</v>
      </c>
      <c r="H10" t="str">
        <f t="shared" si="2"/>
        <v xml:space="preserve">msgid "spyder_papertown_home" 
msgstr "Home sweet home!" </v>
      </c>
    </row>
    <row r="11" spans="1:16" x14ac:dyDescent="0.3">
      <c r="A11" t="s">
        <v>98</v>
      </c>
      <c r="B11" t="s">
        <v>4</v>
      </c>
      <c r="C11" t="s">
        <v>36</v>
      </c>
      <c r="D11" t="s">
        <v>99</v>
      </c>
      <c r="E11" t="s">
        <v>100</v>
      </c>
      <c r="F11" t="str">
        <f t="shared" si="0"/>
        <v>spyder_papertown_restinbed</v>
      </c>
      <c r="G11" t="str">
        <f t="shared" si="3"/>
        <v>translated_dialog spyder_papertown_restinbed</v>
      </c>
      <c r="H11" t="str">
        <f t="shared" si="2"/>
        <v xml:space="preserve">msgid "spyder_papertown_restinbed" 
msgstr "You awake fully rested!" </v>
      </c>
    </row>
    <row r="12" spans="1:16" x14ac:dyDescent="0.3">
      <c r="A12" t="s">
        <v>109</v>
      </c>
      <c r="B12" t="s">
        <v>4</v>
      </c>
      <c r="C12" t="s">
        <v>36</v>
      </c>
      <c r="D12" t="s">
        <v>110</v>
      </c>
      <c r="E12" t="s">
        <v>284</v>
      </c>
      <c r="F12" t="str">
        <f t="shared" si="0"/>
        <v>spyder_papertown_tvwatch</v>
      </c>
      <c r="G12" t="str">
        <f t="shared" si="3"/>
        <v>translated_dialog spyder_papertown_tvwatch</v>
      </c>
      <c r="H12" t="str">
        <f t="shared" si="2"/>
        <v xml:space="preserve">msgid "spyder_papertown_tvwatch" 
msgstr "What's on TV? A prom queen is breaking her tiara into pieces and handing it out." </v>
      </c>
    </row>
    <row r="13" spans="1:16" x14ac:dyDescent="0.3">
      <c r="A13" t="s">
        <v>280</v>
      </c>
      <c r="B13" t="s">
        <v>4</v>
      </c>
      <c r="C13" t="s">
        <v>282</v>
      </c>
      <c r="D13" t="s">
        <v>281</v>
      </c>
      <c r="E13" t="s">
        <v>283</v>
      </c>
      <c r="F13" t="str">
        <f t="shared" si="0"/>
        <v>spyder_citypark_achievement</v>
      </c>
      <c r="G13" t="str">
        <f t="shared" si="3"/>
        <v>translated_dialog spyder_citypark_achievement</v>
      </c>
      <c r="H13" t="str">
        <f t="shared" si="2"/>
        <v xml:space="preserve">msgid "spyder_citypark_achievement" 
msgstr "Achievement Maniac's House: Closed" </v>
      </c>
    </row>
    <row r="14" spans="1:16" x14ac:dyDescent="0.3">
      <c r="A14" t="s">
        <v>296</v>
      </c>
      <c r="B14" t="s">
        <v>4</v>
      </c>
      <c r="C14" t="s">
        <v>186</v>
      </c>
      <c r="D14" t="s">
        <v>35</v>
      </c>
      <c r="E14" t="s">
        <v>297</v>
      </c>
      <c r="F14" t="str">
        <f t="shared" si="0"/>
        <v>spyder_cottontown_townsign</v>
      </c>
      <c r="G14" t="str">
        <f t="shared" si="3"/>
        <v>translated_dialog spyder_cottontown_townsign</v>
      </c>
      <c r="H14" t="str">
        <f t="shared" si="2"/>
        <v xml:space="preserve">msgid "spyder_cottontown_townsign" 
msgstr "Welcome to Cotton Town: A growing force." </v>
      </c>
    </row>
    <row r="15" spans="1:16" x14ac:dyDescent="0.3">
      <c r="A15" t="s">
        <v>298</v>
      </c>
      <c r="B15" t="s">
        <v>4</v>
      </c>
      <c r="C15" t="s">
        <v>285</v>
      </c>
      <c r="D15" t="s">
        <v>50</v>
      </c>
      <c r="E15" t="s">
        <v>299</v>
      </c>
      <c r="F15" t="str">
        <f t="shared" si="0"/>
        <v>spyder_route2_routesign</v>
      </c>
      <c r="G15" t="str">
        <f t="shared" si="3"/>
        <v>translated_dialog spyder_route2_routesign</v>
      </c>
      <c r="H15" t="str">
        <f t="shared" si="2"/>
        <v xml:space="preserve">msgid "spyder_route2_routesign" 
msgstr "Welcome to Route 2: The historic path." </v>
      </c>
    </row>
    <row r="16" spans="1:16" x14ac:dyDescent="0.3">
      <c r="A16" t="s">
        <v>300</v>
      </c>
      <c r="B16" t="s">
        <v>4</v>
      </c>
      <c r="C16" t="s">
        <v>282</v>
      </c>
      <c r="D16" t="s">
        <v>50</v>
      </c>
      <c r="E16" t="s">
        <v>301</v>
      </c>
      <c r="F16" t="str">
        <f t="shared" si="0"/>
        <v>spyder_citypark_routesign</v>
      </c>
      <c r="G16" t="str">
        <f t="shared" si="3"/>
        <v>translated_dialog spyder_citypark_routesign</v>
      </c>
      <c r="H16" t="str">
        <f t="shared" si="2"/>
        <v xml:space="preserve">msgid "spyder_citypark_routesign" 
msgstr "City Park: A taste of the wild." </v>
      </c>
    </row>
    <row r="17" spans="1:8" x14ac:dyDescent="0.3">
      <c r="A17" t="s">
        <v>302</v>
      </c>
      <c r="B17" t="s">
        <v>4</v>
      </c>
      <c r="C17" t="s">
        <v>303</v>
      </c>
      <c r="D17" t="s">
        <v>304</v>
      </c>
      <c r="E17" t="s">
        <v>305</v>
      </c>
      <c r="F17" t="str">
        <f t="shared" si="0"/>
        <v>spyder_column1_sign</v>
      </c>
      <c r="G17" t="str">
        <f t="shared" si="3"/>
        <v>translated_dialog spyder_column1_sign</v>
      </c>
      <c r="H17" t="str">
        <f t="shared" si="2"/>
        <v xml:space="preserve">msgid "spyder_column1_sign" 
msgstr "A rare ancient column. This was once part of a temple building." </v>
      </c>
    </row>
    <row r="18" spans="1:8" x14ac:dyDescent="0.3">
      <c r="A18" t="s">
        <v>306</v>
      </c>
      <c r="B18" t="s">
        <v>4</v>
      </c>
      <c r="C18" t="s">
        <v>307</v>
      </c>
      <c r="D18" t="s">
        <v>304</v>
      </c>
      <c r="E18" t="s">
        <v>308</v>
      </c>
      <c r="F18" t="str">
        <f t="shared" si="0"/>
        <v>spyder_column2_sign</v>
      </c>
      <c r="G18" t="str">
        <f t="shared" si="3"/>
        <v>translated_dialog spyder_column2_sign</v>
      </c>
      <c r="H18" t="str">
        <f>$M$1&amp;$N$1&amp;F18&amp;$P$1&amp;CHAR(10)&amp;$O$1&amp;$N$1&amp;E18&amp;$P$1</f>
        <v xml:space="preserve">msgid "spyder_column2_sign" 
msgstr "A rare ancient column. Other ruins from the same culture can be found in Route 3. " </v>
      </c>
    </row>
    <row r="19" spans="1:8" ht="100.8" x14ac:dyDescent="0.3">
      <c r="A19" t="s">
        <v>386</v>
      </c>
      <c r="B19" t="s">
        <v>4</v>
      </c>
      <c r="C19" t="s">
        <v>392</v>
      </c>
      <c r="D19" t="s">
        <v>398</v>
      </c>
      <c r="E19" s="1" t="s">
        <v>399</v>
      </c>
      <c r="F19" t="str">
        <f t="shared" si="0"/>
        <v>spyder_ruby_plaque</v>
      </c>
      <c r="G19" t="str">
        <f t="shared" si="3"/>
        <v>translated_dialog spyder_ruby_plaque</v>
      </c>
      <c r="H19" t="str">
        <f>$M$1&amp;$N$1&amp;F19&amp;$P$1&amp;CHAR(10)&amp;$O$1&amp;$N$1&amp;E19&amp;$P$1</f>
        <v xml:space="preserve">msgid "spyder_ruby_plaque" 
msgstr "Ruby is just the term for any corundum that is red! \n When corundum comes in other colours like blue, pink and clear, it is called a sapphire. \n When tuxemon eat rubies, they become passionate and vigorous, making them better at physical attacks like slaps, claws and bites." </v>
      </c>
    </row>
    <row r="20" spans="1:8" ht="100.8" x14ac:dyDescent="0.3">
      <c r="A20" t="s">
        <v>387</v>
      </c>
      <c r="B20" t="s">
        <v>4</v>
      </c>
      <c r="C20" t="s">
        <v>393</v>
      </c>
      <c r="D20" t="s">
        <v>398</v>
      </c>
      <c r="E20" s="1" t="s">
        <v>400</v>
      </c>
      <c r="F20" t="str">
        <f t="shared" si="0"/>
        <v>spyder_opal_plaque</v>
      </c>
      <c r="G20" t="str">
        <f t="shared" si="3"/>
        <v>translated_dialog spyder_opal_plaque</v>
      </c>
      <c r="H20" t="str">
        <f t="shared" ref="H20:H35" si="4">$M$1&amp;$N$1&amp;F20&amp;$P$1&amp;CHAR(10)&amp;$O$1&amp;$N$1&amp;E20&amp;$P$1</f>
        <v xml:space="preserve">msgid "spyder_opal_plaque" 
msgstr "Opals show flashes of coloured light. \n They form in fissues and dips in rock when water evaporates leaving behind silica. \n Tuxemon that eat opals benefit from its magical warding are better able to escape magical distant attacks like blasts, sprays and rays." </v>
      </c>
    </row>
    <row r="21" spans="1:8" ht="100.8" x14ac:dyDescent="0.3">
      <c r="A21" t="s">
        <v>388</v>
      </c>
      <c r="B21" t="s">
        <v>4</v>
      </c>
      <c r="C21" t="s">
        <v>394</v>
      </c>
      <c r="D21" t="s">
        <v>398</v>
      </c>
      <c r="E21" s="1" t="s">
        <v>401</v>
      </c>
      <c r="F21" t="str">
        <f t="shared" si="0"/>
        <v>spyder_emerald_plaque</v>
      </c>
      <c r="G21" t="str">
        <f t="shared" si="3"/>
        <v>translated_dialog spyder_emerald_plaque</v>
      </c>
      <c r="H21" t="str">
        <f t="shared" si="4"/>
        <v xml:space="preserve">msgid "spyder_emerald_plaque" 
msgstr "An emerald is a green variety of beryl. Beryl that is blue is called aquamarine instead. \n A one-carat emerald is larger but less dense than a one-carat diamond. \n Tuxemon that eat emeralds have their sight and intuition heighten, making their ranged attacks like shots, sprays and blasts more potent." </v>
      </c>
    </row>
    <row r="22" spans="1:8" ht="100.8" x14ac:dyDescent="0.3">
      <c r="A22" t="s">
        <v>389</v>
      </c>
      <c r="B22" t="s">
        <v>4</v>
      </c>
      <c r="C22" t="s">
        <v>395</v>
      </c>
      <c r="D22" t="s">
        <v>398</v>
      </c>
      <c r="E22" s="1" t="s">
        <v>402</v>
      </c>
      <c r="F22" t="str">
        <f t="shared" si="0"/>
        <v>spyder_agate_plaque</v>
      </c>
      <c r="G22" t="str">
        <f t="shared" si="3"/>
        <v>translated_dialog spyder_agate_plaque</v>
      </c>
      <c r="H22" t="str">
        <f t="shared" si="4"/>
        <v xml:space="preserve">msgid "spyder_agate_plaque" 
msgstr "Agate is a rock, often formed by volcanoes and often banded with parallel lines. \n It features a great variety of colours: browns, greys, creams, reds, oranges and even blues. \n Feeding agate to a tuxemon can increase its speed and agility, making it faster to react in battle." </v>
      </c>
    </row>
    <row r="23" spans="1:8" ht="115.2" x14ac:dyDescent="0.3">
      <c r="A23" t="s">
        <v>390</v>
      </c>
      <c r="B23" t="s">
        <v>4</v>
      </c>
      <c r="C23" t="s">
        <v>396</v>
      </c>
      <c r="D23" t="s">
        <v>398</v>
      </c>
      <c r="E23" s="1" t="s">
        <v>403</v>
      </c>
      <c r="F23" t="str">
        <f t="shared" si="0"/>
        <v>spyder_diamond_plaque</v>
      </c>
      <c r="G23" t="str">
        <f t="shared" si="3"/>
        <v>translated_dialog spyder_diamond_plaque</v>
      </c>
      <c r="H23" t="str">
        <f t="shared" si="4"/>
        <v xml:space="preserve">msgid "spyder_diamond_plaque" 
msgstr "Famously the hardest gemstone in the world, diamonds are great on necklaces, engagement rings and earrings! \n If your fiance doesn't buy a Shaft diamond ring for you, he doesn't love you! \n Feed diamonds to your tuxemon to harden their skin, making them better able to resist physical blows." </v>
      </c>
    </row>
    <row r="24" spans="1:8" ht="115.2" x14ac:dyDescent="0.3">
      <c r="A24" t="s">
        <v>391</v>
      </c>
      <c r="B24" t="s">
        <v>4</v>
      </c>
      <c r="C24" t="s">
        <v>397</v>
      </c>
      <c r="D24" t="s">
        <v>398</v>
      </c>
      <c r="E24" s="1" t="s">
        <v>404</v>
      </c>
      <c r="F24" t="str">
        <f t="shared" si="0"/>
        <v>spyder_quartz_plaque</v>
      </c>
      <c r="G24" t="str">
        <f t="shared" si="3"/>
        <v>translated_dialog spyder_quartz_plaque</v>
      </c>
      <c r="H24" t="str">
        <f t="shared" si="4"/>
        <v xml:space="preserve">msgid "spyder_quartz_plaque" 
msgstr "Quartz is one of the most abundant minerals on the planet, but some of its varieties - like onyx, amethyst and carnelian - are rarer and more precious. \n Quartz is used in clocks to keep very precise time. \n Tuxemon that eat quartz have their fortitude and vitality increased, making them able to endure more attacks before being kocked out. " </v>
      </c>
    </row>
    <row r="25" spans="1:8" x14ac:dyDescent="0.3">
      <c r="A25" t="s">
        <v>405</v>
      </c>
      <c r="B25" t="s">
        <v>4</v>
      </c>
      <c r="C25" t="s">
        <v>406</v>
      </c>
      <c r="D25" t="s">
        <v>398</v>
      </c>
      <c r="E25" s="1" t="s">
        <v>407</v>
      </c>
      <c r="F25" t="str">
        <f t="shared" si="0"/>
        <v>spyder_shaft_plaque</v>
      </c>
      <c r="G25" t="str">
        <f t="shared" si="3"/>
        <v>translated_dialog spyder_shaft_plaque</v>
      </c>
      <c r="H25" t="str">
        <f t="shared" si="4"/>
        <v xml:space="preserve">msgid "spyder_shaft_plaque" 
msgstr "Sponsored by Shaft. "We dig it!"" </v>
      </c>
    </row>
    <row r="26" spans="1:8" ht="28.8" x14ac:dyDescent="0.3">
      <c r="A26" t="s">
        <v>408</v>
      </c>
      <c r="B26" t="s">
        <v>4</v>
      </c>
      <c r="C26" t="s">
        <v>409</v>
      </c>
      <c r="D26" t="s">
        <v>398</v>
      </c>
      <c r="E26" s="1" t="s">
        <v>410</v>
      </c>
      <c r="F26" t="str">
        <f t="shared" si="0"/>
        <v>spyder_nimrod_plaque</v>
      </c>
      <c r="G26" t="str">
        <f t="shared" si="3"/>
        <v>translated_dialog spyder_nimrod_plaque</v>
      </c>
      <c r="H26" t="str">
        <f t="shared" si="4"/>
        <v xml:space="preserve">msgid "spyder_nimrod_plaque" 
msgstr "Sponsored by Nimrod. "If we didn't sell them, someone else would!"" </v>
      </c>
    </row>
    <row r="27" spans="1:8" ht="86.4" x14ac:dyDescent="0.3">
      <c r="A27" t="s">
        <v>421</v>
      </c>
      <c r="B27" t="s">
        <v>4</v>
      </c>
      <c r="C27" t="s">
        <v>422</v>
      </c>
      <c r="D27" t="s">
        <v>398</v>
      </c>
      <c r="E27" s="1" t="s">
        <v>423</v>
      </c>
      <c r="F27" t="str">
        <f t="shared" si="0"/>
        <v>spyder_nimrod2_plaque</v>
      </c>
      <c r="G27" t="str">
        <f t="shared" si="3"/>
        <v>translated_dialog spyder_nimrod2_plaque</v>
      </c>
      <c r="H27" t="str">
        <f t="shared" si="4"/>
        <v xml:space="preserve">msgid "spyder_nimrod2_plaque" 
msgstr "Tuxemon are powerful weapons that have fought alongside humans for as long as there has been war. \n Rock paintings found in caves show prehistoric humans training sabretoothed Rockats to fight wild Wolffsky." </v>
      </c>
    </row>
    <row r="28" spans="1:8" ht="86.4" x14ac:dyDescent="0.3">
      <c r="A28" t="s">
        <v>421</v>
      </c>
      <c r="B28" t="s">
        <v>4</v>
      </c>
      <c r="C28" t="s">
        <v>424</v>
      </c>
      <c r="D28" t="s">
        <v>398</v>
      </c>
      <c r="E28" s="1" t="s">
        <v>425</v>
      </c>
      <c r="F28" t="str">
        <f t="shared" si="0"/>
        <v>spyder_nimrod3_plaque</v>
      </c>
      <c r="G28" t="str">
        <f t="shared" si="3"/>
        <v>translated_dialog spyder_nimrod3_plaque</v>
      </c>
      <c r="H28" t="str">
        <f t="shared" si="4"/>
        <v xml:space="preserve">msgid "spyder_nimrod3_plaque" 
msgstr "The symbol of an ancient empire was the Eaglace, because when the empire invaded from the icy north their generals and scouts rode on Eaglace. \n Today, medic teams in our mighty republic are training with Agnidon for protection and transport. " </v>
      </c>
    </row>
    <row r="29" spans="1:8" ht="100.8" x14ac:dyDescent="0.3">
      <c r="A29" t="s">
        <v>421</v>
      </c>
      <c r="B29" t="s">
        <v>4</v>
      </c>
      <c r="C29" t="s">
        <v>426</v>
      </c>
      <c r="D29" t="s">
        <v>398</v>
      </c>
      <c r="E29" s="1" t="s">
        <v>427</v>
      </c>
      <c r="F29" t="str">
        <f t="shared" si="0"/>
        <v>spyder_nimrod4_plaque</v>
      </c>
      <c r="G29" t="str">
        <f t="shared" si="3"/>
        <v>translated_dialog spyder_nimrod4_plaque</v>
      </c>
      <c r="H29" t="str">
        <f t="shared" si="4"/>
        <v xml:space="preserve">msgid "spyder_nimrod4_plaque" 
msgstr "But soon, tuxemon and humans may be rendered obsolete. \n Our corporate sponsors Nimrod are developing robot technology that could make war a bloodless affair. \n In the meantime, sign up for the Nimrod Enforcers for good pay, free education and a life of adventure." </v>
      </c>
    </row>
    <row r="30" spans="1:8" ht="28.8" x14ac:dyDescent="0.3">
      <c r="A30" t="s">
        <v>428</v>
      </c>
      <c r="B30" t="s">
        <v>4</v>
      </c>
      <c r="C30" t="s">
        <v>429</v>
      </c>
      <c r="D30" t="s">
        <v>304</v>
      </c>
      <c r="E30" s="1" t="s">
        <v>430</v>
      </c>
      <c r="F30" t="str">
        <f t="shared" si="0"/>
        <v>spyder_route3_sign</v>
      </c>
      <c r="G30" t="str">
        <f t="shared" si="3"/>
        <v>translated_dialog spyder_route3_sign</v>
      </c>
      <c r="H30" t="str">
        <f t="shared" si="4"/>
        <v xml:space="preserve">msgid "spyder_route3_sign" 
msgstr "Route 3: Rehabilitation will begin as soon as possible. \n Please stop nagging us." </v>
      </c>
    </row>
    <row r="31" spans="1:8" ht="28.8" x14ac:dyDescent="0.3">
      <c r="A31" t="s">
        <v>431</v>
      </c>
      <c r="B31" t="s">
        <v>4</v>
      </c>
      <c r="C31" t="s">
        <v>432</v>
      </c>
      <c r="D31" t="s">
        <v>304</v>
      </c>
      <c r="E31" s="1" t="s">
        <v>433</v>
      </c>
      <c r="F31" t="str">
        <f t="shared" si="0"/>
        <v>spyder_leathertown_sign</v>
      </c>
      <c r="G31" t="str">
        <f t="shared" si="3"/>
        <v>translated_dialog spyder_leathertown_sign</v>
      </c>
      <c r="H31" t="str">
        <f t="shared" si="4"/>
        <v xml:space="preserve">msgid "spyder_leathertown_sign" 
msgstr "Leather Town: Proof that beauty and mining can co-exist." </v>
      </c>
    </row>
    <row r="32" spans="1:8" x14ac:dyDescent="0.3">
      <c r="A32" t="s">
        <v>434</v>
      </c>
      <c r="B32" t="s">
        <v>4</v>
      </c>
      <c r="C32" t="s">
        <v>435</v>
      </c>
      <c r="D32" t="s">
        <v>304</v>
      </c>
      <c r="E32" s="1" t="s">
        <v>436</v>
      </c>
      <c r="F32" t="str">
        <f t="shared" si="0"/>
        <v>spyder_shaft1_sign</v>
      </c>
      <c r="G32" t="str">
        <f t="shared" si="3"/>
        <v>translated_dialog spyder_shaft1_sign</v>
      </c>
      <c r="H32" t="str">
        <f t="shared" si="4"/>
        <v xml:space="preserve">msgid "spyder_shaft1_sign" 
msgstr "Shaft Headquarters: Mining Division" </v>
      </c>
    </row>
    <row r="33" spans="1:8" ht="28.8" x14ac:dyDescent="0.3">
      <c r="A33" t="s">
        <v>434</v>
      </c>
      <c r="B33" t="s">
        <v>4</v>
      </c>
      <c r="C33" t="s">
        <v>437</v>
      </c>
      <c r="D33" t="s">
        <v>304</v>
      </c>
      <c r="E33" s="1" t="s">
        <v>438</v>
      </c>
      <c r="F33" t="str">
        <f t="shared" si="0"/>
        <v>spyder_shaft2_sign</v>
      </c>
      <c r="G33" t="str">
        <f t="shared" si="3"/>
        <v>translated_dialog spyder_shaft2_sign</v>
      </c>
      <c r="H33" t="str">
        <f t="shared" si="4"/>
        <v xml:space="preserve">msgid "spyder_shaft2_sign" 
msgstr "Shaft Headquarters: Public Relations Division" </v>
      </c>
    </row>
    <row r="34" spans="1:8" x14ac:dyDescent="0.3">
      <c r="A34" t="s">
        <v>440</v>
      </c>
      <c r="B34" t="s">
        <v>4</v>
      </c>
      <c r="C34" t="s">
        <v>441</v>
      </c>
      <c r="D34" t="s">
        <v>304</v>
      </c>
      <c r="E34" s="1" t="s">
        <v>439</v>
      </c>
      <c r="F34" t="str">
        <f t="shared" si="0"/>
        <v>spyder_leathercafe_sign</v>
      </c>
      <c r="G34" t="str">
        <f t="shared" si="3"/>
        <v>translated_dialog spyder_leathercafe_sign</v>
      </c>
      <c r="H34" t="str">
        <f t="shared" si="4"/>
        <v xml:space="preserve">msgid "spyder_leathercafe_sign" 
msgstr "Open Air Cafe and Marketplace" </v>
      </c>
    </row>
    <row r="35" spans="1:8" x14ac:dyDescent="0.3">
      <c r="A35" t="s">
        <v>443</v>
      </c>
      <c r="B35" t="s">
        <v>4</v>
      </c>
      <c r="C35" t="s">
        <v>444</v>
      </c>
      <c r="D35" t="s">
        <v>304</v>
      </c>
      <c r="E35" s="1" t="s">
        <v>442</v>
      </c>
      <c r="F35" t="str">
        <f t="shared" si="0"/>
        <v>spyder_leathercbd_sign</v>
      </c>
      <c r="G35" t="str">
        <f t="shared" si="3"/>
        <v>translated_dialog spyder_leathercbd_sign</v>
      </c>
      <c r="H35" t="str">
        <f t="shared" si="4"/>
        <v xml:space="preserve">msgid "spyder_leathercbd_sign" 
msgstr "Leather Town Business District" </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9B0BC-4413-48EC-AF81-1BA624AD7E0E}">
  <dimension ref="A1:H30"/>
  <sheetViews>
    <sheetView topLeftCell="A4" zoomScale="85" zoomScaleNormal="85" workbookViewId="0">
      <selection activeCell="A31" sqref="A31"/>
    </sheetView>
  </sheetViews>
  <sheetFormatPr defaultRowHeight="14.4" x14ac:dyDescent="0.3"/>
  <cols>
    <col min="1" max="1" width="26.88671875" bestFit="1" customWidth="1"/>
    <col min="2" max="2" width="22" bestFit="1" customWidth="1"/>
    <col min="3" max="3" width="41.44140625" bestFit="1" customWidth="1"/>
    <col min="4" max="4" width="14.33203125" bestFit="1" customWidth="1"/>
    <col min="5" max="5" width="12.44140625" customWidth="1"/>
    <col min="6" max="6" width="40.44140625" customWidth="1"/>
    <col min="7" max="7" width="26.77734375" customWidth="1"/>
  </cols>
  <sheetData>
    <row r="1" spans="1:8" x14ac:dyDescent="0.3">
      <c r="A1" s="8" t="s">
        <v>5</v>
      </c>
      <c r="B1" s="8"/>
      <c r="C1" s="8"/>
      <c r="D1" s="7" t="s">
        <v>150</v>
      </c>
      <c r="E1" s="7"/>
      <c r="F1" s="6" t="s">
        <v>141</v>
      </c>
      <c r="G1" s="6"/>
    </row>
    <row r="2" spans="1:8" x14ac:dyDescent="0.3">
      <c r="A2" t="s">
        <v>42</v>
      </c>
      <c r="B2" t="s">
        <v>47</v>
      </c>
      <c r="C2" t="s">
        <v>77</v>
      </c>
      <c r="D2" t="s">
        <v>44</v>
      </c>
      <c r="E2" t="s">
        <v>45</v>
      </c>
      <c r="F2" t="s">
        <v>79</v>
      </c>
      <c r="G2" t="s">
        <v>80</v>
      </c>
      <c r="H2" t="s">
        <v>295</v>
      </c>
    </row>
    <row r="3" spans="1:8" x14ac:dyDescent="0.3">
      <c r="A3" t="s">
        <v>43</v>
      </c>
      <c r="C3" t="s">
        <v>78</v>
      </c>
    </row>
    <row r="4" spans="1:8" x14ac:dyDescent="0.3">
      <c r="A4" t="s">
        <v>74</v>
      </c>
      <c r="B4" t="s">
        <v>76</v>
      </c>
      <c r="C4" t="s">
        <v>84</v>
      </c>
      <c r="D4" t="s">
        <v>75</v>
      </c>
      <c r="E4" t="s">
        <v>46</v>
      </c>
      <c r="F4" t="str">
        <f t="shared" ref="F4:F7" si="0">"is variable_set "&amp;D4&amp;":"&amp;E4</f>
        <v>is variable_set timberreached:yes</v>
      </c>
      <c r="G4" t="str">
        <f>"not variable_set "&amp;D4&amp;":yes"</f>
        <v>not variable_set timberreached:yes</v>
      </c>
      <c r="H4" t="str">
        <f t="shared" ref="H4:H23" si="1">"set_variable "&amp;D4&amp;":"&amp;E4</f>
        <v>set_variable timberreached:yes</v>
      </c>
    </row>
    <row r="5" spans="1:8" x14ac:dyDescent="0.3">
      <c r="A5" t="s">
        <v>113</v>
      </c>
      <c r="B5" t="s">
        <v>114</v>
      </c>
      <c r="C5" t="s">
        <v>115</v>
      </c>
      <c r="D5" t="s">
        <v>112</v>
      </c>
      <c r="E5" t="s">
        <v>46</v>
      </c>
      <c r="F5" t="str">
        <f t="shared" si="0"/>
        <v>is variable_set spokenmom:yes</v>
      </c>
      <c r="G5" t="str">
        <f>"not variable_set "&amp;D5&amp;":yes"</f>
        <v>not variable_set spokenmom:yes</v>
      </c>
      <c r="H5" t="str">
        <f t="shared" si="1"/>
        <v>set_variable spokenmom:yes</v>
      </c>
    </row>
    <row r="6" spans="1:8" x14ac:dyDescent="0.3">
      <c r="A6" t="s">
        <v>116</v>
      </c>
      <c r="B6" t="s">
        <v>118</v>
      </c>
      <c r="C6" t="s">
        <v>119</v>
      </c>
      <c r="D6" t="s">
        <v>117</v>
      </c>
      <c r="E6" t="s">
        <v>46</v>
      </c>
      <c r="F6" t="str">
        <f t="shared" si="0"/>
        <v>is variable_set shaftdefeated:yes</v>
      </c>
      <c r="G6" t="str">
        <f>"not variable_set "&amp;D6&amp;":yes"</f>
        <v>not variable_set shaftdefeated:yes</v>
      </c>
      <c r="H6" t="str">
        <f t="shared" si="1"/>
        <v>set_variable shaftdefeated:yes</v>
      </c>
    </row>
    <row r="7" spans="1:8" x14ac:dyDescent="0.3">
      <c r="A7" t="s">
        <v>122</v>
      </c>
      <c r="B7" t="s">
        <v>124</v>
      </c>
      <c r="C7" t="s">
        <v>125</v>
      </c>
      <c r="D7" t="s">
        <v>123</v>
      </c>
      <c r="E7" t="s">
        <v>46</v>
      </c>
      <c r="F7" t="str">
        <f t="shared" si="0"/>
        <v>is variable_set spokengrannypiper:yes</v>
      </c>
      <c r="G7" t="str">
        <f>"not variable_set "&amp;D7&amp;":yes"</f>
        <v>not variable_set spokengrannypiper:yes</v>
      </c>
      <c r="H7" t="str">
        <f t="shared" si="1"/>
        <v>set_variable spokengrannypiper:yes</v>
      </c>
    </row>
    <row r="8" spans="1:8" x14ac:dyDescent="0.3">
      <c r="A8" t="s">
        <v>153</v>
      </c>
      <c r="B8" t="s">
        <v>154</v>
      </c>
      <c r="C8" t="s">
        <v>155</v>
      </c>
      <c r="D8" t="s">
        <v>156</v>
      </c>
      <c r="E8" t="s">
        <v>26</v>
      </c>
      <c r="F8" t="str">
        <f t="shared" ref="F8:F17" si="2">"is variable_set "&amp;D8&amp;":"&amp;E8</f>
        <v>is variable_set mymonchoice:rockitten</v>
      </c>
      <c r="G8" t="str">
        <f t="shared" ref="G8:G17" si="3">"not variable_set "&amp;D8&amp;":"&amp;E8</f>
        <v>not variable_set mymonchoice:rockitten</v>
      </c>
      <c r="H8" t="str">
        <f t="shared" si="1"/>
        <v>set_variable mymonchoice:rockitten</v>
      </c>
    </row>
    <row r="9" spans="1:8" x14ac:dyDescent="0.3">
      <c r="A9" t="s">
        <v>157</v>
      </c>
      <c r="B9" t="s">
        <v>154</v>
      </c>
      <c r="C9" t="s">
        <v>155</v>
      </c>
      <c r="D9" t="s">
        <v>156</v>
      </c>
      <c r="E9" t="s">
        <v>161</v>
      </c>
      <c r="F9" t="str">
        <f t="shared" si="2"/>
        <v>is variable_set mymonchoice:lambert</v>
      </c>
      <c r="G9" t="str">
        <f t="shared" si="3"/>
        <v>not variable_set mymonchoice:lambert</v>
      </c>
      <c r="H9" t="str">
        <f t="shared" si="1"/>
        <v>set_variable mymonchoice:lambert</v>
      </c>
    </row>
    <row r="10" spans="1:8" x14ac:dyDescent="0.3">
      <c r="A10" t="s">
        <v>158</v>
      </c>
      <c r="B10" t="s">
        <v>154</v>
      </c>
      <c r="C10" t="s">
        <v>155</v>
      </c>
      <c r="D10" t="s">
        <v>156</v>
      </c>
      <c r="E10" t="s">
        <v>23</v>
      </c>
      <c r="F10" t="str">
        <f t="shared" si="2"/>
        <v>is variable_set mymonchoice:agnite</v>
      </c>
      <c r="G10" t="str">
        <f t="shared" si="3"/>
        <v>not variable_set mymonchoice:agnite</v>
      </c>
      <c r="H10" t="str">
        <f t="shared" si="1"/>
        <v>set_variable mymonchoice:agnite</v>
      </c>
    </row>
    <row r="11" spans="1:8" x14ac:dyDescent="0.3">
      <c r="A11" t="s">
        <v>159</v>
      </c>
      <c r="B11" t="s">
        <v>154</v>
      </c>
      <c r="C11" t="s">
        <v>155</v>
      </c>
      <c r="D11" t="s">
        <v>156</v>
      </c>
      <c r="E11" t="s">
        <v>162</v>
      </c>
      <c r="F11" t="str">
        <f t="shared" si="2"/>
        <v>is variable_set mymonchoice:tweesher</v>
      </c>
      <c r="G11" t="str">
        <f t="shared" si="3"/>
        <v>not variable_set mymonchoice:tweesher</v>
      </c>
      <c r="H11" t="str">
        <f t="shared" si="1"/>
        <v>set_variable mymonchoice:tweesher</v>
      </c>
    </row>
    <row r="12" spans="1:8" x14ac:dyDescent="0.3">
      <c r="A12" t="s">
        <v>160</v>
      </c>
      <c r="B12" t="s">
        <v>154</v>
      </c>
      <c r="C12" t="s">
        <v>155</v>
      </c>
      <c r="D12" t="s">
        <v>156</v>
      </c>
      <c r="E12" t="s">
        <v>163</v>
      </c>
      <c r="F12" t="str">
        <f t="shared" si="2"/>
        <v>is variable_set mymonchoice:nut</v>
      </c>
      <c r="G12" t="str">
        <f t="shared" si="3"/>
        <v>not variable_set mymonchoice:nut</v>
      </c>
      <c r="H12" t="str">
        <f t="shared" si="1"/>
        <v>set_variable mymonchoice:nut</v>
      </c>
    </row>
    <row r="13" spans="1:8" x14ac:dyDescent="0.3">
      <c r="A13" t="s">
        <v>174</v>
      </c>
      <c r="B13" t="s">
        <v>175</v>
      </c>
      <c r="D13" t="s">
        <v>177</v>
      </c>
      <c r="E13" t="s">
        <v>46</v>
      </c>
      <c r="F13" t="str">
        <f t="shared" si="2"/>
        <v>is variable_set firstfightdue:yes</v>
      </c>
      <c r="G13" t="str">
        <f t="shared" si="3"/>
        <v>not variable_set firstfightdue:yes</v>
      </c>
      <c r="H13" t="str">
        <f t="shared" si="1"/>
        <v>set_variable firstfightdue:yes</v>
      </c>
    </row>
    <row r="14" spans="1:8" x14ac:dyDescent="0.3">
      <c r="A14" t="s">
        <v>189</v>
      </c>
      <c r="D14" t="s">
        <v>190</v>
      </c>
      <c r="E14" t="s">
        <v>46</v>
      </c>
      <c r="F14" t="str">
        <f t="shared" si="2"/>
        <v>is variable_set hospitalcompleted:yes</v>
      </c>
      <c r="G14" t="str">
        <f t="shared" si="3"/>
        <v>not variable_set hospitalcompleted:yes</v>
      </c>
      <c r="H14" t="str">
        <f t="shared" si="1"/>
        <v>set_variable hospitalcompleted:yes</v>
      </c>
    </row>
    <row r="15" spans="1:8" x14ac:dyDescent="0.3">
      <c r="A15" t="s">
        <v>195</v>
      </c>
      <c r="D15" t="s">
        <v>196</v>
      </c>
      <c r="E15" t="s">
        <v>46</v>
      </c>
      <c r="F15" t="str">
        <f t="shared" si="2"/>
        <v>is variable_set spokencottonhacker:yes</v>
      </c>
      <c r="G15" t="str">
        <f t="shared" si="3"/>
        <v>not variable_set spokencottonhacker:yes</v>
      </c>
      <c r="H15" t="str">
        <f t="shared" si="1"/>
        <v>set_variable spokencottonhacker:yes</v>
      </c>
    </row>
    <row r="16" spans="1:8" x14ac:dyDescent="0.3">
      <c r="A16" t="s">
        <v>197</v>
      </c>
      <c r="D16" t="s">
        <v>198</v>
      </c>
      <c r="E16" t="s">
        <v>46</v>
      </c>
      <c r="F16" t="str">
        <f t="shared" si="2"/>
        <v>is variable_set visitedcottoncafe:yes</v>
      </c>
      <c r="G16" t="str">
        <f t="shared" si="3"/>
        <v>not variable_set visitedcottoncafe:yes</v>
      </c>
      <c r="H16" t="str">
        <f t="shared" si="1"/>
        <v>set_variable visitedcottoncafe:yes</v>
      </c>
    </row>
    <row r="17" spans="1:8" x14ac:dyDescent="0.3">
      <c r="A17" t="s">
        <v>212</v>
      </c>
      <c r="D17" t="s">
        <v>213</v>
      </c>
      <c r="E17" t="s">
        <v>46</v>
      </c>
      <c r="F17" t="str">
        <f t="shared" si="2"/>
        <v>is variable_set introdcottoncafe:yes</v>
      </c>
      <c r="G17" t="str">
        <f t="shared" si="3"/>
        <v>not variable_set introdcottoncafe:yes</v>
      </c>
      <c r="H17" t="str">
        <f t="shared" si="1"/>
        <v>set_variable introdcottoncafe:yes</v>
      </c>
    </row>
    <row r="18" spans="1:8" x14ac:dyDescent="0.3">
      <c r="A18" t="s">
        <v>245</v>
      </c>
      <c r="D18" t="s">
        <v>246</v>
      </c>
      <c r="E18" t="s">
        <v>46</v>
      </c>
      <c r="F18" t="str">
        <f t="shared" ref="F18:F30" si="4">"is variable_set "&amp;D18&amp;":"&amp;E18</f>
        <v>is variable_set paygallery:yes</v>
      </c>
      <c r="G18" t="str">
        <f t="shared" ref="G18:G30" si="5">"not variable_set "&amp;D18&amp;":"&amp;E18</f>
        <v>not variable_set paygallery:yes</v>
      </c>
      <c r="H18" t="str">
        <f t="shared" si="1"/>
        <v>set_variable paygallery:yes</v>
      </c>
    </row>
    <row r="19" spans="1:8" x14ac:dyDescent="0.3">
      <c r="A19" t="s">
        <v>245</v>
      </c>
      <c r="D19" t="s">
        <v>246</v>
      </c>
      <c r="E19" t="s">
        <v>247</v>
      </c>
      <c r="F19" t="str">
        <f t="shared" si="4"/>
        <v>is variable_set paygallery:no</v>
      </c>
      <c r="G19" t="str">
        <f t="shared" si="5"/>
        <v>not variable_set paygallery:no</v>
      </c>
      <c r="H19" t="str">
        <f t="shared" si="1"/>
        <v>set_variable paygallery:no</v>
      </c>
    </row>
    <row r="20" spans="1:8" x14ac:dyDescent="0.3">
      <c r="A20" t="s">
        <v>248</v>
      </c>
      <c r="D20" t="s">
        <v>249</v>
      </c>
      <c r="E20" t="s">
        <v>46</v>
      </c>
      <c r="F20" t="str">
        <f t="shared" si="4"/>
        <v>is variable_set visitcottonmart:yes</v>
      </c>
      <c r="G20" t="str">
        <f t="shared" si="5"/>
        <v>not variable_set visitcottonmart:yes</v>
      </c>
      <c r="H20" t="str">
        <f t="shared" si="1"/>
        <v>set_variable visitcottonmart:yes</v>
      </c>
    </row>
    <row r="21" spans="1:8" x14ac:dyDescent="0.3">
      <c r="A21" t="s">
        <v>256</v>
      </c>
      <c r="D21" t="s">
        <v>257</v>
      </c>
      <c r="E21" t="s">
        <v>46</v>
      </c>
      <c r="F21" t="str">
        <f t="shared" si="4"/>
        <v>is variable_set heardcapture:yes</v>
      </c>
      <c r="G21" t="str">
        <f t="shared" si="5"/>
        <v>not variable_set heardcapture:yes</v>
      </c>
      <c r="H21" t="str">
        <f t="shared" si="1"/>
        <v>set_variable heardcapture:yes</v>
      </c>
    </row>
    <row r="22" spans="1:8" x14ac:dyDescent="0.3">
      <c r="A22" t="s">
        <v>276</v>
      </c>
      <c r="D22" t="s">
        <v>275</v>
      </c>
      <c r="E22" t="s">
        <v>46</v>
      </c>
      <c r="F22" t="str">
        <f t="shared" si="4"/>
        <v>is variable_set chooses:yes</v>
      </c>
      <c r="G22" t="str">
        <f t="shared" si="5"/>
        <v>not variable_set chooses:yes</v>
      </c>
      <c r="H22" t="str">
        <f t="shared" si="1"/>
        <v>set_variable chooses:yes</v>
      </c>
    </row>
    <row r="23" spans="1:8" x14ac:dyDescent="0.3">
      <c r="A23" t="s">
        <v>277</v>
      </c>
      <c r="D23" t="s">
        <v>278</v>
      </c>
      <c r="E23" t="s">
        <v>46</v>
      </c>
      <c r="F23" t="str">
        <f t="shared" si="4"/>
        <v>is variable_set introdcottoncafe2:yes</v>
      </c>
      <c r="G23" t="str">
        <f t="shared" si="5"/>
        <v>not variable_set introdcottoncafe2:yes</v>
      </c>
      <c r="H23" t="str">
        <f t="shared" si="1"/>
        <v>set_variable introdcottoncafe2:yes</v>
      </c>
    </row>
    <row r="24" spans="1:8" x14ac:dyDescent="0.3">
      <c r="A24" t="s">
        <v>294</v>
      </c>
      <c r="B24" t="s">
        <v>293</v>
      </c>
      <c r="D24" t="s">
        <v>292</v>
      </c>
      <c r="E24" t="s">
        <v>46</v>
      </c>
      <c r="F24" t="str">
        <f t="shared" si="4"/>
        <v>is variable_set route2billie:yes</v>
      </c>
      <c r="G24" t="str">
        <f t="shared" si="5"/>
        <v>not variable_set route2billie:yes</v>
      </c>
      <c r="H24" t="str">
        <f>"set_variable "&amp;D24&amp;":"&amp;E24</f>
        <v>set_variable route2billie:yes</v>
      </c>
    </row>
    <row r="25" spans="1:8" x14ac:dyDescent="0.3">
      <c r="A25" t="s">
        <v>334</v>
      </c>
      <c r="B25" t="s">
        <v>335</v>
      </c>
      <c r="D25" t="s">
        <v>333</v>
      </c>
      <c r="F25" t="str">
        <f t="shared" si="4"/>
        <v>is variable_set route2roddick:</v>
      </c>
      <c r="G25" t="str">
        <f t="shared" si="5"/>
        <v>not variable_set route2roddick:</v>
      </c>
      <c r="H25" t="str">
        <f t="shared" ref="H25:H30" si="6">"set_variable "&amp;D25&amp;":"&amp;E25</f>
        <v>set_variable route2roddick:</v>
      </c>
    </row>
    <row r="26" spans="1:8" x14ac:dyDescent="0.3">
      <c r="A26" t="s">
        <v>377</v>
      </c>
      <c r="B26" t="s">
        <v>378</v>
      </c>
      <c r="D26" t="s">
        <v>379</v>
      </c>
      <c r="E26" t="s">
        <v>46</v>
      </c>
      <c r="F26" t="str">
        <f t="shared" si="4"/>
        <v>is variable_set notpaidmuseum:yes</v>
      </c>
      <c r="G26" t="str">
        <f t="shared" si="5"/>
        <v>not variable_set notpaidmuseum:yes</v>
      </c>
      <c r="H26" t="str">
        <f t="shared" si="6"/>
        <v>set_variable notpaidmuseum:yes</v>
      </c>
    </row>
    <row r="27" spans="1:8" x14ac:dyDescent="0.3">
      <c r="A27" t="s">
        <v>381</v>
      </c>
      <c r="B27" t="s">
        <v>382</v>
      </c>
      <c r="D27" t="s">
        <v>380</v>
      </c>
      <c r="E27" t="s">
        <v>46</v>
      </c>
      <c r="F27" t="str">
        <f t="shared" si="4"/>
        <v>is variable_set paymuseum:yes</v>
      </c>
      <c r="G27" t="str">
        <f t="shared" si="5"/>
        <v>not variable_set paymuseum:yes</v>
      </c>
      <c r="H27" t="str">
        <f t="shared" si="6"/>
        <v>set_variable paymuseum:yes</v>
      </c>
    </row>
    <row r="28" spans="1:8" x14ac:dyDescent="0.3">
      <c r="A28" t="s">
        <v>458</v>
      </c>
      <c r="D28" t="s">
        <v>460</v>
      </c>
      <c r="E28" t="s">
        <v>46</v>
      </c>
      <c r="F28" t="str">
        <f t="shared" si="4"/>
        <v>is variable_set zoolanderdefeat:yes</v>
      </c>
      <c r="G28" t="str">
        <f t="shared" si="5"/>
        <v>not variable_set zoolanderdefeat:yes</v>
      </c>
      <c r="H28" t="str">
        <f t="shared" si="6"/>
        <v>set_variable zoolanderdefeat:yes</v>
      </c>
    </row>
    <row r="29" spans="1:8" x14ac:dyDescent="0.3">
      <c r="A29" t="s">
        <v>459</v>
      </c>
      <c r="D29" t="s">
        <v>461</v>
      </c>
      <c r="E29" t="s">
        <v>46</v>
      </c>
      <c r="F29" t="str">
        <f t="shared" si="4"/>
        <v>is variable_set shaftscheme:yes</v>
      </c>
      <c r="G29" t="str">
        <f t="shared" si="5"/>
        <v>not variable_set shaftscheme:yes</v>
      </c>
      <c r="H29" t="str">
        <f t="shared" si="6"/>
        <v>set_variable shaftscheme:yes</v>
      </c>
    </row>
    <row r="30" spans="1:8" x14ac:dyDescent="0.3">
      <c r="A30" t="s">
        <v>470</v>
      </c>
      <c r="D30" t="s">
        <v>471</v>
      </c>
      <c r="E30" t="s">
        <v>46</v>
      </c>
      <c r="F30" t="str">
        <f t="shared" si="4"/>
        <v>is variable_set ambushedbyqqq:yes</v>
      </c>
      <c r="G30" t="str">
        <f t="shared" si="5"/>
        <v>not variable_set ambushedbyqqq:yes</v>
      </c>
      <c r="H30" t="str">
        <f t="shared" si="6"/>
        <v>set_variable ambushedbyqqq:yes</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Guide</vt:lpstr>
      <vt:lpstr>NPC Creator</vt:lpstr>
      <vt:lpstr>Dialog Creator</vt:lpstr>
      <vt:lpstr>Message Creator</vt:lpstr>
      <vt:lpstr>Ch-ch-ch-changes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Bill Browne</cp:lastModifiedBy>
  <dcterms:created xsi:type="dcterms:W3CDTF">2015-06-05T18:17:20Z</dcterms:created>
  <dcterms:modified xsi:type="dcterms:W3CDTF">2020-08-28T13:49:53Z</dcterms:modified>
</cp:coreProperties>
</file>