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uxemon\mods\tuxemon\maps\"/>
    </mc:Choice>
  </mc:AlternateContent>
  <xr:revisionPtr revIDLastSave="0" documentId="13_ncr:1_{612848AB-E845-4C9D-9B82-C07D697C80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PC Creator" sheetId="1" r:id="rId1"/>
    <sheet name="Dialog Creator" sheetId="3" r:id="rId2"/>
    <sheet name="Message Creator" sheetId="5" r:id="rId3"/>
    <sheet name="Ch-ch-ch-chang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I3" i="1"/>
  <c r="I4" i="1"/>
  <c r="C4" i="1"/>
  <c r="C3" i="1"/>
  <c r="G3" i="4"/>
  <c r="F3" i="4"/>
  <c r="F2" i="4"/>
  <c r="I2" i="1"/>
  <c r="H9" i="5"/>
  <c r="F9" i="5"/>
  <c r="G9" i="5" s="1"/>
  <c r="H8" i="5"/>
  <c r="F8" i="5"/>
  <c r="G8" i="5" s="1"/>
  <c r="H7" i="5"/>
  <c r="F7" i="5"/>
  <c r="G7" i="5" s="1"/>
  <c r="F6" i="5"/>
  <c r="H6" i="5" s="1"/>
  <c r="F5" i="5"/>
  <c r="G5" i="5" s="1"/>
  <c r="F4" i="5"/>
  <c r="G4" i="5" s="1"/>
  <c r="F3" i="5"/>
  <c r="H3" i="5" s="1"/>
  <c r="H4" i="5" l="1"/>
  <c r="H5" i="5"/>
  <c r="G3" i="5"/>
  <c r="G6" i="5"/>
  <c r="F3" i="3"/>
  <c r="H3" i="3" s="1"/>
  <c r="M2" i="1"/>
  <c r="V2" i="1"/>
  <c r="Q2" i="1"/>
  <c r="U2" i="1"/>
  <c r="C2" i="1"/>
  <c r="W2" i="1" l="1"/>
  <c r="G3" i="3"/>
</calcChain>
</file>

<file path=xl/sharedStrings.xml><?xml version="1.0" encoding="utf-8"?>
<sst xmlns="http://schemas.openxmlformats.org/spreadsheetml/2006/main" count="118" uniqueCount="89">
  <si>
    <t>Dante</t>
  </si>
  <si>
    <t>name</t>
  </si>
  <si>
    <t>Campaign</t>
  </si>
  <si>
    <t>Map</t>
  </si>
  <si>
    <t>spyder</t>
  </si>
  <si>
    <t>Details</t>
  </si>
  <si>
    <t>Act Output</t>
  </si>
  <si>
    <t>l18n Output</t>
  </si>
  <si>
    <t>msgid</t>
  </si>
  <si>
    <t>msgstr</t>
  </si>
  <si>
    <t>stopthere</t>
  </si>
  <si>
    <t xml:space="preserve"> "</t>
  </si>
  <si>
    <t xml:space="preserve">" </t>
  </si>
  <si>
    <t>Hey! What do you think you're doing?\n"
"It's not safe to go into the wilds unless you have a tuxemon.\n"
"Come buy one from our shop."</t>
  </si>
  <si>
    <t>sprite name</t>
  </si>
  <si>
    <t>shop_assistant</t>
  </si>
  <si>
    <t>identifier (if needed)</t>
  </si>
  <si>
    <t>monster1</t>
  </si>
  <si>
    <t>level</t>
  </si>
  <si>
    <t>monster2</t>
  </si>
  <si>
    <t>monster3</t>
  </si>
  <si>
    <t>{
    "slug": "</t>
  </si>
  <si>
    <t>",
    "sprite_name": "</t>
  </si>
  <si>
    <t>}</t>
  </si>
  <si>
    <t>agnite</t>
  </si>
  <si>
    <t>Agnite</t>
  </si>
  <si>
    <t xml:space="preserve">",
            "level": </t>
  </si>
  <si>
    <t>rockitten</t>
  </si>
  <si>
    <t>Rockitten</t>
  </si>
  <si>
    <t xml:space="preserve">
        {
            "name": "</t>
  </si>
  <si>
    <t>"monsters": [</t>
  </si>
  <si>
    <t xml:space="preserve">,
        }
</t>
  </si>
  <si>
    <t xml:space="preserve">    ]</t>
  </si>
  <si>
    <t>, "monster": "</t>
  </si>
  <si>
    <t>## DIALOG TRANSLATIONS ##
# spyder dialogs</t>
  </si>
  <si>
    <t>multi</t>
  </si>
  <si>
    <t>underrepairs</t>
  </si>
  <si>
    <t>townsign</t>
  </si>
  <si>
    <t>papertown</t>
  </si>
  <si>
    <t>martsign</t>
  </si>
  <si>
    <t>Buy things here</t>
  </si>
  <si>
    <t>daycare1</t>
  </si>
  <si>
    <t>Daycare Centre: Under construction</t>
  </si>
  <si>
    <t xml:space="preserve">translated_dialog </t>
  </si>
  <si>
    <t>Event</t>
  </si>
  <si>
    <t>Player receives first monster</t>
  </si>
  <si>
    <t>Variable slug</t>
  </si>
  <si>
    <t>Variable</t>
  </si>
  <si>
    <t>yes</t>
  </si>
  <si>
    <t>Happens when …</t>
  </si>
  <si>
    <t>## MESSAGE TRANSLATIONS ##
# spyder messages</t>
  </si>
  <si>
    <t>route1</t>
  </si>
  <si>
    <t>routesign</t>
  </si>
  <si>
    <t>Paper Town: The gateway to Fondent!</t>
  </si>
  <si>
    <t>Route 1: Take care!</t>
  </si>
  <si>
    <t>Name</t>
  </si>
  <si>
    <t>Route 1 Sign</t>
  </si>
  <si>
    <t>Paper Town Sign</t>
  </si>
  <si>
    <t>Sign for Daycare, Before Opening</t>
  </si>
  <si>
    <t>Sign for Daycare, After Opening</t>
  </si>
  <si>
    <t>daycare2</t>
  </si>
  <si>
    <t>Daycare Centre: Open now!</t>
  </si>
  <si>
    <t>Mart Sign</t>
  </si>
  <si>
    <t>Under Repairs</t>
  </si>
  <si>
    <t>Sign for Sunnyside Manor</t>
  </si>
  <si>
    <t>sunnyside</t>
  </si>
  <si>
    <t>Sunnyside Manor: If we are not home leave a message with our housekeeper.</t>
  </si>
  <si>
    <t>The sign reads, 'Under repairs'</t>
  </si>
  <si>
    <t>stop</t>
  </si>
  <si>
    <t>proper name</t>
  </si>
  <si>
    <t>Map Name</t>
  </si>
  <si>
    <t>x</t>
  </si>
  <si>
    <t>y</t>
  </si>
  <si>
    <t>Map event</t>
  </si>
  <si>
    <t>Wander or stand?</t>
  </si>
  <si>
    <t>stand</t>
  </si>
  <si>
    <t>Reached Timber Town</t>
  </si>
  <si>
    <t>timberreached</t>
  </si>
  <si>
    <t>you reach Timber Town</t>
  </si>
  <si>
    <t>Changes …</t>
  </si>
  <si>
    <t>Allows you to leave Paper Town</t>
  </si>
  <si>
    <t>Opens up Riverboat Stations, Daycare Centre</t>
  </si>
  <si>
    <t>Positive Condition</t>
  </si>
  <si>
    <t>Negative Condition</t>
  </si>
  <si>
    <t>Frolicking Rockitten</t>
  </si>
  <si>
    <t>wander</t>
  </si>
  <si>
    <t>Frolicking Conileaf</t>
  </si>
  <si>
    <t>conileaf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</si>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</sst>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"/>
  <sheetViews>
    <sheetView tabSelected="1" workbookViewId="0">
      <selection activeCell="H2" sqref="H2:H4"/>
    </sheetView>
  </sheetViews>
  <sheetFormatPr defaultRowHeight="15" x14ac:dyDescent="0.25"/>
  <cols>
    <col min="1" max="1" width="18.7109375" customWidth="1"/>
    <col min="3" max="3" width="17.5703125" bestFit="1" customWidth="1"/>
    <col min="4" max="4" width="14.140625" bestFit="1" customWidth="1"/>
    <col min="9" max="9" width="44.42578125" bestFit="1" customWidth="1"/>
  </cols>
  <sheetData>
    <row r="1" spans="1:32" ht="75" x14ac:dyDescent="0.25">
      <c r="A1" t="s">
        <v>69</v>
      </c>
      <c r="B1" t="s">
        <v>16</v>
      </c>
      <c r="C1" t="s">
        <v>70</v>
      </c>
      <c r="D1" t="s">
        <v>14</v>
      </c>
      <c r="E1" t="s">
        <v>71</v>
      </c>
      <c r="F1" t="s">
        <v>72</v>
      </c>
      <c r="G1" t="s">
        <v>74</v>
      </c>
      <c r="H1" t="s">
        <v>88</v>
      </c>
      <c r="I1" t="s">
        <v>73</v>
      </c>
      <c r="J1" t="s">
        <v>17</v>
      </c>
      <c r="K1" t="s">
        <v>1</v>
      </c>
      <c r="L1" t="s">
        <v>18</v>
      </c>
      <c r="N1" t="s">
        <v>19</v>
      </c>
      <c r="O1" t="s">
        <v>1</v>
      </c>
      <c r="P1" t="s">
        <v>18</v>
      </c>
      <c r="R1" t="s">
        <v>20</v>
      </c>
      <c r="S1" t="s">
        <v>1</v>
      </c>
      <c r="T1" t="s">
        <v>18</v>
      </c>
      <c r="W1" s="1" t="s">
        <v>21</v>
      </c>
      <c r="X1" s="1" t="s">
        <v>22</v>
      </c>
      <c r="Y1" t="s">
        <v>23</v>
      </c>
      <c r="Z1" t="s">
        <v>12</v>
      </c>
      <c r="AA1" s="1" t="s">
        <v>29</v>
      </c>
      <c r="AB1" s="1" t="s">
        <v>30</v>
      </c>
      <c r="AC1" s="1" t="s">
        <v>31</v>
      </c>
      <c r="AD1" s="1" t="s">
        <v>26</v>
      </c>
      <c r="AE1" s="1" t="s">
        <v>32</v>
      </c>
      <c r="AF1" t="s">
        <v>33</v>
      </c>
    </row>
    <row r="2" spans="1:32" x14ac:dyDescent="0.25">
      <c r="A2" t="s">
        <v>0</v>
      </c>
      <c r="B2" t="s">
        <v>68</v>
      </c>
      <c r="C2" t="str">
        <f>CONCATENATE(LOWER(A2),LOWER(B2))</f>
        <v>dantestop</v>
      </c>
      <c r="D2" t="s">
        <v>15</v>
      </c>
      <c r="E2">
        <v>15</v>
      </c>
      <c r="F2">
        <v>8</v>
      </c>
      <c r="G2" t="s">
        <v>75</v>
      </c>
      <c r="H2" t="str">
        <f>"not npc_exists "&amp;C2</f>
        <v>not npc_exists dantestop</v>
      </c>
      <c r="I2" t="str">
        <f>"create_npc "&amp;C2&amp;","&amp;E2&amp;","&amp;F2&amp;","&amp;D2&amp;","&amp;G2</f>
        <v>create_npc dantestop,15,8,shop_assistant,stand</v>
      </c>
      <c r="J2" t="s">
        <v>24</v>
      </c>
      <c r="K2" t="s">
        <v>25</v>
      </c>
      <c r="L2">
        <v>1</v>
      </c>
      <c r="M2" t="str">
        <f>IF(J2="","",CONCATENATE($Z1,$AB1,$AA1,K2,$AD1,L2,AF1,J2,Z1,$AC1))</f>
        <v xml:space="preserve">" "monsters": [
        {
            "name": "Agnite",
            "level": 1, "monster": "agnite" ,
        }
</v>
      </c>
      <c r="N2" t="s">
        <v>27</v>
      </c>
      <c r="O2" t="s">
        <v>28</v>
      </c>
      <c r="P2">
        <v>2</v>
      </c>
      <c r="Q2" t="str">
        <f>IF(N2="","",CONCATENATE($Z1,$AA1,O2,$AD1,P2,$AC1))</f>
        <v xml:space="preserve">" 
        {
            "name": "Rockitten",
            "level": 2,
        }
</v>
      </c>
      <c r="U2" t="str">
        <f>IF(R2="","",CONCATENATE($Z1,$AA1,S2,$AD1,T2,$AC1))</f>
        <v/>
      </c>
      <c r="V2" t="str">
        <f>IF(K2="","","]")</f>
        <v>]</v>
      </c>
      <c r="W2" t="str">
        <f>CONCATENATE(W1,C2,X1,D2,M2,Q2,U2,V2,Y1)</f>
        <v>{
    "slug": "dantestop",
    "sprite_name": "shop_assistant" "monsters": [
        {
            "name": "Agnite",
            "level": 1, "monster": "agnite" ,
        }
" 
        {
            "name": "Rockitten",
            "level": 2,
        }
]}</v>
      </c>
    </row>
    <row r="3" spans="1:32" x14ac:dyDescent="0.25">
      <c r="A3" t="s">
        <v>84</v>
      </c>
      <c r="C3" t="str">
        <f>CONCATENATE(SUBSTITUTE(LOWER(A3)," ",""),LOWER(B3))</f>
        <v>frolickingrockitten</v>
      </c>
      <c r="D3" t="s">
        <v>27</v>
      </c>
      <c r="E3">
        <v>24</v>
      </c>
      <c r="F3">
        <v>2</v>
      </c>
      <c r="G3" t="s">
        <v>85</v>
      </c>
      <c r="H3" t="str">
        <f t="shared" ref="H3:H4" si="0">"not npc_exists "&amp;C3</f>
        <v>not npc_exists frolickingrockitten</v>
      </c>
      <c r="I3" t="str">
        <f t="shared" ref="I3:I4" si="1">"create_npc "&amp;C3&amp;","&amp;E3&amp;","&amp;F3&amp;","&amp;D3&amp;","&amp;G3</f>
        <v>create_npc frolickingrockitten,24,2,rockitten,wander</v>
      </c>
    </row>
    <row r="4" spans="1:32" x14ac:dyDescent="0.25">
      <c r="A4" t="s">
        <v>86</v>
      </c>
      <c r="C4" t="str">
        <f>CONCATENATE(SUBSTITUTE(LOWER(A4)," ",""),LOWER(B4))</f>
        <v>frolickingconileaf</v>
      </c>
      <c r="D4" t="s">
        <v>87</v>
      </c>
      <c r="E4">
        <v>27</v>
      </c>
      <c r="F4">
        <v>3</v>
      </c>
      <c r="G4" t="s">
        <v>85</v>
      </c>
      <c r="H4" t="str">
        <f t="shared" si="0"/>
        <v>not npc_exists frolickingconileaf</v>
      </c>
      <c r="I4" t="str">
        <f t="shared" si="1"/>
        <v>create_npc frolickingconileaf,27,3,conileaf,wander</v>
      </c>
      <c r="L4" s="1"/>
      <c r="M4" s="1"/>
      <c r="O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6BEE-659D-40E3-BE2C-991E3BDA8715}">
  <dimension ref="B1:P3"/>
  <sheetViews>
    <sheetView zoomScale="70" zoomScaleNormal="70" workbookViewId="0">
      <selection activeCell="E4" sqref="E4"/>
    </sheetView>
  </sheetViews>
  <sheetFormatPr defaultRowHeight="15" x14ac:dyDescent="0.25"/>
  <cols>
    <col min="2" max="2" width="9.7109375" bestFit="1" customWidth="1"/>
    <col min="3" max="3" width="11.7109375" bestFit="1" customWidth="1"/>
    <col min="5" max="5" width="37.85546875" customWidth="1"/>
    <col min="6" max="6" width="29" bestFit="1" customWidth="1"/>
    <col min="7" max="7" width="29" customWidth="1"/>
    <col min="8" max="8" width="11.42578125" bestFit="1" customWidth="1"/>
  </cols>
  <sheetData>
    <row r="1" spans="2:16" x14ac:dyDescent="0.25">
      <c r="B1" t="s">
        <v>2</v>
      </c>
      <c r="C1" t="s">
        <v>3</v>
      </c>
      <c r="D1" t="s">
        <v>5</v>
      </c>
      <c r="E1" t="s">
        <v>6</v>
      </c>
      <c r="H1" t="s">
        <v>7</v>
      </c>
      <c r="L1" t="s">
        <v>43</v>
      </c>
      <c r="M1" t="s">
        <v>8</v>
      </c>
      <c r="N1" t="s">
        <v>11</v>
      </c>
      <c r="O1" t="s">
        <v>9</v>
      </c>
      <c r="P1" t="s">
        <v>12</v>
      </c>
    </row>
    <row r="2" spans="2:16" ht="90" x14ac:dyDescent="0.25">
      <c r="H2" s="1" t="s">
        <v>34</v>
      </c>
    </row>
    <row r="3" spans="2:16" ht="255" x14ac:dyDescent="0.25">
      <c r="B3" t="s">
        <v>4</v>
      </c>
      <c r="C3" t="s">
        <v>38</v>
      </c>
      <c r="D3" t="s">
        <v>10</v>
      </c>
      <c r="E3" s="1" t="s">
        <v>13</v>
      </c>
      <c r="F3" t="str">
        <f>CONCATENATE(B3,"_",C3,"_",D3)</f>
        <v>spyder_papertown_stopthere</v>
      </c>
      <c r="G3" t="str">
        <f t="shared" ref="G3" si="0">CONCATENATE($L$1,F3)</f>
        <v>translated_dialog spyder_papertown_stopthere</v>
      </c>
      <c r="H3" t="str">
        <f>$M$1&amp;$N$1&amp;F3&amp;$P$1&amp;CHAR(10)&amp;$O$1&amp;$N$1&amp;E3&amp;$P$1</f>
        <v xml:space="preserve">msgid "spyder_papertown_stopthere" 
msgstr "Hey! What do you think you're doing?\n"
"It's not safe to go into the wilds unless you have a tuxemon.\n"
"Come buy one from our shop.""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2D68-480F-4057-AFCF-ADC7DB3A66FB}">
  <dimension ref="A1:P9"/>
  <sheetViews>
    <sheetView workbookViewId="0">
      <selection activeCell="E4" sqref="E4"/>
    </sheetView>
  </sheetViews>
  <sheetFormatPr defaultRowHeight="15" x14ac:dyDescent="0.25"/>
  <cols>
    <col min="1" max="1" width="23.140625" customWidth="1"/>
    <col min="2" max="2" width="9.7109375" bestFit="1" customWidth="1"/>
    <col min="3" max="3" width="11.7109375" bestFit="1" customWidth="1"/>
    <col min="5" max="5" width="37.85546875" customWidth="1"/>
    <col min="6" max="6" width="29" bestFit="1" customWidth="1"/>
    <col min="7" max="7" width="29" customWidth="1"/>
    <col min="8" max="8" width="11.42578125" bestFit="1" customWidth="1"/>
  </cols>
  <sheetData>
    <row r="1" spans="1:16" x14ac:dyDescent="0.25">
      <c r="A1" t="s">
        <v>55</v>
      </c>
      <c r="B1" t="s">
        <v>2</v>
      </c>
      <c r="C1" t="s">
        <v>3</v>
      </c>
      <c r="D1" t="s">
        <v>5</v>
      </c>
      <c r="E1" t="s">
        <v>6</v>
      </c>
      <c r="H1" t="s">
        <v>7</v>
      </c>
      <c r="L1" t="s">
        <v>43</v>
      </c>
      <c r="M1" t="s">
        <v>8</v>
      </c>
      <c r="N1" t="s">
        <v>11</v>
      </c>
      <c r="O1" t="s">
        <v>9</v>
      </c>
      <c r="P1" t="s">
        <v>12</v>
      </c>
    </row>
    <row r="2" spans="1:16" ht="105" x14ac:dyDescent="0.25">
      <c r="H2" s="1" t="s">
        <v>50</v>
      </c>
    </row>
    <row r="3" spans="1:16" x14ac:dyDescent="0.25">
      <c r="A3" t="s">
        <v>63</v>
      </c>
      <c r="B3" t="s">
        <v>4</v>
      </c>
      <c r="C3" t="s">
        <v>35</v>
      </c>
      <c r="D3" t="s">
        <v>36</v>
      </c>
      <c r="E3" t="s">
        <v>67</v>
      </c>
      <c r="F3" t="str">
        <f>CONCATENATE(B3,"_",C3,"_",D3)</f>
        <v>spyder_multi_underrepairs</v>
      </c>
      <c r="G3" t="str">
        <f t="shared" ref="G3:G5" si="0">CONCATENATE($L$1,F3)</f>
        <v>translated_dialog spyder_multi_underrepairs</v>
      </c>
      <c r="H3" t="str">
        <f>$M$1&amp;$N$1&amp;F3&amp;$P$1&amp;CHAR(10)&amp;$O$1&amp;$N$1&amp;E3&amp;$P$1</f>
        <v xml:space="preserve">msgid "spyder_multi_underrepairs" 
msgstr "The sign reads, 'Under repairs'" </v>
      </c>
    </row>
    <row r="4" spans="1:16" x14ac:dyDescent="0.25">
      <c r="A4" t="s">
        <v>57</v>
      </c>
      <c r="B4" t="s">
        <v>4</v>
      </c>
      <c r="C4" t="s">
        <v>38</v>
      </c>
      <c r="D4" t="s">
        <v>37</v>
      </c>
      <c r="E4" t="s">
        <v>53</v>
      </c>
      <c r="F4" t="str">
        <f>CONCATENATE(B4,"_",C4,"_",D4)</f>
        <v>spyder_papertown_townsign</v>
      </c>
      <c r="G4" t="str">
        <f t="shared" si="0"/>
        <v>translated_dialog spyder_papertown_townsign</v>
      </c>
      <c r="H4" t="str">
        <f>$M$1&amp;$N$1&amp;F4&amp;$P$1&amp;CHAR(10)&amp;$O$1&amp;$N$1&amp;E4&amp;$P$1</f>
        <v xml:space="preserve">msgid "spyder_papertown_townsign" 
msgstr "Paper Town: The gateway to Fondent!" </v>
      </c>
    </row>
    <row r="5" spans="1:16" x14ac:dyDescent="0.25">
      <c r="A5" t="s">
        <v>62</v>
      </c>
      <c r="B5" t="s">
        <v>4</v>
      </c>
      <c r="C5" t="s">
        <v>35</v>
      </c>
      <c r="D5" t="s">
        <v>39</v>
      </c>
      <c r="E5" t="s">
        <v>40</v>
      </c>
      <c r="F5" t="str">
        <f>CONCATENATE(B5,"_",C5,"_",D5)</f>
        <v>spyder_multi_martsign</v>
      </c>
      <c r="G5" t="str">
        <f t="shared" si="0"/>
        <v>translated_dialog spyder_multi_martsign</v>
      </c>
      <c r="H5" t="str">
        <f>$M$1&amp;$N$1&amp;F5&amp;$P$1&amp;CHAR(10)&amp;$O$1&amp;$N$1&amp;E5&amp;$P$1</f>
        <v xml:space="preserve">msgid "spyder_multi_martsign" 
msgstr "Buy things here" </v>
      </c>
    </row>
    <row r="6" spans="1:16" x14ac:dyDescent="0.25">
      <c r="A6" t="s">
        <v>58</v>
      </c>
      <c r="B6" t="s">
        <v>4</v>
      </c>
      <c r="C6" t="s">
        <v>38</v>
      </c>
      <c r="D6" t="s">
        <v>41</v>
      </c>
      <c r="E6" t="s">
        <v>42</v>
      </c>
      <c r="F6" t="str">
        <f>CONCATENATE(B6,"_",C6,"_",D6)</f>
        <v>spyder_papertown_daycare1</v>
      </c>
      <c r="G6" t="str">
        <f>CONCATENATE($L$1,F6)</f>
        <v>translated_dialog spyder_papertown_daycare1</v>
      </c>
      <c r="H6" t="str">
        <f>$M$1&amp;$N$1&amp;F6&amp;$P$1&amp;CHAR(10)&amp;$O$1&amp;$N$1&amp;E6&amp;$P$1</f>
        <v xml:space="preserve">msgid "spyder_papertown_daycare1" 
msgstr "Daycare Centre: Under construction" </v>
      </c>
    </row>
    <row r="7" spans="1:16" x14ac:dyDescent="0.25">
      <c r="A7" t="s">
        <v>56</v>
      </c>
      <c r="B7" t="s">
        <v>4</v>
      </c>
      <c r="C7" t="s">
        <v>51</v>
      </c>
      <c r="D7" t="s">
        <v>52</v>
      </c>
      <c r="E7" t="s">
        <v>54</v>
      </c>
      <c r="F7" t="str">
        <f>CONCATENATE(B7,"_",C7,"_",D7)</f>
        <v>spyder_route1_routesign</v>
      </c>
      <c r="G7" t="str">
        <f>CONCATENATE($L$1,F7)</f>
        <v>translated_dialog spyder_route1_routesign</v>
      </c>
      <c r="H7" t="str">
        <f>$M$1&amp;$N$1&amp;F7&amp;$P$1&amp;CHAR(10)&amp;$O$1&amp;$N$1&amp;E7&amp;$P$1</f>
        <v xml:space="preserve">msgid "spyder_route1_routesign" 
msgstr "Route 1: Take care!" </v>
      </c>
    </row>
    <row r="8" spans="1:16" x14ac:dyDescent="0.25">
      <c r="A8" t="s">
        <v>59</v>
      </c>
      <c r="B8" t="s">
        <v>4</v>
      </c>
      <c r="C8" t="s">
        <v>38</v>
      </c>
      <c r="D8" t="s">
        <v>60</v>
      </c>
      <c r="E8" t="s">
        <v>61</v>
      </c>
      <c r="F8" t="str">
        <f>CONCATENATE(B8,"_",C8,"_",D8)</f>
        <v>spyder_papertown_daycare2</v>
      </c>
      <c r="G8" t="str">
        <f>CONCATENATE($L$1,F8)</f>
        <v>translated_dialog spyder_papertown_daycare2</v>
      </c>
      <c r="H8" t="str">
        <f>$M$1&amp;$N$1&amp;F8&amp;$P$1&amp;CHAR(10)&amp;$O$1&amp;$N$1&amp;E8&amp;$P$1</f>
        <v xml:space="preserve">msgid "spyder_papertown_daycare2" 
msgstr "Daycare Centre: Open now!" </v>
      </c>
    </row>
    <row r="9" spans="1:16" x14ac:dyDescent="0.25">
      <c r="A9" t="s">
        <v>64</v>
      </c>
      <c r="B9" t="s">
        <v>4</v>
      </c>
      <c r="C9" t="s">
        <v>38</v>
      </c>
      <c r="D9" t="s">
        <v>65</v>
      </c>
      <c r="E9" t="s">
        <v>66</v>
      </c>
      <c r="F9" t="str">
        <f>CONCATENATE(B9,"_",C9,"_",D9)</f>
        <v>spyder_papertown_sunnyside</v>
      </c>
      <c r="G9" t="str">
        <f>CONCATENATE($L$1,F9)</f>
        <v>translated_dialog spyder_papertown_sunnyside</v>
      </c>
      <c r="H9" t="str">
        <f>$M$1&amp;$N$1&amp;F9&amp;$P$1&amp;CHAR(10)&amp;$O$1&amp;$N$1&amp;E9&amp;$P$1</f>
        <v xml:space="preserve">msgid "spyder_papertown_sunnyside" 
msgstr "Sunnyside Manor: If we are not home leave a message with our housekeeper."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B0BC-4413-48EC-AF81-1BA624AD7E0E}">
  <dimension ref="A1:G3"/>
  <sheetViews>
    <sheetView workbookViewId="0">
      <selection activeCell="F4" sqref="F4"/>
    </sheetView>
  </sheetViews>
  <sheetFormatPr defaultRowHeight="15" x14ac:dyDescent="0.25"/>
  <cols>
    <col min="1" max="1" width="26.85546875" bestFit="1" customWidth="1"/>
    <col min="2" max="2" width="12.42578125" bestFit="1" customWidth="1"/>
    <col min="3" max="3" width="8.42578125" bestFit="1" customWidth="1"/>
    <col min="5" max="5" width="41.42578125" bestFit="1" customWidth="1"/>
  </cols>
  <sheetData>
    <row r="1" spans="1:7" x14ac:dyDescent="0.25">
      <c r="A1" t="s">
        <v>44</v>
      </c>
      <c r="B1" t="s">
        <v>46</v>
      </c>
      <c r="C1" t="s">
        <v>47</v>
      </c>
      <c r="D1" t="s">
        <v>49</v>
      </c>
      <c r="E1" t="s">
        <v>79</v>
      </c>
      <c r="F1" t="s">
        <v>82</v>
      </c>
      <c r="G1" t="s">
        <v>83</v>
      </c>
    </row>
    <row r="2" spans="1:7" x14ac:dyDescent="0.25">
      <c r="A2" t="s">
        <v>45</v>
      </c>
      <c r="E2" t="s">
        <v>80</v>
      </c>
      <c r="F2" t="str">
        <f>"is variable_set "&amp;B2&amp;":yes"</f>
        <v>is variable_set :yes</v>
      </c>
    </row>
    <row r="3" spans="1:7" x14ac:dyDescent="0.25">
      <c r="A3" t="s">
        <v>76</v>
      </c>
      <c r="B3" t="s">
        <v>77</v>
      </c>
      <c r="C3" t="s">
        <v>48</v>
      </c>
      <c r="D3" t="s">
        <v>78</v>
      </c>
      <c r="E3" t="s">
        <v>81</v>
      </c>
      <c r="F3" t="str">
        <f>"is variable_set "&amp;B3&amp;":yes"</f>
        <v>is variable_set timberreached:yes</v>
      </c>
      <c r="G3" t="str">
        <f>"not variable_set "&amp;B3&amp;":yes"</f>
        <v>not variable_set timberreached:yes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NPC Creator</vt:lpstr>
      <vt:lpstr>Dialog Creator</vt:lpstr>
      <vt:lpstr>Message Creator</vt:lpstr>
      <vt:lpstr>Ch-ch-ch-changes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2020-02-13T00:30:47Z</dcterms:modified>
</cp:coreProperties>
</file>