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estle Financial Statement\"/>
    </mc:Choice>
  </mc:AlternateContent>
  <bookViews>
    <workbookView xWindow="0" yWindow="0" windowWidth="24000" windowHeight="9735" activeTab="1"/>
  </bookViews>
  <sheets>
    <sheet name="IS" sheetId="1" r:id="rId1"/>
    <sheet name="Scenario Analysis" sheetId="2" r:id="rId2"/>
    <sheet name="Sensitivity Analysis" sheetId="4" r:id="rId3"/>
    <sheet name="Common Size IS" sheetId="5" r:id="rId4"/>
    <sheet name="Ratios" sheetId="6" r:id="rId5"/>
    <sheet name="KFM" sheetId="9" r:id="rId6"/>
    <sheet name="Expenses Allocation" sheetId="7" r:id="rId7"/>
    <sheet name="Mini Dashboard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9" l="1"/>
  <c r="D7" i="9"/>
  <c r="B7" i="9"/>
  <c r="D6" i="9"/>
  <c r="C6" i="9"/>
  <c r="C5" i="9"/>
  <c r="D5" i="9"/>
  <c r="B6" i="9"/>
  <c r="B5" i="9"/>
  <c r="D4" i="9"/>
  <c r="C4" i="9"/>
  <c r="B4" i="9"/>
  <c r="D3" i="9"/>
  <c r="C3" i="9"/>
  <c r="B3" i="9"/>
  <c r="D2" i="9"/>
  <c r="C2" i="9"/>
  <c r="B2" i="9"/>
  <c r="A21" i="4"/>
  <c r="B4" i="1"/>
  <c r="D6" i="6" l="1"/>
  <c r="C6" i="6"/>
  <c r="D5" i="6"/>
  <c r="C5" i="6"/>
  <c r="D4" i="6"/>
  <c r="C4" i="6"/>
  <c r="D3" i="6"/>
  <c r="C3" i="6"/>
  <c r="D2" i="6"/>
  <c r="C2" i="6"/>
  <c r="B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B3" i="5"/>
  <c r="B4" i="5"/>
  <c r="B5" i="5"/>
  <c r="B6" i="5"/>
  <c r="B7" i="5"/>
  <c r="B8" i="5"/>
  <c r="B9" i="5"/>
  <c r="B10" i="5"/>
  <c r="B11" i="5"/>
  <c r="B13" i="5"/>
  <c r="B14" i="5"/>
  <c r="B16" i="5"/>
  <c r="B2" i="5"/>
  <c r="C17" i="1"/>
  <c r="C15" i="1"/>
  <c r="C12" i="1"/>
  <c r="C8" i="1"/>
  <c r="C4" i="1"/>
  <c r="B8" i="1"/>
  <c r="B12" i="1" s="1"/>
  <c r="D3" i="5"/>
  <c r="D5" i="5"/>
  <c r="D6" i="5"/>
  <c r="D7" i="5"/>
  <c r="D9" i="5"/>
  <c r="D10" i="5"/>
  <c r="D11" i="5"/>
  <c r="D13" i="5"/>
  <c r="D14" i="5"/>
  <c r="D16" i="5"/>
  <c r="D2" i="5"/>
  <c r="B4" i="4"/>
  <c r="B8" i="4" s="1"/>
  <c r="B12" i="4" s="1"/>
  <c r="B15" i="4" s="1"/>
  <c r="B17" i="4" s="1"/>
  <c r="B3" i="2"/>
  <c r="B2" i="2"/>
  <c r="B4" i="2" l="1"/>
  <c r="B4" i="6"/>
  <c r="B12" i="5"/>
  <c r="B15" i="1"/>
  <c r="B3" i="6"/>
  <c r="D4" i="1"/>
  <c r="B15" i="5" l="1"/>
  <c r="B17" i="1"/>
  <c r="B5" i="6"/>
  <c r="D4" i="5"/>
  <c r="D8" i="1"/>
  <c r="D12" i="1" s="1"/>
  <c r="B6" i="6" l="1"/>
  <c r="B17" i="5"/>
  <c r="D8" i="5"/>
  <c r="D15" i="1"/>
  <c r="D12" i="5"/>
  <c r="D17" i="1" l="1"/>
  <c r="D15" i="5"/>
  <c r="D17" i="5" l="1"/>
</calcChain>
</file>

<file path=xl/sharedStrings.xml><?xml version="1.0" encoding="utf-8"?>
<sst xmlns="http://schemas.openxmlformats.org/spreadsheetml/2006/main" count="82" uniqueCount="29">
  <si>
    <t>Particulars</t>
  </si>
  <si>
    <t>Revenue (Sales)</t>
  </si>
  <si>
    <t>Cost of Goods Sold (COGS)</t>
  </si>
  <si>
    <t>Gross Profit</t>
  </si>
  <si>
    <t>Selling, General &amp; Admin (SG&amp;A)</t>
  </si>
  <si>
    <t>R&amp;D Expenses</t>
  </si>
  <si>
    <t>Depreciation &amp; Amortization</t>
  </si>
  <si>
    <t>Operating Profit (EBIT)</t>
  </si>
  <si>
    <t>Gain on Sale of Assets</t>
  </si>
  <si>
    <t>Foreign Exchange Gain / (Loss)</t>
  </si>
  <si>
    <t>Other Non-Operating Income</t>
  </si>
  <si>
    <t>Earnings Before Interest &amp; Taxes</t>
  </si>
  <si>
    <t>Interest Expense</t>
  </si>
  <si>
    <t>Interest Income</t>
  </si>
  <si>
    <t>Earnings Before Tax (EBT)</t>
  </si>
  <si>
    <t>Income Tax Expense (20%)</t>
  </si>
  <si>
    <t>Net Income</t>
  </si>
  <si>
    <t>Revenue</t>
  </si>
  <si>
    <t>COGS</t>
  </si>
  <si>
    <t>Choose Scenario</t>
  </si>
  <si>
    <t>Revenue Scenarios:</t>
  </si>
  <si>
    <t>COGS Scenarios:</t>
  </si>
  <si>
    <t>Best Case</t>
  </si>
  <si>
    <t>Base Case</t>
  </si>
  <si>
    <t>Worst Case</t>
  </si>
  <si>
    <t>Revenue &amp; COGS Sensitivity</t>
  </si>
  <si>
    <t>Interest Coverage Ratio</t>
  </si>
  <si>
    <t>Effective Tax Rate</t>
  </si>
  <si>
    <t>EBITDA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</si>
</sst>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1908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3" fontId="1" fillId="0" borderId="0" xfId="0" applyNumberFormat="1" applyFont="1"/>
    <xf numFmtId="10" fontId="0" fillId="0" borderId="0" xfId="0" applyNumberFormat="1" applyFont="1" applyAlignment="1">
      <alignment vertical="center"/>
    </xf>
    <xf numFmtId="10" fontId="1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908D"/>
      <color rgb="FFBC8C82"/>
      <color rgb="FFC485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Ratios!$B$1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Ratios!$A$2:$A$6</c:f>
              <c:strCache>
                <c:ptCount val="5"/>
                <c:pt idx="0">
                  <c:v>Gross Profit</c:v>
                </c:pt>
                <c:pt idx="1">
                  <c:v>Operating Profit (EBIT)</c:v>
                </c:pt>
                <c:pt idx="2">
                  <c:v>Earnings Before Interest &amp; Taxes</c:v>
                </c:pt>
                <c:pt idx="3">
                  <c:v>Earnings Before Tax (EBT)</c:v>
                </c:pt>
                <c:pt idx="4">
                  <c:v>Net Income</c:v>
                </c:pt>
              </c:strCache>
            </c:strRef>
          </c:cat>
          <c:val>
            <c:numRef>
              <c:f>Ratios!$B$2:$B$6</c:f>
              <c:numCache>
                <c:formatCode>0.00%</c:formatCode>
                <c:ptCount val="5"/>
                <c:pt idx="0">
                  <c:v>0.37777777777777777</c:v>
                </c:pt>
                <c:pt idx="1">
                  <c:v>6.8888888888888888E-2</c:v>
                </c:pt>
                <c:pt idx="2">
                  <c:v>6.9111111111111109E-2</c:v>
                </c:pt>
                <c:pt idx="3">
                  <c:v>6.2555555555555559E-2</c:v>
                </c:pt>
                <c:pt idx="4">
                  <c:v>5.0044444444444447E-2</c:v>
                </c:pt>
              </c:numCache>
            </c:numRef>
          </c:val>
        </c:ser>
        <c:ser>
          <c:idx val="1"/>
          <c:order val="1"/>
          <c:tx>
            <c:strRef>
              <c:f>Ratios!$C$1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Ratios!$A$2:$A$6</c:f>
              <c:strCache>
                <c:ptCount val="5"/>
                <c:pt idx="0">
                  <c:v>Gross Profit</c:v>
                </c:pt>
                <c:pt idx="1">
                  <c:v>Operating Profit (EBIT)</c:v>
                </c:pt>
                <c:pt idx="2">
                  <c:v>Earnings Before Interest &amp; Taxes</c:v>
                </c:pt>
                <c:pt idx="3">
                  <c:v>Earnings Before Tax (EBT)</c:v>
                </c:pt>
                <c:pt idx="4">
                  <c:v>Net Income</c:v>
                </c:pt>
              </c:strCache>
            </c:strRef>
          </c:cat>
          <c:val>
            <c:numRef>
              <c:f>Ratios!$C$2:$C$6</c:f>
              <c:numCache>
                <c:formatCode>0.00%</c:formatCode>
                <c:ptCount val="5"/>
                <c:pt idx="0">
                  <c:v>0.3851063829787234</c:v>
                </c:pt>
                <c:pt idx="1">
                  <c:v>7.5531914893617019E-2</c:v>
                </c:pt>
                <c:pt idx="2">
                  <c:v>7.5957446808510645E-2</c:v>
                </c:pt>
                <c:pt idx="3">
                  <c:v>6.9468085106382985E-2</c:v>
                </c:pt>
                <c:pt idx="4">
                  <c:v>5.5574468085106382E-2</c:v>
                </c:pt>
              </c:numCache>
            </c:numRef>
          </c:val>
        </c:ser>
        <c:ser>
          <c:idx val="2"/>
          <c:order val="2"/>
          <c:tx>
            <c:strRef>
              <c:f>Ratios!$D$1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Ratios!$A$2:$A$6</c:f>
              <c:strCache>
                <c:ptCount val="5"/>
                <c:pt idx="0">
                  <c:v>Gross Profit</c:v>
                </c:pt>
                <c:pt idx="1">
                  <c:v>Operating Profit (EBIT)</c:v>
                </c:pt>
                <c:pt idx="2">
                  <c:v>Earnings Before Interest &amp; Taxes</c:v>
                </c:pt>
                <c:pt idx="3">
                  <c:v>Earnings Before Tax (EBT)</c:v>
                </c:pt>
                <c:pt idx="4">
                  <c:v>Net Income</c:v>
                </c:pt>
              </c:strCache>
            </c:strRef>
          </c:cat>
          <c:val>
            <c:numRef>
              <c:f>Ratios!$D$2:$D$6</c:f>
              <c:numCache>
                <c:formatCode>0.00%</c:formatCode>
                <c:ptCount val="5"/>
                <c:pt idx="0">
                  <c:v>0.4</c:v>
                </c:pt>
                <c:pt idx="1">
                  <c:v>8.9340101522842635E-2</c:v>
                </c:pt>
                <c:pt idx="2">
                  <c:v>8.9847715736040612E-2</c:v>
                </c:pt>
                <c:pt idx="3">
                  <c:v>8.3451776649746193E-2</c:v>
                </c:pt>
                <c:pt idx="4">
                  <c:v>6.6761421319796954E-2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323734496"/>
        <c:axId val="-323742112"/>
      </c:barChart>
      <c:catAx>
        <c:axId val="-32373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42112"/>
        <c:crosses val="autoZero"/>
        <c:auto val="1"/>
        <c:lblAlgn val="ctr"/>
        <c:lblOffset val="100"/>
        <c:noMultiLvlLbl val="0"/>
      </c:catAx>
      <c:valAx>
        <c:axId val="-3237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3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Key Financial Metrics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KFM!$B$1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KFM!$A$2:$A$7</c:f>
              <c:strCache>
                <c:ptCount val="6"/>
                <c:pt idx="0">
                  <c:v>Gross Profit</c:v>
                </c:pt>
                <c:pt idx="1">
                  <c:v>Operating Profit (EBIT)</c:v>
                </c:pt>
                <c:pt idx="2">
                  <c:v>Net Income</c:v>
                </c:pt>
                <c:pt idx="3">
                  <c:v>Interest Coverage Ratio</c:v>
                </c:pt>
                <c:pt idx="4">
                  <c:v>Effective Tax Rate</c:v>
                </c:pt>
                <c:pt idx="5">
                  <c:v>EBITDA Margin</c:v>
                </c:pt>
              </c:strCache>
            </c:strRef>
          </c:cat>
          <c:val>
            <c:numRef>
              <c:f>KFM!$B$2:$B$7</c:f>
              <c:numCache>
                <c:formatCode>0.00%</c:formatCode>
                <c:ptCount val="6"/>
                <c:pt idx="0">
                  <c:v>0.37777777777777777</c:v>
                </c:pt>
                <c:pt idx="1">
                  <c:v>6.8888888888888888E-2</c:v>
                </c:pt>
                <c:pt idx="2">
                  <c:v>5.0044444444444447E-2</c:v>
                </c:pt>
                <c:pt idx="3">
                  <c:v>-7.2941176470588234</c:v>
                </c:pt>
                <c:pt idx="4">
                  <c:v>-0.2</c:v>
                </c:pt>
                <c:pt idx="5">
                  <c:v>9.7777777777777783E-2</c:v>
                </c:pt>
              </c:numCache>
            </c:numRef>
          </c:val>
        </c:ser>
        <c:ser>
          <c:idx val="1"/>
          <c:order val="1"/>
          <c:tx>
            <c:strRef>
              <c:f>KFM!$C$1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KFM!$A$2:$A$7</c:f>
              <c:strCache>
                <c:ptCount val="6"/>
                <c:pt idx="0">
                  <c:v>Gross Profit</c:v>
                </c:pt>
                <c:pt idx="1">
                  <c:v>Operating Profit (EBIT)</c:v>
                </c:pt>
                <c:pt idx="2">
                  <c:v>Net Income</c:v>
                </c:pt>
                <c:pt idx="3">
                  <c:v>Interest Coverage Ratio</c:v>
                </c:pt>
                <c:pt idx="4">
                  <c:v>Effective Tax Rate</c:v>
                </c:pt>
                <c:pt idx="5">
                  <c:v>EBITDA Margin</c:v>
                </c:pt>
              </c:strCache>
            </c:strRef>
          </c:cat>
          <c:val>
            <c:numRef>
              <c:f>KFM!$C$2:$C$7</c:f>
              <c:numCache>
                <c:formatCode>0.00%</c:formatCode>
                <c:ptCount val="6"/>
                <c:pt idx="0">
                  <c:v>0.3851063829787234</c:v>
                </c:pt>
                <c:pt idx="1">
                  <c:v>7.5531914893617019E-2</c:v>
                </c:pt>
                <c:pt idx="2">
                  <c:v>5.5574468085106382E-2</c:v>
                </c:pt>
                <c:pt idx="3">
                  <c:v>-7.8888888888888893</c:v>
                </c:pt>
                <c:pt idx="4">
                  <c:v>-0.2</c:v>
                </c:pt>
                <c:pt idx="5">
                  <c:v>0.10531914893617021</c:v>
                </c:pt>
              </c:numCache>
            </c:numRef>
          </c:val>
        </c:ser>
        <c:ser>
          <c:idx val="2"/>
          <c:order val="2"/>
          <c:tx>
            <c:strRef>
              <c:f>KFM!$D$1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KFM!$A$2:$A$7</c:f>
              <c:strCache>
                <c:ptCount val="6"/>
                <c:pt idx="0">
                  <c:v>Gross Profit</c:v>
                </c:pt>
                <c:pt idx="1">
                  <c:v>Operating Profit (EBIT)</c:v>
                </c:pt>
                <c:pt idx="2">
                  <c:v>Net Income</c:v>
                </c:pt>
                <c:pt idx="3">
                  <c:v>Interest Coverage Ratio</c:v>
                </c:pt>
                <c:pt idx="4">
                  <c:v>Effective Tax Rate</c:v>
                </c:pt>
                <c:pt idx="5">
                  <c:v>EBITDA Margin</c:v>
                </c:pt>
              </c:strCache>
            </c:strRef>
          </c:cat>
          <c:val>
            <c:numRef>
              <c:f>KFM!$D$2:$D$7</c:f>
              <c:numCache>
                <c:formatCode>0.00%</c:formatCode>
                <c:ptCount val="6"/>
                <c:pt idx="0">
                  <c:v>0.4</c:v>
                </c:pt>
                <c:pt idx="1">
                  <c:v>8.9340101522842635E-2</c:v>
                </c:pt>
                <c:pt idx="2">
                  <c:v>6.6761421319796954E-2</c:v>
                </c:pt>
                <c:pt idx="3">
                  <c:v>-9.2631578947368425</c:v>
                </c:pt>
                <c:pt idx="4">
                  <c:v>-0.2</c:v>
                </c:pt>
                <c:pt idx="5">
                  <c:v>0.11979695431472082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23739392"/>
        <c:axId val="-323736672"/>
      </c:barChart>
      <c:catAx>
        <c:axId val="-32373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36672"/>
        <c:crosses val="autoZero"/>
        <c:auto val="1"/>
        <c:lblAlgn val="ctr"/>
        <c:lblOffset val="100"/>
        <c:noMultiLvlLbl val="0"/>
      </c:catAx>
      <c:valAx>
        <c:axId val="-32373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3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Expenses 2022-2024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'Expenses Allocation'!$B$1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Allocation'!$B$2:$B$4</c:f>
              <c:numCache>
                <c:formatCode>#,##0</c:formatCode>
                <c:ptCount val="3"/>
                <c:pt idx="0">
                  <c:v>-23800</c:v>
                </c:pt>
                <c:pt idx="1">
                  <c:v>-1400</c:v>
                </c:pt>
                <c:pt idx="2">
                  <c:v>-2600</c:v>
                </c:pt>
              </c:numCache>
            </c:numRef>
          </c:val>
        </c:ser>
        <c:ser>
          <c:idx val="1"/>
          <c:order val="1"/>
          <c:tx>
            <c:strRef>
              <c:f>'Expenses Allocation'!$C$1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Allocation'!$C$2:$C$4</c:f>
              <c:numCache>
                <c:formatCode>#,##0</c:formatCode>
                <c:ptCount val="3"/>
                <c:pt idx="0">
                  <c:v>-24800</c:v>
                </c:pt>
                <c:pt idx="1">
                  <c:v>-1500</c:v>
                </c:pt>
                <c:pt idx="2">
                  <c:v>-2800</c:v>
                </c:pt>
              </c:numCache>
            </c:numRef>
          </c:val>
        </c:ser>
        <c:ser>
          <c:idx val="2"/>
          <c:order val="2"/>
          <c:tx>
            <c:strRef>
              <c:f>'Expenses Allocation'!$D$1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Allocation'!$D$2:$D$4</c:f>
              <c:numCache>
                <c:formatCode>#,##0</c:formatCode>
                <c:ptCount val="3"/>
                <c:pt idx="0">
                  <c:v>-26000</c:v>
                </c:pt>
                <c:pt idx="1">
                  <c:v>-1600</c:v>
                </c:pt>
                <c:pt idx="2">
                  <c:v>-3000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3737760"/>
        <c:axId val="-378140672"/>
      </c:areaChart>
      <c:catAx>
        <c:axId val="-32373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8140672"/>
        <c:crosses val="autoZero"/>
        <c:auto val="1"/>
        <c:lblAlgn val="ctr"/>
        <c:lblOffset val="100"/>
        <c:noMultiLvlLbl val="0"/>
      </c:catAx>
      <c:valAx>
        <c:axId val="-3781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3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Expenses 2022-2024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3"/>
          <c:order val="0"/>
          <c:tx>
            <c:strRef>
              <c:f>'Expenses Allocation'!$B$1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Allocation'!$B$2:$B$4</c:f>
              <c:numCache>
                <c:formatCode>#,##0</c:formatCode>
                <c:ptCount val="3"/>
                <c:pt idx="0">
                  <c:v>-23800</c:v>
                </c:pt>
                <c:pt idx="1">
                  <c:v>-1400</c:v>
                </c:pt>
                <c:pt idx="2">
                  <c:v>-2600</c:v>
                </c:pt>
              </c:numCache>
            </c:numRef>
          </c:val>
        </c:ser>
        <c:ser>
          <c:idx val="4"/>
          <c:order val="1"/>
          <c:tx>
            <c:strRef>
              <c:f>'Expenses Allocation'!$C$1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Allocation'!$C$2:$C$4</c:f>
              <c:numCache>
                <c:formatCode>#,##0</c:formatCode>
                <c:ptCount val="3"/>
                <c:pt idx="0">
                  <c:v>-24800</c:v>
                </c:pt>
                <c:pt idx="1">
                  <c:v>-1500</c:v>
                </c:pt>
                <c:pt idx="2">
                  <c:v>-2800</c:v>
                </c:pt>
              </c:numCache>
            </c:numRef>
          </c:val>
        </c:ser>
        <c:ser>
          <c:idx val="5"/>
          <c:order val="2"/>
          <c:tx>
            <c:strRef>
              <c:f>'Expenses Allocation'!$D$1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Allocation'!$D$2:$D$4</c:f>
              <c:numCache>
                <c:formatCode>#,##0</c:formatCode>
                <c:ptCount val="3"/>
                <c:pt idx="0">
                  <c:v>-26000</c:v>
                </c:pt>
                <c:pt idx="1">
                  <c:v>-1600</c:v>
                </c:pt>
                <c:pt idx="2">
                  <c:v>-3000</c:v>
                </c:pt>
              </c:numCache>
            </c:numRef>
          </c:val>
        </c:ser>
        <c:ser>
          <c:idx val="0"/>
          <c:order val="3"/>
          <c:tx>
            <c:strRef>
              <c:f>'Expenses Allocation'!$B$1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Allocation'!$B$2:$B$4</c:f>
              <c:numCache>
                <c:formatCode>#,##0</c:formatCode>
                <c:ptCount val="3"/>
                <c:pt idx="0">
                  <c:v>-23800</c:v>
                </c:pt>
                <c:pt idx="1">
                  <c:v>-1400</c:v>
                </c:pt>
                <c:pt idx="2">
                  <c:v>-2600</c:v>
                </c:pt>
              </c:numCache>
            </c:numRef>
          </c:val>
        </c:ser>
        <c:ser>
          <c:idx val="1"/>
          <c:order val="4"/>
          <c:tx>
            <c:strRef>
              <c:f>'Expenses Allocation'!$C$1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Allocation'!$C$2:$C$4</c:f>
              <c:numCache>
                <c:formatCode>#,##0</c:formatCode>
                <c:ptCount val="3"/>
                <c:pt idx="0">
                  <c:v>-24800</c:v>
                </c:pt>
                <c:pt idx="1">
                  <c:v>-1500</c:v>
                </c:pt>
                <c:pt idx="2">
                  <c:v>-2800</c:v>
                </c:pt>
              </c:numCache>
            </c:numRef>
          </c:val>
        </c:ser>
        <c:ser>
          <c:idx val="2"/>
          <c:order val="5"/>
          <c:tx>
            <c:strRef>
              <c:f>'Expenses Allocation'!$D$1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'Expenses Allocation'!$A$2:$A$4</c:f>
              <c:strCache>
                <c:ptCount val="3"/>
                <c:pt idx="0">
                  <c:v>Selling, General &amp; Admin (SG&amp;A)</c:v>
                </c:pt>
                <c:pt idx="1">
                  <c:v>R&amp;D Expenses</c:v>
                </c:pt>
                <c:pt idx="2">
                  <c:v>Depreciation &amp; Amortization</c:v>
                </c:pt>
              </c:strCache>
            </c:strRef>
          </c:cat>
          <c:val>
            <c:numRef>
              <c:f>'Expenses Allocation'!$D$2:$D$4</c:f>
              <c:numCache>
                <c:formatCode>#,##0</c:formatCode>
                <c:ptCount val="3"/>
                <c:pt idx="0">
                  <c:v>-26000</c:v>
                </c:pt>
                <c:pt idx="1">
                  <c:v>-1600</c:v>
                </c:pt>
                <c:pt idx="2">
                  <c:v>-3000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2137904"/>
        <c:axId val="-322133552"/>
      </c:areaChart>
      <c:catAx>
        <c:axId val="-3221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2133552"/>
        <c:crosses val="autoZero"/>
        <c:auto val="1"/>
        <c:lblAlgn val="ctr"/>
        <c:lblOffset val="100"/>
        <c:noMultiLvlLbl val="0"/>
      </c:catAx>
      <c:valAx>
        <c:axId val="-3221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21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Key Financial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KFM!$B$1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KFM!$A$2:$A$7</c:f>
              <c:strCache>
                <c:ptCount val="6"/>
                <c:pt idx="0">
                  <c:v>Gross Profit</c:v>
                </c:pt>
                <c:pt idx="1">
                  <c:v>Operating Profit (EBIT)</c:v>
                </c:pt>
                <c:pt idx="2">
                  <c:v>Net Income</c:v>
                </c:pt>
                <c:pt idx="3">
                  <c:v>Interest Coverage Ratio</c:v>
                </c:pt>
                <c:pt idx="4">
                  <c:v>Effective Tax Rate</c:v>
                </c:pt>
                <c:pt idx="5">
                  <c:v>EBITDA Margin</c:v>
                </c:pt>
              </c:strCache>
            </c:strRef>
          </c:cat>
          <c:val>
            <c:numRef>
              <c:f>KFM!$B$2:$B$7</c:f>
              <c:numCache>
                <c:formatCode>0.00%</c:formatCode>
                <c:ptCount val="6"/>
                <c:pt idx="0">
                  <c:v>0.37777777777777777</c:v>
                </c:pt>
                <c:pt idx="1">
                  <c:v>6.8888888888888888E-2</c:v>
                </c:pt>
                <c:pt idx="2">
                  <c:v>5.0044444444444447E-2</c:v>
                </c:pt>
                <c:pt idx="3">
                  <c:v>-7.2941176470588234</c:v>
                </c:pt>
                <c:pt idx="4">
                  <c:v>-0.2</c:v>
                </c:pt>
                <c:pt idx="5">
                  <c:v>9.7777777777777783E-2</c:v>
                </c:pt>
              </c:numCache>
            </c:numRef>
          </c:val>
        </c:ser>
        <c:ser>
          <c:idx val="1"/>
          <c:order val="1"/>
          <c:tx>
            <c:strRef>
              <c:f>KFM!$C$1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KFM!$A$2:$A$7</c:f>
              <c:strCache>
                <c:ptCount val="6"/>
                <c:pt idx="0">
                  <c:v>Gross Profit</c:v>
                </c:pt>
                <c:pt idx="1">
                  <c:v>Operating Profit (EBIT)</c:v>
                </c:pt>
                <c:pt idx="2">
                  <c:v>Net Income</c:v>
                </c:pt>
                <c:pt idx="3">
                  <c:v>Interest Coverage Ratio</c:v>
                </c:pt>
                <c:pt idx="4">
                  <c:v>Effective Tax Rate</c:v>
                </c:pt>
                <c:pt idx="5">
                  <c:v>EBITDA Margin</c:v>
                </c:pt>
              </c:strCache>
            </c:strRef>
          </c:cat>
          <c:val>
            <c:numRef>
              <c:f>KFM!$C$2:$C$7</c:f>
              <c:numCache>
                <c:formatCode>0.00%</c:formatCode>
                <c:ptCount val="6"/>
                <c:pt idx="0">
                  <c:v>0.3851063829787234</c:v>
                </c:pt>
                <c:pt idx="1">
                  <c:v>7.5531914893617019E-2</c:v>
                </c:pt>
                <c:pt idx="2">
                  <c:v>5.5574468085106382E-2</c:v>
                </c:pt>
                <c:pt idx="3">
                  <c:v>-7.8888888888888893</c:v>
                </c:pt>
                <c:pt idx="4">
                  <c:v>-0.2</c:v>
                </c:pt>
                <c:pt idx="5">
                  <c:v>0.10531914893617021</c:v>
                </c:pt>
              </c:numCache>
            </c:numRef>
          </c:val>
        </c:ser>
        <c:ser>
          <c:idx val="2"/>
          <c:order val="2"/>
          <c:tx>
            <c:strRef>
              <c:f>KFM!$D$1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KFM!$A$2:$A$7</c:f>
              <c:strCache>
                <c:ptCount val="6"/>
                <c:pt idx="0">
                  <c:v>Gross Profit</c:v>
                </c:pt>
                <c:pt idx="1">
                  <c:v>Operating Profit (EBIT)</c:v>
                </c:pt>
                <c:pt idx="2">
                  <c:v>Net Income</c:v>
                </c:pt>
                <c:pt idx="3">
                  <c:v>Interest Coverage Ratio</c:v>
                </c:pt>
                <c:pt idx="4">
                  <c:v>Effective Tax Rate</c:v>
                </c:pt>
                <c:pt idx="5">
                  <c:v>EBITDA Margin</c:v>
                </c:pt>
              </c:strCache>
            </c:strRef>
          </c:cat>
          <c:val>
            <c:numRef>
              <c:f>KFM!$D$2:$D$7</c:f>
              <c:numCache>
                <c:formatCode>0.00%</c:formatCode>
                <c:ptCount val="6"/>
                <c:pt idx="0">
                  <c:v>0.4</c:v>
                </c:pt>
                <c:pt idx="1">
                  <c:v>8.9340101522842635E-2</c:v>
                </c:pt>
                <c:pt idx="2">
                  <c:v>6.6761421319796954E-2</c:v>
                </c:pt>
                <c:pt idx="3">
                  <c:v>-9.2631578947368425</c:v>
                </c:pt>
                <c:pt idx="4">
                  <c:v>-0.2</c:v>
                </c:pt>
                <c:pt idx="5">
                  <c:v>0.11979695431472082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22134096"/>
        <c:axId val="-322131920"/>
      </c:barChart>
      <c:catAx>
        <c:axId val="-32213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2131920"/>
        <c:crosses val="autoZero"/>
        <c:auto val="1"/>
        <c:lblAlgn val="ctr"/>
        <c:lblOffset val="100"/>
        <c:noMultiLvlLbl val="0"/>
      </c:catAx>
      <c:valAx>
        <c:axId val="-32213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213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Ratios!$B$1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Ratios!$A$2:$A$6</c:f>
              <c:strCache>
                <c:ptCount val="5"/>
                <c:pt idx="0">
                  <c:v>Gross Profit</c:v>
                </c:pt>
                <c:pt idx="1">
                  <c:v>Operating Profit (EBIT)</c:v>
                </c:pt>
                <c:pt idx="2">
                  <c:v>Earnings Before Interest &amp; Taxes</c:v>
                </c:pt>
                <c:pt idx="3">
                  <c:v>Earnings Before Tax (EBT)</c:v>
                </c:pt>
                <c:pt idx="4">
                  <c:v>Net Income</c:v>
                </c:pt>
              </c:strCache>
            </c:strRef>
          </c:cat>
          <c:val>
            <c:numRef>
              <c:f>Ratios!$B$2:$B$6</c:f>
              <c:numCache>
                <c:formatCode>0.00%</c:formatCode>
                <c:ptCount val="5"/>
                <c:pt idx="0">
                  <c:v>0.37777777777777777</c:v>
                </c:pt>
                <c:pt idx="1">
                  <c:v>6.8888888888888888E-2</c:v>
                </c:pt>
                <c:pt idx="2">
                  <c:v>6.9111111111111109E-2</c:v>
                </c:pt>
                <c:pt idx="3">
                  <c:v>6.2555555555555559E-2</c:v>
                </c:pt>
                <c:pt idx="4">
                  <c:v>5.0044444444444447E-2</c:v>
                </c:pt>
              </c:numCache>
            </c:numRef>
          </c:val>
        </c:ser>
        <c:ser>
          <c:idx val="1"/>
          <c:order val="1"/>
          <c:tx>
            <c:strRef>
              <c:f>Ratios!$C$1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Ratios!$A$2:$A$6</c:f>
              <c:strCache>
                <c:ptCount val="5"/>
                <c:pt idx="0">
                  <c:v>Gross Profit</c:v>
                </c:pt>
                <c:pt idx="1">
                  <c:v>Operating Profit (EBIT)</c:v>
                </c:pt>
                <c:pt idx="2">
                  <c:v>Earnings Before Interest &amp; Taxes</c:v>
                </c:pt>
                <c:pt idx="3">
                  <c:v>Earnings Before Tax (EBT)</c:v>
                </c:pt>
                <c:pt idx="4">
                  <c:v>Net Income</c:v>
                </c:pt>
              </c:strCache>
            </c:strRef>
          </c:cat>
          <c:val>
            <c:numRef>
              <c:f>Ratios!$C$2:$C$6</c:f>
              <c:numCache>
                <c:formatCode>0.00%</c:formatCode>
                <c:ptCount val="5"/>
                <c:pt idx="0">
                  <c:v>0.3851063829787234</c:v>
                </c:pt>
                <c:pt idx="1">
                  <c:v>7.5531914893617019E-2</c:v>
                </c:pt>
                <c:pt idx="2">
                  <c:v>7.5957446808510645E-2</c:v>
                </c:pt>
                <c:pt idx="3">
                  <c:v>6.9468085106382985E-2</c:v>
                </c:pt>
                <c:pt idx="4">
                  <c:v>5.5574468085106382E-2</c:v>
                </c:pt>
              </c:numCache>
            </c:numRef>
          </c:val>
        </c:ser>
        <c:ser>
          <c:idx val="2"/>
          <c:order val="2"/>
          <c:tx>
            <c:strRef>
              <c:f>Ratios!$D$1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Ratios!$A$2:$A$6</c:f>
              <c:strCache>
                <c:ptCount val="5"/>
                <c:pt idx="0">
                  <c:v>Gross Profit</c:v>
                </c:pt>
                <c:pt idx="1">
                  <c:v>Operating Profit (EBIT)</c:v>
                </c:pt>
                <c:pt idx="2">
                  <c:v>Earnings Before Interest &amp; Taxes</c:v>
                </c:pt>
                <c:pt idx="3">
                  <c:v>Earnings Before Tax (EBT)</c:v>
                </c:pt>
                <c:pt idx="4">
                  <c:v>Net Income</c:v>
                </c:pt>
              </c:strCache>
            </c:strRef>
          </c:cat>
          <c:val>
            <c:numRef>
              <c:f>Ratios!$D$2:$D$6</c:f>
              <c:numCache>
                <c:formatCode>0.00%</c:formatCode>
                <c:ptCount val="5"/>
                <c:pt idx="0">
                  <c:v>0.4</c:v>
                </c:pt>
                <c:pt idx="1">
                  <c:v>8.9340101522842635E-2</c:v>
                </c:pt>
                <c:pt idx="2">
                  <c:v>8.9847715736040612E-2</c:v>
                </c:pt>
                <c:pt idx="3">
                  <c:v>8.3451776649746193E-2</c:v>
                </c:pt>
                <c:pt idx="4">
                  <c:v>6.6761421319796954E-2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322140080"/>
        <c:axId val="-322128112"/>
      </c:barChart>
      <c:catAx>
        <c:axId val="-322140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2128112"/>
        <c:crosses val="autoZero"/>
        <c:auto val="1"/>
        <c:lblAlgn val="ctr"/>
        <c:lblOffset val="100"/>
        <c:noMultiLvlLbl val="0"/>
      </c:catAx>
      <c:valAx>
        <c:axId val="-3221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21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7</xdr:row>
      <xdr:rowOff>9525</xdr:rowOff>
    </xdr:from>
    <xdr:to>
      <xdr:col>6</xdr:col>
      <xdr:colOff>342900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33337</xdr:rowOff>
    </xdr:from>
    <xdr:to>
      <xdr:col>5</xdr:col>
      <xdr:colOff>104775</xdr:colOff>
      <xdr:row>22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42862</xdr:rowOff>
    </xdr:from>
    <xdr:to>
      <xdr:col>3</xdr:col>
      <xdr:colOff>1019174</xdr:colOff>
      <xdr:row>19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9</xdr:row>
      <xdr:rowOff>57150</xdr:rowOff>
    </xdr:from>
    <xdr:to>
      <xdr:col>8</xdr:col>
      <xdr:colOff>400050</xdr:colOff>
      <xdr:row>23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95251</xdr:colOff>
      <xdr:row>9</xdr:row>
      <xdr:rowOff>57150</xdr:rowOff>
    </xdr:from>
    <xdr:to>
      <xdr:col>15</xdr:col>
      <xdr:colOff>304801</xdr:colOff>
      <xdr:row>23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57150</xdr:colOff>
      <xdr:row>9</xdr:row>
      <xdr:rowOff>57150</xdr:rowOff>
    </xdr:from>
    <xdr:to>
      <xdr:col>25</xdr:col>
      <xdr:colOff>19050</xdr:colOff>
      <xdr:row>23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171449</xdr:colOff>
      <xdr:row>3</xdr:row>
      <xdr:rowOff>104775</xdr:rowOff>
    </xdr:from>
    <xdr:to>
      <xdr:col>17</xdr:col>
      <xdr:colOff>142874</xdr:colOff>
      <xdr:row>5</xdr:row>
      <xdr:rowOff>95250</xdr:rowOff>
    </xdr:to>
    <xdr:sp macro="" textlink="">
      <xdr:nvSpPr>
        <xdr:cNvPr id="5" name="Rounded Rectangle 4"/>
        <xdr:cNvSpPr/>
      </xdr:nvSpPr>
      <xdr:spPr>
        <a:xfrm>
          <a:off x="4438649" y="676275"/>
          <a:ext cx="60674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MINI DASHBOARD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E1D0CC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30.7109375" bestFit="1" customWidth="1"/>
    <col min="4" max="4" width="11.28515625" customWidth="1"/>
  </cols>
  <sheetData>
    <row r="1" spans="1:4" x14ac:dyDescent="0.25">
      <c r="A1" s="6" t="s">
        <v>0</v>
      </c>
      <c r="B1" s="6">
        <v>2022</v>
      </c>
      <c r="C1" s="6">
        <v>2023</v>
      </c>
      <c r="D1" s="6">
        <v>2024</v>
      </c>
    </row>
    <row r="2" spans="1:4" x14ac:dyDescent="0.25">
      <c r="A2" s="1" t="s">
        <v>1</v>
      </c>
      <c r="B2" s="9">
        <v>90000</v>
      </c>
      <c r="C2" s="9">
        <v>94000</v>
      </c>
      <c r="D2" s="9">
        <v>98500</v>
      </c>
    </row>
    <row r="3" spans="1:4" x14ac:dyDescent="0.25">
      <c r="A3" s="3" t="s">
        <v>2</v>
      </c>
      <c r="B3" s="2">
        <v>-56000</v>
      </c>
      <c r="C3" s="2">
        <v>-57800</v>
      </c>
      <c r="D3" s="2">
        <v>-59100</v>
      </c>
    </row>
    <row r="4" spans="1:4" x14ac:dyDescent="0.25">
      <c r="A4" s="7" t="s">
        <v>3</v>
      </c>
      <c r="B4" s="8">
        <f>SUM(B2:B3)</f>
        <v>34000</v>
      </c>
      <c r="C4" s="8">
        <f>SUM(C2:C3)</f>
        <v>36200</v>
      </c>
      <c r="D4" s="8">
        <f>SUM(D2:D3)</f>
        <v>39400</v>
      </c>
    </row>
    <row r="5" spans="1:4" x14ac:dyDescent="0.25">
      <c r="A5" s="3" t="s">
        <v>4</v>
      </c>
      <c r="B5" s="2">
        <v>-23800</v>
      </c>
      <c r="C5" s="2">
        <v>-24800</v>
      </c>
      <c r="D5" s="2">
        <v>-26000</v>
      </c>
    </row>
    <row r="6" spans="1:4" x14ac:dyDescent="0.25">
      <c r="A6" s="3" t="s">
        <v>5</v>
      </c>
      <c r="B6" s="2">
        <v>-1400</v>
      </c>
      <c r="C6" s="2">
        <v>-1500</v>
      </c>
      <c r="D6" s="2">
        <v>-1600</v>
      </c>
    </row>
    <row r="7" spans="1:4" x14ac:dyDescent="0.25">
      <c r="A7" s="3" t="s">
        <v>6</v>
      </c>
      <c r="B7" s="2">
        <v>-2600</v>
      </c>
      <c r="C7" s="2">
        <v>-2800</v>
      </c>
      <c r="D7" s="2">
        <v>-3000</v>
      </c>
    </row>
    <row r="8" spans="1:4" x14ac:dyDescent="0.25">
      <c r="A8" s="7" t="s">
        <v>7</v>
      </c>
      <c r="B8" s="8">
        <f>SUM(B4:B7)</f>
        <v>6200</v>
      </c>
      <c r="C8" s="8">
        <f>SUM(C4:C7)</f>
        <v>7100</v>
      </c>
      <c r="D8" s="8">
        <f>SUM(D4:D7)</f>
        <v>8800</v>
      </c>
    </row>
    <row r="9" spans="1:4" x14ac:dyDescent="0.25">
      <c r="A9" s="3" t="s">
        <v>8</v>
      </c>
      <c r="B9" s="3">
        <v>110</v>
      </c>
      <c r="C9" s="3">
        <v>130</v>
      </c>
      <c r="D9" s="3">
        <v>150</v>
      </c>
    </row>
    <row r="10" spans="1:4" x14ac:dyDescent="0.25">
      <c r="A10" s="3" t="s">
        <v>9</v>
      </c>
      <c r="B10" s="3">
        <v>-180</v>
      </c>
      <c r="C10" s="3">
        <v>-190</v>
      </c>
      <c r="D10" s="3">
        <v>-200</v>
      </c>
    </row>
    <row r="11" spans="1:4" x14ac:dyDescent="0.25">
      <c r="A11" s="3" t="s">
        <v>10</v>
      </c>
      <c r="B11" s="3">
        <v>90</v>
      </c>
      <c r="C11" s="3">
        <v>100</v>
      </c>
      <c r="D11" s="3">
        <v>100</v>
      </c>
    </row>
    <row r="12" spans="1:4" x14ac:dyDescent="0.25">
      <c r="A12" s="1" t="s">
        <v>11</v>
      </c>
      <c r="B12" s="9">
        <f>SUM(B8:B11)</f>
        <v>6220</v>
      </c>
      <c r="C12" s="9">
        <f>SUM(C8:C11)</f>
        <v>7140</v>
      </c>
      <c r="D12" s="9">
        <f>SUM(D8:D11)</f>
        <v>8850</v>
      </c>
    </row>
    <row r="13" spans="1:4" x14ac:dyDescent="0.25">
      <c r="A13" s="3" t="s">
        <v>12</v>
      </c>
      <c r="B13" s="3">
        <v>-850</v>
      </c>
      <c r="C13" s="3">
        <v>-900</v>
      </c>
      <c r="D13" s="3">
        <v>-950</v>
      </c>
    </row>
    <row r="14" spans="1:4" x14ac:dyDescent="0.25">
      <c r="A14" s="3" t="s">
        <v>13</v>
      </c>
      <c r="B14" s="3">
        <v>260</v>
      </c>
      <c r="C14" s="3">
        <v>290</v>
      </c>
      <c r="D14" s="3">
        <v>320</v>
      </c>
    </row>
    <row r="15" spans="1:4" x14ac:dyDescent="0.25">
      <c r="A15" s="1" t="s">
        <v>14</v>
      </c>
      <c r="B15" s="9">
        <f>SUM(B12:B14)</f>
        <v>5630</v>
      </c>
      <c r="C15" s="9">
        <f>SUM(C12:C14)</f>
        <v>6530</v>
      </c>
      <c r="D15" s="9">
        <f>SUM(D12:D14)</f>
        <v>8220</v>
      </c>
    </row>
    <row r="16" spans="1:4" x14ac:dyDescent="0.25">
      <c r="A16" s="3" t="s">
        <v>15</v>
      </c>
      <c r="B16" s="2">
        <v>-1126</v>
      </c>
      <c r="C16" s="2">
        <v>-1306</v>
      </c>
      <c r="D16" s="2">
        <v>-1644</v>
      </c>
    </row>
    <row r="17" spans="1:4" x14ac:dyDescent="0.25">
      <c r="A17" s="1" t="s">
        <v>16</v>
      </c>
      <c r="B17" s="9">
        <f>SUM(B15:B16)</f>
        <v>4504</v>
      </c>
      <c r="C17" s="9">
        <f>SUM(C15:C16)</f>
        <v>5224</v>
      </c>
      <c r="D17" s="9">
        <f>SUM(D15:D16)</f>
        <v>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18.5703125" bestFit="1" customWidth="1"/>
    <col min="2" max="2" width="11.5703125" customWidth="1"/>
  </cols>
  <sheetData>
    <row r="1" spans="1:2" x14ac:dyDescent="0.25">
      <c r="A1" s="6" t="s">
        <v>0</v>
      </c>
      <c r="B1" s="6">
        <v>2024</v>
      </c>
    </row>
    <row r="2" spans="1:2" x14ac:dyDescent="0.25">
      <c r="A2" t="s">
        <v>17</v>
      </c>
      <c r="B2" s="10">
        <f>CHOOSE($B$6,B9,B10,B11)</f>
        <v>98500</v>
      </c>
    </row>
    <row r="3" spans="1:2" x14ac:dyDescent="0.25">
      <c r="A3" t="s">
        <v>18</v>
      </c>
      <c r="B3">
        <f>CHOOSE($B$6,B14,B15,B16)</f>
        <v>-59100</v>
      </c>
    </row>
    <row r="4" spans="1:2" x14ac:dyDescent="0.25">
      <c r="A4" s="10" t="s">
        <v>3</v>
      </c>
      <c r="B4" s="10">
        <f>SUM(B2:B3)</f>
        <v>39400</v>
      </c>
    </row>
    <row r="6" spans="1:2" x14ac:dyDescent="0.25">
      <c r="A6" s="10" t="s">
        <v>19</v>
      </c>
      <c r="B6" s="10">
        <v>2</v>
      </c>
    </row>
    <row r="8" spans="1:2" x14ac:dyDescent="0.25">
      <c r="A8" s="10" t="s">
        <v>20</v>
      </c>
    </row>
    <row r="9" spans="1:2" x14ac:dyDescent="0.25">
      <c r="A9" t="s">
        <v>22</v>
      </c>
      <c r="B9">
        <v>105278</v>
      </c>
    </row>
    <row r="10" spans="1:2" x14ac:dyDescent="0.25">
      <c r="A10" t="s">
        <v>23</v>
      </c>
      <c r="B10">
        <v>98500</v>
      </c>
    </row>
    <row r="11" spans="1:2" x14ac:dyDescent="0.25">
      <c r="A11" t="s">
        <v>24</v>
      </c>
      <c r="B11">
        <v>81200</v>
      </c>
    </row>
    <row r="13" spans="1:2" x14ac:dyDescent="0.25">
      <c r="A13" s="10" t="s">
        <v>21</v>
      </c>
    </row>
    <row r="14" spans="1:2" x14ac:dyDescent="0.25">
      <c r="A14" t="s">
        <v>22</v>
      </c>
      <c r="B14">
        <v>-41045</v>
      </c>
    </row>
    <row r="15" spans="1:2" x14ac:dyDescent="0.25">
      <c r="A15" t="s">
        <v>23</v>
      </c>
      <c r="B15">
        <v>-59100</v>
      </c>
    </row>
    <row r="16" spans="1:2" x14ac:dyDescent="0.25">
      <c r="A16" t="s">
        <v>24</v>
      </c>
      <c r="B16">
        <v>-72158</v>
      </c>
    </row>
  </sheetData>
  <dataValidations count="1">
    <dataValidation type="list" allowBlank="1" showInputMessage="1" showErrorMessage="1" sqref="B6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7" sqref="E17"/>
    </sheetView>
  </sheetViews>
  <sheetFormatPr defaultRowHeight="15" x14ac:dyDescent="0.25"/>
  <cols>
    <col min="1" max="1" width="30.7109375" bestFit="1" customWidth="1"/>
    <col min="2" max="2" width="9.7109375" customWidth="1"/>
  </cols>
  <sheetData>
    <row r="1" spans="1:2" x14ac:dyDescent="0.25">
      <c r="A1" s="6" t="s">
        <v>0</v>
      </c>
      <c r="B1" s="6">
        <v>2024</v>
      </c>
    </row>
    <row r="2" spans="1:2" x14ac:dyDescent="0.25">
      <c r="A2" s="1" t="s">
        <v>1</v>
      </c>
      <c r="B2" s="9">
        <v>98500</v>
      </c>
    </row>
    <row r="3" spans="1:2" x14ac:dyDescent="0.25">
      <c r="A3" s="3" t="s">
        <v>2</v>
      </c>
      <c r="B3" s="2">
        <v>-59100</v>
      </c>
    </row>
    <row r="4" spans="1:2" x14ac:dyDescent="0.25">
      <c r="A4" s="1" t="s">
        <v>3</v>
      </c>
      <c r="B4" s="9">
        <f>SUM(B2:B3)</f>
        <v>39400</v>
      </c>
    </row>
    <row r="5" spans="1:2" x14ac:dyDescent="0.25">
      <c r="A5" s="3" t="s">
        <v>4</v>
      </c>
      <c r="B5" s="2">
        <v>-26000</v>
      </c>
    </row>
    <row r="6" spans="1:2" x14ac:dyDescent="0.25">
      <c r="A6" s="3" t="s">
        <v>5</v>
      </c>
      <c r="B6" s="2">
        <v>-1600</v>
      </c>
    </row>
    <row r="7" spans="1:2" x14ac:dyDescent="0.25">
      <c r="A7" s="3" t="s">
        <v>6</v>
      </c>
      <c r="B7" s="2">
        <v>-3000</v>
      </c>
    </row>
    <row r="8" spans="1:2" x14ac:dyDescent="0.25">
      <c r="A8" s="1" t="s">
        <v>7</v>
      </c>
      <c r="B8" s="9">
        <f>SUM(B4:B7)</f>
        <v>8800</v>
      </c>
    </row>
    <row r="9" spans="1:2" x14ac:dyDescent="0.25">
      <c r="A9" s="3" t="s">
        <v>8</v>
      </c>
      <c r="B9" s="3">
        <v>150</v>
      </c>
    </row>
    <row r="10" spans="1:2" x14ac:dyDescent="0.25">
      <c r="A10" s="3" t="s">
        <v>9</v>
      </c>
      <c r="B10" s="3">
        <v>-200</v>
      </c>
    </row>
    <row r="11" spans="1:2" x14ac:dyDescent="0.25">
      <c r="A11" s="3" t="s">
        <v>10</v>
      </c>
      <c r="B11" s="3">
        <v>100</v>
      </c>
    </row>
    <row r="12" spans="1:2" x14ac:dyDescent="0.25">
      <c r="A12" s="1" t="s">
        <v>11</v>
      </c>
      <c r="B12" s="9">
        <f>SUM(B8:B11)</f>
        <v>8850</v>
      </c>
    </row>
    <row r="13" spans="1:2" x14ac:dyDescent="0.25">
      <c r="A13" s="3" t="s">
        <v>12</v>
      </c>
      <c r="B13" s="3">
        <v>-950</v>
      </c>
    </row>
    <row r="14" spans="1:2" x14ac:dyDescent="0.25">
      <c r="A14" s="3" t="s">
        <v>13</v>
      </c>
      <c r="B14" s="3">
        <v>320</v>
      </c>
    </row>
    <row r="15" spans="1:2" x14ac:dyDescent="0.25">
      <c r="A15" s="1" t="s">
        <v>14</v>
      </c>
      <c r="B15" s="9">
        <f>SUM(B12:B14)</f>
        <v>8220</v>
      </c>
    </row>
    <row r="16" spans="1:2" x14ac:dyDescent="0.25">
      <c r="A16" s="3" t="s">
        <v>15</v>
      </c>
      <c r="B16" s="2">
        <v>-1644</v>
      </c>
    </row>
    <row r="17" spans="1:6" x14ac:dyDescent="0.25">
      <c r="A17" s="1" t="s">
        <v>16</v>
      </c>
      <c r="B17" s="9">
        <f>SUM(B15:B16)</f>
        <v>6576</v>
      </c>
    </row>
    <row r="19" spans="1:6" x14ac:dyDescent="0.25">
      <c r="A19" s="12" t="s">
        <v>25</v>
      </c>
    </row>
    <row r="21" spans="1:6" x14ac:dyDescent="0.25">
      <c r="A21" s="13">
        <f>B17</f>
        <v>6576</v>
      </c>
      <c r="B21" s="10">
        <v>71230</v>
      </c>
      <c r="C21" s="10">
        <v>87346</v>
      </c>
      <c r="D21" s="10">
        <v>98500</v>
      </c>
      <c r="E21" s="10">
        <v>102577</v>
      </c>
      <c r="F21" s="10">
        <v>113587</v>
      </c>
    </row>
    <row r="22" spans="1:6" x14ac:dyDescent="0.25">
      <c r="A22" s="10">
        <v>-31570</v>
      </c>
      <c r="B22">
        <f t="dataTable" ref="B22:F26" dt2D="1" dtr="1" r1="B2" r2="B3"/>
        <v>6836</v>
      </c>
      <c r="C22">
        <v>22952</v>
      </c>
      <c r="D22">
        <v>34106</v>
      </c>
      <c r="E22">
        <v>38183</v>
      </c>
      <c r="F22">
        <v>49193</v>
      </c>
    </row>
    <row r="23" spans="1:6" x14ac:dyDescent="0.25">
      <c r="A23" s="10">
        <v>-40045</v>
      </c>
      <c r="B23">
        <v>-1639</v>
      </c>
      <c r="C23">
        <v>14477</v>
      </c>
      <c r="D23">
        <v>25631</v>
      </c>
      <c r="E23">
        <v>29708</v>
      </c>
      <c r="F23">
        <v>40718</v>
      </c>
    </row>
    <row r="24" spans="1:6" x14ac:dyDescent="0.25">
      <c r="A24" s="10">
        <v>-59100</v>
      </c>
      <c r="B24">
        <v>-20694</v>
      </c>
      <c r="C24">
        <v>-4578</v>
      </c>
      <c r="D24">
        <v>6576</v>
      </c>
      <c r="E24">
        <v>10653</v>
      </c>
      <c r="F24">
        <v>21663</v>
      </c>
    </row>
    <row r="25" spans="1:6" x14ac:dyDescent="0.25">
      <c r="A25" s="10">
        <v>-61780</v>
      </c>
      <c r="B25">
        <v>-23374</v>
      </c>
      <c r="C25">
        <v>-7258</v>
      </c>
      <c r="D25">
        <v>3896</v>
      </c>
      <c r="E25">
        <v>7973</v>
      </c>
      <c r="F25">
        <v>18983</v>
      </c>
    </row>
    <row r="26" spans="1:6" x14ac:dyDescent="0.25">
      <c r="A26" s="10">
        <v>-71966</v>
      </c>
      <c r="B26">
        <v>-33560</v>
      </c>
      <c r="C26">
        <v>-17444</v>
      </c>
      <c r="D26">
        <v>-6290</v>
      </c>
      <c r="E26">
        <v>-2213</v>
      </c>
      <c r="F26">
        <v>8797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24" sqref="H24"/>
    </sheetView>
  </sheetViews>
  <sheetFormatPr defaultRowHeight="15" x14ac:dyDescent="0.25"/>
  <cols>
    <col min="1" max="1" width="30.7109375" bestFit="1" customWidth="1"/>
    <col min="2" max="3" width="8.140625" bestFit="1" customWidth="1"/>
  </cols>
  <sheetData>
    <row r="1" spans="1:4" x14ac:dyDescent="0.25">
      <c r="A1" s="6" t="s">
        <v>0</v>
      </c>
      <c r="B1" s="6">
        <v>2022</v>
      </c>
      <c r="C1" s="6">
        <v>2023</v>
      </c>
      <c r="D1" s="12">
        <v>2024</v>
      </c>
    </row>
    <row r="2" spans="1:4" x14ac:dyDescent="0.25">
      <c r="A2" s="1" t="s">
        <v>1</v>
      </c>
      <c r="B2" s="5">
        <f>IS!B2/IS!$B$2</f>
        <v>1</v>
      </c>
      <c r="C2" s="5">
        <f>IS!C2/IS!$C$2</f>
        <v>1</v>
      </c>
      <c r="D2" s="15">
        <f>IS!D2/IS!$D$2</f>
        <v>1</v>
      </c>
    </row>
    <row r="3" spans="1:4" x14ac:dyDescent="0.25">
      <c r="A3" s="3" t="s">
        <v>2</v>
      </c>
      <c r="B3" s="14">
        <f>IS!B3/IS!$B$2</f>
        <v>-0.62222222222222223</v>
      </c>
      <c r="C3" s="14">
        <f>IS!C3/IS!$C$2</f>
        <v>-0.61489361702127665</v>
      </c>
      <c r="D3" s="4">
        <f>IS!D3/IS!$D$2</f>
        <v>-0.6</v>
      </c>
    </row>
    <row r="4" spans="1:4" x14ac:dyDescent="0.25">
      <c r="A4" s="1" t="s">
        <v>3</v>
      </c>
      <c r="B4" s="5">
        <f>IS!B4/IS!$B$2</f>
        <v>0.37777777777777777</v>
      </c>
      <c r="C4" s="5">
        <f>IS!C4/IS!$C$2</f>
        <v>0.3851063829787234</v>
      </c>
      <c r="D4" s="15">
        <f>IS!D4/IS!$D$2</f>
        <v>0.4</v>
      </c>
    </row>
    <row r="5" spans="1:4" x14ac:dyDescent="0.25">
      <c r="A5" s="3" t="s">
        <v>4</v>
      </c>
      <c r="B5" s="14">
        <f>IS!B5/IS!$B$2</f>
        <v>-0.26444444444444443</v>
      </c>
      <c r="C5" s="14">
        <f>IS!C5/IS!$C$2</f>
        <v>-0.26382978723404255</v>
      </c>
      <c r="D5" s="4">
        <f>IS!D5/IS!$D$2</f>
        <v>-0.26395939086294418</v>
      </c>
    </row>
    <row r="6" spans="1:4" x14ac:dyDescent="0.25">
      <c r="A6" s="3" t="s">
        <v>5</v>
      </c>
      <c r="B6" s="14">
        <f>IS!B6/IS!$B$2</f>
        <v>-1.5555555555555555E-2</v>
      </c>
      <c r="C6" s="14">
        <f>IS!C6/IS!$C$2</f>
        <v>-1.5957446808510637E-2</v>
      </c>
      <c r="D6" s="4">
        <f>IS!D6/IS!$D$2</f>
        <v>-1.6243654822335026E-2</v>
      </c>
    </row>
    <row r="7" spans="1:4" x14ac:dyDescent="0.25">
      <c r="A7" s="3" t="s">
        <v>6</v>
      </c>
      <c r="B7" s="14">
        <f>IS!B7/IS!$B$2</f>
        <v>-2.8888888888888888E-2</v>
      </c>
      <c r="C7" s="14">
        <f>IS!C7/IS!$C$2</f>
        <v>-2.9787234042553193E-2</v>
      </c>
      <c r="D7" s="4">
        <f>IS!D7/IS!$D$2</f>
        <v>-3.0456852791878174E-2</v>
      </c>
    </row>
    <row r="8" spans="1:4" x14ac:dyDescent="0.25">
      <c r="A8" s="1" t="s">
        <v>7</v>
      </c>
      <c r="B8" s="5">
        <f>IS!B8/IS!$B$2</f>
        <v>6.8888888888888888E-2</v>
      </c>
      <c r="C8" s="5">
        <f>IS!C8/IS!$C$2</f>
        <v>7.5531914893617019E-2</v>
      </c>
      <c r="D8" s="15">
        <f>IS!D8/IS!$D$2</f>
        <v>8.9340101522842635E-2</v>
      </c>
    </row>
    <row r="9" spans="1:4" x14ac:dyDescent="0.25">
      <c r="A9" s="3" t="s">
        <v>8</v>
      </c>
      <c r="B9" s="14">
        <f>IS!B9/IS!$B$2</f>
        <v>1.2222222222222222E-3</v>
      </c>
      <c r="C9" s="14">
        <f>IS!C9/IS!$C$2</f>
        <v>1.3829787234042553E-3</v>
      </c>
      <c r="D9" s="4">
        <f>IS!D9/IS!$D$2</f>
        <v>1.5228426395939086E-3</v>
      </c>
    </row>
    <row r="10" spans="1:4" x14ac:dyDescent="0.25">
      <c r="A10" s="3" t="s">
        <v>9</v>
      </c>
      <c r="B10" s="14">
        <f>IS!B10/IS!$B$2</f>
        <v>-2E-3</v>
      </c>
      <c r="C10" s="14">
        <f>IS!C10/IS!$C$2</f>
        <v>-2.0212765957446808E-3</v>
      </c>
      <c r="D10" s="4">
        <f>IS!D10/IS!$D$2</f>
        <v>-2.0304568527918783E-3</v>
      </c>
    </row>
    <row r="11" spans="1:4" x14ac:dyDescent="0.25">
      <c r="A11" s="3" t="s">
        <v>10</v>
      </c>
      <c r="B11" s="14">
        <f>IS!B11/IS!$B$2</f>
        <v>1E-3</v>
      </c>
      <c r="C11" s="14">
        <f>IS!C11/IS!$C$2</f>
        <v>1.0638297872340426E-3</v>
      </c>
      <c r="D11" s="4">
        <f>IS!D11/IS!$D$2</f>
        <v>1.0152284263959391E-3</v>
      </c>
    </row>
    <row r="12" spans="1:4" x14ac:dyDescent="0.25">
      <c r="A12" s="1" t="s">
        <v>11</v>
      </c>
      <c r="B12" s="5">
        <f>IS!B12/IS!$B$2</f>
        <v>6.9111111111111109E-2</v>
      </c>
      <c r="C12" s="5">
        <f>IS!C12/IS!$C$2</f>
        <v>7.5957446808510645E-2</v>
      </c>
      <c r="D12" s="15">
        <f>IS!D12/IS!$D$2</f>
        <v>8.9847715736040612E-2</v>
      </c>
    </row>
    <row r="13" spans="1:4" x14ac:dyDescent="0.25">
      <c r="A13" s="3" t="s">
        <v>12</v>
      </c>
      <c r="B13" s="14">
        <f>IS!B13/IS!$B$2</f>
        <v>-9.4444444444444445E-3</v>
      </c>
      <c r="C13" s="14">
        <f>IS!C13/IS!$C$2</f>
        <v>-9.5744680851063829E-3</v>
      </c>
      <c r="D13" s="4">
        <f>IS!D13/IS!$D$2</f>
        <v>-9.6446700507614221E-3</v>
      </c>
    </row>
    <row r="14" spans="1:4" x14ac:dyDescent="0.25">
      <c r="A14" s="3" t="s">
        <v>13</v>
      </c>
      <c r="B14" s="14">
        <f>IS!B14/IS!$B$2</f>
        <v>2.8888888888888888E-3</v>
      </c>
      <c r="C14" s="14">
        <f>IS!C14/IS!$C$2</f>
        <v>3.0851063829787236E-3</v>
      </c>
      <c r="D14" s="4">
        <f>IS!D14/IS!$D$2</f>
        <v>3.248730964467005E-3</v>
      </c>
    </row>
    <row r="15" spans="1:4" x14ac:dyDescent="0.25">
      <c r="A15" s="1" t="s">
        <v>14</v>
      </c>
      <c r="B15" s="5">
        <f>IS!B15/IS!$B$2</f>
        <v>6.2555555555555559E-2</v>
      </c>
      <c r="C15" s="5">
        <f>IS!C15/IS!$C$2</f>
        <v>6.9468085106382985E-2</v>
      </c>
      <c r="D15" s="15">
        <f>IS!D15/IS!$D$2</f>
        <v>8.3451776649746193E-2</v>
      </c>
    </row>
    <row r="16" spans="1:4" x14ac:dyDescent="0.25">
      <c r="A16" s="3" t="s">
        <v>15</v>
      </c>
      <c r="B16" s="14">
        <f>IS!B16/IS!$B$2</f>
        <v>-1.2511111111111112E-2</v>
      </c>
      <c r="C16" s="14">
        <f>IS!C16/IS!$C$2</f>
        <v>-1.3893617021276596E-2</v>
      </c>
      <c r="D16" s="4">
        <f>IS!D16/IS!$D$2</f>
        <v>-1.6690355329949239E-2</v>
      </c>
    </row>
    <row r="17" spans="1:4" x14ac:dyDescent="0.25">
      <c r="A17" s="1" t="s">
        <v>16</v>
      </c>
      <c r="B17" s="5">
        <f>IS!B17/IS!$B$2</f>
        <v>5.0044444444444447E-2</v>
      </c>
      <c r="C17" s="5">
        <f>IS!C17/IS!$C$2</f>
        <v>5.5574468085106382E-2</v>
      </c>
      <c r="D17" s="15">
        <f>IS!D17/IS!$D$2</f>
        <v>6.6761421319796954E-2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5" sqref="H25"/>
    </sheetView>
  </sheetViews>
  <sheetFormatPr defaultRowHeight="15" x14ac:dyDescent="0.25"/>
  <cols>
    <col min="1" max="1" width="30.7109375" bestFit="1" customWidth="1"/>
    <col min="2" max="3" width="13.42578125" customWidth="1"/>
  </cols>
  <sheetData>
    <row r="1" spans="1:4" x14ac:dyDescent="0.25">
      <c r="A1" s="6" t="s">
        <v>0</v>
      </c>
      <c r="B1" s="6">
        <v>2022</v>
      </c>
      <c r="C1" s="6">
        <v>2023</v>
      </c>
      <c r="D1" s="11">
        <v>2024</v>
      </c>
    </row>
    <row r="2" spans="1:4" x14ac:dyDescent="0.25">
      <c r="A2" s="1" t="s">
        <v>3</v>
      </c>
      <c r="B2" s="14">
        <f>IS!B4/IS!$B$2</f>
        <v>0.37777777777777777</v>
      </c>
      <c r="C2" s="14">
        <f>IS!C4/IS!$C$2</f>
        <v>0.3851063829787234</v>
      </c>
      <c r="D2" s="16">
        <f>IS!D4/IS!$D$2</f>
        <v>0.4</v>
      </c>
    </row>
    <row r="3" spans="1:4" x14ac:dyDescent="0.25">
      <c r="A3" s="1" t="s">
        <v>7</v>
      </c>
      <c r="B3" s="14">
        <f>IS!B8/IS!$B$2</f>
        <v>6.8888888888888888E-2</v>
      </c>
      <c r="C3" s="14">
        <f>IS!C8/IS!$C$2</f>
        <v>7.5531914893617019E-2</v>
      </c>
      <c r="D3" s="16">
        <f>IS!D8/IS!$D$2</f>
        <v>8.9340101522842635E-2</v>
      </c>
    </row>
    <row r="4" spans="1:4" x14ac:dyDescent="0.25">
      <c r="A4" s="1" t="s">
        <v>11</v>
      </c>
      <c r="B4" s="14">
        <f>IS!B12/IS!$B$2</f>
        <v>6.9111111111111109E-2</v>
      </c>
      <c r="C4" s="14">
        <f>IS!C12/IS!$C$2</f>
        <v>7.5957446808510645E-2</v>
      </c>
      <c r="D4" s="16">
        <f>IS!D12/IS!$D$2</f>
        <v>8.9847715736040612E-2</v>
      </c>
    </row>
    <row r="5" spans="1:4" x14ac:dyDescent="0.25">
      <c r="A5" s="1" t="s">
        <v>14</v>
      </c>
      <c r="B5" s="14">
        <f>IS!B15/IS!$B$2</f>
        <v>6.2555555555555559E-2</v>
      </c>
      <c r="C5" s="14">
        <f>IS!C15/IS!$C$2</f>
        <v>6.9468085106382985E-2</v>
      </c>
      <c r="D5" s="16">
        <f>IS!D15/IS!$D$2</f>
        <v>8.3451776649746193E-2</v>
      </c>
    </row>
    <row r="6" spans="1:4" x14ac:dyDescent="0.25">
      <c r="A6" s="1" t="s">
        <v>16</v>
      </c>
      <c r="B6" s="14">
        <f>IS!B17/IS!$B$2</f>
        <v>5.0044444444444447E-2</v>
      </c>
      <c r="C6" s="14">
        <f>IS!C17/IS!$C$2</f>
        <v>5.5574468085106382E-2</v>
      </c>
      <c r="D6" s="16">
        <f>IS!D17/IS!$D$2</f>
        <v>6.6761421319796954E-2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30.42578125" bestFit="1" customWidth="1"/>
  </cols>
  <sheetData>
    <row r="1" spans="1:4" x14ac:dyDescent="0.25">
      <c r="A1" s="6" t="s">
        <v>0</v>
      </c>
      <c r="B1" s="6">
        <v>2022</v>
      </c>
      <c r="C1" s="6">
        <v>2023</v>
      </c>
      <c r="D1" s="11">
        <v>2024</v>
      </c>
    </row>
    <row r="2" spans="1:4" x14ac:dyDescent="0.25">
      <c r="A2" s="1" t="s">
        <v>3</v>
      </c>
      <c r="B2" s="14">
        <f>IS!B4/IS!$B$2</f>
        <v>0.37777777777777777</v>
      </c>
      <c r="C2" s="14">
        <f>IS!C4/IS!$C$2</f>
        <v>0.3851063829787234</v>
      </c>
      <c r="D2" s="16">
        <f>IS!D4/IS!$D$2</f>
        <v>0.4</v>
      </c>
    </row>
    <row r="3" spans="1:4" x14ac:dyDescent="0.25">
      <c r="A3" s="1" t="s">
        <v>7</v>
      </c>
      <c r="B3" s="14">
        <f>IS!B8/IS!$B$2</f>
        <v>6.8888888888888888E-2</v>
      </c>
      <c r="C3" s="14">
        <f>IS!C8/IS!$C$2</f>
        <v>7.5531914893617019E-2</v>
      </c>
      <c r="D3" s="16">
        <f>IS!D8/IS!$D$2</f>
        <v>8.9340101522842635E-2</v>
      </c>
    </row>
    <row r="4" spans="1:4" x14ac:dyDescent="0.25">
      <c r="A4" s="1" t="s">
        <v>16</v>
      </c>
      <c r="B4" s="14">
        <f>IS!B17/IS!$B$2</f>
        <v>5.0044444444444447E-2</v>
      </c>
      <c r="C4" s="14">
        <f>IS!C17/IS!$C$2</f>
        <v>5.5574468085106382E-2</v>
      </c>
      <c r="D4" s="16">
        <f>IS!D17/IS!$D$2</f>
        <v>6.6761421319796954E-2</v>
      </c>
    </row>
    <row r="5" spans="1:4" x14ac:dyDescent="0.25">
      <c r="A5" s="1" t="s">
        <v>26</v>
      </c>
      <c r="B5" s="4">
        <f>IS!B8/IS!B13</f>
        <v>-7.2941176470588234</v>
      </c>
      <c r="C5" s="4">
        <f>IS!C8/IS!C13</f>
        <v>-7.8888888888888893</v>
      </c>
      <c r="D5" s="4">
        <f>IS!D8/IS!D13</f>
        <v>-9.2631578947368425</v>
      </c>
    </row>
    <row r="6" spans="1:4" x14ac:dyDescent="0.25">
      <c r="A6" s="1" t="s">
        <v>27</v>
      </c>
      <c r="B6" s="4">
        <f>IS!B16/IS!B15</f>
        <v>-0.2</v>
      </c>
      <c r="C6" s="4">
        <f>IS!C16/IS!C15</f>
        <v>-0.2</v>
      </c>
      <c r="D6" s="4">
        <f>IS!D16/IS!D15</f>
        <v>-0.2</v>
      </c>
    </row>
    <row r="7" spans="1:4" x14ac:dyDescent="0.25">
      <c r="A7" s="1" t="s">
        <v>28</v>
      </c>
      <c r="B7" s="4">
        <f>(IS!B8-IS!B7)/IS!B2</f>
        <v>9.7777777777777783E-2</v>
      </c>
      <c r="C7" s="4">
        <f>(IS!C8-IS!C7)/IS!C2</f>
        <v>0.10531914893617021</v>
      </c>
      <c r="D7" s="4">
        <f>(IS!D8-IS!D7)/IS!D2</f>
        <v>0.11979695431472082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7" sqref="E27"/>
    </sheetView>
  </sheetViews>
  <sheetFormatPr defaultRowHeight="15" x14ac:dyDescent="0.25"/>
  <cols>
    <col min="1" max="1" width="30.7109375" bestFit="1" customWidth="1"/>
    <col min="2" max="2" width="19" customWidth="1"/>
    <col min="3" max="3" width="19.42578125" customWidth="1"/>
    <col min="4" max="4" width="16.28515625" customWidth="1"/>
  </cols>
  <sheetData>
    <row r="1" spans="1:4" x14ac:dyDescent="0.25">
      <c r="A1" s="6" t="s">
        <v>0</v>
      </c>
      <c r="B1" s="6">
        <v>2022</v>
      </c>
      <c r="C1" s="6">
        <v>2023</v>
      </c>
      <c r="D1" s="6">
        <v>2024</v>
      </c>
    </row>
    <row r="2" spans="1:4" x14ac:dyDescent="0.25">
      <c r="A2" s="3" t="s">
        <v>4</v>
      </c>
      <c r="B2" s="2">
        <v>-23800</v>
      </c>
      <c r="C2" s="2">
        <v>-24800</v>
      </c>
      <c r="D2" s="2">
        <v>-26000</v>
      </c>
    </row>
    <row r="3" spans="1:4" x14ac:dyDescent="0.25">
      <c r="A3" s="3" t="s">
        <v>5</v>
      </c>
      <c r="B3" s="2">
        <v>-1400</v>
      </c>
      <c r="C3" s="2">
        <v>-1500</v>
      </c>
      <c r="D3" s="2">
        <v>-1600</v>
      </c>
    </row>
    <row r="4" spans="1:4" x14ac:dyDescent="0.25">
      <c r="A4" s="3" t="s">
        <v>6</v>
      </c>
      <c r="B4" s="2">
        <v>-2600</v>
      </c>
      <c r="C4" s="2">
        <v>-2800</v>
      </c>
      <c r="D4" s="2">
        <v>-3000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</vt:lpstr>
      <vt:lpstr>Scenario Analysis</vt:lpstr>
      <vt:lpstr>Sensitivity Analysis</vt:lpstr>
      <vt:lpstr>Common Size IS</vt:lpstr>
      <vt:lpstr>Ratios</vt:lpstr>
      <vt:lpstr>KFM</vt:lpstr>
      <vt:lpstr>Expenses Allocation</vt:lpstr>
      <vt:lpstr>Mini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2025-07-31T10:32:03Z</dcterms:created>
  <dcterms:modified xsi:type="dcterms:W3CDTF">2025-07-31T17:21:19Z</dcterms:modified>
</cp:coreProperties>
</file>