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dhukarbola\Nextcloud\Projects\Explorer\char_data\es100\chip_level_currents\"/>
    </mc:Choice>
  </mc:AlternateContent>
  <xr:revisionPtr revIDLastSave="0" documentId="13_ncr:1_{C347140B-4F76-48EB-9831-232FE3D1E1BF}" xr6:coauthVersionLast="36" xr6:coauthVersionMax="36" xr10:uidLastSave="{00000000-0000-0000-0000-000000000000}"/>
  <bookViews>
    <workbookView minimized="1" xWindow="0" yWindow="0" windowWidth="38670" windowHeight="11430" activeTab="2" xr2:uid="{07024F4D-E5C7-4B8A-AB6A-143DE046C366}"/>
  </bookViews>
  <sheets>
    <sheet name="typical_raw" sheetId="5" r:id="rId1"/>
    <sheet name="corner_raw" sheetId="6" r:id="rId2"/>
    <sheet name="pivot" sheetId="7" r:id="rId3"/>
    <sheet name="look_up_table" sheetId="8" r:id="rId4"/>
  </sheets>
  <definedNames>
    <definedName name="_xlnm._FilterDatabase" localSheetId="0" hidden="1">typical_raw!$A$1:$E$121</definedName>
  </definedName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7" l="1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5" i="7"/>
  <c r="V6" i="7"/>
  <c r="W6" i="7"/>
  <c r="Y6" i="7" s="1"/>
  <c r="Z6" i="7" s="1"/>
  <c r="U6" i="7" s="1"/>
  <c r="V7" i="7"/>
  <c r="W7" i="7"/>
  <c r="V8" i="7"/>
  <c r="W8" i="7"/>
  <c r="V9" i="7"/>
  <c r="W9" i="7"/>
  <c r="V10" i="7"/>
  <c r="W10" i="7"/>
  <c r="V11" i="7"/>
  <c r="W11" i="7"/>
  <c r="V12" i="7"/>
  <c r="Y12" i="7" s="1"/>
  <c r="Z12" i="7" s="1"/>
  <c r="U12" i="7" s="1"/>
  <c r="W12" i="7"/>
  <c r="V13" i="7"/>
  <c r="W13" i="7"/>
  <c r="V14" i="7"/>
  <c r="W14" i="7"/>
  <c r="V15" i="7"/>
  <c r="W15" i="7"/>
  <c r="V16" i="7"/>
  <c r="Y16" i="7" s="1"/>
  <c r="Z16" i="7" s="1"/>
  <c r="U16" i="7" s="1"/>
  <c r="W16" i="7"/>
  <c r="V17" i="7"/>
  <c r="Y17" i="7" s="1"/>
  <c r="Z17" i="7" s="1"/>
  <c r="U17" i="7" s="1"/>
  <c r="W17" i="7"/>
  <c r="V18" i="7"/>
  <c r="W18" i="7"/>
  <c r="V19" i="7"/>
  <c r="W19" i="7"/>
  <c r="V20" i="7"/>
  <c r="Y20" i="7" s="1"/>
  <c r="Z20" i="7" s="1"/>
  <c r="U20" i="7" s="1"/>
  <c r="W20" i="7"/>
  <c r="V21" i="7"/>
  <c r="W21" i="7"/>
  <c r="V22" i="7"/>
  <c r="W22" i="7"/>
  <c r="V23" i="7"/>
  <c r="W23" i="7"/>
  <c r="V24" i="7"/>
  <c r="Y24" i="7" s="1"/>
  <c r="Z24" i="7" s="1"/>
  <c r="U24" i="7" s="1"/>
  <c r="W24" i="7"/>
  <c r="V25" i="7"/>
  <c r="Y25" i="7" s="1"/>
  <c r="Z25" i="7" s="1"/>
  <c r="U25" i="7" s="1"/>
  <c r="W25" i="7"/>
  <c r="V26" i="7"/>
  <c r="W26" i="7"/>
  <c r="V27" i="7"/>
  <c r="W27" i="7"/>
  <c r="V28" i="7"/>
  <c r="Y28" i="7" s="1"/>
  <c r="Z28" i="7" s="1"/>
  <c r="U28" i="7" s="1"/>
  <c r="W28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M28" i="7" s="1"/>
  <c r="L28" i="7"/>
  <c r="W5" i="7"/>
  <c r="V5" i="7"/>
  <c r="L5" i="7"/>
  <c r="K5" i="7"/>
  <c r="N24" i="7" l="1"/>
  <c r="N20" i="7"/>
  <c r="N16" i="7"/>
  <c r="N12" i="7"/>
  <c r="N8" i="7"/>
  <c r="N25" i="7"/>
  <c r="N21" i="7"/>
  <c r="N17" i="7"/>
  <c r="N13" i="7"/>
  <c r="N23" i="7"/>
  <c r="N19" i="7"/>
  <c r="N15" i="7"/>
  <c r="M11" i="7"/>
  <c r="N7" i="7"/>
  <c r="N27" i="7"/>
  <c r="N5" i="7"/>
  <c r="M22" i="7"/>
  <c r="M8" i="7"/>
  <c r="N26" i="7"/>
  <c r="N22" i="7"/>
  <c r="O22" i="7" s="1"/>
  <c r="Q22" i="7" s="1"/>
  <c r="N14" i="7"/>
  <c r="M10" i="7"/>
  <c r="M6" i="7"/>
  <c r="N18" i="7"/>
  <c r="N11" i="7"/>
  <c r="M27" i="7"/>
  <c r="M9" i="7"/>
  <c r="N10" i="7"/>
  <c r="N28" i="7"/>
  <c r="O28" i="7" s="1"/>
  <c r="Q28" i="7" s="1"/>
  <c r="N9" i="7"/>
  <c r="N6" i="7"/>
  <c r="M12" i="7"/>
  <c r="O12" i="7" s="1"/>
  <c r="Q12" i="7" s="1"/>
  <c r="M19" i="7"/>
  <c r="M24" i="7"/>
  <c r="O24" i="7" s="1"/>
  <c r="Q24" i="7" s="1"/>
  <c r="M21" i="7"/>
  <c r="O21" i="7" s="1"/>
  <c r="Q21" i="7" s="1"/>
  <c r="M18" i="7"/>
  <c r="M16" i="7"/>
  <c r="O16" i="7" s="1"/>
  <c r="Q16" i="7" s="1"/>
  <c r="M5" i="7"/>
  <c r="M26" i="7"/>
  <c r="O26" i="7" s="1"/>
  <c r="Q26" i="7" s="1"/>
  <c r="M20" i="7"/>
  <c r="O20" i="7" s="1"/>
  <c r="M17" i="7"/>
  <c r="M14" i="7"/>
  <c r="Y23" i="7"/>
  <c r="Z23" i="7" s="1"/>
  <c r="U23" i="7" s="1"/>
  <c r="M25" i="7"/>
  <c r="M13" i="7"/>
  <c r="Y21" i="7"/>
  <c r="Z21" i="7" s="1"/>
  <c r="U21" i="7" s="1"/>
  <c r="Y13" i="7"/>
  <c r="Z13" i="7" s="1"/>
  <c r="U13" i="7" s="1"/>
  <c r="Y27" i="7"/>
  <c r="Z27" i="7" s="1"/>
  <c r="U27" i="7" s="1"/>
  <c r="Y19" i="7"/>
  <c r="Z19" i="7" s="1"/>
  <c r="U19" i="7" s="1"/>
  <c r="Y15" i="7"/>
  <c r="Z15" i="7" s="1"/>
  <c r="U15" i="7" s="1"/>
  <c r="Y11" i="7"/>
  <c r="Z11" i="7" s="1"/>
  <c r="U11" i="7" s="1"/>
  <c r="Y7" i="7"/>
  <c r="Z7" i="7" s="1"/>
  <c r="U7" i="7" s="1"/>
  <c r="Y26" i="7"/>
  <c r="Z26" i="7" s="1"/>
  <c r="U26" i="7" s="1"/>
  <c r="Y9" i="7"/>
  <c r="Z9" i="7" s="1"/>
  <c r="U9" i="7" s="1"/>
  <c r="Y10" i="7"/>
  <c r="Z10" i="7" s="1"/>
  <c r="U10" i="7" s="1"/>
  <c r="Y8" i="7"/>
  <c r="Z8" i="7" s="1"/>
  <c r="U8" i="7" s="1"/>
  <c r="Y14" i="7"/>
  <c r="Z14" i="7" s="1"/>
  <c r="U14" i="7" s="1"/>
  <c r="Y18" i="7"/>
  <c r="Z18" i="7" s="1"/>
  <c r="U18" i="7" s="1"/>
  <c r="Y22" i="7"/>
  <c r="Z22" i="7" s="1"/>
  <c r="U22" i="7" s="1"/>
  <c r="Y5" i="7"/>
  <c r="Z5" i="7" s="1"/>
  <c r="M23" i="7"/>
  <c r="M15" i="7"/>
  <c r="O15" i="7" s="1"/>
  <c r="M7" i="7"/>
  <c r="O10" i="7" l="1"/>
  <c r="Q10" i="7" s="1"/>
  <c r="O25" i="7"/>
  <c r="Q25" i="7" s="1"/>
  <c r="O8" i="7"/>
  <c r="Q8" i="7" s="1"/>
  <c r="O17" i="7"/>
  <c r="Q17" i="7" s="1"/>
  <c r="O7" i="7"/>
  <c r="Q7" i="7" s="1"/>
  <c r="O5" i="7"/>
  <c r="Q5" i="7" s="1"/>
  <c r="O27" i="7"/>
  <c r="Q27" i="7" s="1"/>
  <c r="O19" i="7"/>
  <c r="Q19" i="7" s="1"/>
  <c r="O11" i="7"/>
  <c r="Q11" i="7" s="1"/>
  <c r="O18" i="7"/>
  <c r="Q18" i="7" s="1"/>
  <c r="O6" i="7"/>
  <c r="Q6" i="7" s="1"/>
  <c r="O14" i="7"/>
  <c r="Q14" i="7" s="1"/>
  <c r="O9" i="7"/>
  <c r="Q9" i="7" s="1"/>
  <c r="O23" i="7"/>
  <c r="Q23" i="7" s="1"/>
  <c r="Q15" i="7"/>
  <c r="O13" i="7"/>
  <c r="Q13" i="7" s="1"/>
  <c r="Q20" i="7"/>
</calcChain>
</file>

<file path=xl/sharedStrings.xml><?xml version="1.0" encoding="utf-8"?>
<sst xmlns="http://schemas.openxmlformats.org/spreadsheetml/2006/main" count="847" uniqueCount="59">
  <si>
    <t>NTT2</t>
  </si>
  <si>
    <t>CM33_VCCD_0.9_200MHz_dhrystone_SIDC1</t>
  </si>
  <si>
    <t>CM33_VCCD_0.9_100MHz_dhrystone_SIDC2</t>
  </si>
  <si>
    <t>CM33_VCCD_0.8_120MHz_dhrystone_SIDC1</t>
  </si>
  <si>
    <t>CM33_VCCD_0.8_60MHz_dhrystone_SIDC2</t>
  </si>
  <si>
    <t>CM33_VCCD_0.7_50MHz_dhrystone_SIDC1</t>
  </si>
  <si>
    <t>CM33_VCCD_0.7_25MHz_dhrystone_SIDC2</t>
  </si>
  <si>
    <t>NTT12</t>
  </si>
  <si>
    <t>NTT11</t>
  </si>
  <si>
    <t>NFF7</t>
  </si>
  <si>
    <t>NFF6</t>
  </si>
  <si>
    <t>NFF8</t>
  </si>
  <si>
    <t>NFS7</t>
  </si>
  <si>
    <t>NFS10</t>
  </si>
  <si>
    <t>NFS8</t>
  </si>
  <si>
    <t>NSS27</t>
  </si>
  <si>
    <t>NSS6</t>
  </si>
  <si>
    <t>NSS8</t>
  </si>
  <si>
    <t>NSF7</t>
  </si>
  <si>
    <t>NSF6</t>
  </si>
  <si>
    <t>NTT10</t>
  </si>
  <si>
    <t>NTT13</t>
  </si>
  <si>
    <t>Device</t>
  </si>
  <si>
    <t>Temp</t>
  </si>
  <si>
    <t>Parameter</t>
  </si>
  <si>
    <t>Voltage</t>
  </si>
  <si>
    <t>Output</t>
  </si>
  <si>
    <t>(blank)</t>
  </si>
  <si>
    <t>Grand Total</t>
  </si>
  <si>
    <t>Values</t>
  </si>
  <si>
    <t>Min of Output</t>
  </si>
  <si>
    <t>Average of Output5</t>
  </si>
  <si>
    <t>Max of Output2</t>
  </si>
  <si>
    <t>StdDev of Output4</t>
  </si>
  <si>
    <t>Count of Output3</t>
  </si>
  <si>
    <t>min_spec</t>
  </si>
  <si>
    <t>max_spec</t>
  </si>
  <si>
    <t>avg_factor</t>
  </si>
  <si>
    <t>stdev_factor</t>
  </si>
  <si>
    <t>cpk_l</t>
  </si>
  <si>
    <t>cpk_h</t>
  </si>
  <si>
    <t>cpk</t>
  </si>
  <si>
    <t>P/B</t>
  </si>
  <si>
    <t>CPK_Result</t>
  </si>
  <si>
    <t>Dummy</t>
  </si>
  <si>
    <t>Bench</t>
  </si>
  <si>
    <t>Production</t>
  </si>
  <si>
    <t>Spec_Result</t>
  </si>
  <si>
    <t>B</t>
  </si>
  <si>
    <t>P</t>
  </si>
  <si>
    <t>Count</t>
  </si>
  <si>
    <t>Average Factor</t>
  </si>
  <si>
    <t>Sigma Factor</t>
  </si>
  <si>
    <t>MAX&amp;MIN</t>
  </si>
  <si>
    <t>MIN</t>
  </si>
  <si>
    <t>MAX</t>
  </si>
  <si>
    <t>Decider</t>
  </si>
  <si>
    <t>Decider_ext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</si>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</sst>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3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secondRowStripe" dxfId="31"/>
      <tableStyleElement type="firstColumnStripe" dxfId="30"/>
      <tableStyleElement type="secondColumnStripe" dxfId="29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bola" refreshedDate="45377.633132407405" createdVersion="6" refreshedVersion="6" minRefreshableVersion="3" recordCount="145" xr:uid="{4F260A25-D4AD-4C4B-9BD2-12551CAFAB14}">
  <cacheSource type="worksheet">
    <worksheetSource ref="A1:E1048576" sheet="typical_raw"/>
  </cacheSource>
  <cacheFields count="5">
    <cacheField name="Device" numFmtId="0">
      <sharedItems containsBlank="1"/>
    </cacheField>
    <cacheField name="Temp" numFmtId="0">
      <sharedItems containsString="0" containsBlank="1" containsNumber="1" containsInteger="1" minValue="-45" maxValue="85" count="5">
        <n v="-45"/>
        <n v="85"/>
        <n v="75"/>
        <n v="25"/>
        <m/>
      </sharedItems>
    </cacheField>
    <cacheField name="Parameter" numFmtId="0">
      <sharedItems containsBlank="1" count="7">
        <s v="CM33_VCCD_0.9_200MHz_dhrystone_SIDC1"/>
        <s v="CM33_VCCD_0.9_100MHz_dhrystone_SIDC2"/>
        <s v="CM33_VCCD_0.8_120MHz_dhrystone_SIDC1"/>
        <s v="CM33_VCCD_0.8_60MHz_dhrystone_SIDC2"/>
        <s v="CM33_VCCD_0.7_50MHz_dhrystone_SIDC1"/>
        <s v="CM33_VCCD_0.7_25MHz_dhrystone_SIDC2"/>
        <m/>
      </sharedItems>
    </cacheField>
    <cacheField name="Voltage" numFmtId="0">
      <sharedItems containsString="0" containsBlank="1" containsNumber="1" minValue="3.3" maxValue="3.3" count="2">
        <n v="3.3"/>
        <m/>
      </sharedItems>
    </cacheField>
    <cacheField name="Output" numFmtId="0">
      <sharedItems containsString="0" containsBlank="1" containsNumber="1" minValue="9.2676919999999999E-4" maxValue="6.5510539999999997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NTT2"/>
    <x v="0"/>
    <x v="0"/>
    <x v="0"/>
    <n v="4.4969959999999996E-3"/>
  </r>
  <r>
    <s v="NTT2"/>
    <x v="0"/>
    <x v="1"/>
    <x v="0"/>
    <n v="2.8436400000000001E-3"/>
  </r>
  <r>
    <s v="NTT2"/>
    <x v="0"/>
    <x v="2"/>
    <x v="0"/>
    <n v="2.6591230000000002E-3"/>
  </r>
  <r>
    <s v="NTT2"/>
    <x v="0"/>
    <x v="3"/>
    <x v="0"/>
    <n v="1.8858919999999999E-3"/>
  </r>
  <r>
    <s v="NTT2"/>
    <x v="0"/>
    <x v="4"/>
    <x v="0"/>
    <n v="1.1972199999999999E-3"/>
  </r>
  <r>
    <s v="NTT2"/>
    <x v="0"/>
    <x v="5"/>
    <x v="0"/>
    <n v="9.4686119999999997E-4"/>
  </r>
  <r>
    <s v="NTT2"/>
    <x v="1"/>
    <x v="0"/>
    <x v="0"/>
    <n v="6.5031749999999999E-3"/>
  </r>
  <r>
    <s v="NTT2"/>
    <x v="1"/>
    <x v="1"/>
    <x v="0"/>
    <n v="4.8371359999999997E-3"/>
  </r>
  <r>
    <s v="NTT2"/>
    <x v="1"/>
    <x v="2"/>
    <x v="0"/>
    <n v="4.1529790000000002E-3"/>
  </r>
  <r>
    <s v="NTT2"/>
    <x v="1"/>
    <x v="3"/>
    <x v="0"/>
    <n v="3.379754E-3"/>
  </r>
  <r>
    <s v="NTT2"/>
    <x v="1"/>
    <x v="4"/>
    <x v="0"/>
    <n v="2.2162340000000001E-3"/>
  </r>
  <r>
    <s v="NTT2"/>
    <x v="1"/>
    <x v="5"/>
    <x v="0"/>
    <n v="1.969143E-3"/>
  </r>
  <r>
    <s v="NTT2"/>
    <x v="2"/>
    <x v="0"/>
    <x v="0"/>
    <n v="6.0964449999999998E-3"/>
  </r>
  <r>
    <s v="NTT2"/>
    <x v="2"/>
    <x v="1"/>
    <x v="0"/>
    <n v="4.4319850000000003E-3"/>
  </r>
  <r>
    <s v="NTT2"/>
    <x v="2"/>
    <x v="2"/>
    <x v="0"/>
    <n v="3.838513E-3"/>
  </r>
  <r>
    <s v="NTT2"/>
    <x v="2"/>
    <x v="3"/>
    <x v="0"/>
    <n v="3.0668969999999999E-3"/>
  </r>
  <r>
    <s v="NTT2"/>
    <x v="2"/>
    <x v="4"/>
    <x v="0"/>
    <n v="1.9977189999999998E-3"/>
  </r>
  <r>
    <s v="NTT2"/>
    <x v="2"/>
    <x v="5"/>
    <x v="0"/>
    <n v="1.749727E-3"/>
  </r>
  <r>
    <s v="NTT2"/>
    <x v="3"/>
    <x v="0"/>
    <x v="0"/>
    <n v="4.8968650000000002E-3"/>
  </r>
  <r>
    <s v="NTT2"/>
    <x v="3"/>
    <x v="1"/>
    <x v="0"/>
    <n v="3.2351760000000002E-3"/>
  </r>
  <r>
    <s v="NTT2"/>
    <x v="3"/>
    <x v="2"/>
    <x v="0"/>
    <n v="2.936981E-3"/>
  </r>
  <r>
    <s v="NTT2"/>
    <x v="3"/>
    <x v="3"/>
    <x v="0"/>
    <n v="2.1615760000000001E-3"/>
  </r>
  <r>
    <s v="NTT2"/>
    <x v="3"/>
    <x v="4"/>
    <x v="0"/>
    <n v="1.3765120000000001E-3"/>
  </r>
  <r>
    <s v="NTT2"/>
    <x v="3"/>
    <x v="5"/>
    <x v="0"/>
    <n v="1.1252720000000001E-3"/>
  </r>
  <r>
    <s v="NTT12"/>
    <x v="0"/>
    <x v="0"/>
    <x v="0"/>
    <n v="4.7270979999999999E-3"/>
  </r>
  <r>
    <s v="NTT12"/>
    <x v="0"/>
    <x v="1"/>
    <x v="0"/>
    <n v="2.779952E-3"/>
  </r>
  <r>
    <s v="NTT12"/>
    <x v="0"/>
    <x v="2"/>
    <x v="0"/>
    <n v="2.5924189999999999E-3"/>
  </r>
  <r>
    <s v="NTT12"/>
    <x v="0"/>
    <x v="3"/>
    <x v="0"/>
    <n v="1.8443820000000001E-3"/>
  </r>
  <r>
    <s v="NTT12"/>
    <x v="0"/>
    <x v="4"/>
    <x v="0"/>
    <n v="1.171283E-3"/>
  </r>
  <r>
    <s v="NTT12"/>
    <x v="0"/>
    <x v="5"/>
    <x v="0"/>
    <n v="9.2676919999999999E-4"/>
  </r>
  <r>
    <s v="NTT12"/>
    <x v="1"/>
    <x v="0"/>
    <x v="0"/>
    <n v="6.1079469999999999E-3"/>
  </r>
  <r>
    <s v="NTT12"/>
    <x v="1"/>
    <x v="1"/>
    <x v="0"/>
    <n v="4.4745030000000003E-3"/>
  </r>
  <r>
    <s v="NTT12"/>
    <x v="1"/>
    <x v="2"/>
    <x v="0"/>
    <n v="3.8659950000000001E-3"/>
  </r>
  <r>
    <s v="NTT12"/>
    <x v="1"/>
    <x v="3"/>
    <x v="0"/>
    <n v="3.1085269999999998E-3"/>
  </r>
  <r>
    <s v="NTT12"/>
    <x v="1"/>
    <x v="4"/>
    <x v="0"/>
    <n v="2.0370760000000001E-3"/>
  </r>
  <r>
    <s v="NTT12"/>
    <x v="1"/>
    <x v="5"/>
    <x v="0"/>
    <n v="1.794906E-3"/>
  </r>
  <r>
    <s v="NTT12"/>
    <x v="2"/>
    <x v="0"/>
    <x v="0"/>
    <n v="5.7879000000000003E-3"/>
  </r>
  <r>
    <s v="NTT12"/>
    <x v="2"/>
    <x v="1"/>
    <x v="0"/>
    <n v="4.1521049999999997E-3"/>
  </r>
  <r>
    <s v="NTT12"/>
    <x v="2"/>
    <x v="2"/>
    <x v="0"/>
    <n v="3.6160150000000002E-3"/>
  </r>
  <r>
    <s v="NTT12"/>
    <x v="2"/>
    <x v="3"/>
    <x v="0"/>
    <n v="2.8592829999999998E-3"/>
  </r>
  <r>
    <s v="NTT12"/>
    <x v="2"/>
    <x v="4"/>
    <x v="0"/>
    <n v="1.8591549999999999E-3"/>
  </r>
  <r>
    <s v="NTT12"/>
    <x v="2"/>
    <x v="5"/>
    <x v="0"/>
    <n v="1.6156899999999999E-3"/>
  </r>
  <r>
    <s v="NTT12"/>
    <x v="3"/>
    <x v="0"/>
    <x v="0"/>
    <n v="4.7630830000000004E-3"/>
  </r>
  <r>
    <s v="NTT12"/>
    <x v="3"/>
    <x v="1"/>
    <x v="0"/>
    <n v="3.131263E-3"/>
  </r>
  <r>
    <s v="NTT12"/>
    <x v="3"/>
    <x v="2"/>
    <x v="0"/>
    <n v="2.8444579999999998E-3"/>
  </r>
  <r>
    <s v="NTT12"/>
    <x v="3"/>
    <x v="3"/>
    <x v="0"/>
    <n v="2.0886860000000002E-3"/>
  </r>
  <r>
    <s v="NTT12"/>
    <x v="3"/>
    <x v="4"/>
    <x v="0"/>
    <n v="1.332104E-3"/>
  </r>
  <r>
    <s v="NTT12"/>
    <x v="3"/>
    <x v="5"/>
    <x v="0"/>
    <n v="1.086474E-3"/>
  </r>
  <r>
    <s v="NTT11"/>
    <x v="0"/>
    <x v="0"/>
    <x v="0"/>
    <n v="4.800187E-3"/>
  </r>
  <r>
    <s v="NTT11"/>
    <x v="0"/>
    <x v="1"/>
    <x v="0"/>
    <n v="2.832944E-3"/>
  </r>
  <r>
    <s v="NTT11"/>
    <x v="0"/>
    <x v="2"/>
    <x v="0"/>
    <n v="2.652986E-3"/>
  </r>
  <r>
    <s v="NTT11"/>
    <x v="0"/>
    <x v="3"/>
    <x v="0"/>
    <n v="1.8833140000000001E-3"/>
  </r>
  <r>
    <s v="NTT11"/>
    <x v="0"/>
    <x v="4"/>
    <x v="0"/>
    <n v="1.195293E-3"/>
  </r>
  <r>
    <s v="NTT11"/>
    <x v="0"/>
    <x v="5"/>
    <x v="0"/>
    <n v="9.4792170000000003E-4"/>
  </r>
  <r>
    <s v="NTT11"/>
    <x v="1"/>
    <x v="0"/>
    <x v="0"/>
    <n v="6.5510539999999997E-3"/>
  </r>
  <r>
    <s v="NTT11"/>
    <x v="1"/>
    <x v="1"/>
    <x v="0"/>
    <m/>
  </r>
  <r>
    <s v="NTT11"/>
    <x v="1"/>
    <x v="2"/>
    <x v="0"/>
    <m/>
  </r>
  <r>
    <s v="NTT11"/>
    <x v="1"/>
    <x v="3"/>
    <x v="0"/>
    <n v="3.4404430000000001E-3"/>
  </r>
  <r>
    <s v="NTT11"/>
    <x v="1"/>
    <x v="4"/>
    <x v="0"/>
    <m/>
  </r>
  <r>
    <s v="NTT11"/>
    <x v="1"/>
    <x v="5"/>
    <x v="0"/>
    <m/>
  </r>
  <r>
    <s v="NTT11"/>
    <x v="2"/>
    <x v="0"/>
    <x v="0"/>
    <n v="6.4300720000000002E-3"/>
  </r>
  <r>
    <s v="NTT11"/>
    <x v="2"/>
    <x v="1"/>
    <x v="0"/>
    <m/>
  </r>
  <r>
    <s v="NTT11"/>
    <x v="2"/>
    <x v="2"/>
    <x v="0"/>
    <m/>
  </r>
  <r>
    <s v="NTT11"/>
    <x v="2"/>
    <x v="3"/>
    <x v="0"/>
    <m/>
  </r>
  <r>
    <s v="NTT11"/>
    <x v="2"/>
    <x v="4"/>
    <x v="0"/>
    <m/>
  </r>
  <r>
    <s v="NTT11"/>
    <x v="2"/>
    <x v="5"/>
    <x v="0"/>
    <m/>
  </r>
  <r>
    <s v="NTT11"/>
    <x v="3"/>
    <x v="0"/>
    <x v="0"/>
    <n v="4.8876700000000002E-3"/>
  </r>
  <r>
    <s v="NTT11"/>
    <x v="3"/>
    <x v="1"/>
    <x v="0"/>
    <n v="3.226451E-3"/>
  </r>
  <r>
    <s v="NTT11"/>
    <x v="3"/>
    <x v="2"/>
    <x v="0"/>
    <n v="2.9315220000000002E-3"/>
  </r>
  <r>
    <s v="NTT11"/>
    <x v="3"/>
    <x v="3"/>
    <x v="0"/>
    <n v="2.158615E-3"/>
  </r>
  <r>
    <s v="NTT11"/>
    <x v="3"/>
    <x v="4"/>
    <x v="0"/>
    <n v="1.3696540000000001E-3"/>
  </r>
  <r>
    <s v="NTT11"/>
    <x v="3"/>
    <x v="5"/>
    <x v="0"/>
    <n v="1.12192E-3"/>
  </r>
  <r>
    <s v="NTT10"/>
    <x v="0"/>
    <x v="0"/>
    <x v="0"/>
    <n v="4.5031890000000003E-3"/>
  </r>
  <r>
    <s v="NTT10"/>
    <x v="0"/>
    <x v="1"/>
    <x v="0"/>
    <n v="2.853932E-3"/>
  </r>
  <r>
    <s v="NTT10"/>
    <x v="0"/>
    <x v="2"/>
    <x v="0"/>
    <n v="2.6674979999999999E-3"/>
  </r>
  <r>
    <s v="NTT10"/>
    <x v="0"/>
    <x v="3"/>
    <x v="0"/>
    <n v="1.8983419999999999E-3"/>
  </r>
  <r>
    <s v="NTT10"/>
    <x v="0"/>
    <x v="4"/>
    <x v="0"/>
    <n v="1.2081800000000001E-3"/>
  </r>
  <r>
    <s v="NTT10"/>
    <x v="0"/>
    <x v="5"/>
    <x v="0"/>
    <n v="9.6049220000000003E-4"/>
  </r>
  <r>
    <s v="NTT10"/>
    <x v="1"/>
    <x v="0"/>
    <x v="0"/>
    <n v="6.4277240000000001E-3"/>
  </r>
  <r>
    <s v="NTT10"/>
    <x v="1"/>
    <x v="1"/>
    <x v="0"/>
    <n v="4.7669410000000002E-3"/>
  </r>
  <r>
    <s v="NTT10"/>
    <x v="1"/>
    <x v="2"/>
    <x v="0"/>
    <n v="4.1002110000000003E-3"/>
  </r>
  <r>
    <s v="NTT10"/>
    <x v="1"/>
    <x v="3"/>
    <x v="0"/>
    <n v="3.3376719999999999E-3"/>
  </r>
  <r>
    <s v="NTT10"/>
    <x v="1"/>
    <x v="4"/>
    <x v="0"/>
    <n v="2.198073E-3"/>
  </r>
  <r>
    <s v="NTT10"/>
    <x v="1"/>
    <x v="5"/>
    <x v="0"/>
    <n v="1.952367E-3"/>
  </r>
  <r>
    <s v="NTT10"/>
    <x v="2"/>
    <x v="0"/>
    <x v="0"/>
    <n v="6.0546890000000003E-3"/>
  </r>
  <r>
    <s v="NTT10"/>
    <x v="2"/>
    <x v="1"/>
    <x v="0"/>
    <n v="4.3972079999999997E-3"/>
  </r>
  <r>
    <s v="NTT10"/>
    <x v="2"/>
    <x v="2"/>
    <x v="0"/>
    <n v="3.8113800000000001E-3"/>
  </r>
  <r>
    <s v="NTT10"/>
    <x v="2"/>
    <x v="3"/>
    <x v="0"/>
    <n v="3.0448659999999998E-3"/>
  </r>
  <r>
    <s v="NTT10"/>
    <x v="2"/>
    <x v="4"/>
    <x v="0"/>
    <n v="1.9865500000000001E-3"/>
  </r>
  <r>
    <s v="NTT10"/>
    <x v="2"/>
    <x v="5"/>
    <x v="0"/>
    <n v="1.7387909999999999E-3"/>
  </r>
  <r>
    <s v="NTT10"/>
    <x v="3"/>
    <x v="0"/>
    <x v="0"/>
    <n v="4.8858979999999996E-3"/>
  </r>
  <r>
    <s v="NTT10"/>
    <x v="3"/>
    <x v="1"/>
    <x v="0"/>
    <n v="3.2307799999999999E-3"/>
  </r>
  <r>
    <s v="NTT10"/>
    <x v="3"/>
    <x v="2"/>
    <x v="0"/>
    <n v="2.9360300000000001E-3"/>
  </r>
  <r>
    <s v="NTT10"/>
    <x v="3"/>
    <x v="3"/>
    <x v="0"/>
    <n v="2.1641249999999998E-3"/>
  </r>
  <r>
    <s v="NTT10"/>
    <x v="3"/>
    <x v="4"/>
    <x v="0"/>
    <n v="1.3801550000000001E-3"/>
  </r>
  <r>
    <s v="NTT10"/>
    <x v="3"/>
    <x v="5"/>
    <x v="0"/>
    <n v="1.1327290000000001E-3"/>
  </r>
  <r>
    <s v="NTT13"/>
    <x v="0"/>
    <x v="0"/>
    <x v="0"/>
    <n v="4.5618239999999999E-3"/>
  </r>
  <r>
    <s v="NTT13"/>
    <x v="0"/>
    <x v="1"/>
    <x v="0"/>
    <n v="2.8956810000000002E-3"/>
  </r>
  <r>
    <s v="NTT13"/>
    <x v="0"/>
    <x v="2"/>
    <x v="0"/>
    <n v="2.7060809999999999E-3"/>
  </r>
  <r>
    <s v="NTT13"/>
    <x v="0"/>
    <x v="3"/>
    <x v="0"/>
    <n v="1.9261930000000001E-3"/>
  </r>
  <r>
    <s v="NTT13"/>
    <x v="0"/>
    <x v="4"/>
    <x v="0"/>
    <n v="1.2345559999999999E-3"/>
  </r>
  <r>
    <s v="NTT13"/>
    <x v="0"/>
    <x v="5"/>
    <x v="0"/>
    <n v="9.8148089999999994E-4"/>
  </r>
  <r>
    <s v="NTT13"/>
    <x v="1"/>
    <x v="0"/>
    <x v="0"/>
    <n v="6.4189149999999999E-3"/>
  </r>
  <r>
    <s v="NTT13"/>
    <x v="1"/>
    <x v="1"/>
    <x v="0"/>
    <n v="4.7419200000000002E-3"/>
  </r>
  <r>
    <s v="NTT13"/>
    <x v="1"/>
    <x v="2"/>
    <x v="0"/>
    <n v="4.0852409999999999E-3"/>
  </r>
  <r>
    <s v="NTT13"/>
    <x v="1"/>
    <x v="3"/>
    <x v="0"/>
    <n v="3.315747E-3"/>
  </r>
  <r>
    <s v="NTT13"/>
    <x v="1"/>
    <x v="4"/>
    <x v="0"/>
    <n v="2.1849679999999998E-3"/>
  </r>
  <r>
    <s v="NTT13"/>
    <x v="1"/>
    <x v="5"/>
    <x v="0"/>
    <n v="1.9392910000000001E-3"/>
  </r>
  <r>
    <s v="NTT13"/>
    <x v="2"/>
    <x v="0"/>
    <x v="0"/>
    <n v="6.0583970000000001E-3"/>
  </r>
  <r>
    <s v="NTT13"/>
    <x v="2"/>
    <x v="1"/>
    <x v="0"/>
    <n v="4.3806100000000001E-3"/>
  </r>
  <r>
    <s v="NTT13"/>
    <x v="2"/>
    <x v="2"/>
    <x v="0"/>
    <n v="3.8002959999999999E-3"/>
  </r>
  <r>
    <s v="NTT13"/>
    <x v="2"/>
    <x v="3"/>
    <x v="0"/>
    <n v="3.028733E-3"/>
  </r>
  <r>
    <s v="NTT13"/>
    <x v="2"/>
    <x v="4"/>
    <x v="0"/>
    <n v="1.9809820000000001E-3"/>
  </r>
  <r>
    <s v="NTT13"/>
    <x v="2"/>
    <x v="5"/>
    <x v="0"/>
    <n v="1.7322119999999999E-3"/>
  </r>
  <r>
    <s v="NTT13"/>
    <x v="3"/>
    <x v="0"/>
    <x v="0"/>
    <n v="4.941806E-3"/>
  </r>
  <r>
    <s v="NTT13"/>
    <x v="3"/>
    <x v="1"/>
    <x v="0"/>
    <n v="3.2608960000000001E-3"/>
  </r>
  <r>
    <s v="NTT13"/>
    <x v="3"/>
    <x v="2"/>
    <x v="0"/>
    <n v="2.961923E-3"/>
  </r>
  <r>
    <s v="NTT13"/>
    <x v="3"/>
    <x v="3"/>
    <x v="0"/>
    <n v="2.1828780000000001E-3"/>
  </r>
  <r>
    <s v="NTT13"/>
    <x v="3"/>
    <x v="4"/>
    <x v="0"/>
    <n v="1.402401E-3"/>
  </r>
  <r>
    <s v="NTT13"/>
    <x v="3"/>
    <x v="5"/>
    <x v="0"/>
    <n v="1.1513459999999999E-3"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  <r>
    <m/>
    <x v="4"/>
    <x v="6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A084A-4413-43E5-844D-99D351B0C017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H30" firstHeaderRow="1" firstDataRow="2" firstDataCol="3"/>
  <pivotFields count="5">
    <pivotField compact="0" outline="0" showAll="0"/>
    <pivotField axis="axisRow" compact="0" outline="0" showAll="0" defaultSubtotal="0">
      <items count="5">
        <item x="0"/>
        <item x="3"/>
        <item x="2"/>
        <item x="1"/>
        <item x="4"/>
      </items>
    </pivotField>
    <pivotField axis="axisRow" compact="0" outline="0" showAll="0" defaultSubtotal="0">
      <items count="7">
        <item x="5"/>
        <item x="4"/>
        <item x="2"/>
        <item x="3"/>
        <item x="1"/>
        <item x="0"/>
        <item x="6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</pivotFields>
  <rowFields count="3">
    <field x="2"/>
    <field x="1"/>
    <field x="3"/>
  </rowFields>
  <rowItems count="26">
    <i>
      <x/>
      <x/>
      <x/>
    </i>
    <i r="1">
      <x v="1"/>
      <x/>
    </i>
    <i r="1">
      <x v="2"/>
      <x/>
    </i>
    <i r="1">
      <x v="3"/>
      <x/>
    </i>
    <i>
      <x v="1"/>
      <x/>
      <x/>
    </i>
    <i r="1">
      <x v="1"/>
      <x/>
    </i>
    <i r="1">
      <x v="2"/>
      <x/>
    </i>
    <i r="1">
      <x v="3"/>
      <x/>
    </i>
    <i>
      <x v="2"/>
      <x/>
      <x/>
    </i>
    <i r="1">
      <x v="1"/>
      <x/>
    </i>
    <i r="1">
      <x v="2"/>
      <x/>
    </i>
    <i r="1">
      <x v="3"/>
      <x/>
    </i>
    <i>
      <x v="3"/>
      <x/>
      <x/>
    </i>
    <i r="1">
      <x v="1"/>
      <x/>
    </i>
    <i r="1">
      <x v="2"/>
      <x/>
    </i>
    <i r="1">
      <x v="3"/>
      <x/>
    </i>
    <i>
      <x v="4"/>
      <x/>
      <x/>
    </i>
    <i r="1">
      <x v="1"/>
      <x/>
    </i>
    <i r="1">
      <x v="2"/>
      <x/>
    </i>
    <i r="1">
      <x v="3"/>
      <x/>
    </i>
    <i>
      <x v="5"/>
      <x/>
      <x/>
    </i>
    <i r="1">
      <x v="1"/>
      <x/>
    </i>
    <i r="1">
      <x v="2"/>
      <x/>
    </i>
    <i r="1">
      <x v="3"/>
      <x/>
    </i>
    <i>
      <x v="6"/>
      <x v="4"/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of Output" fld="4" subtotal="min" baseField="3" baseItem="0"/>
    <dataField name="Average of Output5" fld="4" subtotal="average" baseField="3" baseItem="0"/>
    <dataField name="Max of Output2" fld="4" subtotal="max" baseField="3" baseItem="0"/>
    <dataField name="StdDev of Output4" fld="4" subtotal="stdDev" baseField="3" baseItem="0"/>
    <dataField name="Count of Output3" fld="4" subtotal="count" baseField="3" baseItem="0"/>
  </dataFields>
  <formats count="25">
    <format dxfId="24">
      <pivotArea outline="0" fieldPosition="0">
        <references count="4">
          <reference field="4294967294" count="4" selected="0">
            <x v="0"/>
            <x v="1"/>
            <x v="2"/>
            <x v="3"/>
          </reference>
          <reference field="1" count="4" selected="0">
            <x v="0"/>
            <x v="1"/>
            <x v="2"/>
            <x v="3"/>
          </reference>
          <reference field="2" count="6" selected="0">
            <x v="0"/>
            <x v="1"/>
            <x v="2"/>
            <x v="3"/>
            <x v="4"/>
            <x v="5"/>
          </reference>
          <reference field="3" count="1" selected="0">
            <x v="0"/>
          </reference>
        </references>
      </pivotArea>
    </format>
    <format dxfId="23">
      <pivotArea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22">
      <pivotArea dataOnly="0" labelOnly="1" outline="0" offset="IV2" fieldPosition="0">
        <references count="1">
          <reference field="2" count="1">
            <x v="0"/>
          </reference>
        </references>
      </pivotArea>
    </format>
    <format dxfId="21">
      <pivotArea dataOnly="0" labelOnly="1" outline="0" fieldPosition="0">
        <references count="2">
          <reference field="1" count="1">
            <x v="1"/>
          </reference>
          <reference field="2" count="1" selected="0">
            <x v="0"/>
          </reference>
        </references>
      </pivotArea>
    </format>
    <format dxfId="20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9">
      <pivotArea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format>
    <format dxfId="18">
      <pivotArea dataOnly="0" labelOnly="1" outline="0" offset="IV2" fieldPosition="0">
        <references count="1">
          <reference field="2" count="1">
            <x v="1"/>
          </reference>
        </references>
      </pivotArea>
    </format>
    <format dxfId="17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1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5">
      <pivotArea outline="0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</references>
      </pivotArea>
    </format>
    <format dxfId="14">
      <pivotArea dataOnly="0" labelOnly="1" outline="0" offset="IV2" fieldPosition="0">
        <references count="1">
          <reference field="2" count="1">
            <x v="2"/>
          </reference>
        </references>
      </pivotArea>
    </format>
    <format dxfId="13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11">
      <pivotArea outline="0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</references>
      </pivotArea>
    </format>
    <format dxfId="10">
      <pivotArea dataOnly="0" labelOnly="1" outline="0" offset="IV2" fieldPosition="0">
        <references count="1">
          <reference field="2" count="1">
            <x v="3"/>
          </reference>
        </references>
      </pivotArea>
    </format>
    <format dxfId="9">
      <pivotArea dataOnly="0" labelOnly="1" outline="0" fieldPosition="0">
        <references count="2">
          <reference field="1" count="1">
            <x v="1"/>
          </reference>
          <reference field="2" count="1" selected="0">
            <x v="3"/>
          </reference>
        </references>
      </pivotArea>
    </format>
    <format dxfId="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7">
      <pivotArea outline="0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</references>
      </pivotArea>
    </format>
    <format dxfId="6">
      <pivotArea dataOnly="0" labelOnly="1" outline="0" offset="IV2" fieldPosition="0">
        <references count="1">
          <reference field="2" count="1">
            <x v="4"/>
          </reference>
        </references>
      </pivotArea>
    </format>
    <format dxfId="5">
      <pivotArea dataOnly="0" labelOnly="1" outline="0" fieldPosition="0">
        <references count="2">
          <reference field="1" count="1">
            <x v="1"/>
          </reference>
          <reference field="2" count="1" selected="0">
            <x v="4"/>
          </reference>
        </references>
      </pivotArea>
    </format>
    <format dxfId="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3">
      <pivotArea outline="0" fieldPosition="0">
        <references count="3">
          <reference field="1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</references>
      </pivotArea>
    </format>
    <format dxfId="2">
      <pivotArea dataOnly="0" labelOnly="1" outline="0" offset="IV2" fieldPosition="0">
        <references count="1">
          <reference field="2" count="1">
            <x v="5"/>
          </reference>
        </references>
      </pivotArea>
    </format>
    <format dxfId="1">
      <pivotArea dataOnly="0" labelOnly="1" outline="0" fieldPosition="0">
        <references count="2">
          <reference field="1" count="1">
            <x v="1"/>
          </reference>
          <reference field="2" count="1" selected="0">
            <x v="5"/>
          </reference>
        </references>
      </pivotArea>
    </format>
    <format dxfId="0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5"/>
          </reference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sheetPr filterMode="1"/>
  <dimension ref="A1:E121"/>
  <sheetViews>
    <sheetView workbookViewId="0">
      <selection activeCell="C1" sqref="C1"/>
    </sheetView>
  </sheetViews>
  <sheetFormatPr defaultColWidth="9.1796875" defaultRowHeight="14" x14ac:dyDescent="0.3"/>
  <cols>
    <col min="1" max="1" width="9.1796875" style="1"/>
    <col min="2" max="2" width="11.54296875" style="1" customWidth="1"/>
    <col min="3" max="3" width="42.7265625" style="1" bestFit="1" customWidth="1"/>
    <col min="4" max="16384" width="9.1796875" style="1"/>
  </cols>
  <sheetData>
    <row r="1" spans="1:5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3">
      <c r="A2" s="1" t="s">
        <v>0</v>
      </c>
      <c r="B2" s="1">
        <v>-45</v>
      </c>
      <c r="C2" s="1" t="s">
        <v>1</v>
      </c>
      <c r="D2" s="1">
        <v>3.3</v>
      </c>
      <c r="E2" s="2">
        <v>4.4969959999999996E-3</v>
      </c>
    </row>
    <row r="3" spans="1:5" hidden="1" x14ac:dyDescent="0.3">
      <c r="A3" s="1" t="s">
        <v>0</v>
      </c>
      <c r="B3" s="1">
        <v>-45</v>
      </c>
      <c r="C3" s="1" t="s">
        <v>2</v>
      </c>
      <c r="D3" s="1">
        <v>3.3</v>
      </c>
      <c r="E3" s="2">
        <v>2.8436400000000001E-3</v>
      </c>
    </row>
    <row r="4" spans="1:5" hidden="1" x14ac:dyDescent="0.3">
      <c r="A4" s="1" t="s">
        <v>0</v>
      </c>
      <c r="B4" s="1">
        <v>-45</v>
      </c>
      <c r="C4" s="1" t="s">
        <v>3</v>
      </c>
      <c r="D4" s="1">
        <v>3.3</v>
      </c>
      <c r="E4" s="2">
        <v>2.6591230000000002E-3</v>
      </c>
    </row>
    <row r="5" spans="1:5" hidden="1" x14ac:dyDescent="0.3">
      <c r="A5" s="1" t="s">
        <v>0</v>
      </c>
      <c r="B5" s="1">
        <v>-45</v>
      </c>
      <c r="C5" s="1" t="s">
        <v>4</v>
      </c>
      <c r="D5" s="1">
        <v>3.3</v>
      </c>
      <c r="E5" s="2">
        <v>1.8858919999999999E-3</v>
      </c>
    </row>
    <row r="6" spans="1:5" hidden="1" x14ac:dyDescent="0.3">
      <c r="A6" s="1" t="s">
        <v>0</v>
      </c>
      <c r="B6" s="1">
        <v>-45</v>
      </c>
      <c r="C6" s="1" t="s">
        <v>5</v>
      </c>
      <c r="D6" s="1">
        <v>3.3</v>
      </c>
      <c r="E6" s="2">
        <v>1.1972199999999999E-3</v>
      </c>
    </row>
    <row r="7" spans="1:5" hidden="1" x14ac:dyDescent="0.3">
      <c r="A7" s="1" t="s">
        <v>0</v>
      </c>
      <c r="B7" s="1">
        <v>-45</v>
      </c>
      <c r="C7" s="1" t="s">
        <v>6</v>
      </c>
      <c r="D7" s="1">
        <v>3.3</v>
      </c>
      <c r="E7" s="2">
        <v>9.4686119999999997E-4</v>
      </c>
    </row>
    <row r="8" spans="1:5" hidden="1" x14ac:dyDescent="0.3">
      <c r="A8" s="1" t="s">
        <v>0</v>
      </c>
      <c r="B8" s="1">
        <v>85</v>
      </c>
      <c r="C8" s="1" t="s">
        <v>1</v>
      </c>
      <c r="D8" s="1">
        <v>3.3</v>
      </c>
      <c r="E8" s="2">
        <v>6.5031749999999999E-3</v>
      </c>
    </row>
    <row r="9" spans="1:5" hidden="1" x14ac:dyDescent="0.3">
      <c r="A9" s="1" t="s">
        <v>0</v>
      </c>
      <c r="B9" s="1">
        <v>85</v>
      </c>
      <c r="C9" s="1" t="s">
        <v>2</v>
      </c>
      <c r="D9" s="1">
        <v>3.3</v>
      </c>
      <c r="E9" s="2">
        <v>4.8371359999999997E-3</v>
      </c>
    </row>
    <row r="10" spans="1:5" hidden="1" x14ac:dyDescent="0.3">
      <c r="A10" s="1" t="s">
        <v>0</v>
      </c>
      <c r="B10" s="1">
        <v>85</v>
      </c>
      <c r="C10" s="1" t="s">
        <v>3</v>
      </c>
      <c r="D10" s="1">
        <v>3.3</v>
      </c>
      <c r="E10" s="2">
        <v>4.1529790000000002E-3</v>
      </c>
    </row>
    <row r="11" spans="1:5" hidden="1" x14ac:dyDescent="0.3">
      <c r="A11" s="1" t="s">
        <v>0</v>
      </c>
      <c r="B11" s="1">
        <v>85</v>
      </c>
      <c r="C11" s="1" t="s">
        <v>4</v>
      </c>
      <c r="D11" s="1">
        <v>3.3</v>
      </c>
      <c r="E11" s="2">
        <v>3.379754E-3</v>
      </c>
    </row>
    <row r="12" spans="1:5" hidden="1" x14ac:dyDescent="0.3">
      <c r="A12" s="1" t="s">
        <v>0</v>
      </c>
      <c r="B12" s="1">
        <v>85</v>
      </c>
      <c r="C12" s="1" t="s">
        <v>5</v>
      </c>
      <c r="D12" s="1">
        <v>3.3</v>
      </c>
      <c r="E12" s="2">
        <v>2.2162340000000001E-3</v>
      </c>
    </row>
    <row r="13" spans="1:5" hidden="1" x14ac:dyDescent="0.3">
      <c r="A13" s="1" t="s">
        <v>0</v>
      </c>
      <c r="B13" s="1">
        <v>85</v>
      </c>
      <c r="C13" s="1" t="s">
        <v>6</v>
      </c>
      <c r="D13" s="1">
        <v>3.3</v>
      </c>
      <c r="E13" s="2">
        <v>1.969143E-3</v>
      </c>
    </row>
    <row r="14" spans="1:5" hidden="1" x14ac:dyDescent="0.3">
      <c r="A14" s="1" t="s">
        <v>0</v>
      </c>
      <c r="B14" s="1">
        <v>75</v>
      </c>
      <c r="C14" s="1" t="s">
        <v>1</v>
      </c>
      <c r="D14" s="1">
        <v>3.3</v>
      </c>
      <c r="E14" s="2">
        <v>6.0964449999999998E-3</v>
      </c>
    </row>
    <row r="15" spans="1:5" hidden="1" x14ac:dyDescent="0.3">
      <c r="A15" s="1" t="s">
        <v>0</v>
      </c>
      <c r="B15" s="1">
        <v>75</v>
      </c>
      <c r="C15" s="1" t="s">
        <v>2</v>
      </c>
      <c r="D15" s="1">
        <v>3.3</v>
      </c>
      <c r="E15" s="2">
        <v>4.4319850000000003E-3</v>
      </c>
    </row>
    <row r="16" spans="1:5" hidden="1" x14ac:dyDescent="0.3">
      <c r="A16" s="1" t="s">
        <v>0</v>
      </c>
      <c r="B16" s="1">
        <v>75</v>
      </c>
      <c r="C16" s="1" t="s">
        <v>3</v>
      </c>
      <c r="D16" s="1">
        <v>3.3</v>
      </c>
      <c r="E16" s="2">
        <v>3.838513E-3</v>
      </c>
    </row>
    <row r="17" spans="1:5" hidden="1" x14ac:dyDescent="0.3">
      <c r="A17" s="1" t="s">
        <v>0</v>
      </c>
      <c r="B17" s="1">
        <v>75</v>
      </c>
      <c r="C17" s="1" t="s">
        <v>4</v>
      </c>
      <c r="D17" s="1">
        <v>3.3</v>
      </c>
      <c r="E17" s="2">
        <v>3.0668969999999999E-3</v>
      </c>
    </row>
    <row r="18" spans="1:5" hidden="1" x14ac:dyDescent="0.3">
      <c r="A18" s="1" t="s">
        <v>0</v>
      </c>
      <c r="B18" s="1">
        <v>75</v>
      </c>
      <c r="C18" s="1" t="s">
        <v>5</v>
      </c>
      <c r="D18" s="1">
        <v>3.3</v>
      </c>
      <c r="E18" s="2">
        <v>1.9977189999999998E-3</v>
      </c>
    </row>
    <row r="19" spans="1:5" hidden="1" x14ac:dyDescent="0.3">
      <c r="A19" s="1" t="s">
        <v>0</v>
      </c>
      <c r="B19" s="1">
        <v>75</v>
      </c>
      <c r="C19" s="1" t="s">
        <v>6</v>
      </c>
      <c r="D19" s="1">
        <v>3.3</v>
      </c>
      <c r="E19" s="2">
        <v>1.749727E-3</v>
      </c>
    </row>
    <row r="20" spans="1:5" hidden="1" x14ac:dyDescent="0.3">
      <c r="A20" s="1" t="s">
        <v>0</v>
      </c>
      <c r="B20" s="1">
        <v>25</v>
      </c>
      <c r="C20" s="1" t="s">
        <v>1</v>
      </c>
      <c r="D20" s="1">
        <v>3.3</v>
      </c>
      <c r="E20" s="2">
        <v>4.8968650000000002E-3</v>
      </c>
    </row>
    <row r="21" spans="1:5" hidden="1" x14ac:dyDescent="0.3">
      <c r="A21" s="1" t="s">
        <v>0</v>
      </c>
      <c r="B21" s="1">
        <v>25</v>
      </c>
      <c r="C21" s="1" t="s">
        <v>2</v>
      </c>
      <c r="D21" s="1">
        <v>3.3</v>
      </c>
      <c r="E21" s="2">
        <v>3.2351760000000002E-3</v>
      </c>
    </row>
    <row r="22" spans="1:5" hidden="1" x14ac:dyDescent="0.3">
      <c r="A22" s="1" t="s">
        <v>0</v>
      </c>
      <c r="B22" s="1">
        <v>25</v>
      </c>
      <c r="C22" s="1" t="s">
        <v>3</v>
      </c>
      <c r="D22" s="1">
        <v>3.3</v>
      </c>
      <c r="E22" s="2">
        <v>2.936981E-3</v>
      </c>
    </row>
    <row r="23" spans="1:5" hidden="1" x14ac:dyDescent="0.3">
      <c r="A23" s="1" t="s">
        <v>0</v>
      </c>
      <c r="B23" s="1">
        <v>25</v>
      </c>
      <c r="C23" s="1" t="s">
        <v>4</v>
      </c>
      <c r="D23" s="1">
        <v>3.3</v>
      </c>
      <c r="E23" s="2">
        <v>2.1615760000000001E-3</v>
      </c>
    </row>
    <row r="24" spans="1:5" hidden="1" x14ac:dyDescent="0.3">
      <c r="A24" s="1" t="s">
        <v>0</v>
      </c>
      <c r="B24" s="1">
        <v>25</v>
      </c>
      <c r="C24" s="1" t="s">
        <v>5</v>
      </c>
      <c r="D24" s="1">
        <v>3.3</v>
      </c>
      <c r="E24" s="2">
        <v>1.3765120000000001E-3</v>
      </c>
    </row>
    <row r="25" spans="1:5" hidden="1" x14ac:dyDescent="0.3">
      <c r="A25" s="1" t="s">
        <v>0</v>
      </c>
      <c r="B25" s="1">
        <v>25</v>
      </c>
      <c r="C25" s="1" t="s">
        <v>6</v>
      </c>
      <c r="D25" s="1">
        <v>3.3</v>
      </c>
      <c r="E25" s="2">
        <v>1.1252720000000001E-3</v>
      </c>
    </row>
    <row r="26" spans="1:5" x14ac:dyDescent="0.3">
      <c r="A26" s="1" t="s">
        <v>7</v>
      </c>
      <c r="B26" s="1">
        <v>-45</v>
      </c>
      <c r="C26" s="1" t="s">
        <v>1</v>
      </c>
      <c r="D26" s="1">
        <v>3.3</v>
      </c>
      <c r="E26" s="2">
        <v>4.7270979999999999E-3</v>
      </c>
    </row>
    <row r="27" spans="1:5" hidden="1" x14ac:dyDescent="0.3">
      <c r="A27" s="1" t="s">
        <v>7</v>
      </c>
      <c r="B27" s="1">
        <v>-45</v>
      </c>
      <c r="C27" s="1" t="s">
        <v>2</v>
      </c>
      <c r="D27" s="1">
        <v>3.3</v>
      </c>
      <c r="E27" s="2">
        <v>2.779952E-3</v>
      </c>
    </row>
    <row r="28" spans="1:5" hidden="1" x14ac:dyDescent="0.3">
      <c r="A28" s="1" t="s">
        <v>7</v>
      </c>
      <c r="B28" s="1">
        <v>-45</v>
      </c>
      <c r="C28" s="1" t="s">
        <v>3</v>
      </c>
      <c r="D28" s="1">
        <v>3.3</v>
      </c>
      <c r="E28" s="2">
        <v>2.5924189999999999E-3</v>
      </c>
    </row>
    <row r="29" spans="1:5" hidden="1" x14ac:dyDescent="0.3">
      <c r="A29" s="1" t="s">
        <v>7</v>
      </c>
      <c r="B29" s="1">
        <v>-45</v>
      </c>
      <c r="C29" s="1" t="s">
        <v>4</v>
      </c>
      <c r="D29" s="1">
        <v>3.3</v>
      </c>
      <c r="E29" s="2">
        <v>1.8443820000000001E-3</v>
      </c>
    </row>
    <row r="30" spans="1:5" hidden="1" x14ac:dyDescent="0.3">
      <c r="A30" s="1" t="s">
        <v>7</v>
      </c>
      <c r="B30" s="1">
        <v>-45</v>
      </c>
      <c r="C30" s="1" t="s">
        <v>5</v>
      </c>
      <c r="D30" s="1">
        <v>3.3</v>
      </c>
      <c r="E30" s="2">
        <v>1.171283E-3</v>
      </c>
    </row>
    <row r="31" spans="1:5" hidden="1" x14ac:dyDescent="0.3">
      <c r="A31" s="1" t="s">
        <v>7</v>
      </c>
      <c r="B31" s="1">
        <v>-45</v>
      </c>
      <c r="C31" s="1" t="s">
        <v>6</v>
      </c>
      <c r="D31" s="1">
        <v>3.3</v>
      </c>
      <c r="E31" s="2">
        <v>9.2676919999999999E-4</v>
      </c>
    </row>
    <row r="32" spans="1:5" hidden="1" x14ac:dyDescent="0.3">
      <c r="A32" s="1" t="s">
        <v>7</v>
      </c>
      <c r="B32" s="1">
        <v>85</v>
      </c>
      <c r="C32" s="1" t="s">
        <v>1</v>
      </c>
      <c r="D32" s="1">
        <v>3.3</v>
      </c>
      <c r="E32" s="2">
        <v>6.1079469999999999E-3</v>
      </c>
    </row>
    <row r="33" spans="1:5" hidden="1" x14ac:dyDescent="0.3">
      <c r="A33" s="1" t="s">
        <v>7</v>
      </c>
      <c r="B33" s="1">
        <v>85</v>
      </c>
      <c r="C33" s="1" t="s">
        <v>2</v>
      </c>
      <c r="D33" s="1">
        <v>3.3</v>
      </c>
      <c r="E33" s="2">
        <v>4.4745030000000003E-3</v>
      </c>
    </row>
    <row r="34" spans="1:5" hidden="1" x14ac:dyDescent="0.3">
      <c r="A34" s="1" t="s">
        <v>7</v>
      </c>
      <c r="B34" s="1">
        <v>85</v>
      </c>
      <c r="C34" s="1" t="s">
        <v>3</v>
      </c>
      <c r="D34" s="1">
        <v>3.3</v>
      </c>
      <c r="E34" s="2">
        <v>3.8659950000000001E-3</v>
      </c>
    </row>
    <row r="35" spans="1:5" hidden="1" x14ac:dyDescent="0.3">
      <c r="A35" s="1" t="s">
        <v>7</v>
      </c>
      <c r="B35" s="1">
        <v>85</v>
      </c>
      <c r="C35" s="1" t="s">
        <v>4</v>
      </c>
      <c r="D35" s="1">
        <v>3.3</v>
      </c>
      <c r="E35" s="2">
        <v>3.1085269999999998E-3</v>
      </c>
    </row>
    <row r="36" spans="1:5" hidden="1" x14ac:dyDescent="0.3">
      <c r="A36" s="1" t="s">
        <v>7</v>
      </c>
      <c r="B36" s="1">
        <v>85</v>
      </c>
      <c r="C36" s="1" t="s">
        <v>5</v>
      </c>
      <c r="D36" s="1">
        <v>3.3</v>
      </c>
      <c r="E36" s="2">
        <v>2.0370760000000001E-3</v>
      </c>
    </row>
    <row r="37" spans="1:5" hidden="1" x14ac:dyDescent="0.3">
      <c r="A37" s="1" t="s">
        <v>7</v>
      </c>
      <c r="B37" s="1">
        <v>85</v>
      </c>
      <c r="C37" s="1" t="s">
        <v>6</v>
      </c>
      <c r="D37" s="1">
        <v>3.3</v>
      </c>
      <c r="E37" s="2">
        <v>1.794906E-3</v>
      </c>
    </row>
    <row r="38" spans="1:5" hidden="1" x14ac:dyDescent="0.3">
      <c r="A38" s="1" t="s">
        <v>7</v>
      </c>
      <c r="B38" s="1">
        <v>75</v>
      </c>
      <c r="C38" s="1" t="s">
        <v>1</v>
      </c>
      <c r="D38" s="1">
        <v>3.3</v>
      </c>
      <c r="E38" s="2">
        <v>5.7879000000000003E-3</v>
      </c>
    </row>
    <row r="39" spans="1:5" hidden="1" x14ac:dyDescent="0.3">
      <c r="A39" s="1" t="s">
        <v>7</v>
      </c>
      <c r="B39" s="1">
        <v>75</v>
      </c>
      <c r="C39" s="1" t="s">
        <v>2</v>
      </c>
      <c r="D39" s="1">
        <v>3.3</v>
      </c>
      <c r="E39" s="2">
        <v>4.1521049999999997E-3</v>
      </c>
    </row>
    <row r="40" spans="1:5" hidden="1" x14ac:dyDescent="0.3">
      <c r="A40" s="1" t="s">
        <v>7</v>
      </c>
      <c r="B40" s="1">
        <v>75</v>
      </c>
      <c r="C40" s="1" t="s">
        <v>3</v>
      </c>
      <c r="D40" s="1">
        <v>3.3</v>
      </c>
      <c r="E40" s="2">
        <v>3.6160150000000002E-3</v>
      </c>
    </row>
    <row r="41" spans="1:5" hidden="1" x14ac:dyDescent="0.3">
      <c r="A41" s="1" t="s">
        <v>7</v>
      </c>
      <c r="B41" s="1">
        <v>75</v>
      </c>
      <c r="C41" s="1" t="s">
        <v>4</v>
      </c>
      <c r="D41" s="1">
        <v>3.3</v>
      </c>
      <c r="E41" s="2">
        <v>2.8592829999999998E-3</v>
      </c>
    </row>
    <row r="42" spans="1:5" hidden="1" x14ac:dyDescent="0.3">
      <c r="A42" s="1" t="s">
        <v>7</v>
      </c>
      <c r="B42" s="1">
        <v>75</v>
      </c>
      <c r="C42" s="1" t="s">
        <v>5</v>
      </c>
      <c r="D42" s="1">
        <v>3.3</v>
      </c>
      <c r="E42" s="2">
        <v>1.8591549999999999E-3</v>
      </c>
    </row>
    <row r="43" spans="1:5" hidden="1" x14ac:dyDescent="0.3">
      <c r="A43" s="1" t="s">
        <v>7</v>
      </c>
      <c r="B43" s="1">
        <v>75</v>
      </c>
      <c r="C43" s="1" t="s">
        <v>6</v>
      </c>
      <c r="D43" s="1">
        <v>3.3</v>
      </c>
      <c r="E43" s="2">
        <v>1.6156899999999999E-3</v>
      </c>
    </row>
    <row r="44" spans="1:5" hidden="1" x14ac:dyDescent="0.3">
      <c r="A44" s="1" t="s">
        <v>7</v>
      </c>
      <c r="B44" s="1">
        <v>25</v>
      </c>
      <c r="C44" s="1" t="s">
        <v>1</v>
      </c>
      <c r="D44" s="1">
        <v>3.3</v>
      </c>
      <c r="E44" s="2">
        <v>4.7630830000000004E-3</v>
      </c>
    </row>
    <row r="45" spans="1:5" hidden="1" x14ac:dyDescent="0.3">
      <c r="A45" s="1" t="s">
        <v>7</v>
      </c>
      <c r="B45" s="1">
        <v>25</v>
      </c>
      <c r="C45" s="1" t="s">
        <v>2</v>
      </c>
      <c r="D45" s="1">
        <v>3.3</v>
      </c>
      <c r="E45" s="2">
        <v>3.131263E-3</v>
      </c>
    </row>
    <row r="46" spans="1:5" hidden="1" x14ac:dyDescent="0.3">
      <c r="A46" s="1" t="s">
        <v>7</v>
      </c>
      <c r="B46" s="1">
        <v>25</v>
      </c>
      <c r="C46" s="1" t="s">
        <v>3</v>
      </c>
      <c r="D46" s="1">
        <v>3.3</v>
      </c>
      <c r="E46" s="2">
        <v>2.8444579999999998E-3</v>
      </c>
    </row>
    <row r="47" spans="1:5" hidden="1" x14ac:dyDescent="0.3">
      <c r="A47" s="1" t="s">
        <v>7</v>
      </c>
      <c r="B47" s="1">
        <v>25</v>
      </c>
      <c r="C47" s="1" t="s">
        <v>4</v>
      </c>
      <c r="D47" s="1">
        <v>3.3</v>
      </c>
      <c r="E47" s="2">
        <v>2.0886860000000002E-3</v>
      </c>
    </row>
    <row r="48" spans="1:5" hidden="1" x14ac:dyDescent="0.3">
      <c r="A48" s="1" t="s">
        <v>7</v>
      </c>
      <c r="B48" s="1">
        <v>25</v>
      </c>
      <c r="C48" s="1" t="s">
        <v>5</v>
      </c>
      <c r="D48" s="1">
        <v>3.3</v>
      </c>
      <c r="E48" s="2">
        <v>1.332104E-3</v>
      </c>
    </row>
    <row r="49" spans="1:5" hidden="1" x14ac:dyDescent="0.3">
      <c r="A49" s="1" t="s">
        <v>7</v>
      </c>
      <c r="B49" s="1">
        <v>25</v>
      </c>
      <c r="C49" s="1" t="s">
        <v>6</v>
      </c>
      <c r="D49" s="1">
        <v>3.3</v>
      </c>
      <c r="E49" s="2">
        <v>1.086474E-3</v>
      </c>
    </row>
    <row r="50" spans="1:5" x14ac:dyDescent="0.3">
      <c r="A50" s="1" t="s">
        <v>8</v>
      </c>
      <c r="B50" s="1">
        <v>-45</v>
      </c>
      <c r="C50" s="1" t="s">
        <v>1</v>
      </c>
      <c r="D50" s="1">
        <v>3.3</v>
      </c>
      <c r="E50" s="2">
        <v>4.800187E-3</v>
      </c>
    </row>
    <row r="51" spans="1:5" hidden="1" x14ac:dyDescent="0.3">
      <c r="A51" s="1" t="s">
        <v>8</v>
      </c>
      <c r="B51" s="1">
        <v>-45</v>
      </c>
      <c r="C51" s="1" t="s">
        <v>2</v>
      </c>
      <c r="D51" s="1">
        <v>3.3</v>
      </c>
      <c r="E51" s="2">
        <v>2.832944E-3</v>
      </c>
    </row>
    <row r="52" spans="1:5" hidden="1" x14ac:dyDescent="0.3">
      <c r="A52" s="1" t="s">
        <v>8</v>
      </c>
      <c r="B52" s="1">
        <v>-45</v>
      </c>
      <c r="C52" s="1" t="s">
        <v>3</v>
      </c>
      <c r="D52" s="1">
        <v>3.3</v>
      </c>
      <c r="E52" s="2">
        <v>2.652986E-3</v>
      </c>
    </row>
    <row r="53" spans="1:5" hidden="1" x14ac:dyDescent="0.3">
      <c r="A53" s="1" t="s">
        <v>8</v>
      </c>
      <c r="B53" s="1">
        <v>-45</v>
      </c>
      <c r="C53" s="1" t="s">
        <v>4</v>
      </c>
      <c r="D53" s="1">
        <v>3.3</v>
      </c>
      <c r="E53" s="2">
        <v>1.8833140000000001E-3</v>
      </c>
    </row>
    <row r="54" spans="1:5" hidden="1" x14ac:dyDescent="0.3">
      <c r="A54" s="1" t="s">
        <v>8</v>
      </c>
      <c r="B54" s="1">
        <v>-45</v>
      </c>
      <c r="C54" s="1" t="s">
        <v>5</v>
      </c>
      <c r="D54" s="1">
        <v>3.3</v>
      </c>
      <c r="E54" s="2">
        <v>1.195293E-3</v>
      </c>
    </row>
    <row r="55" spans="1:5" hidden="1" x14ac:dyDescent="0.3">
      <c r="A55" s="1" t="s">
        <v>8</v>
      </c>
      <c r="B55" s="1">
        <v>-45</v>
      </c>
      <c r="C55" s="1" t="s">
        <v>6</v>
      </c>
      <c r="D55" s="1">
        <v>3.3</v>
      </c>
      <c r="E55" s="2">
        <v>9.4792170000000003E-4</v>
      </c>
    </row>
    <row r="56" spans="1:5" hidden="1" x14ac:dyDescent="0.3">
      <c r="A56" s="1" t="s">
        <v>8</v>
      </c>
      <c r="B56" s="1">
        <v>85</v>
      </c>
      <c r="C56" s="1" t="s">
        <v>1</v>
      </c>
      <c r="D56" s="1">
        <v>3.3</v>
      </c>
      <c r="E56" s="2">
        <v>6.5510539999999997E-3</v>
      </c>
    </row>
    <row r="57" spans="1:5" hidden="1" x14ac:dyDescent="0.3">
      <c r="A57" s="1" t="s">
        <v>8</v>
      </c>
      <c r="B57" s="1">
        <v>85</v>
      </c>
      <c r="C57" s="1" t="s">
        <v>2</v>
      </c>
      <c r="D57" s="1">
        <v>3.3</v>
      </c>
      <c r="E57" s="2"/>
    </row>
    <row r="58" spans="1:5" hidden="1" x14ac:dyDescent="0.3">
      <c r="A58" s="1" t="s">
        <v>8</v>
      </c>
      <c r="B58" s="1">
        <v>85</v>
      </c>
      <c r="C58" s="1" t="s">
        <v>3</v>
      </c>
      <c r="D58" s="1">
        <v>3.3</v>
      </c>
      <c r="E58" s="2"/>
    </row>
    <row r="59" spans="1:5" hidden="1" x14ac:dyDescent="0.3">
      <c r="A59" s="1" t="s">
        <v>8</v>
      </c>
      <c r="B59" s="1">
        <v>85</v>
      </c>
      <c r="C59" s="1" t="s">
        <v>4</v>
      </c>
      <c r="D59" s="1">
        <v>3.3</v>
      </c>
      <c r="E59" s="2">
        <v>3.4404430000000001E-3</v>
      </c>
    </row>
    <row r="60" spans="1:5" hidden="1" x14ac:dyDescent="0.3">
      <c r="A60" s="1" t="s">
        <v>8</v>
      </c>
      <c r="B60" s="1">
        <v>85</v>
      </c>
      <c r="C60" s="1" t="s">
        <v>5</v>
      </c>
      <c r="D60" s="1">
        <v>3.3</v>
      </c>
      <c r="E60" s="2"/>
    </row>
    <row r="61" spans="1:5" hidden="1" x14ac:dyDescent="0.3">
      <c r="A61" s="1" t="s">
        <v>8</v>
      </c>
      <c r="B61" s="1">
        <v>85</v>
      </c>
      <c r="C61" s="1" t="s">
        <v>6</v>
      </c>
      <c r="D61" s="1">
        <v>3.3</v>
      </c>
      <c r="E61" s="2"/>
    </row>
    <row r="62" spans="1:5" hidden="1" x14ac:dyDescent="0.3">
      <c r="A62" s="1" t="s">
        <v>8</v>
      </c>
      <c r="B62" s="1">
        <v>75</v>
      </c>
      <c r="C62" s="1" t="s">
        <v>1</v>
      </c>
      <c r="D62" s="1">
        <v>3.3</v>
      </c>
      <c r="E62" s="2">
        <v>6.4300720000000002E-3</v>
      </c>
    </row>
    <row r="63" spans="1:5" hidden="1" x14ac:dyDescent="0.3">
      <c r="A63" s="1" t="s">
        <v>8</v>
      </c>
      <c r="B63" s="1">
        <v>75</v>
      </c>
      <c r="C63" s="1" t="s">
        <v>2</v>
      </c>
      <c r="D63" s="1">
        <v>3.3</v>
      </c>
      <c r="E63" s="2"/>
    </row>
    <row r="64" spans="1:5" hidden="1" x14ac:dyDescent="0.3">
      <c r="A64" s="1" t="s">
        <v>8</v>
      </c>
      <c r="B64" s="1">
        <v>75</v>
      </c>
      <c r="C64" s="1" t="s">
        <v>3</v>
      </c>
      <c r="D64" s="1">
        <v>3.3</v>
      </c>
      <c r="E64" s="2"/>
    </row>
    <row r="65" spans="1:5" hidden="1" x14ac:dyDescent="0.3">
      <c r="A65" s="1" t="s">
        <v>8</v>
      </c>
      <c r="B65" s="1">
        <v>75</v>
      </c>
      <c r="C65" s="1" t="s">
        <v>4</v>
      </c>
      <c r="D65" s="1">
        <v>3.3</v>
      </c>
      <c r="E65" s="2"/>
    </row>
    <row r="66" spans="1:5" hidden="1" x14ac:dyDescent="0.3">
      <c r="A66" s="1" t="s">
        <v>8</v>
      </c>
      <c r="B66" s="1">
        <v>75</v>
      </c>
      <c r="C66" s="1" t="s">
        <v>5</v>
      </c>
      <c r="D66" s="1">
        <v>3.3</v>
      </c>
      <c r="E66" s="2"/>
    </row>
    <row r="67" spans="1:5" hidden="1" x14ac:dyDescent="0.3">
      <c r="A67" s="1" t="s">
        <v>8</v>
      </c>
      <c r="B67" s="1">
        <v>75</v>
      </c>
      <c r="C67" s="1" t="s">
        <v>6</v>
      </c>
      <c r="D67" s="1">
        <v>3.3</v>
      </c>
      <c r="E67" s="2"/>
    </row>
    <row r="68" spans="1:5" hidden="1" x14ac:dyDescent="0.3">
      <c r="A68" s="1" t="s">
        <v>8</v>
      </c>
      <c r="B68" s="1">
        <v>25</v>
      </c>
      <c r="C68" s="1" t="s">
        <v>1</v>
      </c>
      <c r="D68" s="1">
        <v>3.3</v>
      </c>
      <c r="E68" s="2">
        <v>4.8876700000000002E-3</v>
      </c>
    </row>
    <row r="69" spans="1:5" hidden="1" x14ac:dyDescent="0.3">
      <c r="A69" s="1" t="s">
        <v>8</v>
      </c>
      <c r="B69" s="1">
        <v>25</v>
      </c>
      <c r="C69" s="1" t="s">
        <v>2</v>
      </c>
      <c r="D69" s="1">
        <v>3.3</v>
      </c>
      <c r="E69" s="2">
        <v>3.226451E-3</v>
      </c>
    </row>
    <row r="70" spans="1:5" hidden="1" x14ac:dyDescent="0.3">
      <c r="A70" s="1" t="s">
        <v>8</v>
      </c>
      <c r="B70" s="1">
        <v>25</v>
      </c>
      <c r="C70" s="1" t="s">
        <v>3</v>
      </c>
      <c r="D70" s="1">
        <v>3.3</v>
      </c>
      <c r="E70" s="2">
        <v>2.9315220000000002E-3</v>
      </c>
    </row>
    <row r="71" spans="1:5" hidden="1" x14ac:dyDescent="0.3">
      <c r="A71" s="1" t="s">
        <v>8</v>
      </c>
      <c r="B71" s="1">
        <v>25</v>
      </c>
      <c r="C71" s="1" t="s">
        <v>4</v>
      </c>
      <c r="D71" s="1">
        <v>3.3</v>
      </c>
      <c r="E71" s="2">
        <v>2.158615E-3</v>
      </c>
    </row>
    <row r="72" spans="1:5" hidden="1" x14ac:dyDescent="0.3">
      <c r="A72" s="1" t="s">
        <v>8</v>
      </c>
      <c r="B72" s="1">
        <v>25</v>
      </c>
      <c r="C72" s="1" t="s">
        <v>5</v>
      </c>
      <c r="D72" s="1">
        <v>3.3</v>
      </c>
      <c r="E72" s="2">
        <v>1.3696540000000001E-3</v>
      </c>
    </row>
    <row r="73" spans="1:5" hidden="1" x14ac:dyDescent="0.3">
      <c r="A73" s="1" t="s">
        <v>8</v>
      </c>
      <c r="B73" s="1">
        <v>25</v>
      </c>
      <c r="C73" s="1" t="s">
        <v>6</v>
      </c>
      <c r="D73" s="1">
        <v>3.3</v>
      </c>
      <c r="E73" s="2">
        <v>1.12192E-3</v>
      </c>
    </row>
    <row r="74" spans="1:5" x14ac:dyDescent="0.3">
      <c r="A74" s="1" t="s">
        <v>20</v>
      </c>
      <c r="B74" s="1">
        <v>-45</v>
      </c>
      <c r="C74" s="1" t="s">
        <v>1</v>
      </c>
      <c r="D74" s="1">
        <v>3.3</v>
      </c>
      <c r="E74" s="2">
        <v>4.5031890000000003E-3</v>
      </c>
    </row>
    <row r="75" spans="1:5" hidden="1" x14ac:dyDescent="0.3">
      <c r="A75" s="1" t="s">
        <v>20</v>
      </c>
      <c r="B75" s="1">
        <v>-45</v>
      </c>
      <c r="C75" s="1" t="s">
        <v>2</v>
      </c>
      <c r="D75" s="1">
        <v>3.3</v>
      </c>
      <c r="E75" s="2">
        <v>2.853932E-3</v>
      </c>
    </row>
    <row r="76" spans="1:5" hidden="1" x14ac:dyDescent="0.3">
      <c r="A76" s="1" t="s">
        <v>20</v>
      </c>
      <c r="B76" s="1">
        <v>-45</v>
      </c>
      <c r="C76" s="1" t="s">
        <v>3</v>
      </c>
      <c r="D76" s="1">
        <v>3.3</v>
      </c>
      <c r="E76" s="2">
        <v>2.6674979999999999E-3</v>
      </c>
    </row>
    <row r="77" spans="1:5" hidden="1" x14ac:dyDescent="0.3">
      <c r="A77" s="1" t="s">
        <v>20</v>
      </c>
      <c r="B77" s="1">
        <v>-45</v>
      </c>
      <c r="C77" s="1" t="s">
        <v>4</v>
      </c>
      <c r="D77" s="1">
        <v>3.3</v>
      </c>
      <c r="E77" s="2">
        <v>1.8983419999999999E-3</v>
      </c>
    </row>
    <row r="78" spans="1:5" hidden="1" x14ac:dyDescent="0.3">
      <c r="A78" s="1" t="s">
        <v>20</v>
      </c>
      <c r="B78" s="1">
        <v>-45</v>
      </c>
      <c r="C78" s="1" t="s">
        <v>5</v>
      </c>
      <c r="D78" s="1">
        <v>3.3</v>
      </c>
      <c r="E78" s="2">
        <v>1.2081800000000001E-3</v>
      </c>
    </row>
    <row r="79" spans="1:5" hidden="1" x14ac:dyDescent="0.3">
      <c r="A79" s="1" t="s">
        <v>20</v>
      </c>
      <c r="B79" s="1">
        <v>-45</v>
      </c>
      <c r="C79" s="1" t="s">
        <v>6</v>
      </c>
      <c r="D79" s="1">
        <v>3.3</v>
      </c>
      <c r="E79" s="2">
        <v>9.6049220000000003E-4</v>
      </c>
    </row>
    <row r="80" spans="1:5" hidden="1" x14ac:dyDescent="0.3">
      <c r="A80" s="1" t="s">
        <v>20</v>
      </c>
      <c r="B80" s="1">
        <v>85</v>
      </c>
      <c r="C80" s="1" t="s">
        <v>1</v>
      </c>
      <c r="D80" s="1">
        <v>3.3</v>
      </c>
      <c r="E80" s="2">
        <v>6.4277240000000001E-3</v>
      </c>
    </row>
    <row r="81" spans="1:5" hidden="1" x14ac:dyDescent="0.3">
      <c r="A81" s="1" t="s">
        <v>20</v>
      </c>
      <c r="B81" s="1">
        <v>85</v>
      </c>
      <c r="C81" s="1" t="s">
        <v>2</v>
      </c>
      <c r="D81" s="1">
        <v>3.3</v>
      </c>
      <c r="E81" s="2">
        <v>4.7669410000000002E-3</v>
      </c>
    </row>
    <row r="82" spans="1:5" hidden="1" x14ac:dyDescent="0.3">
      <c r="A82" s="1" t="s">
        <v>20</v>
      </c>
      <c r="B82" s="1">
        <v>85</v>
      </c>
      <c r="C82" s="1" t="s">
        <v>3</v>
      </c>
      <c r="D82" s="1">
        <v>3.3</v>
      </c>
      <c r="E82" s="2">
        <v>4.1002110000000003E-3</v>
      </c>
    </row>
    <row r="83" spans="1:5" hidden="1" x14ac:dyDescent="0.3">
      <c r="A83" s="1" t="s">
        <v>20</v>
      </c>
      <c r="B83" s="1">
        <v>85</v>
      </c>
      <c r="C83" s="1" t="s">
        <v>4</v>
      </c>
      <c r="D83" s="1">
        <v>3.3</v>
      </c>
      <c r="E83" s="2">
        <v>3.3376719999999999E-3</v>
      </c>
    </row>
    <row r="84" spans="1:5" hidden="1" x14ac:dyDescent="0.3">
      <c r="A84" s="1" t="s">
        <v>20</v>
      </c>
      <c r="B84" s="1">
        <v>85</v>
      </c>
      <c r="C84" s="1" t="s">
        <v>5</v>
      </c>
      <c r="D84" s="1">
        <v>3.3</v>
      </c>
      <c r="E84" s="2">
        <v>2.198073E-3</v>
      </c>
    </row>
    <row r="85" spans="1:5" hidden="1" x14ac:dyDescent="0.3">
      <c r="A85" s="1" t="s">
        <v>20</v>
      </c>
      <c r="B85" s="1">
        <v>85</v>
      </c>
      <c r="C85" s="1" t="s">
        <v>6</v>
      </c>
      <c r="D85" s="1">
        <v>3.3</v>
      </c>
      <c r="E85" s="2">
        <v>1.952367E-3</v>
      </c>
    </row>
    <row r="86" spans="1:5" hidden="1" x14ac:dyDescent="0.3">
      <c r="A86" s="1" t="s">
        <v>20</v>
      </c>
      <c r="B86" s="1">
        <v>75</v>
      </c>
      <c r="C86" s="1" t="s">
        <v>1</v>
      </c>
      <c r="D86" s="1">
        <v>3.3</v>
      </c>
      <c r="E86" s="2">
        <v>6.0546890000000003E-3</v>
      </c>
    </row>
    <row r="87" spans="1:5" hidden="1" x14ac:dyDescent="0.3">
      <c r="A87" s="1" t="s">
        <v>20</v>
      </c>
      <c r="B87" s="1">
        <v>75</v>
      </c>
      <c r="C87" s="1" t="s">
        <v>2</v>
      </c>
      <c r="D87" s="1">
        <v>3.3</v>
      </c>
      <c r="E87" s="2">
        <v>4.3972079999999997E-3</v>
      </c>
    </row>
    <row r="88" spans="1:5" hidden="1" x14ac:dyDescent="0.3">
      <c r="A88" s="1" t="s">
        <v>20</v>
      </c>
      <c r="B88" s="1">
        <v>75</v>
      </c>
      <c r="C88" s="1" t="s">
        <v>3</v>
      </c>
      <c r="D88" s="1">
        <v>3.3</v>
      </c>
      <c r="E88" s="2">
        <v>3.8113800000000001E-3</v>
      </c>
    </row>
    <row r="89" spans="1:5" hidden="1" x14ac:dyDescent="0.3">
      <c r="A89" s="1" t="s">
        <v>20</v>
      </c>
      <c r="B89" s="1">
        <v>75</v>
      </c>
      <c r="C89" s="1" t="s">
        <v>4</v>
      </c>
      <c r="D89" s="1">
        <v>3.3</v>
      </c>
      <c r="E89" s="2">
        <v>3.0448659999999998E-3</v>
      </c>
    </row>
    <row r="90" spans="1:5" hidden="1" x14ac:dyDescent="0.3">
      <c r="A90" s="1" t="s">
        <v>20</v>
      </c>
      <c r="B90" s="1">
        <v>75</v>
      </c>
      <c r="C90" s="1" t="s">
        <v>5</v>
      </c>
      <c r="D90" s="1">
        <v>3.3</v>
      </c>
      <c r="E90" s="2">
        <v>1.9865500000000001E-3</v>
      </c>
    </row>
    <row r="91" spans="1:5" hidden="1" x14ac:dyDescent="0.3">
      <c r="A91" s="1" t="s">
        <v>20</v>
      </c>
      <c r="B91" s="1">
        <v>75</v>
      </c>
      <c r="C91" s="1" t="s">
        <v>6</v>
      </c>
      <c r="D91" s="1">
        <v>3.3</v>
      </c>
      <c r="E91" s="2">
        <v>1.7387909999999999E-3</v>
      </c>
    </row>
    <row r="92" spans="1:5" hidden="1" x14ac:dyDescent="0.3">
      <c r="A92" s="1" t="s">
        <v>20</v>
      </c>
      <c r="B92" s="1">
        <v>25</v>
      </c>
      <c r="C92" s="1" t="s">
        <v>1</v>
      </c>
      <c r="D92" s="1">
        <v>3.3</v>
      </c>
      <c r="E92" s="2">
        <v>4.8858979999999996E-3</v>
      </c>
    </row>
    <row r="93" spans="1:5" hidden="1" x14ac:dyDescent="0.3">
      <c r="A93" s="1" t="s">
        <v>20</v>
      </c>
      <c r="B93" s="1">
        <v>25</v>
      </c>
      <c r="C93" s="1" t="s">
        <v>2</v>
      </c>
      <c r="D93" s="1">
        <v>3.3</v>
      </c>
      <c r="E93" s="2">
        <v>3.2307799999999999E-3</v>
      </c>
    </row>
    <row r="94" spans="1:5" hidden="1" x14ac:dyDescent="0.3">
      <c r="A94" s="1" t="s">
        <v>20</v>
      </c>
      <c r="B94" s="1">
        <v>25</v>
      </c>
      <c r="C94" s="1" t="s">
        <v>3</v>
      </c>
      <c r="D94" s="1">
        <v>3.3</v>
      </c>
      <c r="E94" s="2">
        <v>2.9360300000000001E-3</v>
      </c>
    </row>
    <row r="95" spans="1:5" hidden="1" x14ac:dyDescent="0.3">
      <c r="A95" s="1" t="s">
        <v>20</v>
      </c>
      <c r="B95" s="1">
        <v>25</v>
      </c>
      <c r="C95" s="1" t="s">
        <v>4</v>
      </c>
      <c r="D95" s="1">
        <v>3.3</v>
      </c>
      <c r="E95" s="2">
        <v>2.1641249999999998E-3</v>
      </c>
    </row>
    <row r="96" spans="1:5" hidden="1" x14ac:dyDescent="0.3">
      <c r="A96" s="1" t="s">
        <v>20</v>
      </c>
      <c r="B96" s="1">
        <v>25</v>
      </c>
      <c r="C96" s="1" t="s">
        <v>5</v>
      </c>
      <c r="D96" s="1">
        <v>3.3</v>
      </c>
      <c r="E96" s="2">
        <v>1.3801550000000001E-3</v>
      </c>
    </row>
    <row r="97" spans="1:5" hidden="1" x14ac:dyDescent="0.3">
      <c r="A97" s="1" t="s">
        <v>20</v>
      </c>
      <c r="B97" s="1">
        <v>25</v>
      </c>
      <c r="C97" s="1" t="s">
        <v>6</v>
      </c>
      <c r="D97" s="1">
        <v>3.3</v>
      </c>
      <c r="E97" s="2">
        <v>1.1327290000000001E-3</v>
      </c>
    </row>
    <row r="98" spans="1:5" x14ac:dyDescent="0.3">
      <c r="A98" s="1" t="s">
        <v>21</v>
      </c>
      <c r="B98" s="1">
        <v>-45</v>
      </c>
      <c r="C98" s="1" t="s">
        <v>1</v>
      </c>
      <c r="D98" s="1">
        <v>3.3</v>
      </c>
      <c r="E98" s="2">
        <v>4.5618239999999999E-3</v>
      </c>
    </row>
    <row r="99" spans="1:5" hidden="1" x14ac:dyDescent="0.3">
      <c r="A99" s="1" t="s">
        <v>21</v>
      </c>
      <c r="B99" s="1">
        <v>-45</v>
      </c>
      <c r="C99" s="1" t="s">
        <v>2</v>
      </c>
      <c r="D99" s="1">
        <v>3.3</v>
      </c>
      <c r="E99" s="2">
        <v>2.8956810000000002E-3</v>
      </c>
    </row>
    <row r="100" spans="1:5" hidden="1" x14ac:dyDescent="0.3">
      <c r="A100" s="1" t="s">
        <v>21</v>
      </c>
      <c r="B100" s="1">
        <v>-45</v>
      </c>
      <c r="C100" s="1" t="s">
        <v>3</v>
      </c>
      <c r="D100" s="1">
        <v>3.3</v>
      </c>
      <c r="E100" s="2">
        <v>2.7060809999999999E-3</v>
      </c>
    </row>
    <row r="101" spans="1:5" hidden="1" x14ac:dyDescent="0.3">
      <c r="A101" s="1" t="s">
        <v>21</v>
      </c>
      <c r="B101" s="1">
        <v>-45</v>
      </c>
      <c r="C101" s="1" t="s">
        <v>4</v>
      </c>
      <c r="D101" s="1">
        <v>3.3</v>
      </c>
      <c r="E101" s="2">
        <v>1.9261930000000001E-3</v>
      </c>
    </row>
    <row r="102" spans="1:5" hidden="1" x14ac:dyDescent="0.3">
      <c r="A102" s="1" t="s">
        <v>21</v>
      </c>
      <c r="B102" s="1">
        <v>-45</v>
      </c>
      <c r="C102" s="1" t="s">
        <v>5</v>
      </c>
      <c r="D102" s="1">
        <v>3.3</v>
      </c>
      <c r="E102" s="2">
        <v>1.2345559999999999E-3</v>
      </c>
    </row>
    <row r="103" spans="1:5" hidden="1" x14ac:dyDescent="0.3">
      <c r="A103" s="1" t="s">
        <v>21</v>
      </c>
      <c r="B103" s="1">
        <v>-45</v>
      </c>
      <c r="C103" s="1" t="s">
        <v>6</v>
      </c>
      <c r="D103" s="1">
        <v>3.3</v>
      </c>
      <c r="E103" s="2">
        <v>9.8148089999999994E-4</v>
      </c>
    </row>
    <row r="104" spans="1:5" hidden="1" x14ac:dyDescent="0.3">
      <c r="A104" s="1" t="s">
        <v>21</v>
      </c>
      <c r="B104" s="1">
        <v>85</v>
      </c>
      <c r="C104" s="1" t="s">
        <v>1</v>
      </c>
      <c r="D104" s="1">
        <v>3.3</v>
      </c>
      <c r="E104" s="2">
        <v>6.4189149999999999E-3</v>
      </c>
    </row>
    <row r="105" spans="1:5" hidden="1" x14ac:dyDescent="0.3">
      <c r="A105" s="1" t="s">
        <v>21</v>
      </c>
      <c r="B105" s="1">
        <v>85</v>
      </c>
      <c r="C105" s="1" t="s">
        <v>2</v>
      </c>
      <c r="D105" s="1">
        <v>3.3</v>
      </c>
      <c r="E105" s="2">
        <v>4.7419200000000002E-3</v>
      </c>
    </row>
    <row r="106" spans="1:5" hidden="1" x14ac:dyDescent="0.3">
      <c r="A106" s="1" t="s">
        <v>21</v>
      </c>
      <c r="B106" s="1">
        <v>85</v>
      </c>
      <c r="C106" s="1" t="s">
        <v>3</v>
      </c>
      <c r="D106" s="1">
        <v>3.3</v>
      </c>
      <c r="E106" s="2">
        <v>4.0852409999999999E-3</v>
      </c>
    </row>
    <row r="107" spans="1:5" hidden="1" x14ac:dyDescent="0.3">
      <c r="A107" s="1" t="s">
        <v>21</v>
      </c>
      <c r="B107" s="1">
        <v>85</v>
      </c>
      <c r="C107" s="1" t="s">
        <v>4</v>
      </c>
      <c r="D107" s="1">
        <v>3.3</v>
      </c>
      <c r="E107" s="2">
        <v>3.315747E-3</v>
      </c>
    </row>
    <row r="108" spans="1:5" hidden="1" x14ac:dyDescent="0.3">
      <c r="A108" s="1" t="s">
        <v>21</v>
      </c>
      <c r="B108" s="1">
        <v>85</v>
      </c>
      <c r="C108" s="1" t="s">
        <v>5</v>
      </c>
      <c r="D108" s="1">
        <v>3.3</v>
      </c>
      <c r="E108" s="2">
        <v>2.1849679999999998E-3</v>
      </c>
    </row>
    <row r="109" spans="1:5" hidden="1" x14ac:dyDescent="0.3">
      <c r="A109" s="1" t="s">
        <v>21</v>
      </c>
      <c r="B109" s="1">
        <v>85</v>
      </c>
      <c r="C109" s="1" t="s">
        <v>6</v>
      </c>
      <c r="D109" s="1">
        <v>3.3</v>
      </c>
      <c r="E109" s="2">
        <v>1.9392910000000001E-3</v>
      </c>
    </row>
    <row r="110" spans="1:5" hidden="1" x14ac:dyDescent="0.3">
      <c r="A110" s="1" t="s">
        <v>21</v>
      </c>
      <c r="B110" s="1">
        <v>75</v>
      </c>
      <c r="C110" s="1" t="s">
        <v>1</v>
      </c>
      <c r="D110" s="1">
        <v>3.3</v>
      </c>
      <c r="E110" s="2">
        <v>6.0583970000000001E-3</v>
      </c>
    </row>
    <row r="111" spans="1:5" hidden="1" x14ac:dyDescent="0.3">
      <c r="A111" s="1" t="s">
        <v>21</v>
      </c>
      <c r="B111" s="1">
        <v>75</v>
      </c>
      <c r="C111" s="1" t="s">
        <v>2</v>
      </c>
      <c r="D111" s="1">
        <v>3.3</v>
      </c>
      <c r="E111" s="2">
        <v>4.3806100000000001E-3</v>
      </c>
    </row>
    <row r="112" spans="1:5" hidden="1" x14ac:dyDescent="0.3">
      <c r="A112" s="1" t="s">
        <v>21</v>
      </c>
      <c r="B112" s="1">
        <v>75</v>
      </c>
      <c r="C112" s="1" t="s">
        <v>3</v>
      </c>
      <c r="D112" s="1">
        <v>3.3</v>
      </c>
      <c r="E112" s="2">
        <v>3.8002959999999999E-3</v>
      </c>
    </row>
    <row r="113" spans="1:5" hidden="1" x14ac:dyDescent="0.3">
      <c r="A113" s="1" t="s">
        <v>21</v>
      </c>
      <c r="B113" s="1">
        <v>75</v>
      </c>
      <c r="C113" s="1" t="s">
        <v>4</v>
      </c>
      <c r="D113" s="1">
        <v>3.3</v>
      </c>
      <c r="E113" s="2">
        <v>3.028733E-3</v>
      </c>
    </row>
    <row r="114" spans="1:5" hidden="1" x14ac:dyDescent="0.3">
      <c r="A114" s="1" t="s">
        <v>21</v>
      </c>
      <c r="B114" s="1">
        <v>75</v>
      </c>
      <c r="C114" s="1" t="s">
        <v>5</v>
      </c>
      <c r="D114" s="1">
        <v>3.3</v>
      </c>
      <c r="E114" s="2">
        <v>1.9809820000000001E-3</v>
      </c>
    </row>
    <row r="115" spans="1:5" hidden="1" x14ac:dyDescent="0.3">
      <c r="A115" s="1" t="s">
        <v>21</v>
      </c>
      <c r="B115" s="1">
        <v>75</v>
      </c>
      <c r="C115" s="1" t="s">
        <v>6</v>
      </c>
      <c r="D115" s="1">
        <v>3.3</v>
      </c>
      <c r="E115" s="2">
        <v>1.7322119999999999E-3</v>
      </c>
    </row>
    <row r="116" spans="1:5" hidden="1" x14ac:dyDescent="0.3">
      <c r="A116" s="1" t="s">
        <v>21</v>
      </c>
      <c r="B116" s="1">
        <v>25</v>
      </c>
      <c r="C116" s="1" t="s">
        <v>1</v>
      </c>
      <c r="D116" s="1">
        <v>3.3</v>
      </c>
      <c r="E116" s="2">
        <v>4.941806E-3</v>
      </c>
    </row>
    <row r="117" spans="1:5" hidden="1" x14ac:dyDescent="0.3">
      <c r="A117" s="1" t="s">
        <v>21</v>
      </c>
      <c r="B117" s="1">
        <v>25</v>
      </c>
      <c r="C117" s="1" t="s">
        <v>2</v>
      </c>
      <c r="D117" s="1">
        <v>3.3</v>
      </c>
      <c r="E117" s="2">
        <v>3.2608960000000001E-3</v>
      </c>
    </row>
    <row r="118" spans="1:5" hidden="1" x14ac:dyDescent="0.3">
      <c r="A118" s="1" t="s">
        <v>21</v>
      </c>
      <c r="B118" s="1">
        <v>25</v>
      </c>
      <c r="C118" s="1" t="s">
        <v>3</v>
      </c>
      <c r="D118" s="1">
        <v>3.3</v>
      </c>
      <c r="E118" s="2">
        <v>2.961923E-3</v>
      </c>
    </row>
    <row r="119" spans="1:5" hidden="1" x14ac:dyDescent="0.3">
      <c r="A119" s="1" t="s">
        <v>21</v>
      </c>
      <c r="B119" s="1">
        <v>25</v>
      </c>
      <c r="C119" s="1" t="s">
        <v>4</v>
      </c>
      <c r="D119" s="1">
        <v>3.3</v>
      </c>
      <c r="E119" s="2">
        <v>2.1828780000000001E-3</v>
      </c>
    </row>
    <row r="120" spans="1:5" hidden="1" x14ac:dyDescent="0.3">
      <c r="A120" s="1" t="s">
        <v>21</v>
      </c>
      <c r="B120" s="1">
        <v>25</v>
      </c>
      <c r="C120" s="1" t="s">
        <v>5</v>
      </c>
      <c r="D120" s="1">
        <v>3.3</v>
      </c>
      <c r="E120" s="2">
        <v>1.402401E-3</v>
      </c>
    </row>
    <row r="121" spans="1:5" hidden="1" x14ac:dyDescent="0.3">
      <c r="A121" s="1" t="s">
        <v>21</v>
      </c>
      <c r="B121" s="1">
        <v>25</v>
      </c>
      <c r="C121" s="1" t="s">
        <v>6</v>
      </c>
      <c r="D121" s="1">
        <v>3.3</v>
      </c>
      <c r="E121" s="2">
        <v>1.1513459999999999E-3</v>
      </c>
    </row>
  </sheetData>
  <autoFilter ref="A1:E121" xr:uid="{92A97D49-CC6D-4592-9655-C9A5CBE17C78}">
    <filterColumn colId="1">
      <filters>
        <filter val="-45"/>
      </filters>
    </filterColumn>
    <filterColumn colId="2">
      <filters>
        <filter val="CM33_VCCD_0.9_200MHz_dhrystone_SIDC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E8D7-11A2-4FBF-B3C1-A67743E02914}">
  <dimension ref="A1:E265"/>
  <sheetViews>
    <sheetView workbookViewId="0">
      <selection sqref="A1:E265"/>
    </sheetView>
  </sheetViews>
  <sheetFormatPr defaultRowHeight="14.5" x14ac:dyDescent="0.35"/>
  <cols>
    <col min="3" max="3" width="42.7265625" bestFit="1" customWidth="1"/>
  </cols>
  <sheetData>
    <row r="1" spans="1:5" x14ac:dyDescent="0.3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35">
      <c r="A2" s="1" t="s">
        <v>9</v>
      </c>
      <c r="B2" s="1">
        <v>-45</v>
      </c>
      <c r="C2" s="1" t="s">
        <v>1</v>
      </c>
      <c r="D2" s="1">
        <v>3.3</v>
      </c>
      <c r="E2" s="2">
        <v>4.6066630000000004E-3</v>
      </c>
    </row>
    <row r="3" spans="1:5" x14ac:dyDescent="0.35">
      <c r="A3" s="1" t="s">
        <v>9</v>
      </c>
      <c r="B3" s="1">
        <v>-45</v>
      </c>
      <c r="C3" s="1" t="s">
        <v>2</v>
      </c>
      <c r="D3" s="1">
        <v>3.3</v>
      </c>
      <c r="E3" s="2">
        <v>2.9211939999999998E-3</v>
      </c>
    </row>
    <row r="4" spans="1:5" x14ac:dyDescent="0.35">
      <c r="A4" s="1" t="s">
        <v>9</v>
      </c>
      <c r="B4" s="1">
        <v>-45</v>
      </c>
      <c r="C4" s="1" t="s">
        <v>3</v>
      </c>
      <c r="D4" s="1">
        <v>3.3</v>
      </c>
      <c r="E4" s="2">
        <v>2.6898239999999999E-3</v>
      </c>
    </row>
    <row r="5" spans="1:5" x14ac:dyDescent="0.35">
      <c r="A5" s="1" t="s">
        <v>9</v>
      </c>
      <c r="B5" s="1">
        <v>-45</v>
      </c>
      <c r="C5" s="1" t="s">
        <v>4</v>
      </c>
      <c r="D5" s="1">
        <v>3.3</v>
      </c>
      <c r="E5" s="2">
        <v>1.919867E-3</v>
      </c>
    </row>
    <row r="6" spans="1:5" x14ac:dyDescent="0.35">
      <c r="A6" s="1" t="s">
        <v>9</v>
      </c>
      <c r="B6" s="1">
        <v>-45</v>
      </c>
      <c r="C6" s="1" t="s">
        <v>5</v>
      </c>
      <c r="D6" s="1">
        <v>3.3</v>
      </c>
      <c r="E6" s="2">
        <v>1.240651E-3</v>
      </c>
    </row>
    <row r="7" spans="1:5" x14ac:dyDescent="0.35">
      <c r="A7" s="1" t="s">
        <v>9</v>
      </c>
      <c r="B7" s="1">
        <v>-45</v>
      </c>
      <c r="C7" s="1" t="s">
        <v>6</v>
      </c>
      <c r="D7" s="1">
        <v>3.3</v>
      </c>
      <c r="E7" s="2">
        <v>9.8500369999999994E-4</v>
      </c>
    </row>
    <row r="8" spans="1:5" x14ac:dyDescent="0.35">
      <c r="A8" s="1" t="s">
        <v>9</v>
      </c>
      <c r="B8" s="1">
        <v>85</v>
      </c>
      <c r="C8" s="1" t="s">
        <v>1</v>
      </c>
      <c r="D8" s="1">
        <v>3.3</v>
      </c>
      <c r="E8" s="2">
        <v>5.9567370000000001E-3</v>
      </c>
    </row>
    <row r="9" spans="1:5" x14ac:dyDescent="0.35">
      <c r="A9" s="1" t="s">
        <v>9</v>
      </c>
      <c r="B9" s="1">
        <v>85</v>
      </c>
      <c r="C9" s="1" t="s">
        <v>2</v>
      </c>
      <c r="D9" s="1">
        <v>3.3</v>
      </c>
      <c r="E9" s="2">
        <v>6.2266539999999999E-3</v>
      </c>
    </row>
    <row r="10" spans="1:5" x14ac:dyDescent="0.35">
      <c r="A10" s="1" t="s">
        <v>9</v>
      </c>
      <c r="B10" s="1">
        <v>85</v>
      </c>
      <c r="C10" s="1" t="s">
        <v>3</v>
      </c>
      <c r="D10" s="1">
        <v>3.3</v>
      </c>
      <c r="E10" s="2">
        <v>6.2311110000000001E-3</v>
      </c>
    </row>
    <row r="11" spans="1:5" x14ac:dyDescent="0.35">
      <c r="A11" s="1" t="s">
        <v>9</v>
      </c>
      <c r="B11" s="1">
        <v>85</v>
      </c>
      <c r="C11" s="1" t="s">
        <v>4</v>
      </c>
      <c r="D11" s="1">
        <v>3.3</v>
      </c>
      <c r="E11" s="2">
        <v>6.2334080000000002E-3</v>
      </c>
    </row>
    <row r="12" spans="1:5" x14ac:dyDescent="0.35">
      <c r="A12" s="1" t="s">
        <v>9</v>
      </c>
      <c r="B12" s="1">
        <v>85</v>
      </c>
      <c r="C12" s="1" t="s">
        <v>5</v>
      </c>
      <c r="D12" s="1">
        <v>3.3</v>
      </c>
      <c r="E12" s="2">
        <v>6.2361760000000004E-3</v>
      </c>
    </row>
    <row r="13" spans="1:5" x14ac:dyDescent="0.35">
      <c r="A13" s="1" t="s">
        <v>9</v>
      </c>
      <c r="B13" s="1">
        <v>85</v>
      </c>
      <c r="C13" s="1" t="s">
        <v>6</v>
      </c>
      <c r="D13" s="1">
        <v>3.3</v>
      </c>
      <c r="E13" s="2">
        <v>6.2371859999999996E-3</v>
      </c>
    </row>
    <row r="14" spans="1:5" x14ac:dyDescent="0.35">
      <c r="A14" s="1" t="s">
        <v>9</v>
      </c>
      <c r="B14" s="1">
        <v>75</v>
      </c>
      <c r="C14" s="1" t="s">
        <v>1</v>
      </c>
      <c r="D14" s="1">
        <v>3.3</v>
      </c>
      <c r="E14" s="2">
        <v>2.7706079999999999E-3</v>
      </c>
    </row>
    <row r="15" spans="1:5" x14ac:dyDescent="0.35">
      <c r="A15" s="1" t="s">
        <v>9</v>
      </c>
      <c r="B15" s="1">
        <v>75</v>
      </c>
      <c r="C15" s="1" t="s">
        <v>2</v>
      </c>
      <c r="D15" s="1">
        <v>3.3</v>
      </c>
      <c r="E15" s="2">
        <v>2.7682449999999999E-3</v>
      </c>
    </row>
    <row r="16" spans="1:5" x14ac:dyDescent="0.35">
      <c r="A16" s="1" t="s">
        <v>9</v>
      </c>
      <c r="B16" s="1">
        <v>75</v>
      </c>
      <c r="C16" s="1" t="s">
        <v>3</v>
      </c>
      <c r="D16" s="1">
        <v>3.3</v>
      </c>
      <c r="E16" s="2">
        <v>5.9828950000000002E-3</v>
      </c>
    </row>
    <row r="17" spans="1:5" x14ac:dyDescent="0.35">
      <c r="A17" s="1" t="s">
        <v>9</v>
      </c>
      <c r="B17" s="1">
        <v>75</v>
      </c>
      <c r="C17" s="1" t="s">
        <v>4</v>
      </c>
      <c r="D17" s="1">
        <v>3.3</v>
      </c>
      <c r="E17" s="2">
        <v>5.9805029999999999E-3</v>
      </c>
    </row>
    <row r="18" spans="1:5" x14ac:dyDescent="0.35">
      <c r="A18" s="1" t="s">
        <v>9</v>
      </c>
      <c r="B18" s="1">
        <v>75</v>
      </c>
      <c r="C18" s="1" t="s">
        <v>5</v>
      </c>
      <c r="D18" s="1">
        <v>3.3</v>
      </c>
      <c r="E18" s="2">
        <v>5.9805889999999997E-3</v>
      </c>
    </row>
    <row r="19" spans="1:5" x14ac:dyDescent="0.35">
      <c r="A19" s="1" t="s">
        <v>9</v>
      </c>
      <c r="B19" s="1">
        <v>75</v>
      </c>
      <c r="C19" s="1" t="s">
        <v>6</v>
      </c>
      <c r="D19" s="1">
        <v>3.3</v>
      </c>
      <c r="E19" s="2">
        <v>5.7129889999999999E-3</v>
      </c>
    </row>
    <row r="20" spans="1:5" x14ac:dyDescent="0.35">
      <c r="A20" s="1" t="s">
        <v>9</v>
      </c>
      <c r="B20" s="1">
        <v>25</v>
      </c>
      <c r="C20" s="1" t="s">
        <v>1</v>
      </c>
      <c r="D20" s="1">
        <v>3.3</v>
      </c>
      <c r="E20" s="2">
        <v>4.8795710000000001E-3</v>
      </c>
    </row>
    <row r="21" spans="1:5" x14ac:dyDescent="0.35">
      <c r="A21" s="1" t="s">
        <v>9</v>
      </c>
      <c r="B21" s="1">
        <v>25</v>
      </c>
      <c r="C21" s="1" t="s">
        <v>2</v>
      </c>
      <c r="D21" s="1">
        <v>3.3</v>
      </c>
      <c r="E21" s="2">
        <v>3.189917E-3</v>
      </c>
    </row>
    <row r="22" spans="1:5" x14ac:dyDescent="0.35">
      <c r="A22" s="1" t="s">
        <v>9</v>
      </c>
      <c r="B22" s="1">
        <v>25</v>
      </c>
      <c r="C22" s="1" t="s">
        <v>3</v>
      </c>
      <c r="D22" s="1">
        <v>3.3</v>
      </c>
      <c r="E22" s="2">
        <v>2.9098790000000002E-3</v>
      </c>
    </row>
    <row r="23" spans="1:5" x14ac:dyDescent="0.35">
      <c r="A23" s="1" t="s">
        <v>9</v>
      </c>
      <c r="B23" s="1">
        <v>25</v>
      </c>
      <c r="C23" s="1" t="s">
        <v>4</v>
      </c>
      <c r="D23" s="1">
        <v>3.3</v>
      </c>
      <c r="E23" s="2">
        <v>2.1227540000000001E-3</v>
      </c>
    </row>
    <row r="24" spans="1:5" x14ac:dyDescent="0.35">
      <c r="A24" s="1" t="s">
        <v>9</v>
      </c>
      <c r="B24" s="1">
        <v>25</v>
      </c>
      <c r="C24" s="1" t="s">
        <v>5</v>
      </c>
      <c r="D24" s="1">
        <v>3.3</v>
      </c>
      <c r="E24" s="2">
        <v>1.363515E-3</v>
      </c>
    </row>
    <row r="25" spans="1:5" x14ac:dyDescent="0.35">
      <c r="A25" s="1" t="s">
        <v>9</v>
      </c>
      <c r="B25" s="1">
        <v>25</v>
      </c>
      <c r="C25" s="1" t="s">
        <v>6</v>
      </c>
      <c r="D25" s="1">
        <v>3.3</v>
      </c>
      <c r="E25" s="2">
        <v>1.1080980000000001E-3</v>
      </c>
    </row>
    <row r="26" spans="1:5" x14ac:dyDescent="0.35">
      <c r="A26" s="1" t="s">
        <v>10</v>
      </c>
      <c r="B26" s="1">
        <v>-45</v>
      </c>
      <c r="C26" s="1" t="s">
        <v>1</v>
      </c>
      <c r="D26" s="1">
        <v>3.3</v>
      </c>
      <c r="E26" s="2">
        <v>4.5234569999999998E-3</v>
      </c>
    </row>
    <row r="27" spans="1:5" x14ac:dyDescent="0.35">
      <c r="A27" s="1" t="s">
        <v>10</v>
      </c>
      <c r="B27" s="1">
        <v>-45</v>
      </c>
      <c r="C27" s="1" t="s">
        <v>2</v>
      </c>
      <c r="D27" s="1">
        <v>3.3</v>
      </c>
      <c r="E27" s="2">
        <v>2.8984890000000002E-3</v>
      </c>
    </row>
    <row r="28" spans="1:5" x14ac:dyDescent="0.35">
      <c r="A28" s="1" t="s">
        <v>10</v>
      </c>
      <c r="B28" s="1">
        <v>-45</v>
      </c>
      <c r="C28" s="1" t="s">
        <v>3</v>
      </c>
      <c r="D28" s="1">
        <v>3.3</v>
      </c>
      <c r="E28" s="2">
        <v>2.6973660000000001E-3</v>
      </c>
    </row>
    <row r="29" spans="1:5" x14ac:dyDescent="0.35">
      <c r="A29" s="1" t="s">
        <v>10</v>
      </c>
      <c r="B29" s="1">
        <v>-45</v>
      </c>
      <c r="C29" s="1" t="s">
        <v>4</v>
      </c>
      <c r="D29" s="1">
        <v>3.3</v>
      </c>
      <c r="E29" s="2">
        <v>1.9375900000000001E-3</v>
      </c>
    </row>
    <row r="30" spans="1:5" x14ac:dyDescent="0.35">
      <c r="A30" s="1" t="s">
        <v>10</v>
      </c>
      <c r="B30" s="1">
        <v>-45</v>
      </c>
      <c r="C30" s="1" t="s">
        <v>5</v>
      </c>
      <c r="D30" s="1">
        <v>3.3</v>
      </c>
      <c r="E30" s="2">
        <v>1.2433419999999999E-3</v>
      </c>
    </row>
    <row r="31" spans="1:5" x14ac:dyDescent="0.35">
      <c r="A31" s="1" t="s">
        <v>10</v>
      </c>
      <c r="B31" s="1">
        <v>-45</v>
      </c>
      <c r="C31" s="1" t="s">
        <v>6</v>
      </c>
      <c r="D31" s="1">
        <v>3.3</v>
      </c>
      <c r="E31" s="2">
        <v>9.9689459999999989E-4</v>
      </c>
    </row>
    <row r="32" spans="1:5" x14ac:dyDescent="0.35">
      <c r="A32" s="1" t="s">
        <v>10</v>
      </c>
      <c r="B32" s="1">
        <v>85</v>
      </c>
      <c r="C32" s="1" t="s">
        <v>1</v>
      </c>
      <c r="D32" s="1">
        <v>3.3</v>
      </c>
      <c r="E32" s="2">
        <v>5.9767090000000002E-3</v>
      </c>
    </row>
    <row r="33" spans="1:5" x14ac:dyDescent="0.35">
      <c r="A33" s="1" t="s">
        <v>10</v>
      </c>
      <c r="B33" s="1">
        <v>85</v>
      </c>
      <c r="C33" s="1" t="s">
        <v>2</v>
      </c>
      <c r="D33" s="1">
        <v>3.3</v>
      </c>
      <c r="E33" s="2">
        <v>4.3562660000000001E-3</v>
      </c>
    </row>
    <row r="34" spans="1:5" x14ac:dyDescent="0.35">
      <c r="A34" s="1" t="s">
        <v>10</v>
      </c>
      <c r="B34" s="1">
        <v>85</v>
      </c>
      <c r="C34" s="1" t="s">
        <v>3</v>
      </c>
      <c r="D34" s="1">
        <v>3.3</v>
      </c>
      <c r="E34" s="2">
        <v>3.7887810000000002E-3</v>
      </c>
    </row>
    <row r="35" spans="1:5" x14ac:dyDescent="0.35">
      <c r="A35" s="1" t="s">
        <v>10</v>
      </c>
      <c r="B35" s="1">
        <v>85</v>
      </c>
      <c r="C35" s="1" t="s">
        <v>4</v>
      </c>
      <c r="D35" s="1">
        <v>3.3</v>
      </c>
      <c r="E35" s="2">
        <v>3.036735E-3</v>
      </c>
    </row>
    <row r="36" spans="1:5" x14ac:dyDescent="0.35">
      <c r="A36" s="1" t="s">
        <v>10</v>
      </c>
      <c r="B36" s="1">
        <v>85</v>
      </c>
      <c r="C36" s="1" t="s">
        <v>5</v>
      </c>
      <c r="D36" s="1">
        <v>3.3</v>
      </c>
      <c r="E36" s="2">
        <v>2.0009580000000002E-3</v>
      </c>
    </row>
    <row r="37" spans="1:5" x14ac:dyDescent="0.35">
      <c r="A37" s="1" t="s">
        <v>10</v>
      </c>
      <c r="B37" s="1">
        <v>85</v>
      </c>
      <c r="C37" s="1" t="s">
        <v>6</v>
      </c>
      <c r="D37" s="1">
        <v>3.3</v>
      </c>
      <c r="E37" s="2">
        <v>1.7593210000000001E-3</v>
      </c>
    </row>
    <row r="38" spans="1:5" x14ac:dyDescent="0.35">
      <c r="A38" s="1" t="s">
        <v>10</v>
      </c>
      <c r="B38" s="1">
        <v>75</v>
      </c>
      <c r="C38" s="1" t="s">
        <v>1</v>
      </c>
      <c r="D38" s="1">
        <v>3.3</v>
      </c>
      <c r="E38" s="2">
        <v>5.7055099999999996E-3</v>
      </c>
    </row>
    <row r="39" spans="1:5" x14ac:dyDescent="0.35">
      <c r="A39" s="1" t="s">
        <v>10</v>
      </c>
      <c r="B39" s="1">
        <v>75</v>
      </c>
      <c r="C39" s="1" t="s">
        <v>2</v>
      </c>
      <c r="D39" s="1">
        <v>3.3</v>
      </c>
      <c r="E39" s="2">
        <v>4.0796499999999998E-3</v>
      </c>
    </row>
    <row r="40" spans="1:5" x14ac:dyDescent="0.35">
      <c r="A40" s="1" t="s">
        <v>10</v>
      </c>
      <c r="B40" s="1">
        <v>75</v>
      </c>
      <c r="C40" s="1" t="s">
        <v>3</v>
      </c>
      <c r="D40" s="1">
        <v>3.3</v>
      </c>
      <c r="E40" s="2">
        <v>3.5723539999999998E-3</v>
      </c>
    </row>
    <row r="41" spans="1:5" x14ac:dyDescent="0.35">
      <c r="A41" s="1" t="s">
        <v>10</v>
      </c>
      <c r="B41" s="1">
        <v>75</v>
      </c>
      <c r="C41" s="1" t="s">
        <v>4</v>
      </c>
      <c r="D41" s="1">
        <v>3.3</v>
      </c>
      <c r="E41" s="2">
        <v>2.817356E-3</v>
      </c>
    </row>
    <row r="42" spans="1:5" x14ac:dyDescent="0.35">
      <c r="A42" s="1" t="s">
        <v>10</v>
      </c>
      <c r="B42" s="1">
        <v>75</v>
      </c>
      <c r="C42" s="1" t="s">
        <v>5</v>
      </c>
      <c r="D42" s="1">
        <v>3.3</v>
      </c>
      <c r="E42" s="2">
        <v>1.8442090000000001E-3</v>
      </c>
    </row>
    <row r="43" spans="1:5" x14ac:dyDescent="0.35">
      <c r="A43" s="1" t="s">
        <v>10</v>
      </c>
      <c r="B43" s="1">
        <v>75</v>
      </c>
      <c r="C43" s="1" t="s">
        <v>6</v>
      </c>
      <c r="D43" s="1">
        <v>3.3</v>
      </c>
      <c r="E43" s="2">
        <v>1.60275E-3</v>
      </c>
    </row>
    <row r="44" spans="1:5" x14ac:dyDescent="0.35">
      <c r="A44" s="1" t="s">
        <v>10</v>
      </c>
      <c r="B44" s="1">
        <v>25</v>
      </c>
      <c r="C44" s="1" t="s">
        <v>1</v>
      </c>
      <c r="D44" s="1">
        <v>3.3</v>
      </c>
      <c r="E44" s="2">
        <v>4.8187170000000001E-3</v>
      </c>
    </row>
    <row r="45" spans="1:5" x14ac:dyDescent="0.35">
      <c r="A45" s="1" t="s">
        <v>10</v>
      </c>
      <c r="B45" s="1">
        <v>25</v>
      </c>
      <c r="C45" s="1" t="s">
        <v>2</v>
      </c>
      <c r="D45" s="1">
        <v>3.3</v>
      </c>
      <c r="E45" s="2">
        <v>3.1935700000000002E-3</v>
      </c>
    </row>
    <row r="46" spans="1:5" x14ac:dyDescent="0.35">
      <c r="A46" s="1" t="s">
        <v>10</v>
      </c>
      <c r="B46" s="1">
        <v>25</v>
      </c>
      <c r="C46" s="1" t="s">
        <v>3</v>
      </c>
      <c r="D46" s="1">
        <v>3.3</v>
      </c>
      <c r="E46" s="2">
        <v>2.898645E-3</v>
      </c>
    </row>
    <row r="47" spans="1:5" x14ac:dyDescent="0.35">
      <c r="A47" s="1" t="s">
        <v>10</v>
      </c>
      <c r="B47" s="1">
        <v>25</v>
      </c>
      <c r="C47" s="1" t="s">
        <v>4</v>
      </c>
      <c r="D47" s="1">
        <v>3.3</v>
      </c>
      <c r="E47" s="2">
        <v>2.1430830000000001E-3</v>
      </c>
    </row>
    <row r="48" spans="1:5" x14ac:dyDescent="0.35">
      <c r="A48" s="1" t="s">
        <v>10</v>
      </c>
      <c r="B48" s="1">
        <v>25</v>
      </c>
      <c r="C48" s="1" t="s">
        <v>5</v>
      </c>
      <c r="D48" s="1">
        <v>3.3</v>
      </c>
      <c r="E48" s="2">
        <v>1.3769279999999999E-3</v>
      </c>
    </row>
    <row r="49" spans="1:5" x14ac:dyDescent="0.35">
      <c r="A49" s="1" t="s">
        <v>10</v>
      </c>
      <c r="B49" s="1">
        <v>25</v>
      </c>
      <c r="C49" s="1" t="s">
        <v>6</v>
      </c>
      <c r="D49" s="1">
        <v>3.3</v>
      </c>
      <c r="E49" s="2">
        <v>1.1319990000000001E-3</v>
      </c>
    </row>
    <row r="50" spans="1:5" x14ac:dyDescent="0.35">
      <c r="A50" s="1" t="s">
        <v>11</v>
      </c>
      <c r="B50" s="1">
        <v>-45</v>
      </c>
      <c r="C50" s="1" t="s">
        <v>1</v>
      </c>
      <c r="D50" s="1">
        <v>3.3</v>
      </c>
      <c r="E50" s="2">
        <v>4.4816969999999998E-3</v>
      </c>
    </row>
    <row r="51" spans="1:5" x14ac:dyDescent="0.35">
      <c r="A51" s="1" t="s">
        <v>11</v>
      </c>
      <c r="B51" s="1">
        <v>-45</v>
      </c>
      <c r="C51" s="1" t="s">
        <v>2</v>
      </c>
      <c r="D51" s="1">
        <v>3.3</v>
      </c>
      <c r="E51" s="2">
        <v>2.8559240000000001E-3</v>
      </c>
    </row>
    <row r="52" spans="1:5" x14ac:dyDescent="0.35">
      <c r="A52" s="1" t="s">
        <v>11</v>
      </c>
      <c r="B52" s="1">
        <v>-45</v>
      </c>
      <c r="C52" s="1" t="s">
        <v>3</v>
      </c>
      <c r="D52" s="1">
        <v>3.3</v>
      </c>
      <c r="E52" s="2">
        <v>2.6194109999999999E-3</v>
      </c>
    </row>
    <row r="53" spans="1:5" x14ac:dyDescent="0.35">
      <c r="A53" s="1" t="s">
        <v>11</v>
      </c>
      <c r="B53" s="1">
        <v>-45</v>
      </c>
      <c r="C53" s="1" t="s">
        <v>4</v>
      </c>
      <c r="D53" s="1">
        <v>3.3</v>
      </c>
      <c r="E53" s="2">
        <v>1.878291E-3</v>
      </c>
    </row>
    <row r="54" spans="1:5" x14ac:dyDescent="0.35">
      <c r="A54" s="1" t="s">
        <v>11</v>
      </c>
      <c r="B54" s="1">
        <v>-45</v>
      </c>
      <c r="C54" s="1" t="s">
        <v>5</v>
      </c>
      <c r="D54" s="1">
        <v>3.3</v>
      </c>
      <c r="E54" s="2">
        <v>1.1970139999999999E-3</v>
      </c>
    </row>
    <row r="55" spans="1:5" x14ac:dyDescent="0.35">
      <c r="A55" s="1" t="s">
        <v>11</v>
      </c>
      <c r="B55" s="1">
        <v>-45</v>
      </c>
      <c r="C55" s="1" t="s">
        <v>6</v>
      </c>
      <c r="D55" s="1">
        <v>3.3</v>
      </c>
      <c r="E55" s="2">
        <v>9.5226079999999997E-4</v>
      </c>
    </row>
    <row r="56" spans="1:5" x14ac:dyDescent="0.35">
      <c r="A56" s="1" t="s">
        <v>11</v>
      </c>
      <c r="B56" s="1">
        <v>85</v>
      </c>
      <c r="C56" s="1" t="s">
        <v>1</v>
      </c>
      <c r="D56" s="1">
        <v>3.3</v>
      </c>
      <c r="E56" s="2">
        <v>5.8472439999999997E-3</v>
      </c>
    </row>
    <row r="57" spans="1:5" x14ac:dyDescent="0.35">
      <c r="A57" s="1" t="s">
        <v>11</v>
      </c>
      <c r="B57" s="1">
        <v>85</v>
      </c>
      <c r="C57" s="1" t="s">
        <v>2</v>
      </c>
      <c r="D57" s="1">
        <v>3.3</v>
      </c>
      <c r="E57" s="2">
        <v>4.2131440000000003E-3</v>
      </c>
    </row>
    <row r="58" spans="1:5" x14ac:dyDescent="0.35">
      <c r="A58" s="1" t="s">
        <v>11</v>
      </c>
      <c r="B58" s="1">
        <v>85</v>
      </c>
      <c r="C58" s="1" t="s">
        <v>3</v>
      </c>
      <c r="D58" s="1">
        <v>3.3</v>
      </c>
      <c r="E58" s="2">
        <v>3.6683850000000001E-3</v>
      </c>
    </row>
    <row r="59" spans="1:5" x14ac:dyDescent="0.35">
      <c r="A59" s="1" t="s">
        <v>11</v>
      </c>
      <c r="B59" s="1">
        <v>85</v>
      </c>
      <c r="C59" s="1" t="s">
        <v>4</v>
      </c>
      <c r="D59" s="1">
        <v>3.3</v>
      </c>
      <c r="E59" s="2">
        <v>2.911168E-3</v>
      </c>
    </row>
    <row r="60" spans="1:5" x14ac:dyDescent="0.35">
      <c r="A60" s="1" t="s">
        <v>11</v>
      </c>
      <c r="B60" s="1">
        <v>85</v>
      </c>
      <c r="C60" s="1" t="s">
        <v>5</v>
      </c>
      <c r="D60" s="1">
        <v>3.3</v>
      </c>
      <c r="E60" s="2">
        <v>1.911247E-3</v>
      </c>
    </row>
    <row r="61" spans="1:5" x14ac:dyDescent="0.35">
      <c r="A61" s="1" t="s">
        <v>11</v>
      </c>
      <c r="B61" s="1">
        <v>85</v>
      </c>
      <c r="C61" s="1" t="s">
        <v>6</v>
      </c>
      <c r="D61" s="1">
        <v>3.3</v>
      </c>
      <c r="E61" s="2">
        <v>1.667827E-3</v>
      </c>
    </row>
    <row r="62" spans="1:5" x14ac:dyDescent="0.35">
      <c r="A62" s="1" t="s">
        <v>11</v>
      </c>
      <c r="B62" s="1">
        <v>75</v>
      </c>
      <c r="C62" s="1" t="s">
        <v>1</v>
      </c>
      <c r="D62" s="1">
        <v>3.3</v>
      </c>
      <c r="E62" s="2">
        <v>5.6025040000000003E-3</v>
      </c>
    </row>
    <row r="63" spans="1:5" x14ac:dyDescent="0.35">
      <c r="A63" s="1" t="s">
        <v>11</v>
      </c>
      <c r="B63" s="1">
        <v>75</v>
      </c>
      <c r="C63" s="1" t="s">
        <v>2</v>
      </c>
      <c r="D63" s="1">
        <v>3.3</v>
      </c>
      <c r="E63" s="2">
        <v>3.9652120000000001E-3</v>
      </c>
    </row>
    <row r="64" spans="1:5" x14ac:dyDescent="0.35">
      <c r="A64" s="1" t="s">
        <v>11</v>
      </c>
      <c r="B64" s="1">
        <v>75</v>
      </c>
      <c r="C64" s="1" t="s">
        <v>3</v>
      </c>
      <c r="D64" s="1">
        <v>3.3</v>
      </c>
      <c r="E64" s="2">
        <v>3.4707000000000002E-3</v>
      </c>
    </row>
    <row r="65" spans="1:5" x14ac:dyDescent="0.35">
      <c r="A65" s="1" t="s">
        <v>11</v>
      </c>
      <c r="B65" s="1">
        <v>75</v>
      </c>
      <c r="C65" s="1" t="s">
        <v>4</v>
      </c>
      <c r="D65" s="1">
        <v>3.3</v>
      </c>
      <c r="E65" s="2">
        <v>2.7120780000000001E-3</v>
      </c>
    </row>
    <row r="66" spans="1:5" x14ac:dyDescent="0.35">
      <c r="A66" s="1" t="s">
        <v>11</v>
      </c>
      <c r="B66" s="1">
        <v>75</v>
      </c>
      <c r="C66" s="1" t="s">
        <v>5</v>
      </c>
      <c r="D66" s="1">
        <v>3.3</v>
      </c>
      <c r="E66" s="2">
        <v>1.767226E-3</v>
      </c>
    </row>
    <row r="67" spans="1:5" x14ac:dyDescent="0.35">
      <c r="A67" s="1" t="s">
        <v>11</v>
      </c>
      <c r="B67" s="1">
        <v>75</v>
      </c>
      <c r="C67" s="1" t="s">
        <v>6</v>
      </c>
      <c r="D67" s="1">
        <v>3.3</v>
      </c>
      <c r="E67" s="2">
        <v>1.5228080000000001E-3</v>
      </c>
    </row>
    <row r="68" spans="1:5" x14ac:dyDescent="0.35">
      <c r="A68" s="1" t="s">
        <v>11</v>
      </c>
      <c r="B68" s="1">
        <v>25</v>
      </c>
      <c r="C68" s="1" t="s">
        <v>1</v>
      </c>
      <c r="D68" s="1">
        <v>3.3</v>
      </c>
      <c r="E68" s="2">
        <v>4.7900080000000001E-3</v>
      </c>
    </row>
    <row r="69" spans="1:5" x14ac:dyDescent="0.35">
      <c r="A69" s="1" t="s">
        <v>11</v>
      </c>
      <c r="B69" s="1">
        <v>25</v>
      </c>
      <c r="C69" s="1" t="s">
        <v>2</v>
      </c>
      <c r="D69" s="1">
        <v>3.3</v>
      </c>
      <c r="E69" s="2">
        <v>3.1559449999999998E-3</v>
      </c>
    </row>
    <row r="70" spans="1:5" x14ac:dyDescent="0.35">
      <c r="A70" s="1" t="s">
        <v>11</v>
      </c>
      <c r="B70" s="1">
        <v>25</v>
      </c>
      <c r="C70" s="1" t="s">
        <v>3</v>
      </c>
      <c r="D70" s="1">
        <v>3.3</v>
      </c>
      <c r="E70" s="2">
        <v>2.8591039999999999E-3</v>
      </c>
    </row>
    <row r="71" spans="1:5" x14ac:dyDescent="0.35">
      <c r="A71" s="1" t="s">
        <v>11</v>
      </c>
      <c r="B71" s="1">
        <v>25</v>
      </c>
      <c r="C71" s="1" t="s">
        <v>4</v>
      </c>
      <c r="D71" s="1">
        <v>3.3</v>
      </c>
      <c r="E71" s="2">
        <v>2.0988220000000002E-3</v>
      </c>
    </row>
    <row r="72" spans="1:5" x14ac:dyDescent="0.35">
      <c r="A72" s="1" t="s">
        <v>11</v>
      </c>
      <c r="B72" s="1">
        <v>25</v>
      </c>
      <c r="C72" s="1" t="s">
        <v>5</v>
      </c>
      <c r="D72" s="1">
        <v>3.3</v>
      </c>
      <c r="E72" s="2">
        <v>1.3376340000000001E-3</v>
      </c>
    </row>
    <row r="73" spans="1:5" x14ac:dyDescent="0.35">
      <c r="A73" s="1" t="s">
        <v>11</v>
      </c>
      <c r="B73" s="1">
        <v>25</v>
      </c>
      <c r="C73" s="1" t="s">
        <v>6</v>
      </c>
      <c r="D73" s="1">
        <v>3.3</v>
      </c>
      <c r="E73" s="2">
        <v>1.092083E-3</v>
      </c>
    </row>
    <row r="74" spans="1:5" x14ac:dyDescent="0.35">
      <c r="A74" s="1" t="s">
        <v>12</v>
      </c>
      <c r="B74" s="1">
        <v>-45</v>
      </c>
      <c r="C74" s="1" t="s">
        <v>1</v>
      </c>
      <c r="D74" s="1">
        <v>3.3</v>
      </c>
      <c r="E74" s="2">
        <v>4.5704930000000001E-3</v>
      </c>
    </row>
    <row r="75" spans="1:5" x14ac:dyDescent="0.35">
      <c r="A75" s="1" t="s">
        <v>12</v>
      </c>
      <c r="B75" s="1">
        <v>-45</v>
      </c>
      <c r="C75" s="1" t="s">
        <v>2</v>
      </c>
      <c r="D75" s="1">
        <v>3.3</v>
      </c>
      <c r="E75" s="2">
        <v>2.9039640000000002E-3</v>
      </c>
    </row>
    <row r="76" spans="1:5" x14ac:dyDescent="0.35">
      <c r="A76" s="1" t="s">
        <v>12</v>
      </c>
      <c r="B76" s="1">
        <v>-45</v>
      </c>
      <c r="C76" s="1" t="s">
        <v>3</v>
      </c>
      <c r="D76" s="1">
        <v>3.3</v>
      </c>
      <c r="E76" s="2">
        <v>2.7204260000000002E-3</v>
      </c>
    </row>
    <row r="77" spans="1:5" x14ac:dyDescent="0.35">
      <c r="A77" s="1" t="s">
        <v>12</v>
      </c>
      <c r="B77" s="1">
        <v>-45</v>
      </c>
      <c r="C77" s="1" t="s">
        <v>4</v>
      </c>
      <c r="D77" s="1">
        <v>3.3</v>
      </c>
      <c r="E77" s="2">
        <v>1.9396649999999999E-3</v>
      </c>
    </row>
    <row r="78" spans="1:5" x14ac:dyDescent="0.35">
      <c r="A78" s="1" t="s">
        <v>12</v>
      </c>
      <c r="B78" s="1">
        <v>-45</v>
      </c>
      <c r="C78" s="1" t="s">
        <v>5</v>
      </c>
      <c r="D78" s="1">
        <v>3.3</v>
      </c>
      <c r="E78" s="2">
        <v>1.231628E-3</v>
      </c>
    </row>
    <row r="79" spans="1:5" x14ac:dyDescent="0.35">
      <c r="A79" s="1" t="s">
        <v>12</v>
      </c>
      <c r="B79" s="1">
        <v>-45</v>
      </c>
      <c r="C79" s="1" t="s">
        <v>6</v>
      </c>
      <c r="D79" s="1">
        <v>3.3</v>
      </c>
      <c r="E79" s="2">
        <v>9.7805349999999995E-4</v>
      </c>
    </row>
    <row r="80" spans="1:5" x14ac:dyDescent="0.35">
      <c r="A80" s="1" t="s">
        <v>12</v>
      </c>
      <c r="B80" s="1">
        <v>85</v>
      </c>
      <c r="C80" s="1" t="s">
        <v>1</v>
      </c>
      <c r="D80" s="1">
        <v>3.3</v>
      </c>
      <c r="E80" s="2">
        <v>8.2634189999999993E-3</v>
      </c>
    </row>
    <row r="81" spans="1:5" x14ac:dyDescent="0.35">
      <c r="A81" s="1" t="s">
        <v>12</v>
      </c>
      <c r="B81" s="1">
        <v>85</v>
      </c>
      <c r="C81" s="1" t="s">
        <v>2</v>
      </c>
      <c r="D81" s="1">
        <v>3.3</v>
      </c>
      <c r="E81" s="2">
        <v>6.5986939999999996E-3</v>
      </c>
    </row>
    <row r="82" spans="1:5" x14ac:dyDescent="0.35">
      <c r="A82" s="1" t="s">
        <v>12</v>
      </c>
      <c r="B82" s="1">
        <v>85</v>
      </c>
      <c r="C82" s="1" t="s">
        <v>3</v>
      </c>
      <c r="D82" s="1">
        <v>3.3</v>
      </c>
      <c r="E82" s="2">
        <v>5.4798909999999998E-3</v>
      </c>
    </row>
    <row r="83" spans="1:5" x14ac:dyDescent="0.35">
      <c r="A83" s="1" t="s">
        <v>12</v>
      </c>
      <c r="B83" s="1">
        <v>85</v>
      </c>
      <c r="C83" s="1" t="s">
        <v>4</v>
      </c>
      <c r="D83" s="1">
        <v>3.3</v>
      </c>
      <c r="E83" s="2">
        <v>4.7118530000000002E-3</v>
      </c>
    </row>
    <row r="84" spans="1:5" x14ac:dyDescent="0.35">
      <c r="A84" s="1" t="s">
        <v>12</v>
      </c>
      <c r="B84" s="1">
        <v>85</v>
      </c>
      <c r="C84" s="1" t="s">
        <v>5</v>
      </c>
      <c r="D84" s="1">
        <v>3.3</v>
      </c>
      <c r="E84" s="2">
        <v>3.04208E-3</v>
      </c>
    </row>
    <row r="85" spans="1:5" x14ac:dyDescent="0.35">
      <c r="A85" s="1" t="s">
        <v>12</v>
      </c>
      <c r="B85" s="1">
        <v>85</v>
      </c>
      <c r="C85" s="1" t="s">
        <v>6</v>
      </c>
      <c r="D85" s="1">
        <v>3.3</v>
      </c>
      <c r="E85" s="2">
        <v>2.7895070000000001E-3</v>
      </c>
    </row>
    <row r="86" spans="1:5" x14ac:dyDescent="0.35">
      <c r="A86" s="1" t="s">
        <v>12</v>
      </c>
      <c r="B86" s="1">
        <v>75</v>
      </c>
      <c r="C86" s="1" t="s">
        <v>1</v>
      </c>
      <c r="D86" s="1">
        <v>3.3</v>
      </c>
      <c r="E86" s="2">
        <v>7.5484310000000004E-3</v>
      </c>
    </row>
    <row r="87" spans="1:5" x14ac:dyDescent="0.35">
      <c r="A87" s="1" t="s">
        <v>12</v>
      </c>
      <c r="B87" s="1">
        <v>75</v>
      </c>
      <c r="C87" s="1" t="s">
        <v>2</v>
      </c>
      <c r="D87" s="1">
        <v>3.3</v>
      </c>
      <c r="E87" s="2">
        <v>5.8796739999999997E-3</v>
      </c>
    </row>
    <row r="88" spans="1:5" x14ac:dyDescent="0.35">
      <c r="A88" s="1" t="s">
        <v>12</v>
      </c>
      <c r="B88" s="1">
        <v>75</v>
      </c>
      <c r="C88" s="1" t="s">
        <v>3</v>
      </c>
      <c r="D88" s="1">
        <v>3.3</v>
      </c>
      <c r="E88" s="2">
        <v>4.9296069999999999E-3</v>
      </c>
    </row>
    <row r="89" spans="1:5" x14ac:dyDescent="0.35">
      <c r="A89" s="1" t="s">
        <v>12</v>
      </c>
      <c r="B89" s="1">
        <v>75</v>
      </c>
      <c r="C89" s="1" t="s">
        <v>4</v>
      </c>
      <c r="D89" s="1">
        <v>3.3</v>
      </c>
      <c r="E89" s="2">
        <v>4.1584040000000001E-3</v>
      </c>
    </row>
    <row r="90" spans="1:5" x14ac:dyDescent="0.35">
      <c r="A90" s="1" t="s">
        <v>12</v>
      </c>
      <c r="B90" s="1">
        <v>75</v>
      </c>
      <c r="C90" s="1" t="s">
        <v>5</v>
      </c>
      <c r="D90" s="1">
        <v>3.3</v>
      </c>
      <c r="E90" s="2">
        <v>2.6673199999999999E-3</v>
      </c>
    </row>
    <row r="91" spans="1:5" x14ac:dyDescent="0.35">
      <c r="A91" s="1" t="s">
        <v>12</v>
      </c>
      <c r="B91" s="1">
        <v>75</v>
      </c>
      <c r="C91" s="1" t="s">
        <v>6</v>
      </c>
      <c r="D91" s="1">
        <v>3.3</v>
      </c>
      <c r="E91" s="2">
        <v>2.413971E-3</v>
      </c>
    </row>
    <row r="92" spans="1:5" x14ac:dyDescent="0.35">
      <c r="A92" s="1" t="s">
        <v>12</v>
      </c>
      <c r="B92" s="1">
        <v>25</v>
      </c>
      <c r="C92" s="1" t="s">
        <v>1</v>
      </c>
      <c r="D92" s="1">
        <v>3.3</v>
      </c>
      <c r="E92" s="2">
        <v>5.3043550000000002E-3</v>
      </c>
    </row>
    <row r="93" spans="1:5" x14ac:dyDescent="0.35">
      <c r="A93" s="1" t="s">
        <v>12</v>
      </c>
      <c r="B93" s="1">
        <v>25</v>
      </c>
      <c r="C93" s="1" t="s">
        <v>2</v>
      </c>
      <c r="D93" s="1">
        <v>3.3</v>
      </c>
      <c r="E93" s="2">
        <v>3.6320609999999998E-3</v>
      </c>
    </row>
    <row r="94" spans="1:5" x14ac:dyDescent="0.35">
      <c r="A94" s="1" t="s">
        <v>12</v>
      </c>
      <c r="B94" s="1">
        <v>25</v>
      </c>
      <c r="C94" s="1" t="s">
        <v>3</v>
      </c>
      <c r="D94" s="1">
        <v>3.3</v>
      </c>
      <c r="E94" s="2">
        <v>3.2361439999999998E-3</v>
      </c>
    </row>
    <row r="95" spans="1:5" x14ac:dyDescent="0.35">
      <c r="A95" s="1" t="s">
        <v>12</v>
      </c>
      <c r="B95" s="1">
        <v>25</v>
      </c>
      <c r="C95" s="1" t="s">
        <v>4</v>
      </c>
      <c r="D95" s="1">
        <v>3.3</v>
      </c>
      <c r="E95" s="2">
        <v>2.4589220000000001E-3</v>
      </c>
    </row>
    <row r="96" spans="1:5" x14ac:dyDescent="0.35">
      <c r="A96" s="1" t="s">
        <v>12</v>
      </c>
      <c r="B96" s="1">
        <v>25</v>
      </c>
      <c r="C96" s="1" t="s">
        <v>5</v>
      </c>
      <c r="D96" s="1">
        <v>3.3</v>
      </c>
      <c r="E96" s="2">
        <v>1.5566899999999999E-3</v>
      </c>
    </row>
    <row r="97" spans="1:5" x14ac:dyDescent="0.35">
      <c r="A97" s="1" t="s">
        <v>12</v>
      </c>
      <c r="B97" s="1">
        <v>25</v>
      </c>
      <c r="C97" s="1" t="s">
        <v>6</v>
      </c>
      <c r="D97" s="1">
        <v>3.3</v>
      </c>
      <c r="E97" s="2">
        <v>1.298649E-3</v>
      </c>
    </row>
    <row r="98" spans="1:5" x14ac:dyDescent="0.35">
      <c r="A98" s="1" t="s">
        <v>13</v>
      </c>
      <c r="B98" s="1">
        <v>-45</v>
      </c>
      <c r="C98" s="1" t="s">
        <v>1</v>
      </c>
      <c r="D98" s="1">
        <v>3.3</v>
      </c>
      <c r="E98" s="2">
        <v>4.4834439999999996E-3</v>
      </c>
    </row>
    <row r="99" spans="1:5" x14ac:dyDescent="0.35">
      <c r="A99" s="1" t="s">
        <v>13</v>
      </c>
      <c r="B99" s="1">
        <v>-45</v>
      </c>
      <c r="C99" s="1" t="s">
        <v>2</v>
      </c>
      <c r="D99" s="1">
        <v>3.3</v>
      </c>
      <c r="E99" s="2">
        <v>2.8534210000000001E-3</v>
      </c>
    </row>
    <row r="100" spans="1:5" x14ac:dyDescent="0.35">
      <c r="A100" s="1" t="s">
        <v>13</v>
      </c>
      <c r="B100" s="1">
        <v>-45</v>
      </c>
      <c r="C100" s="1" t="s">
        <v>3</v>
      </c>
      <c r="D100" s="1">
        <v>3.3</v>
      </c>
      <c r="E100" s="2">
        <v>2.6570930000000001E-3</v>
      </c>
    </row>
    <row r="101" spans="1:5" x14ac:dyDescent="0.35">
      <c r="A101" s="1" t="s">
        <v>13</v>
      </c>
      <c r="B101" s="1">
        <v>-45</v>
      </c>
      <c r="C101" s="1" t="s">
        <v>4</v>
      </c>
      <c r="D101" s="1">
        <v>3.3</v>
      </c>
      <c r="E101" s="2">
        <v>1.9044940000000001E-3</v>
      </c>
    </row>
    <row r="102" spans="1:5" x14ac:dyDescent="0.35">
      <c r="A102" s="1" t="s">
        <v>13</v>
      </c>
      <c r="B102" s="1">
        <v>-45</v>
      </c>
      <c r="C102" s="1" t="s">
        <v>5</v>
      </c>
      <c r="D102" s="1">
        <v>3.3</v>
      </c>
      <c r="E102" s="2">
        <v>1.205752E-3</v>
      </c>
    </row>
    <row r="103" spans="1:5" x14ac:dyDescent="0.35">
      <c r="A103" s="1" t="s">
        <v>13</v>
      </c>
      <c r="B103" s="1">
        <v>-45</v>
      </c>
      <c r="C103" s="1" t="s">
        <v>6</v>
      </c>
      <c r="D103" s="1">
        <v>3.3</v>
      </c>
      <c r="E103" s="2">
        <v>9.6400019999999997E-4</v>
      </c>
    </row>
    <row r="104" spans="1:5" x14ac:dyDescent="0.35">
      <c r="A104" s="1" t="s">
        <v>13</v>
      </c>
      <c r="B104" s="1">
        <v>85</v>
      </c>
      <c r="C104" s="1" t="s">
        <v>1</v>
      </c>
      <c r="D104" s="1">
        <v>3.3</v>
      </c>
      <c r="E104" s="2">
        <v>8.0377199999999999E-3</v>
      </c>
    </row>
    <row r="105" spans="1:5" x14ac:dyDescent="0.35">
      <c r="A105" s="1" t="s">
        <v>13</v>
      </c>
      <c r="B105" s="1">
        <v>85</v>
      </c>
      <c r="C105" s="1" t="s">
        <v>2</v>
      </c>
      <c r="D105" s="1">
        <v>3.3</v>
      </c>
      <c r="E105" s="2">
        <v>7.7744509999999999E-3</v>
      </c>
    </row>
    <row r="106" spans="1:5" x14ac:dyDescent="0.35">
      <c r="A106" s="1" t="s">
        <v>13</v>
      </c>
      <c r="B106" s="1">
        <v>85</v>
      </c>
      <c r="C106" s="1" t="s">
        <v>3</v>
      </c>
      <c r="D106" s="1">
        <v>3.3</v>
      </c>
      <c r="E106" s="2">
        <v>7.7850519999999998E-3</v>
      </c>
    </row>
    <row r="107" spans="1:5" x14ac:dyDescent="0.35">
      <c r="A107" s="1" t="s">
        <v>13</v>
      </c>
      <c r="B107" s="1">
        <v>85</v>
      </c>
      <c r="C107" s="1" t="s">
        <v>4</v>
      </c>
      <c r="D107" s="1">
        <v>3.3</v>
      </c>
      <c r="E107" s="2">
        <v>6.125836E-3</v>
      </c>
    </row>
    <row r="108" spans="1:5" x14ac:dyDescent="0.35">
      <c r="A108" s="1" t="s">
        <v>13</v>
      </c>
      <c r="B108" s="1">
        <v>85</v>
      </c>
      <c r="C108" s="1" t="s">
        <v>5</v>
      </c>
      <c r="D108" s="1">
        <v>3.3</v>
      </c>
      <c r="E108" s="2">
        <v>6.1331980000000003E-3</v>
      </c>
    </row>
    <row r="109" spans="1:5" x14ac:dyDescent="0.35">
      <c r="A109" s="1" t="s">
        <v>13</v>
      </c>
      <c r="B109" s="1">
        <v>85</v>
      </c>
      <c r="C109" s="1" t="s">
        <v>6</v>
      </c>
      <c r="D109" s="1">
        <v>3.3</v>
      </c>
      <c r="E109" s="2">
        <v>5.1031030000000003E-3</v>
      </c>
    </row>
    <row r="110" spans="1:5" x14ac:dyDescent="0.35">
      <c r="A110" s="1" t="s">
        <v>13</v>
      </c>
      <c r="B110" s="1">
        <v>75</v>
      </c>
      <c r="C110" s="1" t="s">
        <v>1</v>
      </c>
      <c r="D110" s="1">
        <v>3.3</v>
      </c>
      <c r="E110" s="2">
        <v>7.4648420000000002E-3</v>
      </c>
    </row>
    <row r="111" spans="1:5" x14ac:dyDescent="0.35">
      <c r="A111" s="1" t="s">
        <v>13</v>
      </c>
      <c r="B111" s="1">
        <v>75</v>
      </c>
      <c r="C111" s="1" t="s">
        <v>2</v>
      </c>
      <c r="D111" s="1">
        <v>3.3</v>
      </c>
      <c r="E111" s="2">
        <v>7.4687E-3</v>
      </c>
    </row>
    <row r="112" spans="1:5" x14ac:dyDescent="0.35">
      <c r="A112" s="1" t="s">
        <v>13</v>
      </c>
      <c r="B112" s="1">
        <v>75</v>
      </c>
      <c r="C112" s="1" t="s">
        <v>3</v>
      </c>
      <c r="D112" s="1">
        <v>3.3</v>
      </c>
      <c r="E112" s="2">
        <v>7.4770269999999998E-3</v>
      </c>
    </row>
    <row r="113" spans="1:5" x14ac:dyDescent="0.35">
      <c r="A113" s="1" t="s">
        <v>13</v>
      </c>
      <c r="B113" s="1">
        <v>75</v>
      </c>
      <c r="C113" s="1" t="s">
        <v>4</v>
      </c>
      <c r="D113" s="1">
        <v>3.3</v>
      </c>
      <c r="E113" s="2">
        <v>7.4725399999999997E-3</v>
      </c>
    </row>
    <row r="114" spans="1:5" x14ac:dyDescent="0.35">
      <c r="A114" s="1" t="s">
        <v>13</v>
      </c>
      <c r="B114" s="1">
        <v>75</v>
      </c>
      <c r="C114" s="1" t="s">
        <v>5</v>
      </c>
      <c r="D114" s="1">
        <v>3.3</v>
      </c>
      <c r="E114" s="2">
        <v>7.4699980000000003E-3</v>
      </c>
    </row>
    <row r="115" spans="1:5" x14ac:dyDescent="0.35">
      <c r="A115" s="1" t="s">
        <v>13</v>
      </c>
      <c r="B115" s="1">
        <v>75</v>
      </c>
      <c r="C115" s="1" t="s">
        <v>6</v>
      </c>
      <c r="D115" s="1">
        <v>3.3</v>
      </c>
      <c r="E115" s="2">
        <v>7.4668160000000003E-3</v>
      </c>
    </row>
    <row r="116" spans="1:5" x14ac:dyDescent="0.35">
      <c r="A116" s="1" t="s">
        <v>13</v>
      </c>
      <c r="B116" s="1">
        <v>25</v>
      </c>
      <c r="C116" s="1" t="s">
        <v>1</v>
      </c>
      <c r="D116" s="1">
        <v>3.3</v>
      </c>
      <c r="E116" s="2">
        <v>5.4023279999999996E-3</v>
      </c>
    </row>
    <row r="117" spans="1:5" x14ac:dyDescent="0.35">
      <c r="A117" s="1" t="s">
        <v>13</v>
      </c>
      <c r="B117" s="1">
        <v>25</v>
      </c>
      <c r="C117" s="1" t="s">
        <v>2</v>
      </c>
      <c r="D117" s="1">
        <v>3.3</v>
      </c>
      <c r="E117" s="2">
        <v>5.1317139999999999E-3</v>
      </c>
    </row>
    <row r="118" spans="1:5" x14ac:dyDescent="0.35">
      <c r="A118" s="1" t="s">
        <v>13</v>
      </c>
      <c r="B118" s="1">
        <v>25</v>
      </c>
      <c r="C118" s="1" t="s">
        <v>3</v>
      </c>
      <c r="D118" s="1">
        <v>3.3</v>
      </c>
      <c r="E118" s="2">
        <v>5.129649E-3</v>
      </c>
    </row>
    <row r="119" spans="1:5" x14ac:dyDescent="0.35">
      <c r="A119" s="1" t="s">
        <v>13</v>
      </c>
      <c r="B119" s="1">
        <v>25</v>
      </c>
      <c r="C119" s="1" t="s">
        <v>4</v>
      </c>
      <c r="D119" s="1">
        <v>3.3</v>
      </c>
      <c r="E119" s="2">
        <v>3.489182E-3</v>
      </c>
    </row>
    <row r="120" spans="1:5" x14ac:dyDescent="0.35">
      <c r="A120" s="1" t="s">
        <v>13</v>
      </c>
      <c r="B120" s="1">
        <v>25</v>
      </c>
      <c r="C120" s="1" t="s">
        <v>5</v>
      </c>
      <c r="D120" s="1">
        <v>3.3</v>
      </c>
      <c r="E120" s="2">
        <v>5.3968519999999997E-3</v>
      </c>
    </row>
    <row r="121" spans="1:5" x14ac:dyDescent="0.35">
      <c r="A121" s="1" t="s">
        <v>13</v>
      </c>
      <c r="B121" s="1">
        <v>25</v>
      </c>
      <c r="C121" s="1" t="s">
        <v>6</v>
      </c>
      <c r="D121" s="1">
        <v>3.3</v>
      </c>
      <c r="E121" s="2">
        <v>3.1057139999999999E-3</v>
      </c>
    </row>
    <row r="122" spans="1:5" x14ac:dyDescent="0.35">
      <c r="A122" s="1" t="s">
        <v>14</v>
      </c>
      <c r="B122" s="1">
        <v>-45</v>
      </c>
      <c r="C122" s="1" t="s">
        <v>1</v>
      </c>
      <c r="D122" s="1">
        <v>3.3</v>
      </c>
      <c r="E122" s="2">
        <v>4.4061760000000004E-3</v>
      </c>
    </row>
    <row r="123" spans="1:5" x14ac:dyDescent="0.35">
      <c r="A123" s="1" t="s">
        <v>14</v>
      </c>
      <c r="B123" s="1">
        <v>-45</v>
      </c>
      <c r="C123" s="1" t="s">
        <v>2</v>
      </c>
      <c r="D123" s="1">
        <v>3.3</v>
      </c>
      <c r="E123" s="2">
        <v>2.8145430000000001E-3</v>
      </c>
    </row>
    <row r="124" spans="1:5" x14ac:dyDescent="0.35">
      <c r="A124" s="1" t="s">
        <v>14</v>
      </c>
      <c r="B124" s="1">
        <v>-45</v>
      </c>
      <c r="C124" s="1" t="s">
        <v>3</v>
      </c>
      <c r="D124" s="1">
        <v>3.3</v>
      </c>
      <c r="E124" s="2">
        <v>2.6276369999999999E-3</v>
      </c>
    </row>
    <row r="125" spans="1:5" x14ac:dyDescent="0.35">
      <c r="A125" s="1" t="s">
        <v>14</v>
      </c>
      <c r="B125" s="1">
        <v>-45</v>
      </c>
      <c r="C125" s="1" t="s">
        <v>4</v>
      </c>
      <c r="D125" s="1">
        <v>3.3</v>
      </c>
      <c r="E125" s="2">
        <v>1.887402E-3</v>
      </c>
    </row>
    <row r="126" spans="1:5" x14ac:dyDescent="0.35">
      <c r="A126" s="1" t="s">
        <v>14</v>
      </c>
      <c r="B126" s="1">
        <v>-45</v>
      </c>
      <c r="C126" s="1" t="s">
        <v>5</v>
      </c>
      <c r="D126" s="1">
        <v>3.3</v>
      </c>
      <c r="E126" s="2">
        <v>1.2010650000000001E-3</v>
      </c>
    </row>
    <row r="127" spans="1:5" x14ac:dyDescent="0.35">
      <c r="A127" s="1" t="s">
        <v>14</v>
      </c>
      <c r="B127" s="1">
        <v>-45</v>
      </c>
      <c r="C127" s="1" t="s">
        <v>6</v>
      </c>
      <c r="D127" s="1">
        <v>3.3</v>
      </c>
      <c r="E127" s="2">
        <v>9.6224880000000002E-4</v>
      </c>
    </row>
    <row r="128" spans="1:5" x14ac:dyDescent="0.35">
      <c r="A128" s="1" t="s">
        <v>14</v>
      </c>
      <c r="B128" s="1">
        <v>85</v>
      </c>
      <c r="C128" s="1" t="s">
        <v>1</v>
      </c>
      <c r="D128" s="1">
        <v>3.3</v>
      </c>
      <c r="E128" s="2">
        <v>7.7226350000000003E-3</v>
      </c>
    </row>
    <row r="129" spans="1:5" x14ac:dyDescent="0.35">
      <c r="A129" s="1" t="s">
        <v>14</v>
      </c>
      <c r="B129" s="1">
        <v>85</v>
      </c>
      <c r="C129" s="1" t="s">
        <v>2</v>
      </c>
      <c r="D129" s="1">
        <v>3.3</v>
      </c>
      <c r="E129" s="2">
        <v>6.1023220000000003E-3</v>
      </c>
    </row>
    <row r="130" spans="1:5" x14ac:dyDescent="0.35">
      <c r="A130" s="1" t="s">
        <v>14</v>
      </c>
      <c r="B130" s="1">
        <v>85</v>
      </c>
      <c r="C130" s="1" t="s">
        <v>3</v>
      </c>
      <c r="D130" s="1">
        <v>3.3</v>
      </c>
      <c r="E130" s="2">
        <v>5.093658E-3</v>
      </c>
    </row>
    <row r="131" spans="1:5" x14ac:dyDescent="0.35">
      <c r="A131" s="1" t="s">
        <v>14</v>
      </c>
      <c r="B131" s="1">
        <v>85</v>
      </c>
      <c r="C131" s="1" t="s">
        <v>4</v>
      </c>
      <c r="D131" s="1">
        <v>3.3</v>
      </c>
      <c r="E131" s="2">
        <v>4.3472739999999999E-3</v>
      </c>
    </row>
    <row r="132" spans="1:5" x14ac:dyDescent="0.35">
      <c r="A132" s="1" t="s">
        <v>14</v>
      </c>
      <c r="B132" s="1">
        <v>85</v>
      </c>
      <c r="C132" s="1" t="s">
        <v>5</v>
      </c>
      <c r="D132" s="1">
        <v>3.3</v>
      </c>
      <c r="E132" s="2">
        <v>2.8376199999999999E-3</v>
      </c>
    </row>
    <row r="133" spans="1:5" x14ac:dyDescent="0.35">
      <c r="A133" s="1" t="s">
        <v>14</v>
      </c>
      <c r="B133" s="1">
        <v>85</v>
      </c>
      <c r="C133" s="1" t="s">
        <v>6</v>
      </c>
      <c r="D133" s="1">
        <v>3.3</v>
      </c>
      <c r="E133" s="2">
        <v>2.5957100000000002E-3</v>
      </c>
    </row>
    <row r="134" spans="1:5" x14ac:dyDescent="0.35">
      <c r="A134" s="1" t="s">
        <v>14</v>
      </c>
      <c r="B134" s="1">
        <v>75</v>
      </c>
      <c r="C134" s="1" t="s">
        <v>1</v>
      </c>
      <c r="D134" s="1">
        <v>3.3</v>
      </c>
      <c r="E134" s="2">
        <v>7.105597E-3</v>
      </c>
    </row>
    <row r="135" spans="1:5" x14ac:dyDescent="0.35">
      <c r="A135" s="1" t="s">
        <v>14</v>
      </c>
      <c r="B135" s="1">
        <v>75</v>
      </c>
      <c r="C135" s="1" t="s">
        <v>2</v>
      </c>
      <c r="D135" s="1">
        <v>3.3</v>
      </c>
      <c r="E135" s="2">
        <v>5.4825990000000003E-3</v>
      </c>
    </row>
    <row r="136" spans="1:5" x14ac:dyDescent="0.35">
      <c r="A136" s="1" t="s">
        <v>14</v>
      </c>
      <c r="B136" s="1">
        <v>75</v>
      </c>
      <c r="C136" s="1" t="s">
        <v>3</v>
      </c>
      <c r="D136" s="1">
        <v>3.3</v>
      </c>
      <c r="E136" s="2">
        <v>4.6137629999999999E-3</v>
      </c>
    </row>
    <row r="137" spans="1:5" x14ac:dyDescent="0.35">
      <c r="A137" s="1" t="s">
        <v>14</v>
      </c>
      <c r="B137" s="1">
        <v>75</v>
      </c>
      <c r="C137" s="1" t="s">
        <v>4</v>
      </c>
      <c r="D137" s="1">
        <v>3.3</v>
      </c>
      <c r="E137" s="2">
        <v>3.8630159999999999E-3</v>
      </c>
    </row>
    <row r="138" spans="1:5" x14ac:dyDescent="0.35">
      <c r="A138" s="1" t="s">
        <v>14</v>
      </c>
      <c r="B138" s="1">
        <v>75</v>
      </c>
      <c r="C138" s="1" t="s">
        <v>5</v>
      </c>
      <c r="D138" s="1">
        <v>3.3</v>
      </c>
      <c r="E138" s="2">
        <v>2.5041569999999999E-3</v>
      </c>
    </row>
    <row r="139" spans="1:5" x14ac:dyDescent="0.35">
      <c r="A139" s="1" t="s">
        <v>14</v>
      </c>
      <c r="B139" s="1">
        <v>75</v>
      </c>
      <c r="C139" s="1" t="s">
        <v>6</v>
      </c>
      <c r="D139" s="1">
        <v>3.3</v>
      </c>
      <c r="E139" s="2">
        <v>2.2600440000000001E-3</v>
      </c>
    </row>
    <row r="140" spans="1:5" x14ac:dyDescent="0.35">
      <c r="A140" s="1" t="s">
        <v>14</v>
      </c>
      <c r="B140" s="1">
        <v>25</v>
      </c>
      <c r="C140" s="1" t="s">
        <v>1</v>
      </c>
      <c r="D140" s="1">
        <v>3.3</v>
      </c>
      <c r="E140" s="2">
        <v>5.0951269999999996E-3</v>
      </c>
    </row>
    <row r="141" spans="1:5" x14ac:dyDescent="0.35">
      <c r="A141" s="1" t="s">
        <v>14</v>
      </c>
      <c r="B141" s="1">
        <v>25</v>
      </c>
      <c r="C141" s="1" t="s">
        <v>2</v>
      </c>
      <c r="D141" s="1">
        <v>3.3</v>
      </c>
      <c r="E141" s="2">
        <v>3.4799800000000001E-3</v>
      </c>
    </row>
    <row r="142" spans="1:5" x14ac:dyDescent="0.35">
      <c r="A142" s="1" t="s">
        <v>14</v>
      </c>
      <c r="B142" s="1">
        <v>25</v>
      </c>
      <c r="C142" s="1" t="s">
        <v>3</v>
      </c>
      <c r="D142" s="1">
        <v>3.3</v>
      </c>
      <c r="E142" s="2">
        <v>3.106911E-3</v>
      </c>
    </row>
    <row r="143" spans="1:5" x14ac:dyDescent="0.35">
      <c r="A143" s="1" t="s">
        <v>14</v>
      </c>
      <c r="B143" s="1">
        <v>25</v>
      </c>
      <c r="C143" s="1" t="s">
        <v>4</v>
      </c>
      <c r="D143" s="1">
        <v>3.3</v>
      </c>
      <c r="E143" s="2">
        <v>2.3593080000000001E-3</v>
      </c>
    </row>
    <row r="144" spans="1:5" x14ac:dyDescent="0.35">
      <c r="A144" s="1" t="s">
        <v>14</v>
      </c>
      <c r="B144" s="1">
        <v>25</v>
      </c>
      <c r="C144" s="1" t="s">
        <v>5</v>
      </c>
      <c r="D144" s="1">
        <v>3.3</v>
      </c>
      <c r="E144" s="2">
        <v>1.4953239999999999E-3</v>
      </c>
    </row>
    <row r="145" spans="1:5" x14ac:dyDescent="0.35">
      <c r="A145" s="1" t="s">
        <v>14</v>
      </c>
      <c r="B145" s="1">
        <v>25</v>
      </c>
      <c r="C145" s="1" t="s">
        <v>6</v>
      </c>
      <c r="D145" s="1">
        <v>3.3</v>
      </c>
      <c r="E145" s="2">
        <v>1.254883E-3</v>
      </c>
    </row>
    <row r="146" spans="1:5" x14ac:dyDescent="0.35">
      <c r="A146" s="1" t="s">
        <v>15</v>
      </c>
      <c r="B146" s="1">
        <v>-45</v>
      </c>
      <c r="C146" s="1" t="s">
        <v>1</v>
      </c>
      <c r="D146" s="1">
        <v>3.3</v>
      </c>
      <c r="E146" s="2">
        <v>4.6525230000000004E-3</v>
      </c>
    </row>
    <row r="147" spans="1:5" x14ac:dyDescent="0.35">
      <c r="A147" s="1" t="s">
        <v>15</v>
      </c>
      <c r="B147" s="1">
        <v>-45</v>
      </c>
      <c r="C147" s="1" t="s">
        <v>2</v>
      </c>
      <c r="D147" s="1">
        <v>3.3</v>
      </c>
      <c r="E147" s="2">
        <v>2.973781E-3</v>
      </c>
    </row>
    <row r="148" spans="1:5" x14ac:dyDescent="0.35">
      <c r="A148" s="1" t="s">
        <v>15</v>
      </c>
      <c r="B148" s="1">
        <v>-45</v>
      </c>
      <c r="C148" s="1" t="s">
        <v>3</v>
      </c>
      <c r="D148" s="1">
        <v>3.3</v>
      </c>
      <c r="E148" s="2">
        <v>2.7679850000000002E-3</v>
      </c>
    </row>
    <row r="149" spans="1:5" x14ac:dyDescent="0.35">
      <c r="A149" s="1" t="s">
        <v>15</v>
      </c>
      <c r="B149" s="1">
        <v>-45</v>
      </c>
      <c r="C149" s="1" t="s">
        <v>4</v>
      </c>
      <c r="D149" s="1">
        <v>3.3</v>
      </c>
      <c r="E149" s="2">
        <v>1.9843790000000001E-3</v>
      </c>
    </row>
    <row r="150" spans="1:5" x14ac:dyDescent="0.35">
      <c r="A150" s="1" t="s">
        <v>15</v>
      </c>
      <c r="B150" s="1">
        <v>-45</v>
      </c>
      <c r="C150" s="1" t="s">
        <v>5</v>
      </c>
      <c r="D150" s="1">
        <v>3.3</v>
      </c>
      <c r="E150" s="2">
        <v>1.2691569999999999E-3</v>
      </c>
    </row>
    <row r="151" spans="1:5" x14ac:dyDescent="0.35">
      <c r="A151" s="1" t="s">
        <v>15</v>
      </c>
      <c r="B151" s="1">
        <v>-45</v>
      </c>
      <c r="C151" s="1" t="s">
        <v>6</v>
      </c>
      <c r="D151" s="1">
        <v>3.3</v>
      </c>
      <c r="E151" s="2">
        <v>1.0162350000000001E-3</v>
      </c>
    </row>
    <row r="152" spans="1:5" x14ac:dyDescent="0.35">
      <c r="A152" s="1" t="s">
        <v>15</v>
      </c>
      <c r="B152" s="1">
        <v>85</v>
      </c>
      <c r="C152" s="1" t="s">
        <v>1</v>
      </c>
      <c r="D152" s="1">
        <v>3.3</v>
      </c>
      <c r="E152" s="2">
        <v>7.8954320000000008E-3</v>
      </c>
    </row>
    <row r="153" spans="1:5" x14ac:dyDescent="0.35">
      <c r="A153" s="1" t="s">
        <v>15</v>
      </c>
      <c r="B153" s="1">
        <v>85</v>
      </c>
      <c r="C153" s="1" t="s">
        <v>2</v>
      </c>
      <c r="D153" s="1">
        <v>3.3</v>
      </c>
      <c r="E153" s="2">
        <v>6.216816E-3</v>
      </c>
    </row>
    <row r="154" spans="1:5" x14ac:dyDescent="0.35">
      <c r="A154" s="1" t="s">
        <v>15</v>
      </c>
      <c r="B154" s="1">
        <v>85</v>
      </c>
      <c r="C154" s="1" t="s">
        <v>3</v>
      </c>
      <c r="D154" s="1">
        <v>3.3</v>
      </c>
      <c r="E154" s="2">
        <v>5.1953950000000002E-3</v>
      </c>
    </row>
    <row r="155" spans="1:5" x14ac:dyDescent="0.35">
      <c r="A155" s="1" t="s">
        <v>15</v>
      </c>
      <c r="B155" s="1">
        <v>85</v>
      </c>
      <c r="C155" s="1" t="s">
        <v>4</v>
      </c>
      <c r="D155" s="1">
        <v>3.3</v>
      </c>
      <c r="E155" s="2">
        <v>4.4207919999999998E-3</v>
      </c>
    </row>
    <row r="156" spans="1:5" x14ac:dyDescent="0.35">
      <c r="A156" s="1" t="s">
        <v>15</v>
      </c>
      <c r="B156" s="1">
        <v>85</v>
      </c>
      <c r="C156" s="1" t="s">
        <v>5</v>
      </c>
      <c r="D156" s="1">
        <v>3.3</v>
      </c>
      <c r="E156" s="2">
        <v>2.9203419999999998E-3</v>
      </c>
    </row>
    <row r="157" spans="1:5" x14ac:dyDescent="0.35">
      <c r="A157" s="1" t="s">
        <v>15</v>
      </c>
      <c r="B157" s="1">
        <v>85</v>
      </c>
      <c r="C157" s="1" t="s">
        <v>6</v>
      </c>
      <c r="D157" s="1">
        <v>3.3</v>
      </c>
      <c r="E157" s="2">
        <v>2.6667499999999998E-3</v>
      </c>
    </row>
    <row r="158" spans="1:5" x14ac:dyDescent="0.35">
      <c r="A158" s="1" t="s">
        <v>15</v>
      </c>
      <c r="B158" s="1">
        <v>75</v>
      </c>
      <c r="C158" s="1" t="s">
        <v>1</v>
      </c>
      <c r="D158" s="1">
        <v>3.3</v>
      </c>
      <c r="E158" s="2">
        <v>7.3059819999999999E-3</v>
      </c>
    </row>
    <row r="159" spans="1:5" x14ac:dyDescent="0.35">
      <c r="A159" s="1" t="s">
        <v>15</v>
      </c>
      <c r="B159" s="1">
        <v>75</v>
      </c>
      <c r="C159" s="1" t="s">
        <v>2</v>
      </c>
      <c r="D159" s="1">
        <v>3.3</v>
      </c>
      <c r="E159" s="2">
        <v>5.617932E-3</v>
      </c>
    </row>
    <row r="160" spans="1:5" x14ac:dyDescent="0.35">
      <c r="A160" s="1" t="s">
        <v>15</v>
      </c>
      <c r="B160" s="1">
        <v>75</v>
      </c>
      <c r="C160" s="1" t="s">
        <v>3</v>
      </c>
      <c r="D160" s="1">
        <v>3.3</v>
      </c>
      <c r="E160" s="2">
        <v>4.7282569999999996E-3</v>
      </c>
    </row>
    <row r="161" spans="1:5" x14ac:dyDescent="0.35">
      <c r="A161" s="1" t="s">
        <v>15</v>
      </c>
      <c r="B161" s="1">
        <v>75</v>
      </c>
      <c r="C161" s="1" t="s">
        <v>4</v>
      </c>
      <c r="D161" s="1">
        <v>3.3</v>
      </c>
      <c r="E161" s="2">
        <v>3.9495490000000001E-3</v>
      </c>
    </row>
    <row r="162" spans="1:5" x14ac:dyDescent="0.35">
      <c r="A162" s="1" t="s">
        <v>15</v>
      </c>
      <c r="B162" s="1">
        <v>75</v>
      </c>
      <c r="C162" s="1" t="s">
        <v>5</v>
      </c>
      <c r="D162" s="1">
        <v>3.3</v>
      </c>
      <c r="E162" s="2">
        <v>2.5900530000000001E-3</v>
      </c>
    </row>
    <row r="163" spans="1:5" x14ac:dyDescent="0.35">
      <c r="A163" s="1" t="s">
        <v>15</v>
      </c>
      <c r="B163" s="1">
        <v>75</v>
      </c>
      <c r="C163" s="1" t="s">
        <v>6</v>
      </c>
      <c r="D163" s="1">
        <v>3.3</v>
      </c>
      <c r="E163" s="2">
        <v>2.3393039999999999E-3</v>
      </c>
    </row>
    <row r="164" spans="1:5" x14ac:dyDescent="0.35">
      <c r="A164" s="1" t="s">
        <v>15</v>
      </c>
      <c r="B164" s="1">
        <v>25</v>
      </c>
      <c r="C164" s="1" t="s">
        <v>1</v>
      </c>
      <c r="D164" s="1">
        <v>3.3</v>
      </c>
      <c r="E164" s="2">
        <v>5.3008990000000004E-3</v>
      </c>
    </row>
    <row r="165" spans="1:5" x14ac:dyDescent="0.35">
      <c r="A165" s="1" t="s">
        <v>15</v>
      </c>
      <c r="B165" s="1">
        <v>25</v>
      </c>
      <c r="C165" s="1" t="s">
        <v>2</v>
      </c>
      <c r="D165" s="1">
        <v>3.3</v>
      </c>
      <c r="E165" s="2">
        <v>3.6158430000000001E-3</v>
      </c>
    </row>
    <row r="166" spans="1:5" x14ac:dyDescent="0.35">
      <c r="A166" s="1" t="s">
        <v>15</v>
      </c>
      <c r="B166" s="1">
        <v>25</v>
      </c>
      <c r="C166" s="1" t="s">
        <v>3</v>
      </c>
      <c r="D166" s="1">
        <v>3.3</v>
      </c>
      <c r="E166" s="2">
        <v>3.2189810000000001E-3</v>
      </c>
    </row>
    <row r="167" spans="1:5" x14ac:dyDescent="0.35">
      <c r="A167" s="1" t="s">
        <v>15</v>
      </c>
      <c r="B167" s="1">
        <v>25</v>
      </c>
      <c r="C167" s="1" t="s">
        <v>4</v>
      </c>
      <c r="D167" s="1">
        <v>3.3</v>
      </c>
      <c r="E167" s="2">
        <v>2.4370989999999999E-3</v>
      </c>
    </row>
    <row r="168" spans="1:5" x14ac:dyDescent="0.35">
      <c r="A168" s="1" t="s">
        <v>15</v>
      </c>
      <c r="B168" s="1">
        <v>25</v>
      </c>
      <c r="C168" s="1" t="s">
        <v>5</v>
      </c>
      <c r="D168" s="1">
        <v>3.3</v>
      </c>
      <c r="E168" s="2">
        <v>1.563984E-3</v>
      </c>
    </row>
    <row r="169" spans="1:5" x14ac:dyDescent="0.35">
      <c r="A169" s="1" t="s">
        <v>15</v>
      </c>
      <c r="B169" s="1">
        <v>25</v>
      </c>
      <c r="C169" s="1" t="s">
        <v>6</v>
      </c>
      <c r="D169" s="1">
        <v>3.3</v>
      </c>
      <c r="E169" s="2">
        <v>1.309646E-3</v>
      </c>
    </row>
    <row r="170" spans="1:5" x14ac:dyDescent="0.35">
      <c r="A170" s="1" t="s">
        <v>16</v>
      </c>
      <c r="B170" s="1">
        <v>-45</v>
      </c>
      <c r="C170" s="1" t="s">
        <v>1</v>
      </c>
      <c r="D170" s="1">
        <v>3.3</v>
      </c>
      <c r="E170" s="2">
        <v>4.6207230000000002E-3</v>
      </c>
    </row>
    <row r="171" spans="1:5" x14ac:dyDescent="0.35">
      <c r="A171" s="1" t="s">
        <v>16</v>
      </c>
      <c r="B171" s="1">
        <v>-45</v>
      </c>
      <c r="C171" s="1" t="s">
        <v>2</v>
      </c>
      <c r="D171" s="1">
        <v>3.3</v>
      </c>
      <c r="E171" s="2">
        <v>2.9427490000000001E-3</v>
      </c>
    </row>
    <row r="172" spans="1:5" x14ac:dyDescent="0.35">
      <c r="A172" s="1" t="s">
        <v>16</v>
      </c>
      <c r="B172" s="1">
        <v>-45</v>
      </c>
      <c r="C172" s="1" t="s">
        <v>3</v>
      </c>
      <c r="D172" s="1">
        <v>3.3</v>
      </c>
      <c r="E172" s="2">
        <v>2.7568369999999998E-3</v>
      </c>
    </row>
    <row r="173" spans="1:5" x14ac:dyDescent="0.35">
      <c r="A173" s="1" t="s">
        <v>16</v>
      </c>
      <c r="B173" s="1">
        <v>-45</v>
      </c>
      <c r="C173" s="1" t="s">
        <v>4</v>
      </c>
      <c r="D173" s="1">
        <v>3.3</v>
      </c>
      <c r="E173" s="2">
        <v>1.9674139999999998E-3</v>
      </c>
    </row>
    <row r="174" spans="1:5" x14ac:dyDescent="0.35">
      <c r="A174" s="1" t="s">
        <v>16</v>
      </c>
      <c r="B174" s="1">
        <v>-45</v>
      </c>
      <c r="C174" s="1" t="s">
        <v>5</v>
      </c>
      <c r="D174" s="1">
        <v>3.3</v>
      </c>
      <c r="E174" s="2">
        <v>1.2538919999999999E-3</v>
      </c>
    </row>
    <row r="175" spans="1:5" x14ac:dyDescent="0.35">
      <c r="A175" s="1" t="s">
        <v>16</v>
      </c>
      <c r="B175" s="1">
        <v>-45</v>
      </c>
      <c r="C175" s="1" t="s">
        <v>6</v>
      </c>
      <c r="D175" s="1">
        <v>3.3</v>
      </c>
      <c r="E175" s="2">
        <v>9.992378000000001E-4</v>
      </c>
    </row>
    <row r="176" spans="1:5" x14ac:dyDescent="0.35">
      <c r="A176" s="1" t="s">
        <v>16</v>
      </c>
      <c r="B176" s="1">
        <v>85</v>
      </c>
      <c r="C176" s="1" t="s">
        <v>1</v>
      </c>
      <c r="D176" s="1">
        <v>3.3</v>
      </c>
      <c r="E176" s="2">
        <v>7.1180599999999998E-3</v>
      </c>
    </row>
    <row r="177" spans="1:5" x14ac:dyDescent="0.35">
      <c r="A177" s="1" t="s">
        <v>16</v>
      </c>
      <c r="B177" s="1">
        <v>85</v>
      </c>
      <c r="C177" s="1" t="s">
        <v>2</v>
      </c>
      <c r="D177" s="1">
        <v>3.3</v>
      </c>
      <c r="E177" s="2">
        <v>5.441904E-3</v>
      </c>
    </row>
    <row r="178" spans="1:5" x14ac:dyDescent="0.35">
      <c r="A178" s="1" t="s">
        <v>16</v>
      </c>
      <c r="B178" s="1">
        <v>85</v>
      </c>
      <c r="C178" s="1" t="s">
        <v>3</v>
      </c>
      <c r="D178" s="1">
        <v>3.3</v>
      </c>
      <c r="E178" s="2">
        <v>4.6215980000000002E-3</v>
      </c>
    </row>
    <row r="179" spans="1:5" x14ac:dyDescent="0.35">
      <c r="A179" s="1" t="s">
        <v>16</v>
      </c>
      <c r="B179" s="1">
        <v>85</v>
      </c>
      <c r="C179" s="1" t="s">
        <v>4</v>
      </c>
      <c r="D179" s="1">
        <v>3.3</v>
      </c>
      <c r="E179" s="2">
        <v>3.8469110000000002E-3</v>
      </c>
    </row>
    <row r="180" spans="1:5" x14ac:dyDescent="0.35">
      <c r="A180" s="1" t="s">
        <v>16</v>
      </c>
      <c r="B180" s="1">
        <v>85</v>
      </c>
      <c r="C180" s="1" t="s">
        <v>5</v>
      </c>
      <c r="D180" s="1">
        <v>3.3</v>
      </c>
      <c r="E180" s="2">
        <v>2.5314790000000001E-3</v>
      </c>
    </row>
    <row r="181" spans="1:5" x14ac:dyDescent="0.35">
      <c r="A181" s="1" t="s">
        <v>16</v>
      </c>
      <c r="B181" s="1">
        <v>85</v>
      </c>
      <c r="C181" s="1" t="s">
        <v>6</v>
      </c>
      <c r="D181" s="1">
        <v>3.3</v>
      </c>
      <c r="E181" s="2">
        <v>2.2808199999999998E-3</v>
      </c>
    </row>
    <row r="182" spans="1:5" x14ac:dyDescent="0.35">
      <c r="A182" s="1" t="s">
        <v>16</v>
      </c>
      <c r="B182" s="1">
        <v>75</v>
      </c>
      <c r="C182" s="1" t="s">
        <v>1</v>
      </c>
      <c r="D182" s="1">
        <v>3.3</v>
      </c>
      <c r="E182" s="2">
        <v>6.6439530000000002E-3</v>
      </c>
    </row>
    <row r="183" spans="1:5" x14ac:dyDescent="0.35">
      <c r="A183" s="1" t="s">
        <v>16</v>
      </c>
      <c r="B183" s="1">
        <v>75</v>
      </c>
      <c r="C183" s="1" t="s">
        <v>2</v>
      </c>
      <c r="D183" s="1">
        <v>3.3</v>
      </c>
      <c r="E183" s="2">
        <v>4.963571E-3</v>
      </c>
    </row>
    <row r="184" spans="1:5" x14ac:dyDescent="0.35">
      <c r="A184" s="1" t="s">
        <v>16</v>
      </c>
      <c r="B184" s="1">
        <v>75</v>
      </c>
      <c r="C184" s="1" t="s">
        <v>3</v>
      </c>
      <c r="D184" s="1">
        <v>3.3</v>
      </c>
      <c r="E184" s="2">
        <v>4.2512050000000001E-3</v>
      </c>
    </row>
    <row r="185" spans="1:5" x14ac:dyDescent="0.35">
      <c r="A185" s="1" t="s">
        <v>16</v>
      </c>
      <c r="B185" s="1">
        <v>75</v>
      </c>
      <c r="C185" s="1" t="s">
        <v>4</v>
      </c>
      <c r="D185" s="1">
        <v>3.3</v>
      </c>
      <c r="E185" s="2">
        <v>3.4751790000000001E-3</v>
      </c>
    </row>
    <row r="186" spans="1:5" x14ac:dyDescent="0.35">
      <c r="A186" s="1" t="s">
        <v>16</v>
      </c>
      <c r="B186" s="1">
        <v>75</v>
      </c>
      <c r="C186" s="1" t="s">
        <v>5</v>
      </c>
      <c r="D186" s="1">
        <v>3.3</v>
      </c>
      <c r="E186" s="2">
        <v>2.2710489999999998E-3</v>
      </c>
    </row>
    <row r="187" spans="1:5" x14ac:dyDescent="0.35">
      <c r="A187" s="1" t="s">
        <v>16</v>
      </c>
      <c r="B187" s="1">
        <v>75</v>
      </c>
      <c r="C187" s="1" t="s">
        <v>6</v>
      </c>
      <c r="D187" s="1">
        <v>3.3</v>
      </c>
      <c r="E187" s="2">
        <v>2.0160070000000002E-3</v>
      </c>
    </row>
    <row r="188" spans="1:5" x14ac:dyDescent="0.35">
      <c r="A188" s="1" t="s">
        <v>16</v>
      </c>
      <c r="B188" s="1">
        <v>25</v>
      </c>
      <c r="C188" s="1" t="s">
        <v>1</v>
      </c>
      <c r="D188" s="1">
        <v>3.3</v>
      </c>
      <c r="E188" s="2">
        <v>5.1068939999999998E-3</v>
      </c>
    </row>
    <row r="189" spans="1:5" x14ac:dyDescent="0.35">
      <c r="A189" s="1" t="s">
        <v>16</v>
      </c>
      <c r="B189" s="1">
        <v>25</v>
      </c>
      <c r="C189" s="1" t="s">
        <v>2</v>
      </c>
      <c r="D189" s="1">
        <v>3.3</v>
      </c>
      <c r="E189" s="2">
        <v>3.4250249999999999E-3</v>
      </c>
    </row>
    <row r="190" spans="1:5" x14ac:dyDescent="0.35">
      <c r="A190" s="1" t="s">
        <v>16</v>
      </c>
      <c r="B190" s="1">
        <v>25</v>
      </c>
      <c r="C190" s="1" t="s">
        <v>3</v>
      </c>
      <c r="D190" s="1">
        <v>3.3</v>
      </c>
      <c r="E190" s="2">
        <v>3.0914279999999998E-3</v>
      </c>
    </row>
    <row r="191" spans="1:5" x14ac:dyDescent="0.35">
      <c r="A191" s="1" t="s">
        <v>16</v>
      </c>
      <c r="B191" s="1">
        <v>25</v>
      </c>
      <c r="C191" s="1" t="s">
        <v>4</v>
      </c>
      <c r="D191" s="1">
        <v>3.3</v>
      </c>
      <c r="E191" s="2">
        <v>2.3103059999999998E-3</v>
      </c>
    </row>
    <row r="192" spans="1:5" x14ac:dyDescent="0.35">
      <c r="A192" s="1" t="s">
        <v>16</v>
      </c>
      <c r="B192" s="1">
        <v>25</v>
      </c>
      <c r="C192" s="1" t="s">
        <v>5</v>
      </c>
      <c r="D192" s="1">
        <v>3.3</v>
      </c>
      <c r="E192" s="2">
        <v>1.4759560000000001E-3</v>
      </c>
    </row>
    <row r="193" spans="1:5" x14ac:dyDescent="0.35">
      <c r="A193" s="1" t="s">
        <v>16</v>
      </c>
      <c r="B193" s="1">
        <v>25</v>
      </c>
      <c r="C193" s="1" t="s">
        <v>6</v>
      </c>
      <c r="D193" s="1">
        <v>3.3</v>
      </c>
      <c r="E193" s="2">
        <v>1.2215959999999999E-3</v>
      </c>
    </row>
    <row r="194" spans="1:5" x14ac:dyDescent="0.35">
      <c r="A194" s="1" t="s">
        <v>17</v>
      </c>
      <c r="B194" s="1">
        <v>-45</v>
      </c>
      <c r="C194" s="1" t="s">
        <v>1</v>
      </c>
      <c r="D194" s="1">
        <v>3.3</v>
      </c>
      <c r="E194" s="2">
        <v>4.4767219999999998E-3</v>
      </c>
    </row>
    <row r="195" spans="1:5" x14ac:dyDescent="0.35">
      <c r="A195" s="1" t="s">
        <v>17</v>
      </c>
      <c r="B195" s="1">
        <v>-45</v>
      </c>
      <c r="C195" s="1" t="s">
        <v>2</v>
      </c>
      <c r="D195" s="1">
        <v>3.3</v>
      </c>
      <c r="E195" s="2">
        <v>2.8704389999999998E-3</v>
      </c>
    </row>
    <row r="196" spans="1:5" x14ac:dyDescent="0.35">
      <c r="A196" s="1" t="s">
        <v>17</v>
      </c>
      <c r="B196" s="1">
        <v>-45</v>
      </c>
      <c r="C196" s="1" t="s">
        <v>3</v>
      </c>
      <c r="D196" s="1">
        <v>3.3</v>
      </c>
      <c r="E196" s="2">
        <v>2.6679500000000001E-3</v>
      </c>
    </row>
    <row r="197" spans="1:5" x14ac:dyDescent="0.35">
      <c r="A197" s="1" t="s">
        <v>17</v>
      </c>
      <c r="B197" s="1">
        <v>-45</v>
      </c>
      <c r="C197" s="1" t="s">
        <v>4</v>
      </c>
      <c r="D197" s="1">
        <v>3.3</v>
      </c>
      <c r="E197" s="2">
        <v>1.9192759999999999E-3</v>
      </c>
    </row>
    <row r="198" spans="1:5" x14ac:dyDescent="0.35">
      <c r="A198" s="1" t="s">
        <v>17</v>
      </c>
      <c r="B198" s="1">
        <v>-45</v>
      </c>
      <c r="C198" s="1" t="s">
        <v>5</v>
      </c>
      <c r="D198" s="1">
        <v>3.3</v>
      </c>
      <c r="E198" s="2">
        <v>1.2189900000000001E-3</v>
      </c>
    </row>
    <row r="199" spans="1:5" x14ac:dyDescent="0.35">
      <c r="A199" s="1" t="s">
        <v>17</v>
      </c>
      <c r="B199" s="1">
        <v>-45</v>
      </c>
      <c r="C199" s="1" t="s">
        <v>6</v>
      </c>
      <c r="D199" s="1">
        <v>3.3</v>
      </c>
      <c r="E199" s="2">
        <v>9.7616309999999998E-4</v>
      </c>
    </row>
    <row r="200" spans="1:5" x14ac:dyDescent="0.35">
      <c r="A200" s="1" t="s">
        <v>17</v>
      </c>
      <c r="B200" s="1">
        <v>85</v>
      </c>
      <c r="C200" s="1" t="s">
        <v>1</v>
      </c>
      <c r="D200" s="1">
        <v>3.3</v>
      </c>
      <c r="E200" s="2">
        <v>7.589302E-3</v>
      </c>
    </row>
    <row r="201" spans="1:5" x14ac:dyDescent="0.35">
      <c r="A201" s="1" t="s">
        <v>17</v>
      </c>
      <c r="B201" s="1">
        <v>85</v>
      </c>
      <c r="C201" s="1" t="s">
        <v>2</v>
      </c>
      <c r="D201" s="1">
        <v>3.3</v>
      </c>
      <c r="E201" s="2">
        <v>5.9672909999999996E-3</v>
      </c>
    </row>
    <row r="202" spans="1:5" x14ac:dyDescent="0.35">
      <c r="A202" s="1" t="s">
        <v>17</v>
      </c>
      <c r="B202" s="1">
        <v>85</v>
      </c>
      <c r="C202" s="1" t="s">
        <v>3</v>
      </c>
      <c r="D202" s="1">
        <v>3.3</v>
      </c>
      <c r="E202" s="2">
        <v>4.9849849999999999E-3</v>
      </c>
    </row>
    <row r="203" spans="1:5" x14ac:dyDescent="0.35">
      <c r="A203" s="1" t="s">
        <v>17</v>
      </c>
      <c r="B203" s="1">
        <v>85</v>
      </c>
      <c r="C203" s="1" t="s">
        <v>4</v>
      </c>
      <c r="D203" s="1">
        <v>3.3</v>
      </c>
      <c r="E203" s="2">
        <v>4.238922E-3</v>
      </c>
    </row>
    <row r="204" spans="1:5" x14ac:dyDescent="0.35">
      <c r="A204" s="1" t="s">
        <v>17</v>
      </c>
      <c r="B204" s="1">
        <v>85</v>
      </c>
      <c r="C204" s="1" t="s">
        <v>5</v>
      </c>
      <c r="D204" s="1">
        <v>3.3</v>
      </c>
      <c r="E204" s="2">
        <v>2.792409E-3</v>
      </c>
    </row>
    <row r="205" spans="1:5" x14ac:dyDescent="0.35">
      <c r="A205" s="1" t="s">
        <v>17</v>
      </c>
      <c r="B205" s="1">
        <v>85</v>
      </c>
      <c r="C205" s="1" t="s">
        <v>6</v>
      </c>
      <c r="D205" s="1">
        <v>3.3</v>
      </c>
      <c r="E205" s="2">
        <v>2.548565E-3</v>
      </c>
    </row>
    <row r="206" spans="1:5" x14ac:dyDescent="0.35">
      <c r="A206" s="1" t="s">
        <v>17</v>
      </c>
      <c r="B206" s="1">
        <v>75</v>
      </c>
      <c r="C206" s="1" t="s">
        <v>1</v>
      </c>
      <c r="D206" s="1">
        <v>3.3</v>
      </c>
      <c r="E206" s="2">
        <v>7.0246320000000003E-3</v>
      </c>
    </row>
    <row r="207" spans="1:5" x14ac:dyDescent="0.35">
      <c r="A207" s="1" t="s">
        <v>17</v>
      </c>
      <c r="B207" s="1">
        <v>75</v>
      </c>
      <c r="C207" s="1" t="s">
        <v>2</v>
      </c>
      <c r="D207" s="1">
        <v>3.3</v>
      </c>
      <c r="E207" s="2">
        <v>5.3980449999999998E-3</v>
      </c>
    </row>
    <row r="208" spans="1:5" x14ac:dyDescent="0.35">
      <c r="A208" s="1" t="s">
        <v>17</v>
      </c>
      <c r="B208" s="1">
        <v>75</v>
      </c>
      <c r="C208" s="1" t="s">
        <v>3</v>
      </c>
      <c r="D208" s="1">
        <v>3.3</v>
      </c>
      <c r="E208" s="2">
        <v>4.5390350000000003E-3</v>
      </c>
    </row>
    <row r="209" spans="1:5" x14ac:dyDescent="0.35">
      <c r="A209" s="1" t="s">
        <v>17</v>
      </c>
      <c r="B209" s="1">
        <v>75</v>
      </c>
      <c r="C209" s="1" t="s">
        <v>4</v>
      </c>
      <c r="D209" s="1">
        <v>3.3</v>
      </c>
      <c r="E209" s="2">
        <v>3.7881030000000001E-3</v>
      </c>
    </row>
    <row r="210" spans="1:5" x14ac:dyDescent="0.35">
      <c r="A210" s="1" t="s">
        <v>17</v>
      </c>
      <c r="B210" s="1">
        <v>75</v>
      </c>
      <c r="C210" s="1" t="s">
        <v>5</v>
      </c>
      <c r="D210" s="1">
        <v>3.3</v>
      </c>
      <c r="E210" s="2">
        <v>2.4747079999999999E-3</v>
      </c>
    </row>
    <row r="211" spans="1:5" x14ac:dyDescent="0.35">
      <c r="A211" s="1" t="s">
        <v>17</v>
      </c>
      <c r="B211" s="1">
        <v>75</v>
      </c>
      <c r="C211" s="1" t="s">
        <v>6</v>
      </c>
      <c r="D211" s="1">
        <v>3.3</v>
      </c>
      <c r="E211" s="2">
        <v>2.2279980000000001E-3</v>
      </c>
    </row>
    <row r="212" spans="1:5" x14ac:dyDescent="0.35">
      <c r="A212" s="1" t="s">
        <v>17</v>
      </c>
      <c r="B212" s="1">
        <v>25</v>
      </c>
      <c r="C212" s="1" t="s">
        <v>1</v>
      </c>
      <c r="D212" s="1">
        <v>3.3</v>
      </c>
      <c r="E212" s="2">
        <v>5.1515880000000003E-3</v>
      </c>
    </row>
    <row r="213" spans="1:5" x14ac:dyDescent="0.35">
      <c r="A213" s="1" t="s">
        <v>17</v>
      </c>
      <c r="B213" s="1">
        <v>25</v>
      </c>
      <c r="C213" s="1" t="s">
        <v>2</v>
      </c>
      <c r="D213" s="1">
        <v>3.3</v>
      </c>
      <c r="E213" s="2">
        <v>3.5283509999999999E-3</v>
      </c>
    </row>
    <row r="214" spans="1:5" x14ac:dyDescent="0.35">
      <c r="A214" s="1" t="s">
        <v>17</v>
      </c>
      <c r="B214" s="1">
        <v>25</v>
      </c>
      <c r="C214" s="1" t="s">
        <v>3</v>
      </c>
      <c r="D214" s="1">
        <v>3.3</v>
      </c>
      <c r="E214" s="2">
        <v>3.1376759999999998E-3</v>
      </c>
    </row>
    <row r="215" spans="1:5" x14ac:dyDescent="0.35">
      <c r="A215" s="1" t="s">
        <v>17</v>
      </c>
      <c r="B215" s="1">
        <v>25</v>
      </c>
      <c r="C215" s="1" t="s">
        <v>4</v>
      </c>
      <c r="D215" s="1">
        <v>3.3</v>
      </c>
      <c r="E215" s="2">
        <v>2.3842630000000002E-3</v>
      </c>
    </row>
    <row r="216" spans="1:5" x14ac:dyDescent="0.35">
      <c r="A216" s="1" t="s">
        <v>17</v>
      </c>
      <c r="B216" s="1">
        <v>25</v>
      </c>
      <c r="C216" s="1" t="s">
        <v>5</v>
      </c>
      <c r="D216" s="1">
        <v>3.3</v>
      </c>
      <c r="E216" s="2">
        <v>1.527565E-3</v>
      </c>
    </row>
    <row r="217" spans="1:5" x14ac:dyDescent="0.35">
      <c r="A217" s="1" t="s">
        <v>17</v>
      </c>
      <c r="B217" s="1">
        <v>25</v>
      </c>
      <c r="C217" s="1" t="s">
        <v>6</v>
      </c>
      <c r="D217" s="1">
        <v>3.3</v>
      </c>
      <c r="E217" s="2">
        <v>1.278284E-3</v>
      </c>
    </row>
    <row r="218" spans="1:5" x14ac:dyDescent="0.35">
      <c r="A218" s="1" t="s">
        <v>18</v>
      </c>
      <c r="B218" s="1">
        <v>-45</v>
      </c>
      <c r="C218" s="1" t="s">
        <v>1</v>
      </c>
      <c r="D218" s="1">
        <v>3.3</v>
      </c>
      <c r="E218" s="2">
        <v>4.4825120000000001E-3</v>
      </c>
    </row>
    <row r="219" spans="1:5" x14ac:dyDescent="0.35">
      <c r="A219" s="1" t="s">
        <v>18</v>
      </c>
      <c r="B219" s="1">
        <v>-45</v>
      </c>
      <c r="C219" s="1" t="s">
        <v>2</v>
      </c>
      <c r="D219" s="1">
        <v>3.3</v>
      </c>
      <c r="E219" s="2">
        <v>2.8552709999999999E-3</v>
      </c>
    </row>
    <row r="220" spans="1:5" x14ac:dyDescent="0.35">
      <c r="A220" s="1" t="s">
        <v>18</v>
      </c>
      <c r="B220" s="1">
        <v>-45</v>
      </c>
      <c r="C220" s="1" t="s">
        <v>3</v>
      </c>
      <c r="D220" s="1">
        <v>3.3</v>
      </c>
      <c r="E220" s="2">
        <v>2.644441E-3</v>
      </c>
    </row>
    <row r="221" spans="1:5" x14ac:dyDescent="0.35">
      <c r="A221" s="1" t="s">
        <v>18</v>
      </c>
      <c r="B221" s="1">
        <v>-45</v>
      </c>
      <c r="C221" s="1" t="s">
        <v>4</v>
      </c>
      <c r="D221" s="1">
        <v>3.3</v>
      </c>
      <c r="E221" s="2">
        <v>1.900562E-3</v>
      </c>
    </row>
    <row r="222" spans="1:5" x14ac:dyDescent="0.35">
      <c r="A222" s="1" t="s">
        <v>18</v>
      </c>
      <c r="B222" s="1">
        <v>-45</v>
      </c>
      <c r="C222" s="1" t="s">
        <v>5</v>
      </c>
      <c r="D222" s="1">
        <v>3.3</v>
      </c>
      <c r="E222" s="2">
        <v>1.2122680000000001E-3</v>
      </c>
    </row>
    <row r="223" spans="1:5" x14ac:dyDescent="0.35">
      <c r="A223" s="1" t="s">
        <v>18</v>
      </c>
      <c r="B223" s="1">
        <v>-45</v>
      </c>
      <c r="C223" s="1" t="s">
        <v>6</v>
      </c>
      <c r="D223" s="1">
        <v>3.3</v>
      </c>
      <c r="E223" s="2">
        <v>9.7354220000000005E-4</v>
      </c>
    </row>
    <row r="224" spans="1:5" x14ac:dyDescent="0.35">
      <c r="A224" s="1" t="s">
        <v>18</v>
      </c>
      <c r="B224" s="1">
        <v>85</v>
      </c>
      <c r="C224" s="1" t="s">
        <v>1</v>
      </c>
      <c r="D224" s="1">
        <v>3.3</v>
      </c>
      <c r="E224" s="2">
        <v>7.3037900000000001E-3</v>
      </c>
    </row>
    <row r="225" spans="1:5" x14ac:dyDescent="0.35">
      <c r="A225" s="1" t="s">
        <v>18</v>
      </c>
      <c r="B225" s="1">
        <v>85</v>
      </c>
      <c r="C225" s="1" t="s">
        <v>2</v>
      </c>
      <c r="D225" s="1">
        <v>3.3</v>
      </c>
      <c r="E225" s="2">
        <v>7.0182990000000004E-3</v>
      </c>
    </row>
    <row r="226" spans="1:5" x14ac:dyDescent="0.35">
      <c r="A226" s="1" t="s">
        <v>18</v>
      </c>
      <c r="B226" s="1">
        <v>85</v>
      </c>
      <c r="C226" s="1" t="s">
        <v>3</v>
      </c>
      <c r="D226" s="1">
        <v>3.3</v>
      </c>
      <c r="E226" s="2">
        <v>7.0198190000000001E-3</v>
      </c>
    </row>
    <row r="227" spans="1:5" x14ac:dyDescent="0.35">
      <c r="A227" s="1" t="s">
        <v>18</v>
      </c>
      <c r="B227" s="1">
        <v>85</v>
      </c>
      <c r="C227" s="1" t="s">
        <v>4</v>
      </c>
      <c r="D227" s="1">
        <v>3.3</v>
      </c>
      <c r="E227" s="2">
        <v>5.3758859999999999E-3</v>
      </c>
    </row>
    <row r="228" spans="1:5" x14ac:dyDescent="0.35">
      <c r="A228" s="1" t="s">
        <v>18</v>
      </c>
      <c r="B228" s="1">
        <v>85</v>
      </c>
      <c r="C228" s="1" t="s">
        <v>5</v>
      </c>
      <c r="D228" s="1">
        <v>3.3</v>
      </c>
      <c r="E228" s="2">
        <v>5.3827700000000003E-3</v>
      </c>
    </row>
    <row r="229" spans="1:5" x14ac:dyDescent="0.35">
      <c r="A229" s="1" t="s">
        <v>18</v>
      </c>
      <c r="B229" s="1">
        <v>85</v>
      </c>
      <c r="C229" s="1" t="s">
        <v>6</v>
      </c>
      <c r="D229" s="1">
        <v>3.3</v>
      </c>
      <c r="E229" s="2">
        <v>4.5472129999999996E-3</v>
      </c>
    </row>
    <row r="230" spans="1:5" x14ac:dyDescent="0.35">
      <c r="A230" s="1" t="s">
        <v>18</v>
      </c>
      <c r="B230" s="1">
        <v>75</v>
      </c>
      <c r="C230" s="1" t="s">
        <v>1</v>
      </c>
      <c r="D230" s="1">
        <v>3.3</v>
      </c>
      <c r="E230" s="2">
        <v>6.8990029999999999E-3</v>
      </c>
    </row>
    <row r="231" spans="1:5" x14ac:dyDescent="0.35">
      <c r="A231" s="1" t="s">
        <v>18</v>
      </c>
      <c r="B231" s="1">
        <v>75</v>
      </c>
      <c r="C231" s="1" t="s">
        <v>2</v>
      </c>
      <c r="D231" s="1">
        <v>3.3</v>
      </c>
      <c r="E231" s="2">
        <v>6.6006449999999996E-3</v>
      </c>
    </row>
    <row r="232" spans="1:5" x14ac:dyDescent="0.35">
      <c r="A232" s="1" t="s">
        <v>18</v>
      </c>
      <c r="B232" s="1">
        <v>75</v>
      </c>
      <c r="C232" s="1" t="s">
        <v>3</v>
      </c>
      <c r="D232" s="1">
        <v>3.3</v>
      </c>
      <c r="E232" s="2">
        <v>6.6023469999999997E-3</v>
      </c>
    </row>
    <row r="233" spans="1:5" x14ac:dyDescent="0.35">
      <c r="A233" s="1" t="s">
        <v>18</v>
      </c>
      <c r="B233" s="1">
        <v>75</v>
      </c>
      <c r="C233" s="1" t="s">
        <v>4</v>
      </c>
      <c r="D233" s="1">
        <v>3.3</v>
      </c>
      <c r="E233" s="2">
        <v>4.9457930000000004E-3</v>
      </c>
    </row>
    <row r="234" spans="1:5" x14ac:dyDescent="0.35">
      <c r="A234" s="1" t="s">
        <v>18</v>
      </c>
      <c r="B234" s="1">
        <v>75</v>
      </c>
      <c r="C234" s="1" t="s">
        <v>5</v>
      </c>
      <c r="D234" s="1">
        <v>3.3</v>
      </c>
      <c r="E234" s="2">
        <v>4.9423469999999997E-3</v>
      </c>
    </row>
    <row r="235" spans="1:5" x14ac:dyDescent="0.35">
      <c r="A235" s="1" t="s">
        <v>18</v>
      </c>
      <c r="B235" s="1">
        <v>75</v>
      </c>
      <c r="C235" s="1" t="s">
        <v>6</v>
      </c>
      <c r="D235" s="1">
        <v>3.3</v>
      </c>
      <c r="E235" s="2">
        <v>4.2177860000000003E-3</v>
      </c>
    </row>
    <row r="236" spans="1:5" x14ac:dyDescent="0.35">
      <c r="A236" s="1" t="s">
        <v>18</v>
      </c>
      <c r="B236" s="1">
        <v>25</v>
      </c>
      <c r="C236" s="1" t="s">
        <v>1</v>
      </c>
      <c r="D236" s="1">
        <v>3.3</v>
      </c>
      <c r="E236" s="2">
        <v>5.3653520000000003E-3</v>
      </c>
    </row>
    <row r="237" spans="1:5" x14ac:dyDescent="0.35">
      <c r="A237" s="1" t="s">
        <v>18</v>
      </c>
      <c r="B237" s="1">
        <v>25</v>
      </c>
      <c r="C237" s="1" t="s">
        <v>2</v>
      </c>
      <c r="D237" s="1">
        <v>3.3</v>
      </c>
      <c r="E237" s="2">
        <v>5.3534979999999999E-3</v>
      </c>
    </row>
    <row r="238" spans="1:5" x14ac:dyDescent="0.35">
      <c r="A238" s="1" t="s">
        <v>18</v>
      </c>
      <c r="B238" s="1">
        <v>25</v>
      </c>
      <c r="C238" s="1" t="s">
        <v>3</v>
      </c>
      <c r="D238" s="1">
        <v>3.3</v>
      </c>
      <c r="E238" s="2">
        <v>5.3510220000000004E-3</v>
      </c>
    </row>
    <row r="239" spans="1:5" x14ac:dyDescent="0.35">
      <c r="A239" s="1" t="s">
        <v>18</v>
      </c>
      <c r="B239" s="1">
        <v>25</v>
      </c>
      <c r="C239" s="1" t="s">
        <v>4</v>
      </c>
      <c r="D239" s="1">
        <v>3.3</v>
      </c>
      <c r="E239" s="2">
        <v>5.34528E-3</v>
      </c>
    </row>
    <row r="240" spans="1:5" x14ac:dyDescent="0.35">
      <c r="A240" s="1" t="s">
        <v>18</v>
      </c>
      <c r="B240" s="1">
        <v>25</v>
      </c>
      <c r="C240" s="1" t="s">
        <v>5</v>
      </c>
      <c r="D240" s="1">
        <v>3.3</v>
      </c>
      <c r="E240" s="2">
        <v>5.3569919999999997E-3</v>
      </c>
    </row>
    <row r="241" spans="1:5" x14ac:dyDescent="0.35">
      <c r="A241" s="1" t="s">
        <v>18</v>
      </c>
      <c r="B241" s="1">
        <v>25</v>
      </c>
      <c r="C241" s="1" t="s">
        <v>6</v>
      </c>
      <c r="D241" s="1">
        <v>3.3</v>
      </c>
      <c r="E241" s="2">
        <v>5.3591059999999998E-3</v>
      </c>
    </row>
    <row r="242" spans="1:5" x14ac:dyDescent="0.35">
      <c r="A242" s="1" t="s">
        <v>19</v>
      </c>
      <c r="B242" s="1">
        <v>-45</v>
      </c>
      <c r="C242" s="1" t="s">
        <v>1</v>
      </c>
      <c r="D242" s="1">
        <v>3.3</v>
      </c>
      <c r="E242" s="2">
        <v>4.5360369999999997E-3</v>
      </c>
    </row>
    <row r="243" spans="1:5" x14ac:dyDescent="0.35">
      <c r="A243" s="1" t="s">
        <v>19</v>
      </c>
      <c r="B243" s="1">
        <v>-45</v>
      </c>
      <c r="C243" s="1" t="s">
        <v>2</v>
      </c>
      <c r="D243" s="1">
        <v>3.3</v>
      </c>
      <c r="E243" s="2">
        <v>2.8895840000000002E-3</v>
      </c>
    </row>
    <row r="244" spans="1:5" x14ac:dyDescent="0.35">
      <c r="A244" s="1" t="s">
        <v>19</v>
      </c>
      <c r="B244" s="1">
        <v>-45</v>
      </c>
      <c r="C244" s="1" t="s">
        <v>3</v>
      </c>
      <c r="D244" s="1">
        <v>3.3</v>
      </c>
      <c r="E244" s="2">
        <v>2.7040530000000001E-3</v>
      </c>
    </row>
    <row r="245" spans="1:5" x14ac:dyDescent="0.35">
      <c r="A245" s="1" t="s">
        <v>19</v>
      </c>
      <c r="B245" s="1">
        <v>-45</v>
      </c>
      <c r="C245" s="1" t="s">
        <v>4</v>
      </c>
      <c r="D245" s="1">
        <v>3.3</v>
      </c>
      <c r="E245" s="2">
        <v>1.931566E-3</v>
      </c>
    </row>
    <row r="246" spans="1:5" x14ac:dyDescent="0.35">
      <c r="A246" s="1" t="s">
        <v>19</v>
      </c>
      <c r="B246" s="1">
        <v>-45</v>
      </c>
      <c r="C246" s="1" t="s">
        <v>5</v>
      </c>
      <c r="D246" s="1">
        <v>3.3</v>
      </c>
      <c r="E246" s="2">
        <v>1.241722E-3</v>
      </c>
    </row>
    <row r="247" spans="1:5" x14ac:dyDescent="0.35">
      <c r="A247" s="1" t="s">
        <v>19</v>
      </c>
      <c r="B247" s="1">
        <v>-45</v>
      </c>
      <c r="C247" s="1" t="s">
        <v>6</v>
      </c>
      <c r="D247" s="1">
        <v>3.3</v>
      </c>
      <c r="E247" s="2">
        <v>9.9076320000000004E-4</v>
      </c>
    </row>
    <row r="248" spans="1:5" x14ac:dyDescent="0.35">
      <c r="A248" s="1" t="s">
        <v>19</v>
      </c>
      <c r="B248" s="1">
        <v>85</v>
      </c>
      <c r="C248" s="1" t="s">
        <v>1</v>
      </c>
      <c r="D248" s="1">
        <v>3.3</v>
      </c>
      <c r="E248" s="2">
        <v>6.3937890000000004E-3</v>
      </c>
    </row>
    <row r="249" spans="1:5" x14ac:dyDescent="0.35">
      <c r="A249" s="1" t="s">
        <v>19</v>
      </c>
      <c r="B249" s="1">
        <v>85</v>
      </c>
      <c r="C249" s="1" t="s">
        <v>2</v>
      </c>
      <c r="D249" s="1">
        <v>3.3</v>
      </c>
      <c r="E249" s="2">
        <v>4.7521300000000002E-3</v>
      </c>
    </row>
    <row r="250" spans="1:5" x14ac:dyDescent="0.35">
      <c r="A250" s="1" t="s">
        <v>19</v>
      </c>
      <c r="B250" s="1">
        <v>85</v>
      </c>
      <c r="C250" s="1" t="s">
        <v>3</v>
      </c>
      <c r="D250" s="1">
        <v>3.3</v>
      </c>
      <c r="E250" s="2">
        <v>4.0890859999999996E-3</v>
      </c>
    </row>
    <row r="251" spans="1:5" x14ac:dyDescent="0.35">
      <c r="A251" s="1" t="s">
        <v>19</v>
      </c>
      <c r="B251" s="1">
        <v>85</v>
      </c>
      <c r="C251" s="1" t="s">
        <v>4</v>
      </c>
      <c r="D251" s="1">
        <v>3.3</v>
      </c>
      <c r="E251" s="2">
        <v>3.3294900000000001E-3</v>
      </c>
    </row>
    <row r="252" spans="1:5" x14ac:dyDescent="0.35">
      <c r="A252" s="1" t="s">
        <v>19</v>
      </c>
      <c r="B252" s="1">
        <v>85</v>
      </c>
      <c r="C252" s="1" t="s">
        <v>5</v>
      </c>
      <c r="D252" s="1">
        <v>3.3</v>
      </c>
      <c r="E252" s="2">
        <v>2.1848829999999999E-3</v>
      </c>
    </row>
    <row r="253" spans="1:5" x14ac:dyDescent="0.35">
      <c r="A253" s="1" t="s">
        <v>19</v>
      </c>
      <c r="B253" s="1">
        <v>85</v>
      </c>
      <c r="C253" s="1" t="s">
        <v>6</v>
      </c>
      <c r="D253" s="1">
        <v>3.3</v>
      </c>
      <c r="E253" s="2">
        <v>1.939547E-3</v>
      </c>
    </row>
    <row r="254" spans="1:5" x14ac:dyDescent="0.35">
      <c r="A254" s="1" t="s">
        <v>19</v>
      </c>
      <c r="B254" s="1">
        <v>75</v>
      </c>
      <c r="C254" s="1" t="s">
        <v>1</v>
      </c>
      <c r="D254" s="1">
        <v>3.3</v>
      </c>
      <c r="E254" s="2">
        <v>6.0634690000000002E-3</v>
      </c>
    </row>
    <row r="255" spans="1:5" x14ac:dyDescent="0.35">
      <c r="A255" s="1" t="s">
        <v>19</v>
      </c>
      <c r="B255" s="1">
        <v>75</v>
      </c>
      <c r="C255" s="1" t="s">
        <v>2</v>
      </c>
      <c r="D255" s="1">
        <v>3.3</v>
      </c>
      <c r="E255" s="2">
        <v>4.4185969999999998E-3</v>
      </c>
    </row>
    <row r="256" spans="1:5" x14ac:dyDescent="0.35">
      <c r="A256" s="1" t="s">
        <v>19</v>
      </c>
      <c r="B256" s="1">
        <v>75</v>
      </c>
      <c r="C256" s="1" t="s">
        <v>3</v>
      </c>
      <c r="D256" s="1">
        <v>3.3</v>
      </c>
      <c r="E256" s="2">
        <v>3.8347469999999999E-3</v>
      </c>
    </row>
    <row r="257" spans="1:5" x14ac:dyDescent="0.35">
      <c r="A257" s="1" t="s">
        <v>19</v>
      </c>
      <c r="B257" s="1">
        <v>75</v>
      </c>
      <c r="C257" s="1" t="s">
        <v>4</v>
      </c>
      <c r="D257" s="1">
        <v>3.3</v>
      </c>
      <c r="E257" s="2">
        <v>3.0710609999999999E-3</v>
      </c>
    </row>
    <row r="258" spans="1:5" x14ac:dyDescent="0.35">
      <c r="A258" s="1" t="s">
        <v>19</v>
      </c>
      <c r="B258" s="1">
        <v>75</v>
      </c>
      <c r="C258" s="1" t="s">
        <v>5</v>
      </c>
      <c r="D258" s="1">
        <v>3.3</v>
      </c>
      <c r="E258" s="2">
        <v>2.0028749999999999E-3</v>
      </c>
    </row>
    <row r="259" spans="1:5" x14ac:dyDescent="0.35">
      <c r="A259" s="1" t="s">
        <v>19</v>
      </c>
      <c r="B259" s="1">
        <v>75</v>
      </c>
      <c r="C259" s="1" t="s">
        <v>6</v>
      </c>
      <c r="D259" s="1">
        <v>3.3</v>
      </c>
      <c r="E259" s="2">
        <v>1.756304E-3</v>
      </c>
    </row>
    <row r="260" spans="1:5" x14ac:dyDescent="0.35">
      <c r="A260" s="1" t="s">
        <v>19</v>
      </c>
      <c r="B260" s="1">
        <v>25</v>
      </c>
      <c r="C260" s="1" t="s">
        <v>1</v>
      </c>
      <c r="D260" s="1">
        <v>3.3</v>
      </c>
      <c r="E260" s="2">
        <v>4.9156679999999998E-3</v>
      </c>
    </row>
    <row r="261" spans="1:5" x14ac:dyDescent="0.35">
      <c r="A261" s="1" t="s">
        <v>19</v>
      </c>
      <c r="B261" s="1">
        <v>25</v>
      </c>
      <c r="C261" s="1" t="s">
        <v>2</v>
      </c>
      <c r="D261" s="1">
        <v>3.3</v>
      </c>
      <c r="E261" s="2">
        <v>3.2674480000000001E-3</v>
      </c>
    </row>
    <row r="262" spans="1:5" x14ac:dyDescent="0.35">
      <c r="A262" s="1" t="s">
        <v>19</v>
      </c>
      <c r="B262" s="1">
        <v>25</v>
      </c>
      <c r="C262" s="1" t="s">
        <v>3</v>
      </c>
      <c r="D262" s="1">
        <v>3.3</v>
      </c>
      <c r="E262" s="2">
        <v>2.9628509999999999E-3</v>
      </c>
    </row>
    <row r="263" spans="1:5" x14ac:dyDescent="0.35">
      <c r="A263" s="1" t="s">
        <v>19</v>
      </c>
      <c r="B263" s="1">
        <v>25</v>
      </c>
      <c r="C263" s="1" t="s">
        <v>4</v>
      </c>
      <c r="D263" s="1">
        <v>3.3</v>
      </c>
      <c r="E263" s="2">
        <v>2.193792E-3</v>
      </c>
    </row>
    <row r="264" spans="1:5" x14ac:dyDescent="0.35">
      <c r="A264" s="1" t="s">
        <v>19</v>
      </c>
      <c r="B264" s="1">
        <v>25</v>
      </c>
      <c r="C264" s="1" t="s">
        <v>5</v>
      </c>
      <c r="D264" s="1">
        <v>3.3</v>
      </c>
      <c r="E264" s="2">
        <v>1.4065010000000001E-3</v>
      </c>
    </row>
    <row r="265" spans="1:5" x14ac:dyDescent="0.35">
      <c r="A265" s="1" t="s">
        <v>19</v>
      </c>
      <c r="B265" s="1">
        <v>25</v>
      </c>
      <c r="C265" s="1" t="s">
        <v>6</v>
      </c>
      <c r="D265" s="1">
        <v>3.3</v>
      </c>
      <c r="E265" s="2">
        <v>1.1584259999999999E-3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231C-AC82-4A72-9911-21E2000A22C8}">
  <dimension ref="A3:Z76"/>
  <sheetViews>
    <sheetView tabSelected="1" zoomScale="105" zoomScaleNormal="85" workbookViewId="0">
      <selection activeCell="J3" sqref="I1:J1048576"/>
    </sheetView>
  </sheetViews>
  <sheetFormatPr defaultRowHeight="14.5" x14ac:dyDescent="0.35"/>
  <cols>
    <col min="1" max="1" width="40.453125" bestFit="1" customWidth="1"/>
    <col min="2" max="2" width="13.36328125" bestFit="1" customWidth="1"/>
    <col min="3" max="3" width="9.453125" bestFit="1" customWidth="1"/>
    <col min="4" max="4" width="12.90625" bestFit="1" customWidth="1"/>
    <col min="5" max="5" width="17.453125" bestFit="1" customWidth="1"/>
    <col min="6" max="6" width="14.26953125" bestFit="1" customWidth="1"/>
    <col min="7" max="7" width="16.54296875" bestFit="1" customWidth="1"/>
    <col min="8" max="8" width="15.7265625" bestFit="1" customWidth="1"/>
    <col min="9" max="9" width="9" bestFit="1" customWidth="1"/>
    <col min="10" max="10" width="9" style="14" customWidth="1"/>
    <col min="11" max="11" width="9.7265625" bestFit="1" customWidth="1"/>
    <col min="12" max="12" width="11.54296875" bestFit="1" customWidth="1"/>
    <col min="13" max="13" width="8.81640625" bestFit="1" customWidth="1"/>
    <col min="14" max="14" width="9" bestFit="1" customWidth="1"/>
    <col min="15" max="15" width="8.81640625" bestFit="1" customWidth="1"/>
    <col min="17" max="17" width="10.54296875" bestFit="1" customWidth="1"/>
    <col min="18" max="18" width="8.81640625" bestFit="1" customWidth="1"/>
    <col min="21" max="21" width="11.26953125" bestFit="1" customWidth="1"/>
    <col min="22" max="25" width="8.81640625" bestFit="1" customWidth="1"/>
    <col min="26" max="26" width="11.26953125" bestFit="1" customWidth="1"/>
  </cols>
  <sheetData>
    <row r="3" spans="1:26" x14ac:dyDescent="0.35">
      <c r="D3" s="16" t="s">
        <v>29</v>
      </c>
      <c r="I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5">
      <c r="A4" s="16" t="s">
        <v>24</v>
      </c>
      <c r="B4" s="16" t="s">
        <v>23</v>
      </c>
      <c r="C4" s="16" t="s">
        <v>25</v>
      </c>
      <c r="D4" s="14" t="s">
        <v>30</v>
      </c>
      <c r="E4" s="14" t="s">
        <v>31</v>
      </c>
      <c r="F4" s="14" t="s">
        <v>32</v>
      </c>
      <c r="G4" s="14" t="s">
        <v>33</v>
      </c>
      <c r="H4" s="14" t="s">
        <v>34</v>
      </c>
      <c r="I4" s="10" t="s">
        <v>35</v>
      </c>
      <c r="J4" s="18" t="s">
        <v>36</v>
      </c>
      <c r="K4" s="10" t="s">
        <v>37</v>
      </c>
      <c r="L4" s="10" t="s">
        <v>38</v>
      </c>
      <c r="M4" s="10" t="s">
        <v>39</v>
      </c>
      <c r="N4" s="10" t="s">
        <v>40</v>
      </c>
      <c r="O4" s="10" t="s">
        <v>41</v>
      </c>
      <c r="P4" s="10" t="s">
        <v>42</v>
      </c>
      <c r="Q4" s="10" t="s">
        <v>43</v>
      </c>
      <c r="R4" s="12" t="s">
        <v>44</v>
      </c>
      <c r="S4" s="12" t="s">
        <v>45</v>
      </c>
      <c r="T4" s="12" t="s">
        <v>46</v>
      </c>
      <c r="U4" s="12" t="s">
        <v>47</v>
      </c>
      <c r="V4" s="12" t="s">
        <v>53</v>
      </c>
      <c r="W4" s="12" t="s">
        <v>54</v>
      </c>
      <c r="X4" s="12" t="s">
        <v>55</v>
      </c>
      <c r="Y4" s="12" t="s">
        <v>56</v>
      </c>
      <c r="Z4" s="12" t="s">
        <v>57</v>
      </c>
    </row>
    <row r="5" spans="1:26" x14ac:dyDescent="0.35">
      <c r="A5" s="14" t="s">
        <v>6</v>
      </c>
      <c r="B5" s="14">
        <v>-45</v>
      </c>
      <c r="C5" s="14">
        <v>3.3</v>
      </c>
      <c r="D5" s="15">
        <v>9.2676919999999999E-4</v>
      </c>
      <c r="E5" s="15">
        <v>9.5270504000000004E-4</v>
      </c>
      <c r="F5" s="15">
        <v>9.8148089999999994E-4</v>
      </c>
      <c r="G5" s="15">
        <v>2.0114600316754454E-5</v>
      </c>
      <c r="H5" s="17">
        <v>5</v>
      </c>
      <c r="I5" s="9"/>
      <c r="J5" s="15" t="s">
        <v>58</v>
      </c>
      <c r="K5" s="8">
        <f>VLOOKUP(H5,look_up_table!$A$2:$C$30,2)</f>
        <v>1.39</v>
      </c>
      <c r="L5" s="8">
        <f>VLOOKUP(H5,look_up_table!$A$2:$C$30,3)</f>
        <v>6.47</v>
      </c>
      <c r="M5" s="11">
        <f t="shared" ref="M5:M28" si="0">(E5-I5-(K5*G5))/(L5*G5)</f>
        <v>7.105696499684993</v>
      </c>
      <c r="N5" s="15" t="e">
        <f>(J5-E5-(K5*G5))/(L5*G5)</f>
        <v>#VALUE!</v>
      </c>
      <c r="O5" s="11" t="e">
        <f>IF(AND(M5&lt;&gt;R5,N5&lt;&gt;R5),IF(M5&lt;N5,M5,N5),IF(M5&gt;N5,M5,N5))</f>
        <v>#VALUE!</v>
      </c>
      <c r="P5" s="13" t="s">
        <v>48</v>
      </c>
      <c r="Q5" s="11" t="e">
        <f>IF(OR(AND(P5=$S$5,O5&gt;1.67),AND(P5=$T$5,O5&gt;1.33)),"PASS","FAIL")</f>
        <v>#VALUE!</v>
      </c>
      <c r="R5" s="5">
        <v>0</v>
      </c>
      <c r="S5" s="14" t="s">
        <v>48</v>
      </c>
      <c r="T5" s="14" t="s">
        <v>49</v>
      </c>
      <c r="U5" s="5" t="e">
        <f>IF(Z5=4,IF(AND(I5&lt;D5,J5&gt;F5),"SPEC_PASS","SPEC_FAIL"),IF(Z5=2,IF(I5&lt;D5,"SPEC_PASS","SPEC_FAIL"),IF(J5&gt;F5,"SPEC_PASS","SPEC_FAIL")))</f>
        <v>#REF!</v>
      </c>
      <c r="V5" s="5" t="e">
        <f>IF(AND(I5&lt;&gt;0,#REF!&lt;&gt;0),"1","0")</f>
        <v>#REF!</v>
      </c>
      <c r="W5" s="5" t="e">
        <f>IF(AND(I5&lt;&gt;0,#REF!=0),"1","0")</f>
        <v>#REF!</v>
      </c>
      <c r="X5" s="5" t="e">
        <f>IF(AND(I5=0,#REF!&lt;&gt;0),"1","0")</f>
        <v>#REF!</v>
      </c>
      <c r="Y5" s="5" t="e">
        <f>CONCATENATE(V5,W5,X5)</f>
        <v>#REF!</v>
      </c>
      <c r="Z5" s="5" t="e">
        <f>BIN2DEC(Y5)</f>
        <v>#REF!</v>
      </c>
    </row>
    <row r="6" spans="1:26" s="19" customFormat="1" x14ac:dyDescent="0.35">
      <c r="B6" s="19">
        <v>25</v>
      </c>
      <c r="C6" s="19">
        <v>3.3</v>
      </c>
      <c r="D6" s="20">
        <v>1.086474E-3</v>
      </c>
      <c r="E6" s="20">
        <v>1.1235481999999999E-3</v>
      </c>
      <c r="F6" s="20">
        <v>1.1513459999999999E-3</v>
      </c>
      <c r="G6" s="20">
        <v>2.3649120495280312E-5</v>
      </c>
      <c r="H6" s="21">
        <v>5</v>
      </c>
      <c r="I6" s="20"/>
      <c r="J6" s="20">
        <v>2.0000000000000001E-4</v>
      </c>
      <c r="K6" s="19">
        <f>VLOOKUP(H6,look_up_table!$A$2:$C$30,2)</f>
        <v>1.39</v>
      </c>
      <c r="L6" s="19">
        <f>VLOOKUP(H6,look_up_table!$A$2:$C$30,3)</f>
        <v>6.47</v>
      </c>
      <c r="M6" s="19">
        <f t="shared" si="0"/>
        <v>7.1281437793498377</v>
      </c>
      <c r="N6" s="20">
        <f t="shared" ref="N6:N28" si="1">(J6-E6-(K6*G6))/(L6*G6)</f>
        <v>-6.2507134670700149</v>
      </c>
      <c r="O6" s="19">
        <f t="shared" ref="O6:O28" si="2">IF(AND(M6&lt;&gt;R6,N6&lt;&gt;R6),IF(M6&lt;N6,M6,N6),IF(M6&gt;N6,M6,N6))</f>
        <v>-6.2507134670700149</v>
      </c>
      <c r="P6" s="19" t="s">
        <v>48</v>
      </c>
      <c r="Q6" s="19" t="str">
        <f t="shared" ref="Q6:Q28" si="3">IF(OR(AND(P6=$S$5,O6&gt;1.67),AND(P6=$T$5,O6&gt;1.33)),"PASS","FAIL")</f>
        <v>FAIL</v>
      </c>
      <c r="R6" s="19">
        <v>0</v>
      </c>
      <c r="U6" s="19" t="e">
        <f>IF(Z6=4,IF(AND(I6&lt;D6,#REF!&gt;F6),"SPEC_PASS","SPEC_FAIL"),IF(Z6=2,IF(I6&lt;D6,"SPEC_PASS","SPEC_FAIL"),IF(#REF!&gt;F6,"SPEC_PASS","SPEC_FAIL")))</f>
        <v>#REF!</v>
      </c>
      <c r="V6" s="19" t="e">
        <f>IF(AND(I6&lt;&gt;0,#REF!&lt;&gt;0),"1","0")</f>
        <v>#REF!</v>
      </c>
      <c r="W6" s="19" t="e">
        <f>IF(AND(I6&lt;&gt;0,#REF!=0),"1","0")</f>
        <v>#REF!</v>
      </c>
      <c r="X6" s="19" t="e">
        <f>IF(AND(I6=0,#REF!&lt;&gt;0),"1","0")</f>
        <v>#REF!</v>
      </c>
      <c r="Y6" s="19" t="e">
        <f t="shared" ref="Y6:Y28" si="4">CONCATENATE(V6,W6,X6)</f>
        <v>#REF!</v>
      </c>
      <c r="Z6" s="19" t="e">
        <f t="shared" ref="Z6:Z28" si="5">BIN2DEC(Y6)</f>
        <v>#REF!</v>
      </c>
    </row>
    <row r="7" spans="1:26" x14ac:dyDescent="0.35">
      <c r="B7" s="14">
        <v>75</v>
      </c>
      <c r="C7" s="14">
        <v>3.3</v>
      </c>
      <c r="D7" s="15">
        <v>1.6156899999999999E-3</v>
      </c>
      <c r="E7" s="15">
        <v>1.7091049999999998E-3</v>
      </c>
      <c r="F7" s="15">
        <v>1.749727E-3</v>
      </c>
      <c r="G7" s="15">
        <v>6.2694234594045951E-5</v>
      </c>
      <c r="H7" s="17">
        <v>4</v>
      </c>
      <c r="I7" s="15"/>
      <c r="J7" s="15" t="s">
        <v>58</v>
      </c>
      <c r="K7" s="14">
        <f>VLOOKUP(H7,look_up_table!$A$2:$C$30,2)</f>
        <v>1.84</v>
      </c>
      <c r="L7" s="14">
        <f>VLOOKUP(H7,look_up_table!$A$2:$C$30,3)</f>
        <v>8.39</v>
      </c>
      <c r="M7" s="14">
        <f t="shared" si="0"/>
        <v>3.0299117588895408</v>
      </c>
      <c r="N7" s="15" t="e">
        <f t="shared" si="1"/>
        <v>#VALUE!</v>
      </c>
      <c r="O7" s="14" t="e">
        <f t="shared" si="2"/>
        <v>#VALUE!</v>
      </c>
      <c r="P7" s="14" t="s">
        <v>48</v>
      </c>
      <c r="Q7" s="14" t="e">
        <f t="shared" si="3"/>
        <v>#VALUE!</v>
      </c>
      <c r="R7" s="14">
        <v>0</v>
      </c>
      <c r="S7" s="5"/>
      <c r="T7" s="5"/>
      <c r="U7" s="14" t="e">
        <f>IF(Z7=4,IF(AND(I7&lt;D7,#REF!&gt;F7),"SPEC_PASS","SPEC_FAIL"),IF(Z7=2,IF(I7&lt;D7,"SPEC_PASS","SPEC_FAIL"),IF(#REF!&gt;F7,"SPEC_PASS","SPEC_FAIL")))</f>
        <v>#REF!</v>
      </c>
      <c r="V7" s="14" t="e">
        <f>IF(AND(I7&lt;&gt;0,#REF!&lt;&gt;0),"1","0")</f>
        <v>#REF!</v>
      </c>
      <c r="W7" s="14" t="e">
        <f>IF(AND(I7&lt;&gt;0,#REF!=0),"1","0")</f>
        <v>#REF!</v>
      </c>
      <c r="X7" s="14" t="e">
        <f>IF(AND(I7=0,#REF!&lt;&gt;0),"1","0")</f>
        <v>#REF!</v>
      </c>
      <c r="Y7" s="14" t="e">
        <f t="shared" si="4"/>
        <v>#REF!</v>
      </c>
      <c r="Z7" s="14" t="e">
        <f t="shared" si="5"/>
        <v>#REF!</v>
      </c>
    </row>
    <row r="8" spans="1:26" x14ac:dyDescent="0.35">
      <c r="B8" s="14">
        <v>85</v>
      </c>
      <c r="C8" s="14">
        <v>3.3</v>
      </c>
      <c r="D8" s="15">
        <v>1.794906E-3</v>
      </c>
      <c r="E8" s="15">
        <v>1.9139267500000001E-3</v>
      </c>
      <c r="F8" s="15">
        <v>1.969143E-3</v>
      </c>
      <c r="G8" s="15">
        <v>8.0282358362528835E-5</v>
      </c>
      <c r="H8" s="17">
        <v>4</v>
      </c>
      <c r="I8" s="15"/>
      <c r="J8" s="15" t="s">
        <v>58</v>
      </c>
      <c r="K8" s="14">
        <f>VLOOKUP(H8,look_up_table!$A$2:$C$30,2)</f>
        <v>1.84</v>
      </c>
      <c r="L8" s="14">
        <f>VLOOKUP(H8,look_up_table!$A$2:$C$30,3)</f>
        <v>8.39</v>
      </c>
      <c r="M8" s="14">
        <f t="shared" si="0"/>
        <v>2.6221623108966599</v>
      </c>
      <c r="N8" s="15" t="e">
        <f t="shared" si="1"/>
        <v>#VALUE!</v>
      </c>
      <c r="O8" s="14" t="e">
        <f t="shared" si="2"/>
        <v>#VALUE!</v>
      </c>
      <c r="P8" s="14" t="s">
        <v>48</v>
      </c>
      <c r="Q8" s="14" t="e">
        <f t="shared" si="3"/>
        <v>#VALUE!</v>
      </c>
      <c r="R8" s="14">
        <v>0</v>
      </c>
      <c r="S8" s="5"/>
      <c r="T8" s="5"/>
      <c r="U8" s="14" t="e">
        <f>IF(Z8=4,IF(AND(I8&lt;D8,#REF!&gt;F8),"SPEC_PASS","SPEC_FAIL"),IF(Z8=2,IF(I8&lt;D8,"SPEC_PASS","SPEC_FAIL"),IF(#REF!&gt;F8,"SPEC_PASS","SPEC_FAIL")))</f>
        <v>#REF!</v>
      </c>
      <c r="V8" s="14" t="e">
        <f>IF(AND(I8&lt;&gt;0,#REF!&lt;&gt;0),"1","0")</f>
        <v>#REF!</v>
      </c>
      <c r="W8" s="14" t="e">
        <f>IF(AND(I8&lt;&gt;0,#REF!=0),"1","0")</f>
        <v>#REF!</v>
      </c>
      <c r="X8" s="14" t="e">
        <f>IF(AND(I8=0,#REF!&lt;&gt;0),"1","0")</f>
        <v>#REF!</v>
      </c>
      <c r="Y8" s="14" t="e">
        <f t="shared" si="4"/>
        <v>#REF!</v>
      </c>
      <c r="Z8" s="14" t="e">
        <f t="shared" si="5"/>
        <v>#REF!</v>
      </c>
    </row>
    <row r="9" spans="1:26" x14ac:dyDescent="0.35">
      <c r="A9" s="14" t="s">
        <v>5</v>
      </c>
      <c r="B9" s="14">
        <v>-45</v>
      </c>
      <c r="C9" s="14">
        <v>3.3</v>
      </c>
      <c r="D9" s="15">
        <v>1.171283E-3</v>
      </c>
      <c r="E9" s="15">
        <v>1.2013064E-3</v>
      </c>
      <c r="F9" s="15">
        <v>1.2345559999999999E-3</v>
      </c>
      <c r="G9" s="15">
        <v>2.2951287922468705E-5</v>
      </c>
      <c r="H9" s="17">
        <v>5</v>
      </c>
      <c r="I9" s="15"/>
      <c r="J9" s="15"/>
      <c r="K9" s="14">
        <f>VLOOKUP(H9,look_up_table!$A$2:$C$30,2)</f>
        <v>1.39</v>
      </c>
      <c r="L9" s="14">
        <f>VLOOKUP(H9,look_up_table!$A$2:$C$30,3)</f>
        <v>6.47</v>
      </c>
      <c r="M9" s="14">
        <f t="shared" si="0"/>
        <v>7.8750491668830787</v>
      </c>
      <c r="N9" s="15">
        <f t="shared" si="1"/>
        <v>-8.304724591921719</v>
      </c>
      <c r="O9" s="14">
        <f t="shared" si="2"/>
        <v>-8.304724591921719</v>
      </c>
      <c r="P9" s="14" t="s">
        <v>48</v>
      </c>
      <c r="Q9" s="14" t="str">
        <f t="shared" si="3"/>
        <v>FAIL</v>
      </c>
      <c r="R9" s="14">
        <v>0</v>
      </c>
      <c r="S9" s="5"/>
      <c r="T9" s="5"/>
      <c r="U9" s="14" t="e">
        <f>IF(Z9=4,IF(AND(I9&lt;D9,#REF!&gt;F9),"SPEC_PASS","SPEC_FAIL"),IF(Z9=2,IF(I9&lt;D9,"SPEC_PASS","SPEC_FAIL"),IF(#REF!&gt;F9,"SPEC_PASS","SPEC_FAIL")))</f>
        <v>#REF!</v>
      </c>
      <c r="V9" s="14" t="e">
        <f>IF(AND(I9&lt;&gt;0,#REF!&lt;&gt;0),"1","0")</f>
        <v>#REF!</v>
      </c>
      <c r="W9" s="14" t="e">
        <f>IF(AND(I9&lt;&gt;0,#REF!=0),"1","0")</f>
        <v>#REF!</v>
      </c>
      <c r="X9" s="14" t="e">
        <f>IF(AND(I9=0,#REF!&lt;&gt;0),"1","0")</f>
        <v>#REF!</v>
      </c>
      <c r="Y9" s="14" t="e">
        <f t="shared" si="4"/>
        <v>#REF!</v>
      </c>
      <c r="Z9" s="14" t="e">
        <f t="shared" si="5"/>
        <v>#REF!</v>
      </c>
    </row>
    <row r="10" spans="1:26" s="19" customFormat="1" x14ac:dyDescent="0.35">
      <c r="B10" s="19">
        <v>25</v>
      </c>
      <c r="C10" s="19">
        <v>3.3</v>
      </c>
      <c r="D10" s="20">
        <v>1.332104E-3</v>
      </c>
      <c r="E10" s="20">
        <v>1.3721652000000001E-3</v>
      </c>
      <c r="F10" s="20">
        <v>1.402401E-3</v>
      </c>
      <c r="G10" s="20">
        <v>2.5534981137642183E-5</v>
      </c>
      <c r="H10" s="21">
        <v>5</v>
      </c>
      <c r="I10" s="20"/>
      <c r="J10" s="20">
        <v>5.0000000000000001E-4</v>
      </c>
      <c r="K10" s="19">
        <f>VLOOKUP(H10,look_up_table!$A$2:$C$30,2)</f>
        <v>1.39</v>
      </c>
      <c r="L10" s="19">
        <f>VLOOKUP(H10,look_up_table!$A$2:$C$30,3)</f>
        <v>6.47</v>
      </c>
      <c r="M10" s="19">
        <f t="shared" si="0"/>
        <v>8.0906775141829019</v>
      </c>
      <c r="N10" s="20">
        <f t="shared" si="1"/>
        <v>-5.4939260823451894</v>
      </c>
      <c r="O10" s="19">
        <f t="shared" si="2"/>
        <v>-5.4939260823451894</v>
      </c>
      <c r="P10" s="19" t="s">
        <v>48</v>
      </c>
      <c r="Q10" s="19" t="str">
        <f t="shared" si="3"/>
        <v>FAIL</v>
      </c>
      <c r="R10" s="19">
        <v>0</v>
      </c>
      <c r="U10" s="19" t="e">
        <f>IF(Z10=4,IF(AND(I10&lt;D10,#REF!&gt;F10),"SPEC_PASS","SPEC_FAIL"),IF(Z10=2,IF(I10&lt;D10,"SPEC_PASS","SPEC_FAIL"),IF(#REF!&gt;F10,"SPEC_PASS","SPEC_FAIL")))</f>
        <v>#REF!</v>
      </c>
      <c r="V10" s="19" t="e">
        <f>IF(AND(I10&lt;&gt;0,#REF!&lt;&gt;0),"1","0")</f>
        <v>#REF!</v>
      </c>
      <c r="W10" s="19" t="e">
        <f>IF(AND(I10&lt;&gt;0,#REF!=0),"1","0")</f>
        <v>#REF!</v>
      </c>
      <c r="X10" s="19" t="e">
        <f>IF(AND(I10=0,#REF!&lt;&gt;0),"1","0")</f>
        <v>#REF!</v>
      </c>
      <c r="Y10" s="19" t="e">
        <f t="shared" si="4"/>
        <v>#REF!</v>
      </c>
      <c r="Z10" s="19" t="e">
        <f t="shared" si="5"/>
        <v>#REF!</v>
      </c>
    </row>
    <row r="11" spans="1:26" x14ac:dyDescent="0.35">
      <c r="B11" s="14">
        <v>75</v>
      </c>
      <c r="C11" s="14">
        <v>3.3</v>
      </c>
      <c r="D11" s="15">
        <v>1.8591549999999999E-3</v>
      </c>
      <c r="E11" s="15">
        <v>1.9561014999999998E-3</v>
      </c>
      <c r="F11" s="15">
        <v>1.9977189999999998E-3</v>
      </c>
      <c r="G11" s="15">
        <v>6.5004591122478497E-5</v>
      </c>
      <c r="H11" s="17">
        <v>4</v>
      </c>
      <c r="I11" s="15"/>
      <c r="J11" s="15"/>
      <c r="K11" s="14">
        <f>VLOOKUP(H11,look_up_table!$A$2:$C$30,2)</f>
        <v>1.84</v>
      </c>
      <c r="L11" s="14">
        <f>VLOOKUP(H11,look_up_table!$A$2:$C$30,3)</f>
        <v>8.39</v>
      </c>
      <c r="M11" s="14">
        <f t="shared" si="0"/>
        <v>3.3673115340950863</v>
      </c>
      <c r="N11" s="15">
        <f t="shared" si="1"/>
        <v>-3.8059289357637391</v>
      </c>
      <c r="O11" s="14">
        <f t="shared" si="2"/>
        <v>-3.8059289357637391</v>
      </c>
      <c r="P11" s="14" t="s">
        <v>48</v>
      </c>
      <c r="Q11" s="14" t="str">
        <f t="shared" si="3"/>
        <v>FAIL</v>
      </c>
      <c r="R11" s="14">
        <v>0</v>
      </c>
      <c r="S11" s="5"/>
      <c r="T11" s="5"/>
      <c r="U11" s="14" t="e">
        <f>IF(Z11=4,IF(AND(I11&lt;D11,#REF!&gt;F11),"SPEC_PASS","SPEC_FAIL"),IF(Z11=2,IF(I11&lt;D11,"SPEC_PASS","SPEC_FAIL"),IF(#REF!&gt;F11,"SPEC_PASS","SPEC_FAIL")))</f>
        <v>#REF!</v>
      </c>
      <c r="V11" s="14" t="e">
        <f>IF(AND(I11&lt;&gt;0,#REF!&lt;&gt;0),"1","0")</f>
        <v>#REF!</v>
      </c>
      <c r="W11" s="14" t="e">
        <f>IF(AND(I11&lt;&gt;0,#REF!=0),"1","0")</f>
        <v>#REF!</v>
      </c>
      <c r="X11" s="14" t="e">
        <f>IF(AND(I11=0,#REF!&lt;&gt;0),"1","0")</f>
        <v>#REF!</v>
      </c>
      <c r="Y11" s="14" t="e">
        <f t="shared" si="4"/>
        <v>#REF!</v>
      </c>
      <c r="Z11" s="14" t="e">
        <f t="shared" si="5"/>
        <v>#REF!</v>
      </c>
    </row>
    <row r="12" spans="1:26" x14ac:dyDescent="0.35">
      <c r="B12" s="14">
        <v>85</v>
      </c>
      <c r="C12" s="14">
        <v>3.3</v>
      </c>
      <c r="D12" s="15">
        <v>2.0370760000000001E-3</v>
      </c>
      <c r="E12" s="15">
        <v>2.1590877500000001E-3</v>
      </c>
      <c r="F12" s="15">
        <v>2.2162340000000001E-3</v>
      </c>
      <c r="G12" s="15">
        <v>8.2345204443944872E-5</v>
      </c>
      <c r="H12" s="17">
        <v>4</v>
      </c>
      <c r="I12" s="15"/>
      <c r="J12" s="15"/>
      <c r="K12" s="14">
        <f>VLOOKUP(H12,look_up_table!$A$2:$C$30,2)</f>
        <v>1.84</v>
      </c>
      <c r="L12" s="14">
        <f>VLOOKUP(H12,look_up_table!$A$2:$C$30,3)</f>
        <v>8.39</v>
      </c>
      <c r="M12" s="14">
        <f t="shared" si="0"/>
        <v>2.9058352047972833</v>
      </c>
      <c r="N12" s="15">
        <f t="shared" si="1"/>
        <v>-3.344452606465937</v>
      </c>
      <c r="O12" s="14">
        <f t="shared" si="2"/>
        <v>-3.344452606465937</v>
      </c>
      <c r="P12" s="14" t="s">
        <v>48</v>
      </c>
      <c r="Q12" s="14" t="str">
        <f t="shared" si="3"/>
        <v>FAIL</v>
      </c>
      <c r="R12" s="14">
        <v>0</v>
      </c>
      <c r="S12" s="5"/>
      <c r="T12" s="5"/>
      <c r="U12" s="14" t="e">
        <f>IF(Z12=4,IF(AND(I12&lt;D12,#REF!&gt;F12),"SPEC_PASS","SPEC_FAIL"),IF(Z12=2,IF(I12&lt;D12,"SPEC_PASS","SPEC_FAIL"),IF(#REF!&gt;F12,"SPEC_PASS","SPEC_FAIL")))</f>
        <v>#REF!</v>
      </c>
      <c r="V12" s="14" t="e">
        <f>IF(AND(I12&lt;&gt;0,#REF!&lt;&gt;0),"1","0")</f>
        <v>#REF!</v>
      </c>
      <c r="W12" s="14" t="e">
        <f>IF(AND(I12&lt;&gt;0,#REF!=0),"1","0")</f>
        <v>#REF!</v>
      </c>
      <c r="X12" s="14" t="e">
        <f>IF(AND(I12=0,#REF!&lt;&gt;0),"1","0")</f>
        <v>#REF!</v>
      </c>
      <c r="Y12" s="14" t="e">
        <f t="shared" si="4"/>
        <v>#REF!</v>
      </c>
      <c r="Z12" s="14" t="e">
        <f t="shared" si="5"/>
        <v>#REF!</v>
      </c>
    </row>
    <row r="13" spans="1:26" x14ac:dyDescent="0.35">
      <c r="A13" s="14" t="s">
        <v>3</v>
      </c>
      <c r="B13" s="14">
        <v>-45</v>
      </c>
      <c r="C13" s="14">
        <v>3.3</v>
      </c>
      <c r="D13" s="15">
        <v>2.5924189999999999E-3</v>
      </c>
      <c r="E13" s="15">
        <v>2.6556213999999996E-3</v>
      </c>
      <c r="F13" s="15">
        <v>2.7060809999999999E-3</v>
      </c>
      <c r="G13" s="15">
        <v>4.0929740901983219E-5</v>
      </c>
      <c r="H13" s="17">
        <v>5</v>
      </c>
      <c r="I13" s="15"/>
      <c r="J13" s="15"/>
      <c r="K13" s="14">
        <f>VLOOKUP(H13,look_up_table!$A$2:$C$30,2)</f>
        <v>1.39</v>
      </c>
      <c r="L13" s="14">
        <f>VLOOKUP(H13,look_up_table!$A$2:$C$30,3)</f>
        <v>6.47</v>
      </c>
      <c r="M13" s="14">
        <f t="shared" si="0"/>
        <v>9.8133599035377976</v>
      </c>
      <c r="N13" s="15">
        <f t="shared" si="1"/>
        <v>-10.243035328576436</v>
      </c>
      <c r="O13" s="14">
        <f t="shared" si="2"/>
        <v>-10.243035328576436</v>
      </c>
      <c r="P13" s="14" t="s">
        <v>48</v>
      </c>
      <c r="Q13" s="14" t="str">
        <f t="shared" si="3"/>
        <v>FAIL</v>
      </c>
      <c r="R13" s="14">
        <v>0</v>
      </c>
      <c r="S13" s="5"/>
      <c r="T13" s="5"/>
      <c r="U13" s="14" t="e">
        <f>IF(Z13=4,IF(AND(I13&lt;D13,#REF!&gt;F13),"SPEC_PASS","SPEC_FAIL"),IF(Z13=2,IF(I13&lt;D13,"SPEC_PASS","SPEC_FAIL"),IF(#REF!&gt;F13,"SPEC_PASS","SPEC_FAIL")))</f>
        <v>#REF!</v>
      </c>
      <c r="V13" s="14" t="e">
        <f>IF(AND(I13&lt;&gt;0,#REF!&lt;&gt;0),"1","0")</f>
        <v>#REF!</v>
      </c>
      <c r="W13" s="14" t="e">
        <f>IF(AND(I13&lt;&gt;0,#REF!=0),"1","0")</f>
        <v>#REF!</v>
      </c>
      <c r="X13" s="14" t="e">
        <f>IF(AND(I13=0,#REF!&lt;&gt;0),"1","0")</f>
        <v>#REF!</v>
      </c>
      <c r="Y13" s="14" t="e">
        <f t="shared" si="4"/>
        <v>#REF!</v>
      </c>
      <c r="Z13" s="14" t="e">
        <f t="shared" si="5"/>
        <v>#REF!</v>
      </c>
    </row>
    <row r="14" spans="1:26" s="19" customFormat="1" x14ac:dyDescent="0.35">
      <c r="B14" s="19">
        <v>25</v>
      </c>
      <c r="C14" s="19">
        <v>3.3</v>
      </c>
      <c r="D14" s="20">
        <v>2.8444579999999998E-3</v>
      </c>
      <c r="E14" s="20">
        <v>2.9221828E-3</v>
      </c>
      <c r="F14" s="20">
        <v>2.961923E-3</v>
      </c>
      <c r="G14" s="20">
        <v>4.5051027620900433E-5</v>
      </c>
      <c r="H14" s="21">
        <v>5</v>
      </c>
      <c r="I14" s="20"/>
      <c r="J14" s="20">
        <v>1.9E-3</v>
      </c>
      <c r="K14" s="19">
        <f>VLOOKUP(H14,look_up_table!$A$2:$C$30,2)</f>
        <v>1.39</v>
      </c>
      <c r="L14" s="19">
        <f>VLOOKUP(H14,look_up_table!$A$2:$C$30,3)</f>
        <v>6.47</v>
      </c>
      <c r="M14" s="19">
        <f t="shared" si="0"/>
        <v>9.810485840252559</v>
      </c>
      <c r="N14" s="20">
        <f t="shared" si="1"/>
        <v>-3.7217070637721936</v>
      </c>
      <c r="O14" s="19">
        <f t="shared" si="2"/>
        <v>-3.7217070637721936</v>
      </c>
      <c r="P14" s="19" t="s">
        <v>48</v>
      </c>
      <c r="Q14" s="19" t="str">
        <f t="shared" si="3"/>
        <v>FAIL</v>
      </c>
      <c r="R14" s="19">
        <v>0</v>
      </c>
      <c r="U14" s="19" t="e">
        <f>IF(Z14=4,IF(AND(I14&lt;D14,#REF!&gt;F14),"SPEC_PASS","SPEC_FAIL"),IF(Z14=2,IF(I14&lt;D14,"SPEC_PASS","SPEC_FAIL"),IF(#REF!&gt;F14,"SPEC_PASS","SPEC_FAIL")))</f>
        <v>#REF!</v>
      </c>
      <c r="V14" s="19" t="e">
        <f>IF(AND(I14&lt;&gt;0,#REF!&lt;&gt;0),"1","0")</f>
        <v>#REF!</v>
      </c>
      <c r="W14" s="19" t="e">
        <f>IF(AND(I14&lt;&gt;0,#REF!=0),"1","0")</f>
        <v>#REF!</v>
      </c>
      <c r="X14" s="19" t="e">
        <f>IF(AND(I14=0,#REF!&lt;&gt;0),"1","0")</f>
        <v>#REF!</v>
      </c>
      <c r="Y14" s="19" t="e">
        <f t="shared" si="4"/>
        <v>#REF!</v>
      </c>
      <c r="Z14" s="19" t="e">
        <f t="shared" si="5"/>
        <v>#REF!</v>
      </c>
    </row>
    <row r="15" spans="1:26" x14ac:dyDescent="0.35">
      <c r="B15" s="14">
        <v>75</v>
      </c>
      <c r="C15" s="14">
        <v>3.3</v>
      </c>
      <c r="D15" s="15">
        <v>3.6160150000000002E-3</v>
      </c>
      <c r="E15" s="15">
        <v>3.7665509999999999E-3</v>
      </c>
      <c r="F15" s="15">
        <v>3.838513E-3</v>
      </c>
      <c r="G15" s="15">
        <v>1.0163329671914477E-4</v>
      </c>
      <c r="H15" s="17">
        <v>4</v>
      </c>
      <c r="I15" s="15"/>
      <c r="J15" s="15"/>
      <c r="K15" s="14">
        <f>VLOOKUP(H15,look_up_table!$A$2:$C$30,2)</f>
        <v>1.84</v>
      </c>
      <c r="L15" s="14">
        <f>VLOOKUP(H15,look_up_table!$A$2:$C$30,3)</f>
        <v>8.39</v>
      </c>
      <c r="M15" s="14">
        <f t="shared" si="0"/>
        <v>4.1978792440156836</v>
      </c>
      <c r="N15" s="15">
        <f t="shared" si="1"/>
        <v>-4.6364966456843373</v>
      </c>
      <c r="O15" s="14">
        <f t="shared" si="2"/>
        <v>-4.6364966456843373</v>
      </c>
      <c r="P15" s="14" t="s">
        <v>48</v>
      </c>
      <c r="Q15" s="14" t="str">
        <f t="shared" si="3"/>
        <v>FAIL</v>
      </c>
      <c r="R15" s="14">
        <v>0</v>
      </c>
      <c r="S15" s="5"/>
      <c r="T15" s="5"/>
      <c r="U15" s="14" t="e">
        <f>IF(Z15=4,IF(AND(I15&lt;D15,#REF!&gt;F15),"SPEC_PASS","SPEC_FAIL"),IF(Z15=2,IF(I15&lt;D15,"SPEC_PASS","SPEC_FAIL"),IF(#REF!&gt;F15,"SPEC_PASS","SPEC_FAIL")))</f>
        <v>#REF!</v>
      </c>
      <c r="V15" s="14" t="e">
        <f>IF(AND(I15&lt;&gt;0,#REF!&lt;&gt;0),"1","0")</f>
        <v>#REF!</v>
      </c>
      <c r="W15" s="14" t="e">
        <f>IF(AND(I15&lt;&gt;0,#REF!=0),"1","0")</f>
        <v>#REF!</v>
      </c>
      <c r="X15" s="14" t="e">
        <f>IF(AND(I15=0,#REF!&lt;&gt;0),"1","0")</f>
        <v>#REF!</v>
      </c>
      <c r="Y15" s="14" t="e">
        <f t="shared" si="4"/>
        <v>#REF!</v>
      </c>
      <c r="Z15" s="14" t="e">
        <f t="shared" si="5"/>
        <v>#REF!</v>
      </c>
    </row>
    <row r="16" spans="1:26" x14ac:dyDescent="0.35">
      <c r="B16" s="14">
        <v>85</v>
      </c>
      <c r="C16" s="14">
        <v>3.3</v>
      </c>
      <c r="D16" s="15">
        <v>3.8659950000000001E-3</v>
      </c>
      <c r="E16" s="15">
        <v>4.0511065000000002E-3</v>
      </c>
      <c r="F16" s="15">
        <v>4.1529790000000002E-3</v>
      </c>
      <c r="G16" s="15">
        <v>1.2678155714850888E-4</v>
      </c>
      <c r="H16" s="17">
        <v>4</v>
      </c>
      <c r="I16" s="15"/>
      <c r="J16" s="15"/>
      <c r="K16" s="14">
        <f>VLOOKUP(H16,look_up_table!$A$2:$C$30,2)</f>
        <v>1.84</v>
      </c>
      <c r="L16" s="14">
        <f>VLOOKUP(H16,look_up_table!$A$2:$C$30,3)</f>
        <v>8.39</v>
      </c>
      <c r="M16" s="14">
        <f t="shared" si="0"/>
        <v>3.5892058411257874</v>
      </c>
      <c r="N16" s="15">
        <f t="shared" si="1"/>
        <v>-4.0278232427944403</v>
      </c>
      <c r="O16" s="14">
        <f t="shared" si="2"/>
        <v>-4.0278232427944403</v>
      </c>
      <c r="P16" s="14" t="s">
        <v>48</v>
      </c>
      <c r="Q16" s="14" t="str">
        <f t="shared" si="3"/>
        <v>FAIL</v>
      </c>
      <c r="R16" s="14">
        <v>0</v>
      </c>
      <c r="S16" s="5"/>
      <c r="T16" s="5"/>
      <c r="U16" s="14" t="e">
        <f>IF(Z16=4,IF(AND(I16&lt;D16,#REF!&gt;F16),"SPEC_PASS","SPEC_FAIL"),IF(Z16=2,IF(I16&lt;D16,"SPEC_PASS","SPEC_FAIL"),IF(#REF!&gt;F16,"SPEC_PASS","SPEC_FAIL")))</f>
        <v>#REF!</v>
      </c>
      <c r="V16" s="14" t="e">
        <f>IF(AND(I16&lt;&gt;0,#REF!&lt;&gt;0),"1","0")</f>
        <v>#REF!</v>
      </c>
      <c r="W16" s="14" t="e">
        <f>IF(AND(I16&lt;&gt;0,#REF!=0),"1","0")</f>
        <v>#REF!</v>
      </c>
      <c r="X16" s="14" t="e">
        <f>IF(AND(I16=0,#REF!&lt;&gt;0),"1","0")</f>
        <v>#REF!</v>
      </c>
      <c r="Y16" s="14" t="e">
        <f t="shared" si="4"/>
        <v>#REF!</v>
      </c>
      <c r="Z16" s="14" t="e">
        <f t="shared" si="5"/>
        <v>#REF!</v>
      </c>
    </row>
    <row r="17" spans="1:26" x14ac:dyDescent="0.35">
      <c r="A17" s="14" t="s">
        <v>4</v>
      </c>
      <c r="B17" s="14">
        <v>-45</v>
      </c>
      <c r="C17" s="14">
        <v>3.3</v>
      </c>
      <c r="D17" s="15">
        <v>1.8443820000000001E-3</v>
      </c>
      <c r="E17" s="15">
        <v>1.8876245999999998E-3</v>
      </c>
      <c r="F17" s="15">
        <v>1.9261930000000001E-3</v>
      </c>
      <c r="G17" s="15">
        <v>2.9554567207113518E-5</v>
      </c>
      <c r="H17" s="17">
        <v>5</v>
      </c>
      <c r="I17" s="15"/>
      <c r="J17" s="15"/>
      <c r="K17" s="14">
        <f>VLOOKUP(H17,look_up_table!$A$2:$C$30,2)</f>
        <v>1.39</v>
      </c>
      <c r="L17" s="14">
        <f>VLOOKUP(H17,look_up_table!$A$2:$C$30,3)</f>
        <v>6.47</v>
      </c>
      <c r="M17" s="14">
        <f t="shared" si="0"/>
        <v>9.6567439800977066</v>
      </c>
      <c r="N17" s="15">
        <f t="shared" si="1"/>
        <v>-10.086419405136347</v>
      </c>
      <c r="O17" s="14">
        <f t="shared" si="2"/>
        <v>-10.086419405136347</v>
      </c>
      <c r="P17" s="14" t="s">
        <v>48</v>
      </c>
      <c r="Q17" s="14" t="str">
        <f t="shared" si="3"/>
        <v>FAIL</v>
      </c>
      <c r="R17" s="14">
        <v>0</v>
      </c>
      <c r="S17" s="5"/>
      <c r="T17" s="5"/>
      <c r="U17" s="14" t="e">
        <f>IF(Z17=4,IF(AND(I17&lt;D17,#REF!&gt;F17),"SPEC_PASS","SPEC_FAIL"),IF(Z17=2,IF(I17&lt;D17,"SPEC_PASS","SPEC_FAIL"),IF(#REF!&gt;F17,"SPEC_PASS","SPEC_FAIL")))</f>
        <v>#REF!</v>
      </c>
      <c r="V17" s="14" t="e">
        <f>IF(AND(I17&lt;&gt;0,#REF!&lt;&gt;0),"1","0")</f>
        <v>#REF!</v>
      </c>
      <c r="W17" s="14" t="e">
        <f>IF(AND(I17&lt;&gt;0,#REF!=0),"1","0")</f>
        <v>#REF!</v>
      </c>
      <c r="X17" s="14" t="e">
        <f>IF(AND(I17=0,#REF!&lt;&gt;0),"1","0")</f>
        <v>#REF!</v>
      </c>
      <c r="Y17" s="14" t="e">
        <f t="shared" si="4"/>
        <v>#REF!</v>
      </c>
      <c r="Z17" s="14" t="e">
        <f t="shared" si="5"/>
        <v>#REF!</v>
      </c>
    </row>
    <row r="18" spans="1:26" s="19" customFormat="1" x14ac:dyDescent="0.35">
      <c r="B18" s="19">
        <v>25</v>
      </c>
      <c r="C18" s="19">
        <v>3.3</v>
      </c>
      <c r="D18" s="20">
        <v>2.0886860000000002E-3</v>
      </c>
      <c r="E18" s="20">
        <v>2.1511759999999999E-3</v>
      </c>
      <c r="F18" s="20">
        <v>2.1828780000000001E-3</v>
      </c>
      <c r="G18" s="20">
        <v>3.6198039401359347E-5</v>
      </c>
      <c r="H18" s="21">
        <v>5</v>
      </c>
      <c r="I18" s="20"/>
      <c r="J18" s="20">
        <v>1.1000000000000001E-3</v>
      </c>
      <c r="K18" s="19">
        <f>VLOOKUP(H18,look_up_table!$A$2:$C$30,2)</f>
        <v>1.39</v>
      </c>
      <c r="L18" s="19">
        <f>VLOOKUP(H18,look_up_table!$A$2:$C$30,3)</f>
        <v>6.47</v>
      </c>
      <c r="M18" s="19">
        <f t="shared" si="0"/>
        <v>8.9703199398721694</v>
      </c>
      <c r="N18" s="20">
        <f t="shared" si="1"/>
        <v>-4.7031814279616055</v>
      </c>
      <c r="O18" s="19">
        <f t="shared" si="2"/>
        <v>-4.7031814279616055</v>
      </c>
      <c r="P18" s="19" t="s">
        <v>48</v>
      </c>
      <c r="Q18" s="19" t="str">
        <f t="shared" si="3"/>
        <v>FAIL</v>
      </c>
      <c r="R18" s="19">
        <v>0</v>
      </c>
      <c r="U18" s="19" t="e">
        <f>IF(Z18=4,IF(AND(I18&lt;D18,#REF!&gt;F18),"SPEC_PASS","SPEC_FAIL"),IF(Z18=2,IF(I18&lt;D18,"SPEC_PASS","SPEC_FAIL"),IF(#REF!&gt;F18,"SPEC_PASS","SPEC_FAIL")))</f>
        <v>#REF!</v>
      </c>
      <c r="V18" s="19" t="e">
        <f>IF(AND(I18&lt;&gt;0,#REF!&lt;&gt;0),"1","0")</f>
        <v>#REF!</v>
      </c>
      <c r="W18" s="19" t="e">
        <f>IF(AND(I18&lt;&gt;0,#REF!=0),"1","0")</f>
        <v>#REF!</v>
      </c>
      <c r="X18" s="19" t="e">
        <f>IF(AND(I18=0,#REF!&lt;&gt;0),"1","0")</f>
        <v>#REF!</v>
      </c>
      <c r="Y18" s="19" t="e">
        <f t="shared" si="4"/>
        <v>#REF!</v>
      </c>
      <c r="Z18" s="19" t="e">
        <f t="shared" si="5"/>
        <v>#REF!</v>
      </c>
    </row>
    <row r="19" spans="1:26" x14ac:dyDescent="0.35">
      <c r="B19" s="14">
        <v>75</v>
      </c>
      <c r="C19" s="14">
        <v>3.3</v>
      </c>
      <c r="D19" s="15">
        <v>2.8592829999999998E-3</v>
      </c>
      <c r="E19" s="15">
        <v>2.9999447500000001E-3</v>
      </c>
      <c r="F19" s="15">
        <v>3.0668969999999999E-3</v>
      </c>
      <c r="G19" s="15">
        <v>9.5070173613567109E-5</v>
      </c>
      <c r="H19" s="17">
        <v>4</v>
      </c>
      <c r="I19" s="15"/>
      <c r="J19" s="15"/>
      <c r="K19" s="14">
        <f>VLOOKUP(H19,look_up_table!$A$2:$C$30,2)</f>
        <v>1.84</v>
      </c>
      <c r="L19" s="14">
        <f>VLOOKUP(H19,look_up_table!$A$2:$C$30,3)</f>
        <v>8.39</v>
      </c>
      <c r="M19" s="14">
        <f t="shared" si="0"/>
        <v>3.5417231260548983</v>
      </c>
      <c r="N19" s="15">
        <f t="shared" si="1"/>
        <v>-3.980340527723552</v>
      </c>
      <c r="O19" s="14">
        <f t="shared" si="2"/>
        <v>-3.980340527723552</v>
      </c>
      <c r="P19" s="14" t="s">
        <v>48</v>
      </c>
      <c r="Q19" s="14" t="str">
        <f t="shared" si="3"/>
        <v>FAIL</v>
      </c>
      <c r="R19" s="14">
        <v>0</v>
      </c>
      <c r="S19" s="5"/>
      <c r="T19" s="5"/>
      <c r="U19" s="14" t="e">
        <f>IF(Z19=4,IF(AND(I19&lt;D19,#REF!&gt;F19),"SPEC_PASS","SPEC_FAIL"),IF(Z19=2,IF(I19&lt;D19,"SPEC_PASS","SPEC_FAIL"),IF(#REF!&gt;F19,"SPEC_PASS","SPEC_FAIL")))</f>
        <v>#REF!</v>
      </c>
      <c r="V19" s="14" t="e">
        <f>IF(AND(I19&lt;&gt;0,#REF!&lt;&gt;0),"1","0")</f>
        <v>#REF!</v>
      </c>
      <c r="W19" s="14" t="e">
        <f>IF(AND(I19&lt;&gt;0,#REF!=0),"1","0")</f>
        <v>#REF!</v>
      </c>
      <c r="X19" s="14" t="e">
        <f>IF(AND(I19=0,#REF!&lt;&gt;0),"1","0")</f>
        <v>#REF!</v>
      </c>
      <c r="Y19" s="14" t="e">
        <f t="shared" si="4"/>
        <v>#REF!</v>
      </c>
      <c r="Z19" s="14" t="e">
        <f t="shared" si="5"/>
        <v>#REF!</v>
      </c>
    </row>
    <row r="20" spans="1:26" x14ac:dyDescent="0.35">
      <c r="B20" s="14">
        <v>85</v>
      </c>
      <c r="C20" s="14">
        <v>3.3</v>
      </c>
      <c r="D20" s="15">
        <v>3.1085269999999998E-3</v>
      </c>
      <c r="E20" s="15">
        <v>3.3164285999999999E-3</v>
      </c>
      <c r="F20" s="15">
        <v>3.4404430000000001E-3</v>
      </c>
      <c r="G20" s="15">
        <v>1.2556323068198963E-4</v>
      </c>
      <c r="H20" s="17">
        <v>5</v>
      </c>
      <c r="I20" s="15"/>
      <c r="J20" s="15"/>
      <c r="K20" s="14">
        <f>VLOOKUP(H20,look_up_table!$A$2:$C$30,2)</f>
        <v>1.39</v>
      </c>
      <c r="L20" s="14">
        <f>VLOOKUP(H20,look_up_table!$A$2:$C$30,3)</f>
        <v>6.47</v>
      </c>
      <c r="M20" s="14">
        <f t="shared" si="0"/>
        <v>3.8674526312231521</v>
      </c>
      <c r="N20" s="15">
        <f t="shared" si="1"/>
        <v>-4.2971280562617924</v>
      </c>
      <c r="O20" s="14">
        <f t="shared" si="2"/>
        <v>-4.2971280562617924</v>
      </c>
      <c r="P20" s="14" t="s">
        <v>48</v>
      </c>
      <c r="Q20" s="14" t="str">
        <f t="shared" si="3"/>
        <v>FAIL</v>
      </c>
      <c r="R20" s="14">
        <v>0</v>
      </c>
      <c r="S20" s="5"/>
      <c r="T20" s="5"/>
      <c r="U20" s="14" t="e">
        <f>IF(Z20=4,IF(AND(I20&lt;D20,#REF!&gt;F20),"SPEC_PASS","SPEC_FAIL"),IF(Z20=2,IF(I20&lt;D20,"SPEC_PASS","SPEC_FAIL"),IF(#REF!&gt;F20,"SPEC_PASS","SPEC_FAIL")))</f>
        <v>#REF!</v>
      </c>
      <c r="V20" s="14" t="e">
        <f>IF(AND(I20&lt;&gt;0,#REF!&lt;&gt;0),"1","0")</f>
        <v>#REF!</v>
      </c>
      <c r="W20" s="14" t="e">
        <f>IF(AND(I20&lt;&gt;0,#REF!=0),"1","0")</f>
        <v>#REF!</v>
      </c>
      <c r="X20" s="14" t="e">
        <f>IF(AND(I20=0,#REF!&lt;&gt;0),"1","0")</f>
        <v>#REF!</v>
      </c>
      <c r="Y20" s="14" t="e">
        <f t="shared" si="4"/>
        <v>#REF!</v>
      </c>
      <c r="Z20" s="14" t="e">
        <f t="shared" si="5"/>
        <v>#REF!</v>
      </c>
    </row>
    <row r="21" spans="1:26" x14ac:dyDescent="0.35">
      <c r="A21" s="14" t="s">
        <v>2</v>
      </c>
      <c r="B21" s="14">
        <v>-45</v>
      </c>
      <c r="C21" s="14">
        <v>3.3</v>
      </c>
      <c r="D21" s="15">
        <v>2.779952E-3</v>
      </c>
      <c r="E21" s="15">
        <v>2.8412298000000001E-3</v>
      </c>
      <c r="F21" s="15">
        <v>2.8956810000000002E-3</v>
      </c>
      <c r="G21" s="15">
        <v>4.1700453788858226E-5</v>
      </c>
      <c r="H21" s="17">
        <v>5</v>
      </c>
      <c r="I21" s="15"/>
      <c r="J21" s="15"/>
      <c r="K21" s="14">
        <f>VLOOKUP(H21,look_up_table!$A$2:$C$30,2)</f>
        <v>1.39</v>
      </c>
      <c r="L21" s="14">
        <f>VLOOKUP(H21,look_up_table!$A$2:$C$30,3)</f>
        <v>6.47</v>
      </c>
      <c r="M21" s="14">
        <f t="shared" si="0"/>
        <v>10.315960701964585</v>
      </c>
      <c r="N21" s="15">
        <f t="shared" si="1"/>
        <v>-10.745636127003225</v>
      </c>
      <c r="O21" s="14">
        <f t="shared" si="2"/>
        <v>-10.745636127003225</v>
      </c>
      <c r="P21" s="14" t="s">
        <v>48</v>
      </c>
      <c r="Q21" s="14" t="str">
        <f t="shared" si="3"/>
        <v>FAIL</v>
      </c>
      <c r="R21" s="14">
        <v>0</v>
      </c>
      <c r="S21" s="5"/>
      <c r="T21" s="5"/>
      <c r="U21" s="14" t="e">
        <f>IF(Z21=4,IF(AND(I21&lt;D21,#REF!&gt;F21),"SPEC_PASS","SPEC_FAIL"),IF(Z21=2,IF(I21&lt;D21,"SPEC_PASS","SPEC_FAIL"),IF(#REF!&gt;F21,"SPEC_PASS","SPEC_FAIL")))</f>
        <v>#REF!</v>
      </c>
      <c r="V21" s="14" t="e">
        <f>IF(AND(I21&lt;&gt;0,#REF!&lt;&gt;0),"1","0")</f>
        <v>#REF!</v>
      </c>
      <c r="W21" s="14" t="e">
        <f>IF(AND(I21&lt;&gt;0,#REF!=0),"1","0")</f>
        <v>#REF!</v>
      </c>
      <c r="X21" s="14" t="e">
        <f>IF(AND(I21=0,#REF!&lt;&gt;0),"1","0")</f>
        <v>#REF!</v>
      </c>
      <c r="Y21" s="14" t="e">
        <f t="shared" si="4"/>
        <v>#REF!</v>
      </c>
      <c r="Z21" s="14" t="e">
        <f t="shared" si="5"/>
        <v>#REF!</v>
      </c>
    </row>
    <row r="22" spans="1:26" s="19" customFormat="1" x14ac:dyDescent="0.35">
      <c r="B22" s="19">
        <v>25</v>
      </c>
      <c r="C22" s="19">
        <v>3.3</v>
      </c>
      <c r="D22" s="20">
        <v>3.131263E-3</v>
      </c>
      <c r="E22" s="20">
        <v>3.2169131999999997E-3</v>
      </c>
      <c r="F22" s="20">
        <v>3.2608960000000001E-3</v>
      </c>
      <c r="G22" s="20">
        <v>4.9717278412072881E-5</v>
      </c>
      <c r="H22" s="21">
        <v>5</v>
      </c>
      <c r="I22" s="20"/>
      <c r="J22" s="20">
        <v>3.0000000000000001E-3</v>
      </c>
      <c r="K22" s="19">
        <f>VLOOKUP(H22,look_up_table!$A$2:$C$30,2)</f>
        <v>1.39</v>
      </c>
      <c r="L22" s="19">
        <f>VLOOKUP(H22,look_up_table!$A$2:$C$30,3)</f>
        <v>6.47</v>
      </c>
      <c r="M22" s="19">
        <f t="shared" si="0"/>
        <v>9.7858004764130282</v>
      </c>
      <c r="N22" s="20">
        <f t="shared" si="1"/>
        <v>-0.88917062010399361</v>
      </c>
      <c r="O22" s="19">
        <f t="shared" si="2"/>
        <v>-0.88917062010399361</v>
      </c>
      <c r="P22" s="19" t="s">
        <v>48</v>
      </c>
      <c r="Q22" s="19" t="str">
        <f t="shared" si="3"/>
        <v>FAIL</v>
      </c>
      <c r="R22" s="19">
        <v>0</v>
      </c>
      <c r="U22" s="19" t="e">
        <f>IF(Z22=4,IF(AND(I22&lt;D22,#REF!&gt;F22),"SPEC_PASS","SPEC_FAIL"),IF(Z22=2,IF(I22&lt;D22,"SPEC_PASS","SPEC_FAIL"),IF(#REF!&gt;F22,"SPEC_PASS","SPEC_FAIL")))</f>
        <v>#REF!</v>
      </c>
      <c r="V22" s="19" t="e">
        <f>IF(AND(I22&lt;&gt;0,#REF!&lt;&gt;0),"1","0")</f>
        <v>#REF!</v>
      </c>
      <c r="W22" s="19" t="e">
        <f>IF(AND(I22&lt;&gt;0,#REF!=0),"1","0")</f>
        <v>#REF!</v>
      </c>
      <c r="X22" s="19" t="e">
        <f>IF(AND(I22=0,#REF!&lt;&gt;0),"1","0")</f>
        <v>#REF!</v>
      </c>
      <c r="Y22" s="19" t="e">
        <f t="shared" si="4"/>
        <v>#REF!</v>
      </c>
      <c r="Z22" s="19" t="e">
        <f t="shared" si="5"/>
        <v>#REF!</v>
      </c>
    </row>
    <row r="23" spans="1:26" x14ac:dyDescent="0.35">
      <c r="B23" s="14">
        <v>75</v>
      </c>
      <c r="C23" s="14">
        <v>3.3</v>
      </c>
      <c r="D23" s="15">
        <v>4.1521049999999997E-3</v>
      </c>
      <c r="E23" s="15">
        <v>4.3404769999999997E-3</v>
      </c>
      <c r="F23" s="15">
        <v>4.4319850000000003E-3</v>
      </c>
      <c r="G23" s="15">
        <v>1.2739281572890631E-4</v>
      </c>
      <c r="H23" s="17">
        <v>4</v>
      </c>
      <c r="I23" s="15"/>
      <c r="J23" s="15"/>
      <c r="K23" s="14">
        <f>VLOOKUP(H23,look_up_table!$A$2:$C$30,2)</f>
        <v>1.84</v>
      </c>
      <c r="L23" s="14">
        <f>VLOOKUP(H23,look_up_table!$A$2:$C$30,3)</f>
        <v>8.39</v>
      </c>
      <c r="M23" s="14">
        <f t="shared" si="0"/>
        <v>3.8416685966581934</v>
      </c>
      <c r="N23" s="15">
        <f t="shared" si="1"/>
        <v>-4.2802859983268462</v>
      </c>
      <c r="O23" s="14">
        <f t="shared" si="2"/>
        <v>-4.2802859983268462</v>
      </c>
      <c r="P23" s="14" t="s">
        <v>48</v>
      </c>
      <c r="Q23" s="14" t="str">
        <f t="shared" si="3"/>
        <v>FAIL</v>
      </c>
      <c r="R23" s="14">
        <v>0</v>
      </c>
      <c r="S23" s="5"/>
      <c r="T23" s="5"/>
      <c r="U23" s="14" t="e">
        <f>IF(Z23=4,IF(AND(I23&lt;D23,#REF!&gt;F23),"SPEC_PASS","SPEC_FAIL"),IF(Z23=2,IF(I23&lt;D23,"SPEC_PASS","SPEC_FAIL"),IF(#REF!&gt;F23,"SPEC_PASS","SPEC_FAIL")))</f>
        <v>#REF!</v>
      </c>
      <c r="V23" s="14" t="e">
        <f>IF(AND(I23&lt;&gt;0,#REF!&lt;&gt;0),"1","0")</f>
        <v>#REF!</v>
      </c>
      <c r="W23" s="14" t="e">
        <f>IF(AND(I23&lt;&gt;0,#REF!=0),"1","0")</f>
        <v>#REF!</v>
      </c>
      <c r="X23" s="14" t="e">
        <f>IF(AND(I23=0,#REF!&lt;&gt;0),"1","0")</f>
        <v>#REF!</v>
      </c>
      <c r="Y23" s="14" t="e">
        <f t="shared" si="4"/>
        <v>#REF!</v>
      </c>
      <c r="Z23" s="14" t="e">
        <f t="shared" si="5"/>
        <v>#REF!</v>
      </c>
    </row>
    <row r="24" spans="1:26" x14ac:dyDescent="0.35">
      <c r="B24" s="14">
        <v>85</v>
      </c>
      <c r="C24" s="14">
        <v>3.3</v>
      </c>
      <c r="D24" s="15">
        <v>4.4745030000000003E-3</v>
      </c>
      <c r="E24" s="15">
        <v>4.7051250000000001E-3</v>
      </c>
      <c r="F24" s="15">
        <v>4.8371359999999997E-3</v>
      </c>
      <c r="G24" s="15">
        <v>1.5894286277986629E-4</v>
      </c>
      <c r="H24" s="17">
        <v>4</v>
      </c>
      <c r="I24" s="15"/>
      <c r="J24" s="15"/>
      <c r="K24" s="14">
        <f>VLOOKUP(H24,look_up_table!$A$2:$C$30,2)</f>
        <v>1.84</v>
      </c>
      <c r="L24" s="14">
        <f>VLOOKUP(H24,look_up_table!$A$2:$C$30,3)</f>
        <v>8.39</v>
      </c>
      <c r="M24" s="14">
        <f t="shared" si="0"/>
        <v>3.3090129844265568</v>
      </c>
      <c r="N24" s="15">
        <f t="shared" si="1"/>
        <v>-3.74763038609521</v>
      </c>
      <c r="O24" s="14">
        <f t="shared" si="2"/>
        <v>-3.74763038609521</v>
      </c>
      <c r="P24" s="14" t="s">
        <v>48</v>
      </c>
      <c r="Q24" s="14" t="str">
        <f t="shared" si="3"/>
        <v>FAIL</v>
      </c>
      <c r="R24" s="14">
        <v>0</v>
      </c>
      <c r="S24" s="5"/>
      <c r="T24" s="5"/>
      <c r="U24" s="14" t="e">
        <f>IF(Z24=4,IF(AND(I24&lt;D24,#REF!&gt;F24),"SPEC_PASS","SPEC_FAIL"),IF(Z24=2,IF(I24&lt;D24,"SPEC_PASS","SPEC_FAIL"),IF(#REF!&gt;F24,"SPEC_PASS","SPEC_FAIL")))</f>
        <v>#REF!</v>
      </c>
      <c r="V24" s="14" t="e">
        <f>IF(AND(I24&lt;&gt;0,#REF!&lt;&gt;0),"1","0")</f>
        <v>#REF!</v>
      </c>
      <c r="W24" s="14" t="e">
        <f>IF(AND(I24&lt;&gt;0,#REF!=0),"1","0")</f>
        <v>#REF!</v>
      </c>
      <c r="X24" s="14" t="e">
        <f>IF(AND(I24=0,#REF!&lt;&gt;0),"1","0")</f>
        <v>#REF!</v>
      </c>
      <c r="Y24" s="14" t="e">
        <f t="shared" si="4"/>
        <v>#REF!</v>
      </c>
      <c r="Z24" s="14" t="e">
        <f t="shared" si="5"/>
        <v>#REF!</v>
      </c>
    </row>
    <row r="25" spans="1:26" x14ac:dyDescent="0.35">
      <c r="A25" s="14" t="s">
        <v>1</v>
      </c>
      <c r="B25" s="14">
        <v>-45</v>
      </c>
      <c r="C25" s="14">
        <v>3.3</v>
      </c>
      <c r="D25" s="15">
        <v>4.4969959999999996E-3</v>
      </c>
      <c r="E25" s="15">
        <v>4.6178588000000001E-3</v>
      </c>
      <c r="F25" s="15">
        <v>4.800187E-3</v>
      </c>
      <c r="G25" s="15">
        <v>1.3790726376697963E-4</v>
      </c>
      <c r="H25" s="17">
        <v>5</v>
      </c>
      <c r="I25" s="15"/>
      <c r="J25" s="15"/>
      <c r="K25" s="14">
        <f>VLOOKUP(H25,look_up_table!$A$2:$C$30,2)</f>
        <v>1.39</v>
      </c>
      <c r="L25" s="14">
        <f>VLOOKUP(H25,look_up_table!$A$2:$C$30,3)</f>
        <v>6.47</v>
      </c>
      <c r="M25" s="14">
        <f t="shared" si="0"/>
        <v>4.960625513154401</v>
      </c>
      <c r="N25" s="15">
        <f t="shared" si="1"/>
        <v>-5.3903009381930405</v>
      </c>
      <c r="O25" s="14">
        <f t="shared" si="2"/>
        <v>-5.3903009381930405</v>
      </c>
      <c r="P25" s="14" t="s">
        <v>48</v>
      </c>
      <c r="Q25" s="14" t="str">
        <f t="shared" si="3"/>
        <v>FAIL</v>
      </c>
      <c r="R25" s="14">
        <v>0</v>
      </c>
      <c r="S25" s="5"/>
      <c r="T25" s="5"/>
      <c r="U25" s="14" t="e">
        <f>IF(Z25=4,IF(AND(I25&lt;D25,#REF!&gt;F25),"SPEC_PASS","SPEC_FAIL"),IF(Z25=2,IF(I25&lt;D25,"SPEC_PASS","SPEC_FAIL"),IF(#REF!&gt;F25,"SPEC_PASS","SPEC_FAIL")))</f>
        <v>#REF!</v>
      </c>
      <c r="V25" s="14" t="e">
        <f>IF(AND(I25&lt;&gt;0,#REF!&lt;&gt;0),"1","0")</f>
        <v>#REF!</v>
      </c>
      <c r="W25" s="14" t="e">
        <f>IF(AND(I25&lt;&gt;0,#REF!=0),"1","0")</f>
        <v>#REF!</v>
      </c>
      <c r="X25" s="14" t="e">
        <f>IF(AND(I25=0,#REF!&lt;&gt;0),"1","0")</f>
        <v>#REF!</v>
      </c>
      <c r="Y25" s="14" t="e">
        <f t="shared" si="4"/>
        <v>#REF!</v>
      </c>
      <c r="Z25" s="14" t="e">
        <f t="shared" si="5"/>
        <v>#REF!</v>
      </c>
    </row>
    <row r="26" spans="1:26" s="19" customFormat="1" x14ac:dyDescent="0.35">
      <c r="B26" s="19">
        <v>25</v>
      </c>
      <c r="C26" s="19">
        <v>3.3</v>
      </c>
      <c r="D26" s="20">
        <v>4.7630830000000004E-3</v>
      </c>
      <c r="E26" s="20">
        <v>4.8750644000000003E-3</v>
      </c>
      <c r="F26" s="20">
        <v>4.941806E-3</v>
      </c>
      <c r="G26" s="20">
        <v>6.6606698832025524E-5</v>
      </c>
      <c r="H26" s="21">
        <v>5</v>
      </c>
      <c r="I26" s="20"/>
      <c r="J26" s="20">
        <v>4.7999999999999996E-3</v>
      </c>
      <c r="K26" s="19">
        <f>VLOOKUP(H26,look_up_table!$A$2:$C$30,2)</f>
        <v>1.39</v>
      </c>
      <c r="L26" s="19">
        <f>VLOOKUP(H26,look_up_table!$A$2:$C$30,3)</f>
        <v>6.47</v>
      </c>
      <c r="M26" s="19">
        <f t="shared" si="0"/>
        <v>11.097651207012236</v>
      </c>
      <c r="N26" s="20">
        <f t="shared" si="1"/>
        <v>-0.38902314343409766</v>
      </c>
      <c r="O26" s="19">
        <f t="shared" si="2"/>
        <v>-0.38902314343409766</v>
      </c>
      <c r="P26" s="19" t="s">
        <v>48</v>
      </c>
      <c r="Q26" s="19" t="str">
        <f t="shared" si="3"/>
        <v>FAIL</v>
      </c>
      <c r="R26" s="19">
        <v>0</v>
      </c>
      <c r="U26" s="19" t="e">
        <f>IF(Z26=4,IF(AND(I26&lt;D26,#REF!&gt;F26),"SPEC_PASS","SPEC_FAIL"),IF(Z26=2,IF(I26&lt;D26,"SPEC_PASS","SPEC_FAIL"),IF(#REF!&gt;F26,"SPEC_PASS","SPEC_FAIL")))</f>
        <v>#REF!</v>
      </c>
      <c r="V26" s="19" t="e">
        <f>IF(AND(I26&lt;&gt;0,#REF!&lt;&gt;0),"1","0")</f>
        <v>#REF!</v>
      </c>
      <c r="W26" s="19" t="e">
        <f>IF(AND(I26&lt;&gt;0,#REF!=0),"1","0")</f>
        <v>#REF!</v>
      </c>
      <c r="X26" s="19" t="e">
        <f>IF(AND(I26=0,#REF!&lt;&gt;0),"1","0")</f>
        <v>#REF!</v>
      </c>
      <c r="Y26" s="19" t="e">
        <f t="shared" si="4"/>
        <v>#REF!</v>
      </c>
      <c r="Z26" s="19" t="e">
        <f t="shared" si="5"/>
        <v>#REF!</v>
      </c>
    </row>
    <row r="27" spans="1:26" x14ac:dyDescent="0.35">
      <c r="B27" s="14">
        <v>75</v>
      </c>
      <c r="C27" s="14">
        <v>3.3</v>
      </c>
      <c r="D27" s="15">
        <v>5.7879000000000003E-3</v>
      </c>
      <c r="E27" s="15">
        <v>6.0855006E-3</v>
      </c>
      <c r="F27" s="15">
        <v>6.4300720000000002E-3</v>
      </c>
      <c r="G27" s="15">
        <v>2.2863688817490005E-4</v>
      </c>
      <c r="H27" s="17">
        <v>5</v>
      </c>
      <c r="I27" s="15"/>
      <c r="J27" s="15"/>
      <c r="K27" s="14">
        <f>VLOOKUP(H27,look_up_table!$A$2:$C$30,2)</f>
        <v>1.39</v>
      </c>
      <c r="L27" s="14">
        <f>VLOOKUP(H27,look_up_table!$A$2:$C$30,3)</f>
        <v>6.47</v>
      </c>
      <c r="M27" s="14">
        <f t="shared" si="0"/>
        <v>3.8989864845026876</v>
      </c>
      <c r="N27" s="15">
        <f t="shared" si="1"/>
        <v>-4.328661909541327</v>
      </c>
      <c r="O27" s="14">
        <f t="shared" si="2"/>
        <v>-4.328661909541327</v>
      </c>
      <c r="P27" s="14" t="s">
        <v>48</v>
      </c>
      <c r="Q27" s="14" t="str">
        <f t="shared" si="3"/>
        <v>FAIL</v>
      </c>
      <c r="R27" s="14">
        <v>0</v>
      </c>
      <c r="S27" s="5"/>
      <c r="T27" s="5"/>
      <c r="U27" s="14" t="e">
        <f>IF(Z27=4,IF(AND(I27&lt;D27,#REF!&gt;F27),"SPEC_PASS","SPEC_FAIL"),IF(Z27=2,IF(I27&lt;D27,"SPEC_PASS","SPEC_FAIL"),IF(#REF!&gt;F27,"SPEC_PASS","SPEC_FAIL")))</f>
        <v>#REF!</v>
      </c>
      <c r="V27" s="14" t="e">
        <f>IF(AND(I27&lt;&gt;0,#REF!&lt;&gt;0),"1","0")</f>
        <v>#REF!</v>
      </c>
      <c r="W27" s="14" t="e">
        <f>IF(AND(I27&lt;&gt;0,#REF!=0),"1","0")</f>
        <v>#REF!</v>
      </c>
      <c r="X27" s="14" t="e">
        <f>IF(AND(I27=0,#REF!&lt;&gt;0),"1","0")</f>
        <v>#REF!</v>
      </c>
      <c r="Y27" s="14" t="e">
        <f t="shared" si="4"/>
        <v>#REF!</v>
      </c>
      <c r="Z27" s="14" t="e">
        <f t="shared" si="5"/>
        <v>#REF!</v>
      </c>
    </row>
    <row r="28" spans="1:26" x14ac:dyDescent="0.35">
      <c r="B28" s="14">
        <v>85</v>
      </c>
      <c r="C28" s="14">
        <v>3.3</v>
      </c>
      <c r="D28" s="15">
        <v>6.1079469999999999E-3</v>
      </c>
      <c r="E28" s="15">
        <v>6.4017629999999996E-3</v>
      </c>
      <c r="F28" s="15">
        <v>6.5510539999999997E-3</v>
      </c>
      <c r="G28" s="15">
        <v>1.7310993826616069E-4</v>
      </c>
      <c r="H28" s="17">
        <v>5</v>
      </c>
      <c r="I28" s="15"/>
      <c r="J28" s="15"/>
      <c r="K28" s="14">
        <f>VLOOKUP(H28,look_up_table!$A$2:$C$30,2)</f>
        <v>1.39</v>
      </c>
      <c r="L28" s="14">
        <f>VLOOKUP(H28,look_up_table!$A$2:$C$30,3)</f>
        <v>6.47</v>
      </c>
      <c r="M28" s="14">
        <f t="shared" si="0"/>
        <v>5.5009134046005883</v>
      </c>
      <c r="N28" s="15">
        <f t="shared" si="1"/>
        <v>-5.9305888296392277</v>
      </c>
      <c r="O28" s="14">
        <f t="shared" si="2"/>
        <v>-5.9305888296392277</v>
      </c>
      <c r="P28" s="14" t="s">
        <v>48</v>
      </c>
      <c r="Q28" s="14" t="str">
        <f t="shared" si="3"/>
        <v>FAIL</v>
      </c>
      <c r="R28" s="14">
        <v>0</v>
      </c>
      <c r="S28" s="5"/>
      <c r="T28" s="5"/>
      <c r="U28" s="14" t="e">
        <f>IF(Z28=4,IF(AND(I28&lt;D28,#REF!&gt;F28),"SPEC_PASS","SPEC_FAIL"),IF(Z28=2,IF(I28&lt;D28,"SPEC_PASS","SPEC_FAIL"),IF(#REF!&gt;F28,"SPEC_PASS","SPEC_FAIL")))</f>
        <v>#REF!</v>
      </c>
      <c r="V28" s="14" t="e">
        <f>IF(AND(I28&lt;&gt;0,#REF!&lt;&gt;0),"1","0")</f>
        <v>#REF!</v>
      </c>
      <c r="W28" s="14" t="e">
        <f>IF(AND(I28&lt;&gt;0,#REF!=0),"1","0")</f>
        <v>#REF!</v>
      </c>
      <c r="X28" s="14" t="e">
        <f>IF(AND(I28=0,#REF!&lt;&gt;0),"1","0")</f>
        <v>#REF!</v>
      </c>
      <c r="Y28" s="14" t="e">
        <f t="shared" si="4"/>
        <v>#REF!</v>
      </c>
      <c r="Z28" s="14" t="e">
        <f t="shared" si="5"/>
        <v>#REF!</v>
      </c>
    </row>
    <row r="29" spans="1:26" x14ac:dyDescent="0.35">
      <c r="A29" s="14" t="s">
        <v>27</v>
      </c>
      <c r="B29" s="14" t="s">
        <v>27</v>
      </c>
      <c r="C29" s="14" t="s">
        <v>27</v>
      </c>
      <c r="D29" s="17"/>
      <c r="E29" s="17"/>
      <c r="F29" s="17"/>
      <c r="G29" s="17"/>
      <c r="H29" s="17"/>
      <c r="I29" s="7"/>
      <c r="J29" s="1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5">
      <c r="A30" s="14" t="s">
        <v>28</v>
      </c>
      <c r="D30" s="17">
        <v>9.2676919999999999E-4</v>
      </c>
      <c r="E30" s="17">
        <v>3.0496499207207216E-3</v>
      </c>
      <c r="F30" s="17">
        <v>6.5510539999999997E-3</v>
      </c>
      <c r="G30" s="17">
        <v>1.5377238370604884E-3</v>
      </c>
      <c r="H30" s="17">
        <v>111</v>
      </c>
      <c r="I30" s="7"/>
      <c r="J30" s="1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5">
      <c r="I31" s="7"/>
      <c r="J31" s="1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5">
      <c r="I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9:25" x14ac:dyDescent="0.35">
      <c r="I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9:25" x14ac:dyDescent="0.35">
      <c r="I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9:25" x14ac:dyDescent="0.35">
      <c r="I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9:25" x14ac:dyDescent="0.35">
      <c r="I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9:25" x14ac:dyDescent="0.35">
      <c r="I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9:25" x14ac:dyDescent="0.35">
      <c r="I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9:25" x14ac:dyDescent="0.35">
      <c r="I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9:25" x14ac:dyDescent="0.35">
      <c r="I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9:25" x14ac:dyDescent="0.35">
      <c r="I41" s="7"/>
      <c r="J41" s="1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9:25" x14ac:dyDescent="0.35">
      <c r="I42" s="7"/>
      <c r="J42" s="17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9:25" x14ac:dyDescent="0.35">
      <c r="I43" s="7"/>
      <c r="J43" s="1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9:25" x14ac:dyDescent="0.35">
      <c r="I44" s="7"/>
      <c r="J44" s="1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9:25" x14ac:dyDescent="0.35">
      <c r="I45" s="7"/>
      <c r="J45" s="1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9:25" x14ac:dyDescent="0.35">
      <c r="I46" s="7"/>
      <c r="J46" s="1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9:25" x14ac:dyDescent="0.35">
      <c r="I47" s="7"/>
      <c r="J47" s="1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9:25" x14ac:dyDescent="0.35">
      <c r="I48" s="7"/>
      <c r="J48" s="1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9:10" x14ac:dyDescent="0.35">
      <c r="I49" s="7"/>
      <c r="J49" s="17"/>
    </row>
    <row r="68" spans="9:10" x14ac:dyDescent="0.35">
      <c r="I68" s="6"/>
      <c r="J68" s="15"/>
    </row>
    <row r="69" spans="9:10" x14ac:dyDescent="0.35">
      <c r="I69" s="6"/>
      <c r="J69" s="15"/>
    </row>
    <row r="70" spans="9:10" x14ac:dyDescent="0.35">
      <c r="I70" s="6"/>
      <c r="J70" s="15"/>
    </row>
    <row r="71" spans="9:10" x14ac:dyDescent="0.35">
      <c r="I71" s="6"/>
      <c r="J71" s="15"/>
    </row>
    <row r="72" spans="9:10" x14ac:dyDescent="0.35">
      <c r="I72" s="6"/>
      <c r="J72" s="15"/>
    </row>
    <row r="73" spans="9:10" x14ac:dyDescent="0.35">
      <c r="I73" s="6"/>
      <c r="J73" s="15"/>
    </row>
    <row r="74" spans="9:10" x14ac:dyDescent="0.35">
      <c r="I74" s="6"/>
      <c r="J74" s="15"/>
    </row>
    <row r="75" spans="9:10" x14ac:dyDescent="0.35">
      <c r="I75" s="6"/>
      <c r="J75" s="15"/>
    </row>
    <row r="76" spans="9:10" x14ac:dyDescent="0.35">
      <c r="I76" s="6"/>
      <c r="J76" s="15"/>
    </row>
  </sheetData>
  <conditionalFormatting sqref="Q5:Q28">
    <cfRule type="containsText" dxfId="28" priority="3" operator="containsText" text="PASS">
      <formula>NOT(ISERROR(SEARCH("PASS",Q5)))</formula>
    </cfRule>
    <cfRule type="containsText" dxfId="27" priority="4" operator="containsText" text="FAIL">
      <formula>NOT(ISERROR(SEARCH("FAIL",Q5)))</formula>
    </cfRule>
  </conditionalFormatting>
  <conditionalFormatting sqref="U5:U28">
    <cfRule type="containsText" dxfId="26" priority="1" operator="containsText" text="SPEC_PASS">
      <formula>NOT(ISERROR(SEARCH("SPEC_PASS",U5)))</formula>
    </cfRule>
    <cfRule type="containsText" dxfId="25" priority="2" operator="containsText" text="SPEC_FAIL">
      <formula>NOT(ISERROR(SEARCH("SPEC_FAIL",U5)))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7A66-07EA-4FFC-A836-5C86EEC91185}">
  <dimension ref="A1:C30"/>
  <sheetViews>
    <sheetView workbookViewId="0">
      <selection activeCell="H38" sqref="H38"/>
    </sheetView>
  </sheetViews>
  <sheetFormatPr defaultRowHeight="14.5" x14ac:dyDescent="0.35"/>
  <sheetData>
    <row r="1" spans="1:3" x14ac:dyDescent="0.35">
      <c r="A1" s="3" t="s">
        <v>50</v>
      </c>
      <c r="B1" s="3" t="s">
        <v>51</v>
      </c>
      <c r="C1" s="3" t="s">
        <v>52</v>
      </c>
    </row>
    <row r="2" spans="1:3" x14ac:dyDescent="0.35">
      <c r="A2" s="4">
        <v>3</v>
      </c>
      <c r="B2" s="4">
        <v>3.04</v>
      </c>
      <c r="C2" s="4">
        <v>14.14</v>
      </c>
    </row>
    <row r="3" spans="1:3" x14ac:dyDescent="0.35">
      <c r="A3" s="4">
        <v>4</v>
      </c>
      <c r="B3" s="4">
        <v>1.84</v>
      </c>
      <c r="C3" s="4">
        <v>8.39</v>
      </c>
    </row>
    <row r="4" spans="1:3" x14ac:dyDescent="0.35">
      <c r="A4" s="4">
        <v>5</v>
      </c>
      <c r="B4" s="4">
        <v>1.39</v>
      </c>
      <c r="C4" s="4">
        <v>6.47</v>
      </c>
    </row>
    <row r="5" spans="1:3" x14ac:dyDescent="0.35">
      <c r="A5" s="4">
        <v>6</v>
      </c>
      <c r="B5" s="4">
        <v>1.1499999999999999</v>
      </c>
      <c r="C5" s="4">
        <v>5.52</v>
      </c>
    </row>
    <row r="6" spans="1:3" x14ac:dyDescent="0.35">
      <c r="A6" s="4">
        <v>7</v>
      </c>
      <c r="B6" s="4">
        <v>1</v>
      </c>
      <c r="C6" s="4">
        <v>4.96</v>
      </c>
    </row>
    <row r="7" spans="1:3" x14ac:dyDescent="0.35">
      <c r="A7" s="4">
        <v>8</v>
      </c>
      <c r="B7" s="4">
        <v>0.89</v>
      </c>
      <c r="C7" s="4">
        <v>4.58</v>
      </c>
    </row>
    <row r="8" spans="1:3" x14ac:dyDescent="0.35">
      <c r="A8" s="4">
        <v>9</v>
      </c>
      <c r="B8" s="4">
        <v>0.82</v>
      </c>
      <c r="C8" s="4">
        <v>4.3099999999999996</v>
      </c>
    </row>
    <row r="9" spans="1:3" x14ac:dyDescent="0.35">
      <c r="A9" s="4">
        <v>10</v>
      </c>
      <c r="B9" s="4">
        <v>0.75</v>
      </c>
      <c r="C9" s="4">
        <v>4.1100000000000003</v>
      </c>
    </row>
    <row r="10" spans="1:3" x14ac:dyDescent="0.35">
      <c r="A10" s="4">
        <v>11</v>
      </c>
      <c r="B10" s="4">
        <v>0.71</v>
      </c>
      <c r="C10" s="4">
        <v>3.95</v>
      </c>
    </row>
    <row r="11" spans="1:3" x14ac:dyDescent="0.35">
      <c r="A11" s="4">
        <v>12</v>
      </c>
      <c r="B11" s="4">
        <v>0.66</v>
      </c>
      <c r="C11" s="4">
        <v>3.82</v>
      </c>
    </row>
    <row r="12" spans="1:3" x14ac:dyDescent="0.35">
      <c r="A12" s="4">
        <v>13</v>
      </c>
      <c r="B12" s="4">
        <v>0.63</v>
      </c>
      <c r="C12" s="4">
        <v>3.71</v>
      </c>
    </row>
    <row r="13" spans="1:3" x14ac:dyDescent="0.35">
      <c r="A13" s="4">
        <v>14</v>
      </c>
      <c r="B13" s="4">
        <v>0.6</v>
      </c>
      <c r="C13" s="4">
        <v>3.62</v>
      </c>
    </row>
    <row r="14" spans="1:3" x14ac:dyDescent="0.35">
      <c r="A14" s="4">
        <v>15</v>
      </c>
      <c r="B14" s="4">
        <v>0.56999999999999995</v>
      </c>
      <c r="C14" s="4">
        <v>3.55</v>
      </c>
    </row>
    <row r="15" spans="1:3" x14ac:dyDescent="0.35">
      <c r="A15" s="4">
        <v>16</v>
      </c>
      <c r="B15" s="4">
        <v>0.55000000000000004</v>
      </c>
      <c r="C15" s="4">
        <v>3.48</v>
      </c>
    </row>
    <row r="16" spans="1:3" x14ac:dyDescent="0.35">
      <c r="A16" s="4">
        <v>17</v>
      </c>
      <c r="B16" s="4">
        <v>0.53</v>
      </c>
      <c r="C16" s="4">
        <v>3.43</v>
      </c>
    </row>
    <row r="17" spans="1:3" x14ac:dyDescent="0.35">
      <c r="A17" s="4">
        <v>18</v>
      </c>
      <c r="B17" s="4">
        <v>0.51</v>
      </c>
      <c r="C17" s="4">
        <v>3.38</v>
      </c>
    </row>
    <row r="18" spans="1:3" x14ac:dyDescent="0.35">
      <c r="A18" s="4">
        <v>19</v>
      </c>
      <c r="B18" s="4">
        <v>0.49</v>
      </c>
      <c r="C18" s="4">
        <v>3.33</v>
      </c>
    </row>
    <row r="19" spans="1:3" x14ac:dyDescent="0.35">
      <c r="A19" s="4">
        <v>20</v>
      </c>
      <c r="B19" s="4">
        <v>0.48</v>
      </c>
      <c r="C19" s="4">
        <v>3.29</v>
      </c>
    </row>
    <row r="20" spans="1:3" x14ac:dyDescent="0.35">
      <c r="A20" s="4">
        <v>21</v>
      </c>
      <c r="B20" s="4">
        <v>0.47</v>
      </c>
      <c r="C20" s="4">
        <v>3.25</v>
      </c>
    </row>
    <row r="21" spans="1:3" x14ac:dyDescent="0.35">
      <c r="A21" s="4">
        <v>22</v>
      </c>
      <c r="B21" s="4">
        <v>0.45</v>
      </c>
      <c r="C21" s="4">
        <v>3.22</v>
      </c>
    </row>
    <row r="22" spans="1:3" x14ac:dyDescent="0.35">
      <c r="A22" s="4">
        <v>23</v>
      </c>
      <c r="B22" s="4">
        <v>0.44</v>
      </c>
      <c r="C22" s="4">
        <v>3.19</v>
      </c>
    </row>
    <row r="23" spans="1:3" x14ac:dyDescent="0.35">
      <c r="A23" s="4">
        <v>24</v>
      </c>
      <c r="B23" s="4">
        <v>0.43</v>
      </c>
      <c r="C23" s="4">
        <v>3.16</v>
      </c>
    </row>
    <row r="24" spans="1:3" x14ac:dyDescent="0.35">
      <c r="A24" s="4">
        <v>25</v>
      </c>
      <c r="B24" s="4">
        <v>0.42</v>
      </c>
      <c r="C24" s="4">
        <v>3.13</v>
      </c>
    </row>
    <row r="25" spans="1:3" x14ac:dyDescent="0.35">
      <c r="A25" s="4">
        <v>26</v>
      </c>
      <c r="B25" s="4">
        <v>0.41</v>
      </c>
      <c r="C25" s="4">
        <v>3.11</v>
      </c>
    </row>
    <row r="26" spans="1:3" x14ac:dyDescent="0.35">
      <c r="A26" s="4">
        <v>27</v>
      </c>
      <c r="B26" s="4">
        <v>0.4</v>
      </c>
      <c r="C26" s="4">
        <v>3.08</v>
      </c>
    </row>
    <row r="27" spans="1:3" x14ac:dyDescent="0.35">
      <c r="A27" s="4">
        <v>28</v>
      </c>
      <c r="B27" s="4">
        <v>0.39</v>
      </c>
      <c r="C27" s="4">
        <v>3.06</v>
      </c>
    </row>
    <row r="28" spans="1:3" x14ac:dyDescent="0.35">
      <c r="A28" s="4">
        <v>29</v>
      </c>
      <c r="B28" s="4">
        <v>0.39</v>
      </c>
      <c r="C28" s="4">
        <v>3.04</v>
      </c>
    </row>
    <row r="29" spans="1:3" x14ac:dyDescent="0.35">
      <c r="A29" s="4">
        <v>30</v>
      </c>
      <c r="B29" s="4">
        <v>0.38</v>
      </c>
      <c r="C29" s="4">
        <v>3.02</v>
      </c>
    </row>
    <row r="30" spans="1:3" x14ac:dyDescent="0.35">
      <c r="A30" s="4">
        <v>31</v>
      </c>
      <c r="B30" s="4">
        <v>0.38</v>
      </c>
      <c r="C30" s="4">
        <v>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typical_raw</vt:lpstr>
      <vt:lpstr>corner_raw</vt:lpstr>
      <vt:lpstr>pivot</vt:lpstr>
      <vt:lpstr>look_up_table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Bolabattin Krishnakant (CSS ICW SVHW V)</dc:creator>
  <cp:lastModifiedBy>Madhukar Bolabattin Krishnakant (CSS ICW SVHW V)</cp:lastModifiedBy>
  <dcterms:created xsi:type="dcterms:W3CDTF">2019-10-17T11:21:27Z</dcterms:created>
  <dcterms:modified xsi:type="dcterms:W3CDTF">2024-04-01T16:22:43Z</dcterms:modified>
</cp:coreProperties>
</file>