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dhukarbola\Documents\"/>
    </mc:Choice>
  </mc:AlternateContent>
  <xr:revisionPtr revIDLastSave="0" documentId="13_ncr:11_{F8C9874B-1A90-4901-A368-1CE840185DD8}" xr6:coauthVersionLast="47" xr6:coauthVersionMax="47" xr10:uidLastSave="{00000000-0000-0000-0000-000000000000}"/>
  <bookViews>
    <workbookView xWindow="-108" yWindow="-108" windowWidth="23256" windowHeight="13896" activeTab="1" xr2:uid="{07024F4D-E5C7-4B8A-AB6A-143DE046C366}"/>
  </bookViews>
  <sheets>
    <sheet name="raw" sheetId="5" r:id="rId1"/>
    <sheet name="typical_pivot" sheetId="8" r:id="rId2"/>
    <sheet name="typical" sheetId="7" r:id="rId3"/>
    <sheet name="corners_pivot" sheetId="9" r:id="rId4"/>
    <sheet name="corners" sheetId="6" r:id="rId5"/>
  </sheets>
  <definedNames>
    <definedName name="_xlnm._FilterDatabase" localSheetId="4" hidden="1">corners!$A$1:$E$73</definedName>
    <definedName name="_xlnm._FilterDatabase" localSheetId="0" hidden="1">raw!$A$1:$E$145</definedName>
  </definedNames>
  <calcPr calcId="191029"/>
  <pivotCaches>
    <pivotCache cacheId="74" r:id="rId6"/>
    <pivotCache cacheId="8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9" l="1"/>
  <c r="H16" i="9"/>
  <c r="G16" i="9"/>
  <c r="F16" i="9"/>
  <c r="E16" i="9"/>
  <c r="D16" i="9"/>
  <c r="C16" i="9"/>
  <c r="B16" i="9"/>
  <c r="I15" i="9"/>
  <c r="H15" i="9"/>
  <c r="G15" i="9"/>
  <c r="F15" i="9"/>
  <c r="E15" i="9"/>
  <c r="D15" i="9"/>
  <c r="C15" i="9"/>
  <c r="B15" i="9"/>
  <c r="S18" i="8"/>
  <c r="R18" i="8"/>
  <c r="Q18" i="8"/>
  <c r="P18" i="8"/>
  <c r="S10" i="8"/>
  <c r="R10" i="8"/>
  <c r="Q10" i="8"/>
  <c r="P10" i="8"/>
  <c r="I13" i="9"/>
  <c r="H13" i="9"/>
  <c r="G13" i="9"/>
  <c r="F13" i="9"/>
  <c r="E13" i="9"/>
  <c r="D13" i="9"/>
  <c r="C13" i="9"/>
  <c r="B13" i="9"/>
  <c r="I12" i="9"/>
  <c r="H12" i="9"/>
  <c r="G12" i="9"/>
  <c r="F12" i="9"/>
  <c r="E12" i="9"/>
  <c r="D12" i="9"/>
  <c r="C12" i="9"/>
  <c r="B12" i="9"/>
  <c r="H20" i="6"/>
  <c r="G20" i="6"/>
  <c r="R16" i="8"/>
  <c r="P16" i="8"/>
  <c r="R8" i="8"/>
  <c r="P8" i="8"/>
  <c r="P14" i="8"/>
  <c r="P5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M5" i="8"/>
  <c r="N22" i="8"/>
  <c r="N21" i="8"/>
  <c r="N20" i="8"/>
  <c r="N19" i="8"/>
  <c r="N18" i="8"/>
  <c r="N17" i="8"/>
  <c r="N16" i="8"/>
  <c r="N15" i="8"/>
  <c r="N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S16" i="8"/>
  <c r="Q16" i="8"/>
  <c r="S8" i="8"/>
  <c r="Q8" i="8"/>
</calcChain>
</file>

<file path=xl/sharedStrings.xml><?xml version="1.0" encoding="utf-8"?>
<sst xmlns="http://schemas.openxmlformats.org/spreadsheetml/2006/main" count="628" uniqueCount="33">
  <si>
    <t>N_SS6</t>
  </si>
  <si>
    <t>DAC_offset</t>
  </si>
  <si>
    <t>VOUT at 0 Code</t>
  </si>
  <si>
    <t>N_FF47</t>
  </si>
  <si>
    <t>N_FS10</t>
  </si>
  <si>
    <t>N_SF6</t>
  </si>
  <si>
    <t>N_TT11</t>
  </si>
  <si>
    <t>N_TT13</t>
  </si>
  <si>
    <t>N_TT6</t>
  </si>
  <si>
    <t>N_TT7</t>
  </si>
  <si>
    <t>Device</t>
  </si>
  <si>
    <t>Temp</t>
  </si>
  <si>
    <t>Parameter</t>
  </si>
  <si>
    <t>VDDA</t>
  </si>
  <si>
    <t>Output</t>
  </si>
  <si>
    <t>Row Labels</t>
  </si>
  <si>
    <t>(blank)</t>
  </si>
  <si>
    <t>Grand Total</t>
  </si>
  <si>
    <t>Sum of Output</t>
  </si>
  <si>
    <t>Values</t>
  </si>
  <si>
    <t>Min of Output</t>
  </si>
  <si>
    <t>Average of Output2</t>
  </si>
  <si>
    <t>Max of Output3</t>
  </si>
  <si>
    <t>StdDev of Output4</t>
  </si>
  <si>
    <t>Count of Output5</t>
  </si>
  <si>
    <t>min_spec</t>
  </si>
  <si>
    <t>max_spec</t>
  </si>
  <si>
    <t>avg_factor</t>
  </si>
  <si>
    <t>stdev_factor</t>
  </si>
  <si>
    <t>cpk_l</t>
  </si>
  <si>
    <t>cpk_h</t>
  </si>
  <si>
    <t>cpk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</si>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</sst>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9"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ukar Bolabattin Krishnakant (CSS ICW SVHW V)" refreshedDate="45554.494731712963" createdVersion="8" refreshedVersion="8" minRefreshableVersion="3" recordCount="73" xr:uid="{0CF587D8-56CC-4973-AF0A-5BF6D6460AF8}">
  <cacheSource type="worksheet">
    <worksheetSource ref="A1:E1048576" sheet="typical"/>
  </cacheSource>
  <cacheFields count="5">
    <cacheField name="Device" numFmtId="0">
      <sharedItems containsBlank="1"/>
    </cacheField>
    <cacheField name="Temp" numFmtId="0">
      <sharedItems containsString="0" containsBlank="1" containsNumber="1" containsInteger="1" minValue="-45" maxValue="130" count="4">
        <n v="-45"/>
        <n v="130"/>
        <n v="25"/>
        <m/>
      </sharedItems>
    </cacheField>
    <cacheField name="Parameter" numFmtId="0">
      <sharedItems containsBlank="1" count="3">
        <s v="DAC_offset"/>
        <s v="VOUT at 0 Code"/>
        <m/>
      </sharedItems>
    </cacheField>
    <cacheField name="VDDA" numFmtId="0">
      <sharedItems containsString="0" containsBlank="1" containsNumber="1" minValue="1.71" maxValue="1.89" count="4">
        <n v="1.89"/>
        <n v="1.8"/>
        <n v="1.71"/>
        <m/>
      </sharedItems>
    </cacheField>
    <cacheField name="Output" numFmtId="0">
      <sharedItems containsString="0" containsBlank="1" containsNumber="1" minValue="-1.5274941528553576E-4" maxValue="2.7057915829886703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ukar Bolabattin Krishnakant (CSS ICW SVHW V)" refreshedDate="45554.50308761574" createdVersion="8" refreshedVersion="8" minRefreshableVersion="3" recordCount="73" xr:uid="{2573E25E-EA93-4E6B-BEA4-855ECB47B121}">
  <cacheSource type="worksheet">
    <worksheetSource ref="A1:E1048576" sheet="corners"/>
  </cacheSource>
  <cacheFields count="5">
    <cacheField name="Device" numFmtId="0">
      <sharedItems containsBlank="1" count="5">
        <s v="N_SS6"/>
        <s v="N_FF47"/>
        <s v="N_FS10"/>
        <s v="N_SF6"/>
        <m/>
      </sharedItems>
    </cacheField>
    <cacheField name="Temp" numFmtId="0">
      <sharedItems containsString="0" containsBlank="1" containsNumber="1" containsInteger="1" minValue="-45" maxValue="130" count="4">
        <n v="-45"/>
        <n v="130"/>
        <n v="25"/>
        <m/>
      </sharedItems>
    </cacheField>
    <cacheField name="Parameter" numFmtId="0">
      <sharedItems containsBlank="1" count="3">
        <s v="DAC_offset"/>
        <s v="VOUT at 0 Code"/>
        <m/>
      </sharedItems>
    </cacheField>
    <cacheField name="VDDA" numFmtId="0">
      <sharedItems containsString="0" containsBlank="1" containsNumber="1" minValue="1.71" maxValue="1.89" count="4">
        <n v="1.89"/>
        <n v="1.8"/>
        <n v="1.71"/>
        <m/>
      </sharedItems>
    </cacheField>
    <cacheField name="Output" numFmtId="0">
      <sharedItems containsString="0" containsBlank="1" containsNumber="1" minValue="-6.8993549999999998E-6" maxValue="5.8300063396565793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N_TT11"/>
    <x v="0"/>
    <x v="0"/>
    <x v="0"/>
    <n v="1.5497262112151855E-4"/>
  </r>
  <r>
    <s v="N_TT11"/>
    <x v="0"/>
    <x v="0"/>
    <x v="1"/>
    <n v="1.4346692150535301E-4"/>
  </r>
  <r>
    <s v="N_TT11"/>
    <x v="0"/>
    <x v="0"/>
    <x v="2"/>
    <n v="1.2999070113783873E-4"/>
  </r>
  <r>
    <s v="N_TT11"/>
    <x v="0"/>
    <x v="1"/>
    <x v="0"/>
    <n v="2.6939749999999999E-5"/>
  </r>
  <r>
    <s v="N_TT11"/>
    <x v="0"/>
    <x v="1"/>
    <x v="1"/>
    <n v="1.302604E-5"/>
  </r>
  <r>
    <s v="N_TT11"/>
    <x v="0"/>
    <x v="1"/>
    <x v="2"/>
    <n v="3.1061440000000002E-6"/>
  </r>
  <r>
    <s v="N_TT11"/>
    <x v="1"/>
    <x v="0"/>
    <x v="0"/>
    <n v="2.7057915829886703E-4"/>
  </r>
  <r>
    <s v="N_TT11"/>
    <x v="1"/>
    <x v="0"/>
    <x v="1"/>
    <n v="2.2860402925584111E-4"/>
  </r>
  <r>
    <s v="N_TT11"/>
    <x v="1"/>
    <x v="0"/>
    <x v="2"/>
    <n v="2.0275340229469752E-4"/>
  </r>
  <r>
    <s v="N_TT11"/>
    <x v="1"/>
    <x v="1"/>
    <x v="0"/>
    <n v="2.6127330000000001E-4"/>
  </r>
  <r>
    <s v="N_TT11"/>
    <x v="1"/>
    <x v="1"/>
    <x v="1"/>
    <n v="2.064739E-4"/>
  </r>
  <r>
    <s v="N_TT11"/>
    <x v="1"/>
    <x v="1"/>
    <x v="2"/>
    <n v="1.583829E-4"/>
  </r>
  <r>
    <s v="N_TT11"/>
    <x v="2"/>
    <x v="0"/>
    <x v="0"/>
    <n v="1.709245713541474E-4"/>
  </r>
  <r>
    <s v="N_TT11"/>
    <x v="2"/>
    <x v="0"/>
    <x v="1"/>
    <n v="1.5184779932309045E-4"/>
  </r>
  <r>
    <s v="N_TT11"/>
    <x v="2"/>
    <x v="0"/>
    <x v="2"/>
    <n v="1.29962556349561E-4"/>
  </r>
  <r>
    <s v="N_TT11"/>
    <x v="2"/>
    <x v="1"/>
    <x v="0"/>
    <n v="7.2758939999999995E-5"/>
  </r>
  <r>
    <s v="N_TT11"/>
    <x v="2"/>
    <x v="1"/>
    <x v="1"/>
    <n v="4.6540070000000003E-5"/>
  </r>
  <r>
    <s v="N_TT11"/>
    <x v="2"/>
    <x v="1"/>
    <x v="2"/>
    <n v="2.4047059999999999E-5"/>
  </r>
  <r>
    <s v="N_TT13"/>
    <x v="0"/>
    <x v="0"/>
    <x v="0"/>
    <n v="8.0970249990541809E-5"/>
  </r>
  <r>
    <s v="N_TT13"/>
    <x v="0"/>
    <x v="0"/>
    <x v="1"/>
    <n v="7.2565815277259027E-5"/>
  </r>
  <r>
    <s v="N_TT13"/>
    <x v="0"/>
    <x v="0"/>
    <x v="2"/>
    <n v="6.36956013839729E-5"/>
  </r>
  <r>
    <s v="N_TT13"/>
    <x v="0"/>
    <x v="1"/>
    <x v="0"/>
    <n v="1.9960439999999999E-5"/>
  </r>
  <r>
    <s v="N_TT13"/>
    <x v="0"/>
    <x v="1"/>
    <x v="1"/>
    <n v="8.7270949999999995E-6"/>
  </r>
  <r>
    <s v="N_TT13"/>
    <x v="0"/>
    <x v="1"/>
    <x v="2"/>
    <n v="-4.3940459999999999E-7"/>
  </r>
  <r>
    <s v="N_TT13"/>
    <x v="1"/>
    <x v="0"/>
    <x v="0"/>
    <n v="1.0714888338236861E-4"/>
  </r>
  <r>
    <s v="N_TT13"/>
    <x v="1"/>
    <x v="0"/>
    <x v="1"/>
    <n v="7.3756366545940644E-5"/>
  </r>
  <r>
    <s v="N_TT13"/>
    <x v="1"/>
    <x v="0"/>
    <x v="2"/>
    <n v="3.3055513854352014E-5"/>
  </r>
  <r>
    <s v="N_TT13"/>
    <x v="1"/>
    <x v="1"/>
    <x v="0"/>
    <n v="2.2436870000000001E-4"/>
  </r>
  <r>
    <s v="N_TT13"/>
    <x v="1"/>
    <x v="1"/>
    <x v="1"/>
    <n v="1.777808E-4"/>
  </r>
  <r>
    <s v="N_TT13"/>
    <x v="1"/>
    <x v="1"/>
    <x v="2"/>
    <n v="1.3775460000000001E-4"/>
  </r>
  <r>
    <s v="N_TT13"/>
    <x v="2"/>
    <x v="0"/>
    <x v="0"/>
    <n v="9.1740233156167861E-5"/>
  </r>
  <r>
    <s v="N_TT13"/>
    <x v="2"/>
    <x v="0"/>
    <x v="1"/>
    <n v="8.1958026739159529E-5"/>
  </r>
  <r>
    <s v="N_TT13"/>
    <x v="2"/>
    <x v="0"/>
    <x v="2"/>
    <n v="7.244569609021756E-5"/>
  </r>
  <r>
    <s v="N_TT13"/>
    <x v="2"/>
    <x v="1"/>
    <x v="0"/>
    <n v="6.6394200000000002E-5"/>
  </r>
  <r>
    <s v="N_TT13"/>
    <x v="2"/>
    <x v="1"/>
    <x v="1"/>
    <n v="4.4786619999999997E-5"/>
  </r>
  <r>
    <s v="N_TT13"/>
    <x v="2"/>
    <x v="1"/>
    <x v="2"/>
    <n v="2.5175629999999999E-5"/>
  </r>
  <r>
    <s v="N_TT6"/>
    <x v="0"/>
    <x v="0"/>
    <x v="0"/>
    <n v="-1.4873320475827789E-4"/>
  </r>
  <r>
    <s v="N_TT6"/>
    <x v="0"/>
    <x v="0"/>
    <x v="1"/>
    <n v="-1.5274941528553576E-4"/>
  </r>
  <r>
    <s v="N_TT6"/>
    <x v="0"/>
    <x v="0"/>
    <x v="2"/>
    <n v="-1.409469781938899E-4"/>
  </r>
  <r>
    <s v="N_TT6"/>
    <x v="0"/>
    <x v="1"/>
    <x v="0"/>
    <n v="3.0270460000000002E-5"/>
  </r>
  <r>
    <s v="N_TT6"/>
    <x v="0"/>
    <x v="1"/>
    <x v="1"/>
    <n v="1.4574309999999999E-5"/>
  </r>
  <r>
    <s v="N_TT6"/>
    <x v="0"/>
    <x v="1"/>
    <x v="2"/>
    <n v="4.7535280000000002E-6"/>
  </r>
  <r>
    <s v="N_TT6"/>
    <x v="1"/>
    <x v="0"/>
    <x v="0"/>
    <n v="-4.4410046914244994E-5"/>
  </r>
  <r>
    <s v="N_TT6"/>
    <x v="1"/>
    <x v="0"/>
    <x v="1"/>
    <n v="-5.7700546878480807E-5"/>
  </r>
  <r>
    <s v="N_TT6"/>
    <x v="1"/>
    <x v="0"/>
    <x v="2"/>
    <n v="-6.7361634491946987E-5"/>
  </r>
  <r>
    <s v="N_TT6"/>
    <x v="1"/>
    <x v="1"/>
    <x v="0"/>
    <n v="2.2916200000000001E-4"/>
  </r>
  <r>
    <s v="N_TT6"/>
    <x v="1"/>
    <x v="1"/>
    <x v="1"/>
    <n v="1.762632E-4"/>
  </r>
  <r>
    <s v="N_TT6"/>
    <x v="1"/>
    <x v="1"/>
    <x v="2"/>
    <n v="1.3574360000000001E-4"/>
  </r>
  <r>
    <s v="N_TT6"/>
    <x v="2"/>
    <x v="0"/>
    <x v="0"/>
    <n v="-1.262862243111007E-4"/>
  </r>
  <r>
    <s v="N_TT6"/>
    <x v="2"/>
    <x v="0"/>
    <x v="1"/>
    <n v="-1.2793827409363079E-4"/>
  </r>
  <r>
    <s v="N_TT6"/>
    <x v="2"/>
    <x v="0"/>
    <x v="2"/>
    <n v="-1.2638253034058522E-4"/>
  </r>
  <r>
    <s v="N_TT6"/>
    <x v="2"/>
    <x v="1"/>
    <x v="0"/>
    <n v="8.2017159999999995E-5"/>
  </r>
  <r>
    <s v="N_TT6"/>
    <x v="2"/>
    <x v="1"/>
    <x v="1"/>
    <n v="5.4628279999999999E-5"/>
  </r>
  <r>
    <s v="N_TT6"/>
    <x v="2"/>
    <x v="1"/>
    <x v="2"/>
    <n v="3.3958490000000003E-5"/>
  </r>
  <r>
    <s v="N_TT7"/>
    <x v="0"/>
    <x v="0"/>
    <x v="0"/>
    <n v="1.4964793865945847E-4"/>
  </r>
  <r>
    <s v="N_TT7"/>
    <x v="0"/>
    <x v="0"/>
    <x v="1"/>
    <n v="1.3776639886753372E-4"/>
  </r>
  <r>
    <s v="N_TT7"/>
    <x v="0"/>
    <x v="0"/>
    <x v="2"/>
    <n v="1.2457648144537092E-4"/>
  </r>
  <r>
    <s v="N_TT7"/>
    <x v="0"/>
    <x v="1"/>
    <x v="0"/>
    <n v="2.3115449999999999E-5"/>
  </r>
  <r>
    <s v="N_TT7"/>
    <x v="0"/>
    <x v="1"/>
    <x v="1"/>
    <n v="1.116247E-5"/>
  </r>
  <r>
    <s v="N_TT7"/>
    <x v="0"/>
    <x v="1"/>
    <x v="2"/>
    <n v="3.3404069999999998E-6"/>
  </r>
  <r>
    <s v="N_TT7"/>
    <x v="1"/>
    <x v="0"/>
    <x v="0"/>
    <n v="1.9934749853689482E-4"/>
  </r>
  <r>
    <s v="N_TT7"/>
    <x v="1"/>
    <x v="0"/>
    <x v="1"/>
    <n v="1.6510330772101511E-4"/>
  </r>
  <r>
    <s v="N_TT7"/>
    <x v="1"/>
    <x v="0"/>
    <x v="2"/>
    <n v="1.3163030485630056E-4"/>
  </r>
  <r>
    <s v="N_TT7"/>
    <x v="1"/>
    <x v="1"/>
    <x v="0"/>
    <n v="2.2252710000000001E-4"/>
  </r>
  <r>
    <s v="N_TT7"/>
    <x v="1"/>
    <x v="1"/>
    <x v="1"/>
    <n v="1.7722260000000001E-4"/>
  </r>
  <r>
    <s v="N_TT7"/>
    <x v="1"/>
    <x v="1"/>
    <x v="2"/>
    <n v="1.3861860000000001E-4"/>
  </r>
  <r>
    <s v="N_TT7"/>
    <x v="2"/>
    <x v="0"/>
    <x v="0"/>
    <n v="1.6852553015545002E-4"/>
  </r>
  <r>
    <s v="N_TT7"/>
    <x v="2"/>
    <x v="0"/>
    <x v="1"/>
    <n v="1.5197983975645535E-4"/>
  </r>
  <r>
    <s v="N_TT7"/>
    <x v="2"/>
    <x v="0"/>
    <x v="2"/>
    <n v="2.2252710000000001E-4"/>
  </r>
  <r>
    <s v="N_TT7"/>
    <x v="2"/>
    <x v="1"/>
    <x v="0"/>
    <n v="7.4946799999999999E-5"/>
  </r>
  <r>
    <s v="N_TT7"/>
    <x v="2"/>
    <x v="1"/>
    <x v="1"/>
    <n v="5.2036729999999998E-5"/>
  </r>
  <r>
    <s v="N_TT7"/>
    <x v="2"/>
    <x v="1"/>
    <x v="2"/>
    <n v="3.2720689999999999E-5"/>
  </r>
  <r>
    <m/>
    <x v="3"/>
    <x v="2"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x v="0"/>
    <x v="0"/>
    <n v="1.8713325523522784E-4"/>
  </r>
  <r>
    <x v="0"/>
    <x v="0"/>
    <x v="0"/>
    <x v="1"/>
    <n v="1.8385516757157827E-4"/>
  </r>
  <r>
    <x v="0"/>
    <x v="0"/>
    <x v="0"/>
    <x v="2"/>
    <n v="1.6083951993073331E-4"/>
  </r>
  <r>
    <x v="0"/>
    <x v="0"/>
    <x v="1"/>
    <x v="0"/>
    <n v="2.003901E-5"/>
  </r>
  <r>
    <x v="0"/>
    <x v="0"/>
    <x v="1"/>
    <x v="1"/>
    <n v="5.219724E-6"/>
  </r>
  <r>
    <x v="0"/>
    <x v="0"/>
    <x v="1"/>
    <x v="2"/>
    <n v="-6.8993549999999998E-6"/>
  </r>
  <r>
    <x v="0"/>
    <x v="1"/>
    <x v="0"/>
    <x v="0"/>
    <n v="3.1274778333789666E-4"/>
  </r>
  <r>
    <x v="0"/>
    <x v="1"/>
    <x v="0"/>
    <x v="1"/>
    <n v="2.7596905808213723E-4"/>
  </r>
  <r>
    <x v="0"/>
    <x v="1"/>
    <x v="0"/>
    <x v="2"/>
    <n v="2.3770196367889351E-4"/>
  </r>
  <r>
    <x v="0"/>
    <x v="1"/>
    <x v="1"/>
    <x v="0"/>
    <n v="2.6154359999999997E-4"/>
  </r>
  <r>
    <x v="0"/>
    <x v="1"/>
    <x v="1"/>
    <x v="1"/>
    <n v="1.9430289999999999E-4"/>
  </r>
  <r>
    <x v="0"/>
    <x v="1"/>
    <x v="1"/>
    <x v="2"/>
    <n v="2.2252710000000001E-4"/>
  </r>
  <r>
    <x v="0"/>
    <x v="2"/>
    <x v="0"/>
    <x v="0"/>
    <n v="7.4946799999999999E-5"/>
  </r>
  <r>
    <x v="0"/>
    <x v="2"/>
    <x v="0"/>
    <x v="1"/>
    <n v="1.9274207443020774E-4"/>
  </r>
  <r>
    <x v="0"/>
    <x v="2"/>
    <x v="0"/>
    <x v="2"/>
    <n v="1.7231942360196317E-4"/>
  </r>
  <r>
    <x v="0"/>
    <x v="2"/>
    <x v="1"/>
    <x v="0"/>
    <n v="7.4946799999999999E-5"/>
  </r>
  <r>
    <x v="0"/>
    <x v="2"/>
    <x v="1"/>
    <x v="1"/>
    <n v="4.8809279999999999E-5"/>
  </r>
  <r>
    <x v="0"/>
    <x v="2"/>
    <x v="1"/>
    <x v="2"/>
    <n v="2.6139870000000002E-5"/>
  </r>
  <r>
    <x v="1"/>
    <x v="0"/>
    <x v="0"/>
    <x v="0"/>
    <n v="1.9686639819171958E-4"/>
  </r>
  <r>
    <x v="1"/>
    <x v="0"/>
    <x v="0"/>
    <x v="1"/>
    <n v="1.8040117369433339E-4"/>
  </r>
  <r>
    <x v="1"/>
    <x v="0"/>
    <x v="0"/>
    <x v="2"/>
    <n v="1.6063488957096528E-4"/>
  </r>
  <r>
    <x v="1"/>
    <x v="0"/>
    <x v="1"/>
    <x v="0"/>
    <n v="2.7973359999999999E-5"/>
  </r>
  <r>
    <x v="1"/>
    <x v="0"/>
    <x v="1"/>
    <x v="1"/>
    <n v="1.139885E-5"/>
  </r>
  <r>
    <x v="1"/>
    <x v="0"/>
    <x v="1"/>
    <x v="2"/>
    <n v="1.4967260000000001E-6"/>
  </r>
  <r>
    <x v="1"/>
    <x v="1"/>
    <x v="0"/>
    <x v="0"/>
    <n v="3.2304210818090429E-4"/>
  </r>
  <r>
    <x v="1"/>
    <x v="1"/>
    <x v="0"/>
    <x v="1"/>
    <n v="2.7891794929812974E-4"/>
  </r>
  <r>
    <x v="1"/>
    <x v="1"/>
    <x v="0"/>
    <x v="2"/>
    <n v="2.1398052997312345E-4"/>
  </r>
  <r>
    <x v="1"/>
    <x v="1"/>
    <x v="1"/>
    <x v="0"/>
    <n v="3.3248309999999999E-4"/>
  </r>
  <r>
    <x v="1"/>
    <x v="1"/>
    <x v="1"/>
    <x v="1"/>
    <n v="2.8995810000000003E-4"/>
  </r>
  <r>
    <x v="1"/>
    <x v="1"/>
    <x v="1"/>
    <x v="2"/>
    <n v="1.370086E-4"/>
  </r>
  <r>
    <x v="1"/>
    <x v="2"/>
    <x v="0"/>
    <x v="0"/>
    <n v="2.0678648999905569E-4"/>
  </r>
  <r>
    <x v="1"/>
    <x v="2"/>
    <x v="0"/>
    <x v="1"/>
    <n v="1.8512194506148383E-4"/>
  </r>
  <r>
    <x v="1"/>
    <x v="2"/>
    <x v="0"/>
    <x v="2"/>
    <n v="1.6157033274932786E-4"/>
  </r>
  <r>
    <x v="1"/>
    <x v="2"/>
    <x v="1"/>
    <x v="0"/>
    <n v="7.9593670000000001E-5"/>
  </r>
  <r>
    <x v="1"/>
    <x v="2"/>
    <x v="1"/>
    <x v="1"/>
    <n v="4.8776139999999998E-5"/>
  </r>
  <r>
    <x v="1"/>
    <x v="2"/>
    <x v="1"/>
    <x v="2"/>
    <n v="2.719922E-5"/>
  </r>
  <r>
    <x v="2"/>
    <x v="0"/>
    <x v="0"/>
    <x v="0"/>
    <n v="4.2113441252566997E-4"/>
  </r>
  <r>
    <x v="2"/>
    <x v="0"/>
    <x v="0"/>
    <x v="1"/>
    <n v="3.9417335185731872E-4"/>
  </r>
  <r>
    <x v="2"/>
    <x v="0"/>
    <x v="0"/>
    <x v="2"/>
    <n v="3.5886906115500938E-4"/>
  </r>
  <r>
    <x v="2"/>
    <x v="0"/>
    <x v="1"/>
    <x v="0"/>
    <n v="1.50076E-5"/>
  </r>
  <r>
    <x v="2"/>
    <x v="0"/>
    <x v="1"/>
    <x v="1"/>
    <n v="2.4699190000000002E-6"/>
  </r>
  <r>
    <x v="2"/>
    <x v="0"/>
    <x v="1"/>
    <x v="2"/>
    <n v="-6.8495600000000002E-6"/>
  </r>
  <r>
    <x v="2"/>
    <x v="1"/>
    <x v="0"/>
    <x v="0"/>
    <n v="5.8300063396565793E-4"/>
  </r>
  <r>
    <x v="2"/>
    <x v="1"/>
    <x v="0"/>
    <x v="1"/>
    <n v="5.344794939876607E-4"/>
  </r>
  <r>
    <x v="2"/>
    <x v="1"/>
    <x v="0"/>
    <x v="2"/>
    <n v="4.7811406574738147E-4"/>
  </r>
  <r>
    <x v="2"/>
    <x v="1"/>
    <x v="1"/>
    <x v="0"/>
    <n v="2.6202719999999998E-4"/>
  </r>
  <r>
    <x v="2"/>
    <x v="1"/>
    <x v="1"/>
    <x v="1"/>
    <n v="1.975418E-4"/>
  </r>
  <r>
    <x v="2"/>
    <x v="1"/>
    <x v="1"/>
    <x v="2"/>
    <n v="1.559721E-4"/>
  </r>
  <r>
    <x v="2"/>
    <x v="2"/>
    <x v="0"/>
    <x v="0"/>
    <n v="4.3939635778877939E-4"/>
  </r>
  <r>
    <x v="2"/>
    <x v="2"/>
    <x v="0"/>
    <x v="1"/>
    <n v="4.1818547928307304E-4"/>
  </r>
  <r>
    <x v="2"/>
    <x v="2"/>
    <x v="0"/>
    <x v="2"/>
    <n v="3.7114533460946841E-4"/>
  </r>
  <r>
    <x v="2"/>
    <x v="2"/>
    <x v="1"/>
    <x v="0"/>
    <n v="6.4437799999999995E-5"/>
  </r>
  <r>
    <x v="2"/>
    <x v="2"/>
    <x v="1"/>
    <x v="1"/>
    <n v="4.6572449999999998E-5"/>
  </r>
  <r>
    <x v="2"/>
    <x v="2"/>
    <x v="1"/>
    <x v="2"/>
    <n v="2.6863160000000001E-5"/>
  </r>
  <r>
    <x v="3"/>
    <x v="0"/>
    <x v="0"/>
    <x v="0"/>
    <n v="1.8564933441966858E-4"/>
  </r>
  <r>
    <x v="3"/>
    <x v="0"/>
    <x v="0"/>
    <x v="1"/>
    <n v="1.7566278714531425E-4"/>
  </r>
  <r>
    <x v="3"/>
    <x v="0"/>
    <x v="0"/>
    <x v="2"/>
    <n v="1.5762693816689932E-4"/>
  </r>
  <r>
    <x v="3"/>
    <x v="0"/>
    <x v="1"/>
    <x v="0"/>
    <n v="1.504191E-5"/>
  </r>
  <r>
    <x v="3"/>
    <x v="0"/>
    <x v="1"/>
    <x v="1"/>
    <n v="6.1578779999999998E-6"/>
  </r>
  <r>
    <x v="3"/>
    <x v="0"/>
    <x v="1"/>
    <x v="2"/>
    <n v="3.5921380000000001E-6"/>
  </r>
  <r>
    <x v="3"/>
    <x v="1"/>
    <x v="0"/>
    <x v="0"/>
    <n v="2.5229653418845643E-4"/>
  </r>
  <r>
    <x v="3"/>
    <x v="1"/>
    <x v="0"/>
    <x v="1"/>
    <n v="2.2974196785752188E-4"/>
  </r>
  <r>
    <x v="3"/>
    <x v="1"/>
    <x v="0"/>
    <x v="2"/>
    <n v="1.5006873103429186E-4"/>
  </r>
  <r>
    <x v="3"/>
    <x v="1"/>
    <x v="1"/>
    <x v="0"/>
    <n v="2.4449759999999997E-4"/>
  </r>
  <r>
    <x v="3"/>
    <x v="1"/>
    <x v="1"/>
    <x v="1"/>
    <n v="1.9850329999999999E-4"/>
  </r>
  <r>
    <x v="3"/>
    <x v="1"/>
    <x v="1"/>
    <x v="2"/>
    <n v="2.3633120000000001E-4"/>
  </r>
  <r>
    <x v="3"/>
    <x v="2"/>
    <x v="0"/>
    <x v="0"/>
    <n v="1.9902056615672681E-4"/>
  </r>
  <r>
    <x v="3"/>
    <x v="2"/>
    <x v="0"/>
    <x v="1"/>
    <n v="1.8289660781789507E-4"/>
  </r>
  <r>
    <x v="3"/>
    <x v="2"/>
    <x v="0"/>
    <x v="2"/>
    <n v="1.6172247868484479E-4"/>
  </r>
  <r>
    <x v="3"/>
    <x v="2"/>
    <x v="1"/>
    <x v="0"/>
    <n v="6.5195319999999997E-5"/>
  </r>
  <r>
    <x v="3"/>
    <x v="2"/>
    <x v="1"/>
    <x v="1"/>
    <n v="4.3411729999999998E-5"/>
  </r>
  <r>
    <x v="3"/>
    <x v="2"/>
    <x v="1"/>
    <x v="2"/>
    <n v="2.5336510000000001E-5"/>
  </r>
  <r>
    <x v="4"/>
    <x v="3"/>
    <x v="2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226A0F-B2DB-4E9C-B71F-49722A3F83EE}" name="PivotTable5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H24" firstHeaderRow="1" firstDataRow="2" firstDataCol="3"/>
  <pivotFields count="5">
    <pivotField compact="0" outline="0" showAll="0"/>
    <pivotField axis="axisRow" compact="0" outline="0" showAll="0" defaultSubtotal="0">
      <items count="4">
        <item x="0"/>
        <item x="2"/>
        <item x="1"/>
        <item x="3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>
      <items count="5">
        <item x="2"/>
        <item x="1"/>
        <item x="0"/>
        <item x="3"/>
        <item t="default"/>
      </items>
    </pivotField>
    <pivotField dataField="1" compact="0" outline="0" showAll="0"/>
  </pivotFields>
  <rowFields count="3">
    <field x="2"/>
    <field x="1"/>
    <field x="3"/>
  </rowFields>
  <rowItems count="20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2"/>
      <x v="3"/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n of Output" fld="4" subtotal="min" baseField="3" baseItem="0"/>
    <dataField name="Average of Output2" fld="4" subtotal="average" baseField="3" baseItem="0"/>
    <dataField name="Max of Output3" fld="4" subtotal="max" baseField="3" baseItem="0"/>
    <dataField name="StdDev of Output4" fld="4" subtotal="stdDev" baseField="3" baseItem="0"/>
    <dataField name="Count of Output5" fld="4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9CFB92-494C-41FB-834D-5921C3164053}" name="PivotTable6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M10" firstHeaderRow="1" firstDataRow="4" firstDataCol="1"/>
  <pivotFields count="5">
    <pivotField axis="axisCol" showAll="0" defaultSubtotal="0">
      <items count="5">
        <item x="1"/>
        <item x="2"/>
        <item x="3"/>
        <item x="0"/>
        <item x="4"/>
      </items>
    </pivotField>
    <pivotField axis="axisCol" showAll="0" defaultSubtotal="0">
      <items count="4">
        <item x="0"/>
        <item x="2"/>
        <item x="1"/>
        <item x="3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3">
    <field x="0"/>
    <field x="1"/>
    <field x="3"/>
  </colFields>
  <colItems count="38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2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3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4"/>
      <x v="3"/>
      <x v="3"/>
    </i>
    <i t="grand">
      <x/>
    </i>
  </colItems>
  <dataFields count="1">
    <dataField name="Sum of Outpu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Infineon2023">
      <a:dk1>
        <a:srgbClr val="1D1D1D"/>
      </a:dk1>
      <a:lt1>
        <a:srgbClr val="FFFFFF"/>
      </a:lt1>
      <a:dk2>
        <a:srgbClr val="0A8276"/>
      </a:dk2>
      <a:lt2>
        <a:srgbClr val="8D8786"/>
      </a:lt2>
      <a:accent1>
        <a:srgbClr val="0A8276"/>
      </a:accent1>
      <a:accent2>
        <a:srgbClr val="575352"/>
      </a:accent2>
      <a:accent3>
        <a:srgbClr val="F97414"/>
      </a:accent3>
      <a:accent4>
        <a:srgbClr val="9BBA43"/>
      </a:accent4>
      <a:accent5>
        <a:srgbClr val="FCD442"/>
      </a:accent5>
      <a:accent6>
        <a:srgbClr val="9C216E"/>
      </a:accent6>
      <a:hlink>
        <a:srgbClr val="0A8276"/>
      </a:hlink>
      <a:folHlink>
        <a:srgbClr val="0A827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sheetPr filterMode="1"/>
  <dimension ref="A1:E145"/>
  <sheetViews>
    <sheetView topLeftCell="A109" workbookViewId="0">
      <selection sqref="A1:E145"/>
    </sheetView>
  </sheetViews>
  <sheetFormatPr defaultColWidth="9.109375" defaultRowHeight="13.8" x14ac:dyDescent="0.25"/>
  <cols>
    <col min="1" max="2" width="9.109375" style="1"/>
    <col min="3" max="8" width="11.5546875" style="1" customWidth="1"/>
    <col min="9" max="16384" width="9.109375" style="1"/>
  </cols>
  <sheetData>
    <row r="1" spans="1:5" ht="14.4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ht="14.4" hidden="1" x14ac:dyDescent="0.3">
      <c r="A2" t="s">
        <v>0</v>
      </c>
      <c r="B2">
        <v>-45</v>
      </c>
      <c r="C2" t="s">
        <v>1</v>
      </c>
      <c r="D2">
        <v>1.89</v>
      </c>
      <c r="E2">
        <v>1.8713325523522784E-4</v>
      </c>
    </row>
    <row r="3" spans="1:5" ht="14.4" hidden="1" x14ac:dyDescent="0.3">
      <c r="A3" t="s">
        <v>0</v>
      </c>
      <c r="B3">
        <v>-45</v>
      </c>
      <c r="C3" t="s">
        <v>1</v>
      </c>
      <c r="D3">
        <v>1.8</v>
      </c>
      <c r="E3">
        <v>1.8385516757157827E-4</v>
      </c>
    </row>
    <row r="4" spans="1:5" ht="14.4" hidden="1" x14ac:dyDescent="0.3">
      <c r="A4" t="s">
        <v>0</v>
      </c>
      <c r="B4">
        <v>-45</v>
      </c>
      <c r="C4" t="s">
        <v>1</v>
      </c>
      <c r="D4">
        <v>1.71</v>
      </c>
      <c r="E4">
        <v>1.6083951993073331E-4</v>
      </c>
    </row>
    <row r="5" spans="1:5" ht="14.4" hidden="1" x14ac:dyDescent="0.3">
      <c r="A5" t="s">
        <v>0</v>
      </c>
      <c r="B5">
        <v>-45</v>
      </c>
      <c r="C5" t="s">
        <v>2</v>
      </c>
      <c r="D5">
        <v>1.89</v>
      </c>
      <c r="E5">
        <v>2.003901E-5</v>
      </c>
    </row>
    <row r="6" spans="1:5" ht="14.4" hidden="1" x14ac:dyDescent="0.3">
      <c r="A6" t="s">
        <v>0</v>
      </c>
      <c r="B6">
        <v>-45</v>
      </c>
      <c r="C6" t="s">
        <v>2</v>
      </c>
      <c r="D6">
        <v>1.8</v>
      </c>
      <c r="E6">
        <v>5.219724E-6</v>
      </c>
    </row>
    <row r="7" spans="1:5" ht="14.4" hidden="1" x14ac:dyDescent="0.3">
      <c r="A7" t="s">
        <v>0</v>
      </c>
      <c r="B7">
        <v>-45</v>
      </c>
      <c r="C7" t="s">
        <v>2</v>
      </c>
      <c r="D7">
        <v>1.71</v>
      </c>
      <c r="E7">
        <v>-6.8993549999999998E-6</v>
      </c>
    </row>
    <row r="8" spans="1:5" ht="14.4" hidden="1" x14ac:dyDescent="0.3">
      <c r="A8" t="s">
        <v>0</v>
      </c>
      <c r="B8">
        <v>130</v>
      </c>
      <c r="C8" t="s">
        <v>1</v>
      </c>
      <c r="D8">
        <v>1.89</v>
      </c>
      <c r="E8">
        <v>3.1274778333789666E-4</v>
      </c>
    </row>
    <row r="9" spans="1:5" ht="14.4" hidden="1" x14ac:dyDescent="0.3">
      <c r="A9" t="s">
        <v>0</v>
      </c>
      <c r="B9">
        <v>130</v>
      </c>
      <c r="C9" t="s">
        <v>1</v>
      </c>
      <c r="D9">
        <v>1.8</v>
      </c>
      <c r="E9">
        <v>2.7596905808213723E-4</v>
      </c>
    </row>
    <row r="10" spans="1:5" ht="14.4" hidden="1" x14ac:dyDescent="0.3">
      <c r="A10" t="s">
        <v>0</v>
      </c>
      <c r="B10">
        <v>130</v>
      </c>
      <c r="C10" t="s">
        <v>1</v>
      </c>
      <c r="D10">
        <v>1.71</v>
      </c>
      <c r="E10">
        <v>2.3770196367889351E-4</v>
      </c>
    </row>
    <row r="11" spans="1:5" ht="14.4" hidden="1" x14ac:dyDescent="0.3">
      <c r="A11" t="s">
        <v>0</v>
      </c>
      <c r="B11">
        <v>130</v>
      </c>
      <c r="C11" t="s">
        <v>2</v>
      </c>
      <c r="D11">
        <v>1.89</v>
      </c>
      <c r="E11">
        <v>2.6154359999999997E-4</v>
      </c>
    </row>
    <row r="12" spans="1:5" ht="14.4" hidden="1" x14ac:dyDescent="0.3">
      <c r="A12" t="s">
        <v>0</v>
      </c>
      <c r="B12">
        <v>130</v>
      </c>
      <c r="C12" t="s">
        <v>2</v>
      </c>
      <c r="D12">
        <v>1.8</v>
      </c>
      <c r="E12">
        <v>1.9430289999999999E-4</v>
      </c>
    </row>
    <row r="13" spans="1:5" ht="14.4" hidden="1" x14ac:dyDescent="0.3">
      <c r="A13" t="s">
        <v>0</v>
      </c>
      <c r="B13">
        <v>130</v>
      </c>
      <c r="C13" t="s">
        <v>2</v>
      </c>
      <c r="D13">
        <v>1.71</v>
      </c>
      <c r="E13">
        <v>2.2252710000000001E-4</v>
      </c>
    </row>
    <row r="14" spans="1:5" ht="14.4" hidden="1" x14ac:dyDescent="0.3">
      <c r="A14" t="s">
        <v>0</v>
      </c>
      <c r="B14">
        <v>25</v>
      </c>
      <c r="C14" t="s">
        <v>1</v>
      </c>
      <c r="D14">
        <v>1.89</v>
      </c>
      <c r="E14">
        <v>7.4946799999999999E-5</v>
      </c>
    </row>
    <row r="15" spans="1:5" ht="14.4" hidden="1" x14ac:dyDescent="0.3">
      <c r="A15" t="s">
        <v>0</v>
      </c>
      <c r="B15">
        <v>25</v>
      </c>
      <c r="C15" t="s">
        <v>1</v>
      </c>
      <c r="D15">
        <v>1.8</v>
      </c>
      <c r="E15">
        <v>1.9274207443020774E-4</v>
      </c>
    </row>
    <row r="16" spans="1:5" ht="14.4" hidden="1" x14ac:dyDescent="0.3">
      <c r="A16" t="s">
        <v>0</v>
      </c>
      <c r="B16">
        <v>25</v>
      </c>
      <c r="C16" t="s">
        <v>1</v>
      </c>
      <c r="D16">
        <v>1.71</v>
      </c>
      <c r="E16">
        <v>1.7231942360196317E-4</v>
      </c>
    </row>
    <row r="17" spans="1:5" ht="14.4" hidden="1" x14ac:dyDescent="0.3">
      <c r="A17" t="s">
        <v>0</v>
      </c>
      <c r="B17">
        <v>25</v>
      </c>
      <c r="C17" t="s">
        <v>2</v>
      </c>
      <c r="D17">
        <v>1.89</v>
      </c>
      <c r="E17">
        <v>7.4946799999999999E-5</v>
      </c>
    </row>
    <row r="18" spans="1:5" ht="14.4" hidden="1" x14ac:dyDescent="0.3">
      <c r="A18" t="s">
        <v>0</v>
      </c>
      <c r="B18">
        <v>25</v>
      </c>
      <c r="C18" t="s">
        <v>2</v>
      </c>
      <c r="D18">
        <v>1.8</v>
      </c>
      <c r="E18">
        <v>4.8809279999999999E-5</v>
      </c>
    </row>
    <row r="19" spans="1:5" ht="14.4" hidden="1" x14ac:dyDescent="0.3">
      <c r="A19" t="s">
        <v>0</v>
      </c>
      <c r="B19">
        <v>25</v>
      </c>
      <c r="C19" t="s">
        <v>2</v>
      </c>
      <c r="D19">
        <v>1.71</v>
      </c>
      <c r="E19">
        <v>2.6139870000000002E-5</v>
      </c>
    </row>
    <row r="20" spans="1:5" ht="14.4" hidden="1" x14ac:dyDescent="0.3">
      <c r="A20" t="s">
        <v>3</v>
      </c>
      <c r="B20">
        <v>-45</v>
      </c>
      <c r="C20" t="s">
        <v>1</v>
      </c>
      <c r="D20">
        <v>1.89</v>
      </c>
      <c r="E20">
        <v>1.9686639819171958E-4</v>
      </c>
    </row>
    <row r="21" spans="1:5" ht="14.4" hidden="1" x14ac:dyDescent="0.3">
      <c r="A21" t="s">
        <v>3</v>
      </c>
      <c r="B21">
        <v>-45</v>
      </c>
      <c r="C21" t="s">
        <v>1</v>
      </c>
      <c r="D21">
        <v>1.8</v>
      </c>
      <c r="E21">
        <v>1.8040117369433339E-4</v>
      </c>
    </row>
    <row r="22" spans="1:5" ht="14.4" hidden="1" x14ac:dyDescent="0.3">
      <c r="A22" t="s">
        <v>3</v>
      </c>
      <c r="B22">
        <v>-45</v>
      </c>
      <c r="C22" t="s">
        <v>1</v>
      </c>
      <c r="D22">
        <v>1.71</v>
      </c>
      <c r="E22">
        <v>1.6063488957096528E-4</v>
      </c>
    </row>
    <row r="23" spans="1:5" ht="14.4" hidden="1" x14ac:dyDescent="0.3">
      <c r="A23" t="s">
        <v>3</v>
      </c>
      <c r="B23">
        <v>-45</v>
      </c>
      <c r="C23" t="s">
        <v>2</v>
      </c>
      <c r="D23">
        <v>1.89</v>
      </c>
      <c r="E23">
        <v>2.7973359999999999E-5</v>
      </c>
    </row>
    <row r="24" spans="1:5" ht="14.4" hidden="1" x14ac:dyDescent="0.3">
      <c r="A24" t="s">
        <v>3</v>
      </c>
      <c r="B24">
        <v>-45</v>
      </c>
      <c r="C24" t="s">
        <v>2</v>
      </c>
      <c r="D24">
        <v>1.8</v>
      </c>
      <c r="E24">
        <v>1.139885E-5</v>
      </c>
    </row>
    <row r="25" spans="1:5" ht="14.4" hidden="1" x14ac:dyDescent="0.3">
      <c r="A25" t="s">
        <v>3</v>
      </c>
      <c r="B25">
        <v>-45</v>
      </c>
      <c r="C25" t="s">
        <v>2</v>
      </c>
      <c r="D25">
        <v>1.71</v>
      </c>
      <c r="E25">
        <v>1.4967260000000001E-6</v>
      </c>
    </row>
    <row r="26" spans="1:5" ht="14.4" hidden="1" x14ac:dyDescent="0.3">
      <c r="A26" t="s">
        <v>3</v>
      </c>
      <c r="B26">
        <v>130</v>
      </c>
      <c r="C26" t="s">
        <v>1</v>
      </c>
      <c r="D26">
        <v>1.89</v>
      </c>
      <c r="E26">
        <v>3.2304210818090429E-4</v>
      </c>
    </row>
    <row r="27" spans="1:5" ht="14.4" hidden="1" x14ac:dyDescent="0.3">
      <c r="A27" t="s">
        <v>3</v>
      </c>
      <c r="B27">
        <v>130</v>
      </c>
      <c r="C27" t="s">
        <v>1</v>
      </c>
      <c r="D27">
        <v>1.8</v>
      </c>
      <c r="E27">
        <v>2.7891794929812974E-4</v>
      </c>
    </row>
    <row r="28" spans="1:5" ht="14.4" hidden="1" x14ac:dyDescent="0.3">
      <c r="A28" t="s">
        <v>3</v>
      </c>
      <c r="B28">
        <v>130</v>
      </c>
      <c r="C28" t="s">
        <v>1</v>
      </c>
      <c r="D28">
        <v>1.71</v>
      </c>
      <c r="E28">
        <v>2.1398052997312345E-4</v>
      </c>
    </row>
    <row r="29" spans="1:5" ht="14.4" hidden="1" x14ac:dyDescent="0.3">
      <c r="A29" t="s">
        <v>3</v>
      </c>
      <c r="B29">
        <v>130</v>
      </c>
      <c r="C29" t="s">
        <v>2</v>
      </c>
      <c r="D29">
        <v>1.89</v>
      </c>
      <c r="E29">
        <v>3.3248309999999999E-4</v>
      </c>
    </row>
    <row r="30" spans="1:5" ht="14.4" hidden="1" x14ac:dyDescent="0.3">
      <c r="A30" t="s">
        <v>3</v>
      </c>
      <c r="B30">
        <v>130</v>
      </c>
      <c r="C30" t="s">
        <v>2</v>
      </c>
      <c r="D30">
        <v>1.8</v>
      </c>
      <c r="E30">
        <v>2.8995810000000003E-4</v>
      </c>
    </row>
    <row r="31" spans="1:5" ht="14.4" hidden="1" x14ac:dyDescent="0.3">
      <c r="A31" t="s">
        <v>3</v>
      </c>
      <c r="B31">
        <v>130</v>
      </c>
      <c r="C31" t="s">
        <v>2</v>
      </c>
      <c r="D31">
        <v>1.71</v>
      </c>
      <c r="E31">
        <v>1.370086E-4</v>
      </c>
    </row>
    <row r="32" spans="1:5" ht="14.4" hidden="1" x14ac:dyDescent="0.3">
      <c r="A32" t="s">
        <v>3</v>
      </c>
      <c r="B32">
        <v>25</v>
      </c>
      <c r="C32" t="s">
        <v>1</v>
      </c>
      <c r="D32">
        <v>1.89</v>
      </c>
      <c r="E32">
        <v>2.0678648999905569E-4</v>
      </c>
    </row>
    <row r="33" spans="1:5" ht="14.4" hidden="1" x14ac:dyDescent="0.3">
      <c r="A33" t="s">
        <v>3</v>
      </c>
      <c r="B33">
        <v>25</v>
      </c>
      <c r="C33" t="s">
        <v>1</v>
      </c>
      <c r="D33">
        <v>1.8</v>
      </c>
      <c r="E33">
        <v>1.8512194506148383E-4</v>
      </c>
    </row>
    <row r="34" spans="1:5" ht="14.4" hidden="1" x14ac:dyDescent="0.3">
      <c r="A34" t="s">
        <v>3</v>
      </c>
      <c r="B34">
        <v>25</v>
      </c>
      <c r="C34" t="s">
        <v>1</v>
      </c>
      <c r="D34">
        <v>1.71</v>
      </c>
      <c r="E34">
        <v>1.6157033274932786E-4</v>
      </c>
    </row>
    <row r="35" spans="1:5" ht="14.4" hidden="1" x14ac:dyDescent="0.3">
      <c r="A35" t="s">
        <v>3</v>
      </c>
      <c r="B35">
        <v>25</v>
      </c>
      <c r="C35" t="s">
        <v>2</v>
      </c>
      <c r="D35">
        <v>1.89</v>
      </c>
      <c r="E35">
        <v>7.9593670000000001E-5</v>
      </c>
    </row>
    <row r="36" spans="1:5" ht="14.4" hidden="1" x14ac:dyDescent="0.3">
      <c r="A36" t="s">
        <v>3</v>
      </c>
      <c r="B36">
        <v>25</v>
      </c>
      <c r="C36" t="s">
        <v>2</v>
      </c>
      <c r="D36">
        <v>1.8</v>
      </c>
      <c r="E36">
        <v>4.8776139999999998E-5</v>
      </c>
    </row>
    <row r="37" spans="1:5" ht="14.4" hidden="1" x14ac:dyDescent="0.3">
      <c r="A37" t="s">
        <v>3</v>
      </c>
      <c r="B37">
        <v>25</v>
      </c>
      <c r="C37" t="s">
        <v>2</v>
      </c>
      <c r="D37">
        <v>1.71</v>
      </c>
      <c r="E37">
        <v>2.719922E-5</v>
      </c>
    </row>
    <row r="38" spans="1:5" ht="14.4" hidden="1" x14ac:dyDescent="0.3">
      <c r="A38" t="s">
        <v>4</v>
      </c>
      <c r="B38">
        <v>-45</v>
      </c>
      <c r="C38" t="s">
        <v>1</v>
      </c>
      <c r="D38">
        <v>1.89</v>
      </c>
      <c r="E38">
        <v>4.2113441252566997E-4</v>
      </c>
    </row>
    <row r="39" spans="1:5" ht="14.4" hidden="1" x14ac:dyDescent="0.3">
      <c r="A39" t="s">
        <v>4</v>
      </c>
      <c r="B39">
        <v>-45</v>
      </c>
      <c r="C39" t="s">
        <v>1</v>
      </c>
      <c r="D39">
        <v>1.8</v>
      </c>
      <c r="E39">
        <v>3.9417335185731872E-4</v>
      </c>
    </row>
    <row r="40" spans="1:5" ht="14.4" hidden="1" x14ac:dyDescent="0.3">
      <c r="A40" t="s">
        <v>4</v>
      </c>
      <c r="B40">
        <v>-45</v>
      </c>
      <c r="C40" t="s">
        <v>1</v>
      </c>
      <c r="D40">
        <v>1.71</v>
      </c>
      <c r="E40">
        <v>3.5886906115500938E-4</v>
      </c>
    </row>
    <row r="41" spans="1:5" ht="14.4" hidden="1" x14ac:dyDescent="0.3">
      <c r="A41" t="s">
        <v>4</v>
      </c>
      <c r="B41">
        <v>-45</v>
      </c>
      <c r="C41" t="s">
        <v>2</v>
      </c>
      <c r="D41">
        <v>1.89</v>
      </c>
      <c r="E41">
        <v>1.50076E-5</v>
      </c>
    </row>
    <row r="42" spans="1:5" ht="14.4" hidden="1" x14ac:dyDescent="0.3">
      <c r="A42" t="s">
        <v>4</v>
      </c>
      <c r="B42">
        <v>-45</v>
      </c>
      <c r="C42" t="s">
        <v>2</v>
      </c>
      <c r="D42">
        <v>1.8</v>
      </c>
      <c r="E42">
        <v>2.4699190000000002E-6</v>
      </c>
    </row>
    <row r="43" spans="1:5" ht="14.4" hidden="1" x14ac:dyDescent="0.3">
      <c r="A43" t="s">
        <v>4</v>
      </c>
      <c r="B43">
        <v>-45</v>
      </c>
      <c r="C43" t="s">
        <v>2</v>
      </c>
      <c r="D43">
        <v>1.71</v>
      </c>
      <c r="E43">
        <v>-6.8495600000000002E-6</v>
      </c>
    </row>
    <row r="44" spans="1:5" ht="14.4" hidden="1" x14ac:dyDescent="0.3">
      <c r="A44" t="s">
        <v>4</v>
      </c>
      <c r="B44">
        <v>130</v>
      </c>
      <c r="C44" t="s">
        <v>1</v>
      </c>
      <c r="D44">
        <v>1.89</v>
      </c>
      <c r="E44">
        <v>5.8300063396565793E-4</v>
      </c>
    </row>
    <row r="45" spans="1:5" ht="14.4" hidden="1" x14ac:dyDescent="0.3">
      <c r="A45" t="s">
        <v>4</v>
      </c>
      <c r="B45">
        <v>130</v>
      </c>
      <c r="C45" t="s">
        <v>1</v>
      </c>
      <c r="D45">
        <v>1.8</v>
      </c>
      <c r="E45">
        <v>5.344794939876607E-4</v>
      </c>
    </row>
    <row r="46" spans="1:5" ht="14.4" hidden="1" x14ac:dyDescent="0.3">
      <c r="A46" t="s">
        <v>4</v>
      </c>
      <c r="B46">
        <v>130</v>
      </c>
      <c r="C46" t="s">
        <v>1</v>
      </c>
      <c r="D46">
        <v>1.71</v>
      </c>
      <c r="E46">
        <v>4.7811406574738147E-4</v>
      </c>
    </row>
    <row r="47" spans="1:5" ht="14.4" hidden="1" x14ac:dyDescent="0.3">
      <c r="A47" t="s">
        <v>4</v>
      </c>
      <c r="B47">
        <v>130</v>
      </c>
      <c r="C47" t="s">
        <v>2</v>
      </c>
      <c r="D47">
        <v>1.89</v>
      </c>
      <c r="E47">
        <v>2.6202719999999998E-4</v>
      </c>
    </row>
    <row r="48" spans="1:5" ht="14.4" hidden="1" x14ac:dyDescent="0.3">
      <c r="A48" t="s">
        <v>4</v>
      </c>
      <c r="B48">
        <v>130</v>
      </c>
      <c r="C48" t="s">
        <v>2</v>
      </c>
      <c r="D48">
        <v>1.8</v>
      </c>
      <c r="E48">
        <v>1.975418E-4</v>
      </c>
    </row>
    <row r="49" spans="1:5" ht="14.4" hidden="1" x14ac:dyDescent="0.3">
      <c r="A49" t="s">
        <v>4</v>
      </c>
      <c r="B49">
        <v>130</v>
      </c>
      <c r="C49" t="s">
        <v>2</v>
      </c>
      <c r="D49">
        <v>1.71</v>
      </c>
      <c r="E49">
        <v>1.559721E-4</v>
      </c>
    </row>
    <row r="50" spans="1:5" ht="14.4" hidden="1" x14ac:dyDescent="0.3">
      <c r="A50" t="s">
        <v>4</v>
      </c>
      <c r="B50">
        <v>25</v>
      </c>
      <c r="C50" t="s">
        <v>1</v>
      </c>
      <c r="D50">
        <v>1.89</v>
      </c>
      <c r="E50">
        <v>4.3939635778877939E-4</v>
      </c>
    </row>
    <row r="51" spans="1:5" ht="14.4" hidden="1" x14ac:dyDescent="0.3">
      <c r="A51" t="s">
        <v>4</v>
      </c>
      <c r="B51">
        <v>25</v>
      </c>
      <c r="C51" t="s">
        <v>1</v>
      </c>
      <c r="D51">
        <v>1.8</v>
      </c>
      <c r="E51">
        <v>4.1818547928307304E-4</v>
      </c>
    </row>
    <row r="52" spans="1:5" ht="14.4" hidden="1" x14ac:dyDescent="0.3">
      <c r="A52" t="s">
        <v>4</v>
      </c>
      <c r="B52">
        <v>25</v>
      </c>
      <c r="C52" t="s">
        <v>1</v>
      </c>
      <c r="D52">
        <v>1.71</v>
      </c>
      <c r="E52">
        <v>3.7114533460946841E-4</v>
      </c>
    </row>
    <row r="53" spans="1:5" ht="14.4" hidden="1" x14ac:dyDescent="0.3">
      <c r="A53" t="s">
        <v>4</v>
      </c>
      <c r="B53">
        <v>25</v>
      </c>
      <c r="C53" t="s">
        <v>2</v>
      </c>
      <c r="D53">
        <v>1.89</v>
      </c>
      <c r="E53">
        <v>6.4437799999999995E-5</v>
      </c>
    </row>
    <row r="54" spans="1:5" ht="14.4" hidden="1" x14ac:dyDescent="0.3">
      <c r="A54" t="s">
        <v>4</v>
      </c>
      <c r="B54">
        <v>25</v>
      </c>
      <c r="C54" t="s">
        <v>2</v>
      </c>
      <c r="D54">
        <v>1.8</v>
      </c>
      <c r="E54">
        <v>4.6572449999999998E-5</v>
      </c>
    </row>
    <row r="55" spans="1:5" ht="14.4" hidden="1" x14ac:dyDescent="0.3">
      <c r="A55" t="s">
        <v>4</v>
      </c>
      <c r="B55">
        <v>25</v>
      </c>
      <c r="C55" t="s">
        <v>2</v>
      </c>
      <c r="D55">
        <v>1.71</v>
      </c>
      <c r="E55">
        <v>2.6863160000000001E-5</v>
      </c>
    </row>
    <row r="56" spans="1:5" ht="14.4" hidden="1" x14ac:dyDescent="0.3">
      <c r="A56" t="s">
        <v>5</v>
      </c>
      <c r="B56">
        <v>-45</v>
      </c>
      <c r="C56" t="s">
        <v>1</v>
      </c>
      <c r="D56">
        <v>1.89</v>
      </c>
      <c r="E56">
        <v>1.8564933441966858E-4</v>
      </c>
    </row>
    <row r="57" spans="1:5" ht="14.4" hidden="1" x14ac:dyDescent="0.3">
      <c r="A57" t="s">
        <v>5</v>
      </c>
      <c r="B57">
        <v>-45</v>
      </c>
      <c r="C57" t="s">
        <v>1</v>
      </c>
      <c r="D57">
        <v>1.8</v>
      </c>
      <c r="E57">
        <v>1.7566278714531425E-4</v>
      </c>
    </row>
    <row r="58" spans="1:5" ht="14.4" hidden="1" x14ac:dyDescent="0.3">
      <c r="A58" t="s">
        <v>5</v>
      </c>
      <c r="B58">
        <v>-45</v>
      </c>
      <c r="C58" t="s">
        <v>1</v>
      </c>
      <c r="D58">
        <v>1.71</v>
      </c>
      <c r="E58">
        <v>1.5762693816689932E-4</v>
      </c>
    </row>
    <row r="59" spans="1:5" ht="14.4" hidden="1" x14ac:dyDescent="0.3">
      <c r="A59" t="s">
        <v>5</v>
      </c>
      <c r="B59">
        <v>-45</v>
      </c>
      <c r="C59" t="s">
        <v>2</v>
      </c>
      <c r="D59">
        <v>1.89</v>
      </c>
      <c r="E59">
        <v>1.504191E-5</v>
      </c>
    </row>
    <row r="60" spans="1:5" ht="14.4" hidden="1" x14ac:dyDescent="0.3">
      <c r="A60" t="s">
        <v>5</v>
      </c>
      <c r="B60">
        <v>-45</v>
      </c>
      <c r="C60" t="s">
        <v>2</v>
      </c>
      <c r="D60">
        <v>1.8</v>
      </c>
      <c r="E60">
        <v>6.1578779999999998E-6</v>
      </c>
    </row>
    <row r="61" spans="1:5" ht="14.4" hidden="1" x14ac:dyDescent="0.3">
      <c r="A61" t="s">
        <v>5</v>
      </c>
      <c r="B61">
        <v>-45</v>
      </c>
      <c r="C61" t="s">
        <v>2</v>
      </c>
      <c r="D61">
        <v>1.71</v>
      </c>
      <c r="E61">
        <v>3.5921380000000001E-6</v>
      </c>
    </row>
    <row r="62" spans="1:5" ht="14.4" hidden="1" x14ac:dyDescent="0.3">
      <c r="A62" t="s">
        <v>5</v>
      </c>
      <c r="B62">
        <v>130</v>
      </c>
      <c r="C62" t="s">
        <v>1</v>
      </c>
      <c r="D62">
        <v>1.89</v>
      </c>
      <c r="E62">
        <v>2.5229653418845643E-4</v>
      </c>
    </row>
    <row r="63" spans="1:5" ht="14.4" hidden="1" x14ac:dyDescent="0.3">
      <c r="A63" t="s">
        <v>5</v>
      </c>
      <c r="B63">
        <v>130</v>
      </c>
      <c r="C63" t="s">
        <v>1</v>
      </c>
      <c r="D63">
        <v>1.8</v>
      </c>
      <c r="E63">
        <v>2.2974196785752188E-4</v>
      </c>
    </row>
    <row r="64" spans="1:5" ht="14.4" hidden="1" x14ac:dyDescent="0.3">
      <c r="A64" t="s">
        <v>5</v>
      </c>
      <c r="B64">
        <v>130</v>
      </c>
      <c r="C64" t="s">
        <v>1</v>
      </c>
      <c r="D64">
        <v>1.71</v>
      </c>
      <c r="E64">
        <v>1.5006873103429186E-4</v>
      </c>
    </row>
    <row r="65" spans="1:5" ht="14.4" hidden="1" x14ac:dyDescent="0.3">
      <c r="A65" t="s">
        <v>5</v>
      </c>
      <c r="B65">
        <v>130</v>
      </c>
      <c r="C65" t="s">
        <v>2</v>
      </c>
      <c r="D65">
        <v>1.89</v>
      </c>
      <c r="E65">
        <v>2.4449759999999997E-4</v>
      </c>
    </row>
    <row r="66" spans="1:5" ht="14.4" hidden="1" x14ac:dyDescent="0.3">
      <c r="A66" t="s">
        <v>5</v>
      </c>
      <c r="B66">
        <v>130</v>
      </c>
      <c r="C66" t="s">
        <v>2</v>
      </c>
      <c r="D66">
        <v>1.8</v>
      </c>
      <c r="E66">
        <v>1.9850329999999999E-4</v>
      </c>
    </row>
    <row r="67" spans="1:5" ht="14.4" hidden="1" x14ac:dyDescent="0.3">
      <c r="A67" t="s">
        <v>5</v>
      </c>
      <c r="B67">
        <v>130</v>
      </c>
      <c r="C67" t="s">
        <v>2</v>
      </c>
      <c r="D67">
        <v>1.71</v>
      </c>
      <c r="E67">
        <v>2.3633120000000001E-4</v>
      </c>
    </row>
    <row r="68" spans="1:5" ht="14.4" hidden="1" x14ac:dyDescent="0.3">
      <c r="A68" t="s">
        <v>5</v>
      </c>
      <c r="B68">
        <v>25</v>
      </c>
      <c r="C68" t="s">
        <v>1</v>
      </c>
      <c r="D68">
        <v>1.89</v>
      </c>
      <c r="E68">
        <v>1.9902056615672681E-4</v>
      </c>
    </row>
    <row r="69" spans="1:5" ht="14.4" hidden="1" x14ac:dyDescent="0.3">
      <c r="A69" t="s">
        <v>5</v>
      </c>
      <c r="B69">
        <v>25</v>
      </c>
      <c r="C69" t="s">
        <v>1</v>
      </c>
      <c r="D69">
        <v>1.8</v>
      </c>
      <c r="E69">
        <v>1.8289660781789507E-4</v>
      </c>
    </row>
    <row r="70" spans="1:5" ht="14.4" hidden="1" x14ac:dyDescent="0.3">
      <c r="A70" t="s">
        <v>5</v>
      </c>
      <c r="B70">
        <v>25</v>
      </c>
      <c r="C70" t="s">
        <v>1</v>
      </c>
      <c r="D70">
        <v>1.71</v>
      </c>
      <c r="E70">
        <v>1.6172247868484479E-4</v>
      </c>
    </row>
    <row r="71" spans="1:5" ht="14.4" hidden="1" x14ac:dyDescent="0.3">
      <c r="A71" t="s">
        <v>5</v>
      </c>
      <c r="B71">
        <v>25</v>
      </c>
      <c r="C71" t="s">
        <v>2</v>
      </c>
      <c r="D71">
        <v>1.89</v>
      </c>
      <c r="E71">
        <v>6.5195319999999997E-5</v>
      </c>
    </row>
    <row r="72" spans="1:5" ht="14.4" hidden="1" x14ac:dyDescent="0.3">
      <c r="A72" t="s">
        <v>5</v>
      </c>
      <c r="B72">
        <v>25</v>
      </c>
      <c r="C72" t="s">
        <v>2</v>
      </c>
      <c r="D72">
        <v>1.8</v>
      </c>
      <c r="E72">
        <v>4.3411729999999998E-5</v>
      </c>
    </row>
    <row r="73" spans="1:5" ht="14.4" hidden="1" x14ac:dyDescent="0.3">
      <c r="A73" t="s">
        <v>5</v>
      </c>
      <c r="B73">
        <v>25</v>
      </c>
      <c r="C73" t="s">
        <v>2</v>
      </c>
      <c r="D73">
        <v>1.71</v>
      </c>
      <c r="E73">
        <v>2.5336510000000001E-5</v>
      </c>
    </row>
    <row r="74" spans="1:5" ht="14.4" x14ac:dyDescent="0.3">
      <c r="A74" t="s">
        <v>6</v>
      </c>
      <c r="B74">
        <v>-45</v>
      </c>
      <c r="C74" t="s">
        <v>1</v>
      </c>
      <c r="D74">
        <v>1.89</v>
      </c>
      <c r="E74">
        <v>1.5497262112151855E-4</v>
      </c>
    </row>
    <row r="75" spans="1:5" ht="14.4" x14ac:dyDescent="0.3">
      <c r="A75" t="s">
        <v>6</v>
      </c>
      <c r="B75">
        <v>-45</v>
      </c>
      <c r="C75" t="s">
        <v>1</v>
      </c>
      <c r="D75">
        <v>1.8</v>
      </c>
      <c r="E75">
        <v>1.4346692150535301E-4</v>
      </c>
    </row>
    <row r="76" spans="1:5" ht="14.4" x14ac:dyDescent="0.3">
      <c r="A76" t="s">
        <v>6</v>
      </c>
      <c r="B76">
        <v>-45</v>
      </c>
      <c r="C76" t="s">
        <v>1</v>
      </c>
      <c r="D76">
        <v>1.71</v>
      </c>
      <c r="E76">
        <v>1.2999070113783873E-4</v>
      </c>
    </row>
    <row r="77" spans="1:5" ht="14.4" x14ac:dyDescent="0.3">
      <c r="A77" t="s">
        <v>6</v>
      </c>
      <c r="B77">
        <v>-45</v>
      </c>
      <c r="C77" t="s">
        <v>2</v>
      </c>
      <c r="D77">
        <v>1.89</v>
      </c>
      <c r="E77">
        <v>2.6939749999999999E-5</v>
      </c>
    </row>
    <row r="78" spans="1:5" ht="14.4" x14ac:dyDescent="0.3">
      <c r="A78" t="s">
        <v>6</v>
      </c>
      <c r="B78">
        <v>-45</v>
      </c>
      <c r="C78" t="s">
        <v>2</v>
      </c>
      <c r="D78">
        <v>1.8</v>
      </c>
      <c r="E78">
        <v>1.302604E-5</v>
      </c>
    </row>
    <row r="79" spans="1:5" ht="14.4" x14ac:dyDescent="0.3">
      <c r="A79" t="s">
        <v>6</v>
      </c>
      <c r="B79">
        <v>-45</v>
      </c>
      <c r="C79" t="s">
        <v>2</v>
      </c>
      <c r="D79">
        <v>1.71</v>
      </c>
      <c r="E79">
        <v>3.1061440000000002E-6</v>
      </c>
    </row>
    <row r="80" spans="1:5" ht="14.4" x14ac:dyDescent="0.3">
      <c r="A80" t="s">
        <v>6</v>
      </c>
      <c r="B80">
        <v>130</v>
      </c>
      <c r="C80" t="s">
        <v>1</v>
      </c>
      <c r="D80">
        <v>1.89</v>
      </c>
      <c r="E80">
        <v>2.7057915829886703E-4</v>
      </c>
    </row>
    <row r="81" spans="1:5" ht="14.4" x14ac:dyDescent="0.3">
      <c r="A81" t="s">
        <v>6</v>
      </c>
      <c r="B81">
        <v>130</v>
      </c>
      <c r="C81" t="s">
        <v>1</v>
      </c>
      <c r="D81">
        <v>1.8</v>
      </c>
      <c r="E81">
        <v>2.2860402925584111E-4</v>
      </c>
    </row>
    <row r="82" spans="1:5" ht="14.4" x14ac:dyDescent="0.3">
      <c r="A82" t="s">
        <v>6</v>
      </c>
      <c r="B82">
        <v>130</v>
      </c>
      <c r="C82" t="s">
        <v>1</v>
      </c>
      <c r="D82">
        <v>1.71</v>
      </c>
      <c r="E82">
        <v>2.0275340229469752E-4</v>
      </c>
    </row>
    <row r="83" spans="1:5" ht="14.4" x14ac:dyDescent="0.3">
      <c r="A83" t="s">
        <v>6</v>
      </c>
      <c r="B83">
        <v>130</v>
      </c>
      <c r="C83" t="s">
        <v>2</v>
      </c>
      <c r="D83">
        <v>1.89</v>
      </c>
      <c r="E83">
        <v>2.6127330000000001E-4</v>
      </c>
    </row>
    <row r="84" spans="1:5" ht="14.4" x14ac:dyDescent="0.3">
      <c r="A84" t="s">
        <v>6</v>
      </c>
      <c r="B84">
        <v>130</v>
      </c>
      <c r="C84" t="s">
        <v>2</v>
      </c>
      <c r="D84">
        <v>1.8</v>
      </c>
      <c r="E84">
        <v>2.064739E-4</v>
      </c>
    </row>
    <row r="85" spans="1:5" ht="14.4" x14ac:dyDescent="0.3">
      <c r="A85" t="s">
        <v>6</v>
      </c>
      <c r="B85">
        <v>130</v>
      </c>
      <c r="C85" t="s">
        <v>2</v>
      </c>
      <c r="D85">
        <v>1.71</v>
      </c>
      <c r="E85">
        <v>1.583829E-4</v>
      </c>
    </row>
    <row r="86" spans="1:5" ht="14.4" x14ac:dyDescent="0.3">
      <c r="A86" t="s">
        <v>6</v>
      </c>
      <c r="B86">
        <v>25</v>
      </c>
      <c r="C86" t="s">
        <v>1</v>
      </c>
      <c r="D86">
        <v>1.89</v>
      </c>
      <c r="E86">
        <v>1.709245713541474E-4</v>
      </c>
    </row>
    <row r="87" spans="1:5" ht="14.4" x14ac:dyDescent="0.3">
      <c r="A87" t="s">
        <v>6</v>
      </c>
      <c r="B87">
        <v>25</v>
      </c>
      <c r="C87" t="s">
        <v>1</v>
      </c>
      <c r="D87">
        <v>1.8</v>
      </c>
      <c r="E87">
        <v>1.5184779932309045E-4</v>
      </c>
    </row>
    <row r="88" spans="1:5" ht="14.4" x14ac:dyDescent="0.3">
      <c r="A88" t="s">
        <v>6</v>
      </c>
      <c r="B88">
        <v>25</v>
      </c>
      <c r="C88" t="s">
        <v>1</v>
      </c>
      <c r="D88">
        <v>1.71</v>
      </c>
      <c r="E88">
        <v>1.29962556349561E-4</v>
      </c>
    </row>
    <row r="89" spans="1:5" ht="14.4" x14ac:dyDescent="0.3">
      <c r="A89" t="s">
        <v>6</v>
      </c>
      <c r="B89">
        <v>25</v>
      </c>
      <c r="C89" t="s">
        <v>2</v>
      </c>
      <c r="D89">
        <v>1.89</v>
      </c>
      <c r="E89">
        <v>7.2758939999999995E-5</v>
      </c>
    </row>
    <row r="90" spans="1:5" ht="14.4" x14ac:dyDescent="0.3">
      <c r="A90" t="s">
        <v>6</v>
      </c>
      <c r="B90">
        <v>25</v>
      </c>
      <c r="C90" t="s">
        <v>2</v>
      </c>
      <c r="D90">
        <v>1.8</v>
      </c>
      <c r="E90">
        <v>4.6540070000000003E-5</v>
      </c>
    </row>
    <row r="91" spans="1:5" ht="14.4" x14ac:dyDescent="0.3">
      <c r="A91" t="s">
        <v>6</v>
      </c>
      <c r="B91">
        <v>25</v>
      </c>
      <c r="C91" t="s">
        <v>2</v>
      </c>
      <c r="D91">
        <v>1.71</v>
      </c>
      <c r="E91">
        <v>2.4047059999999999E-5</v>
      </c>
    </row>
    <row r="92" spans="1:5" ht="14.4" x14ac:dyDescent="0.3">
      <c r="A92" t="s">
        <v>7</v>
      </c>
      <c r="B92">
        <v>-45</v>
      </c>
      <c r="C92" t="s">
        <v>1</v>
      </c>
      <c r="D92">
        <v>1.89</v>
      </c>
      <c r="E92">
        <v>8.0970249990541809E-5</v>
      </c>
    </row>
    <row r="93" spans="1:5" ht="14.4" x14ac:dyDescent="0.3">
      <c r="A93" t="s">
        <v>7</v>
      </c>
      <c r="B93">
        <v>-45</v>
      </c>
      <c r="C93" t="s">
        <v>1</v>
      </c>
      <c r="D93">
        <v>1.8</v>
      </c>
      <c r="E93">
        <v>7.2565815277259027E-5</v>
      </c>
    </row>
    <row r="94" spans="1:5" ht="14.4" x14ac:dyDescent="0.3">
      <c r="A94" t="s">
        <v>7</v>
      </c>
      <c r="B94">
        <v>-45</v>
      </c>
      <c r="C94" t="s">
        <v>1</v>
      </c>
      <c r="D94">
        <v>1.71</v>
      </c>
      <c r="E94">
        <v>6.36956013839729E-5</v>
      </c>
    </row>
    <row r="95" spans="1:5" ht="14.4" x14ac:dyDescent="0.3">
      <c r="A95" t="s">
        <v>7</v>
      </c>
      <c r="B95">
        <v>-45</v>
      </c>
      <c r="C95" t="s">
        <v>2</v>
      </c>
      <c r="D95">
        <v>1.89</v>
      </c>
      <c r="E95">
        <v>1.9960439999999999E-5</v>
      </c>
    </row>
    <row r="96" spans="1:5" ht="14.4" x14ac:dyDescent="0.3">
      <c r="A96" t="s">
        <v>7</v>
      </c>
      <c r="B96">
        <v>-45</v>
      </c>
      <c r="C96" t="s">
        <v>2</v>
      </c>
      <c r="D96">
        <v>1.8</v>
      </c>
      <c r="E96">
        <v>8.7270949999999995E-6</v>
      </c>
    </row>
    <row r="97" spans="1:5" ht="14.4" x14ac:dyDescent="0.3">
      <c r="A97" t="s">
        <v>7</v>
      </c>
      <c r="B97">
        <v>-45</v>
      </c>
      <c r="C97" t="s">
        <v>2</v>
      </c>
      <c r="D97">
        <v>1.71</v>
      </c>
      <c r="E97">
        <v>-4.3940459999999999E-7</v>
      </c>
    </row>
    <row r="98" spans="1:5" ht="14.4" x14ac:dyDescent="0.3">
      <c r="A98" t="s">
        <v>7</v>
      </c>
      <c r="B98">
        <v>130</v>
      </c>
      <c r="C98" t="s">
        <v>1</v>
      </c>
      <c r="D98">
        <v>1.89</v>
      </c>
      <c r="E98">
        <v>1.0714888338236861E-4</v>
      </c>
    </row>
    <row r="99" spans="1:5" ht="14.4" x14ac:dyDescent="0.3">
      <c r="A99" t="s">
        <v>7</v>
      </c>
      <c r="B99">
        <v>130</v>
      </c>
      <c r="C99" t="s">
        <v>1</v>
      </c>
      <c r="D99">
        <v>1.8</v>
      </c>
      <c r="E99">
        <v>7.3756366545940644E-5</v>
      </c>
    </row>
    <row r="100" spans="1:5" ht="14.4" x14ac:dyDescent="0.3">
      <c r="A100" t="s">
        <v>7</v>
      </c>
      <c r="B100">
        <v>130</v>
      </c>
      <c r="C100" t="s">
        <v>1</v>
      </c>
      <c r="D100">
        <v>1.71</v>
      </c>
      <c r="E100">
        <v>3.3055513854352014E-5</v>
      </c>
    </row>
    <row r="101" spans="1:5" ht="14.4" x14ac:dyDescent="0.3">
      <c r="A101" t="s">
        <v>7</v>
      </c>
      <c r="B101">
        <v>130</v>
      </c>
      <c r="C101" t="s">
        <v>2</v>
      </c>
      <c r="D101">
        <v>1.89</v>
      </c>
      <c r="E101">
        <v>2.2436870000000001E-4</v>
      </c>
    </row>
    <row r="102" spans="1:5" ht="14.4" x14ac:dyDescent="0.3">
      <c r="A102" t="s">
        <v>7</v>
      </c>
      <c r="B102">
        <v>130</v>
      </c>
      <c r="C102" t="s">
        <v>2</v>
      </c>
      <c r="D102">
        <v>1.8</v>
      </c>
      <c r="E102">
        <v>1.777808E-4</v>
      </c>
    </row>
    <row r="103" spans="1:5" ht="14.4" x14ac:dyDescent="0.3">
      <c r="A103" t="s">
        <v>7</v>
      </c>
      <c r="B103">
        <v>130</v>
      </c>
      <c r="C103" t="s">
        <v>2</v>
      </c>
      <c r="D103">
        <v>1.71</v>
      </c>
      <c r="E103">
        <v>1.3775460000000001E-4</v>
      </c>
    </row>
    <row r="104" spans="1:5" ht="14.4" x14ac:dyDescent="0.3">
      <c r="A104" t="s">
        <v>7</v>
      </c>
      <c r="B104">
        <v>25</v>
      </c>
      <c r="C104" t="s">
        <v>1</v>
      </c>
      <c r="D104">
        <v>1.89</v>
      </c>
      <c r="E104">
        <v>9.1740233156167861E-5</v>
      </c>
    </row>
    <row r="105" spans="1:5" ht="14.4" x14ac:dyDescent="0.3">
      <c r="A105" t="s">
        <v>7</v>
      </c>
      <c r="B105">
        <v>25</v>
      </c>
      <c r="C105" t="s">
        <v>1</v>
      </c>
      <c r="D105">
        <v>1.8</v>
      </c>
      <c r="E105">
        <v>8.1958026739159529E-5</v>
      </c>
    </row>
    <row r="106" spans="1:5" ht="14.4" x14ac:dyDescent="0.3">
      <c r="A106" t="s">
        <v>7</v>
      </c>
      <c r="B106">
        <v>25</v>
      </c>
      <c r="C106" t="s">
        <v>1</v>
      </c>
      <c r="D106">
        <v>1.71</v>
      </c>
      <c r="E106">
        <v>7.244569609021756E-5</v>
      </c>
    </row>
    <row r="107" spans="1:5" ht="14.4" x14ac:dyDescent="0.3">
      <c r="A107" t="s">
        <v>7</v>
      </c>
      <c r="B107">
        <v>25</v>
      </c>
      <c r="C107" t="s">
        <v>2</v>
      </c>
      <c r="D107">
        <v>1.89</v>
      </c>
      <c r="E107">
        <v>6.6394200000000002E-5</v>
      </c>
    </row>
    <row r="108" spans="1:5" ht="14.4" x14ac:dyDescent="0.3">
      <c r="A108" t="s">
        <v>7</v>
      </c>
      <c r="B108">
        <v>25</v>
      </c>
      <c r="C108" t="s">
        <v>2</v>
      </c>
      <c r="D108">
        <v>1.8</v>
      </c>
      <c r="E108">
        <v>4.4786619999999997E-5</v>
      </c>
    </row>
    <row r="109" spans="1:5" ht="14.4" x14ac:dyDescent="0.3">
      <c r="A109" t="s">
        <v>7</v>
      </c>
      <c r="B109">
        <v>25</v>
      </c>
      <c r="C109" t="s">
        <v>2</v>
      </c>
      <c r="D109">
        <v>1.71</v>
      </c>
      <c r="E109">
        <v>2.5175629999999999E-5</v>
      </c>
    </row>
    <row r="110" spans="1:5" ht="14.4" x14ac:dyDescent="0.3">
      <c r="A110" t="s">
        <v>8</v>
      </c>
      <c r="B110">
        <v>-45</v>
      </c>
      <c r="C110" t="s">
        <v>1</v>
      </c>
      <c r="D110">
        <v>1.89</v>
      </c>
      <c r="E110">
        <v>-1.4873320475827789E-4</v>
      </c>
    </row>
    <row r="111" spans="1:5" ht="14.4" x14ac:dyDescent="0.3">
      <c r="A111" t="s">
        <v>8</v>
      </c>
      <c r="B111">
        <v>-45</v>
      </c>
      <c r="C111" t="s">
        <v>1</v>
      </c>
      <c r="D111">
        <v>1.8</v>
      </c>
      <c r="E111">
        <v>-1.5274941528553576E-4</v>
      </c>
    </row>
    <row r="112" spans="1:5" ht="14.4" x14ac:dyDescent="0.3">
      <c r="A112" t="s">
        <v>8</v>
      </c>
      <c r="B112">
        <v>-45</v>
      </c>
      <c r="C112" t="s">
        <v>1</v>
      </c>
      <c r="D112">
        <v>1.71</v>
      </c>
      <c r="E112">
        <v>-1.409469781938899E-4</v>
      </c>
    </row>
    <row r="113" spans="1:5" ht="14.4" x14ac:dyDescent="0.3">
      <c r="A113" t="s">
        <v>8</v>
      </c>
      <c r="B113">
        <v>-45</v>
      </c>
      <c r="C113" t="s">
        <v>2</v>
      </c>
      <c r="D113">
        <v>1.89</v>
      </c>
      <c r="E113">
        <v>3.0270460000000002E-5</v>
      </c>
    </row>
    <row r="114" spans="1:5" ht="14.4" x14ac:dyDescent="0.3">
      <c r="A114" t="s">
        <v>8</v>
      </c>
      <c r="B114">
        <v>-45</v>
      </c>
      <c r="C114" t="s">
        <v>2</v>
      </c>
      <c r="D114">
        <v>1.8</v>
      </c>
      <c r="E114">
        <v>1.4574309999999999E-5</v>
      </c>
    </row>
    <row r="115" spans="1:5" ht="14.4" x14ac:dyDescent="0.3">
      <c r="A115" t="s">
        <v>8</v>
      </c>
      <c r="B115">
        <v>-45</v>
      </c>
      <c r="C115" t="s">
        <v>2</v>
      </c>
      <c r="D115">
        <v>1.71</v>
      </c>
      <c r="E115">
        <v>4.7535280000000002E-6</v>
      </c>
    </row>
    <row r="116" spans="1:5" ht="14.4" x14ac:dyDescent="0.3">
      <c r="A116" t="s">
        <v>8</v>
      </c>
      <c r="B116">
        <v>130</v>
      </c>
      <c r="C116" t="s">
        <v>1</v>
      </c>
      <c r="D116">
        <v>1.89</v>
      </c>
      <c r="E116">
        <v>-4.4410046914244994E-5</v>
      </c>
    </row>
    <row r="117" spans="1:5" ht="14.4" x14ac:dyDescent="0.3">
      <c r="A117" t="s">
        <v>8</v>
      </c>
      <c r="B117">
        <v>130</v>
      </c>
      <c r="C117" t="s">
        <v>1</v>
      </c>
      <c r="D117">
        <v>1.8</v>
      </c>
      <c r="E117">
        <v>-5.7700546878480807E-5</v>
      </c>
    </row>
    <row r="118" spans="1:5" ht="14.4" x14ac:dyDescent="0.3">
      <c r="A118" t="s">
        <v>8</v>
      </c>
      <c r="B118">
        <v>130</v>
      </c>
      <c r="C118" t="s">
        <v>1</v>
      </c>
      <c r="D118">
        <v>1.71</v>
      </c>
      <c r="E118">
        <v>-6.7361634491946987E-5</v>
      </c>
    </row>
    <row r="119" spans="1:5" ht="14.4" x14ac:dyDescent="0.3">
      <c r="A119" t="s">
        <v>8</v>
      </c>
      <c r="B119">
        <v>130</v>
      </c>
      <c r="C119" t="s">
        <v>2</v>
      </c>
      <c r="D119">
        <v>1.89</v>
      </c>
      <c r="E119">
        <v>2.2916200000000001E-4</v>
      </c>
    </row>
    <row r="120" spans="1:5" ht="14.4" x14ac:dyDescent="0.3">
      <c r="A120" t="s">
        <v>8</v>
      </c>
      <c r="B120">
        <v>130</v>
      </c>
      <c r="C120" t="s">
        <v>2</v>
      </c>
      <c r="D120">
        <v>1.8</v>
      </c>
      <c r="E120">
        <v>1.762632E-4</v>
      </c>
    </row>
    <row r="121" spans="1:5" ht="14.4" x14ac:dyDescent="0.3">
      <c r="A121" t="s">
        <v>8</v>
      </c>
      <c r="B121">
        <v>130</v>
      </c>
      <c r="C121" t="s">
        <v>2</v>
      </c>
      <c r="D121">
        <v>1.71</v>
      </c>
      <c r="E121">
        <v>1.3574360000000001E-4</v>
      </c>
    </row>
    <row r="122" spans="1:5" ht="14.4" x14ac:dyDescent="0.3">
      <c r="A122" t="s">
        <v>8</v>
      </c>
      <c r="B122">
        <v>25</v>
      </c>
      <c r="C122" t="s">
        <v>1</v>
      </c>
      <c r="D122">
        <v>1.89</v>
      </c>
      <c r="E122">
        <v>-1.262862243111007E-4</v>
      </c>
    </row>
    <row r="123" spans="1:5" ht="14.4" x14ac:dyDescent="0.3">
      <c r="A123" t="s">
        <v>8</v>
      </c>
      <c r="B123">
        <v>25</v>
      </c>
      <c r="C123" t="s">
        <v>1</v>
      </c>
      <c r="D123">
        <v>1.8</v>
      </c>
      <c r="E123">
        <v>-1.2793827409363079E-4</v>
      </c>
    </row>
    <row r="124" spans="1:5" ht="14.4" x14ac:dyDescent="0.3">
      <c r="A124" t="s">
        <v>8</v>
      </c>
      <c r="B124">
        <v>25</v>
      </c>
      <c r="C124" t="s">
        <v>1</v>
      </c>
      <c r="D124">
        <v>1.71</v>
      </c>
      <c r="E124">
        <v>-1.2638253034058522E-4</v>
      </c>
    </row>
    <row r="125" spans="1:5" ht="14.4" x14ac:dyDescent="0.3">
      <c r="A125" t="s">
        <v>8</v>
      </c>
      <c r="B125">
        <v>25</v>
      </c>
      <c r="C125" t="s">
        <v>2</v>
      </c>
      <c r="D125">
        <v>1.89</v>
      </c>
      <c r="E125">
        <v>8.2017159999999995E-5</v>
      </c>
    </row>
    <row r="126" spans="1:5" ht="14.4" x14ac:dyDescent="0.3">
      <c r="A126" t="s">
        <v>8</v>
      </c>
      <c r="B126">
        <v>25</v>
      </c>
      <c r="C126" t="s">
        <v>2</v>
      </c>
      <c r="D126">
        <v>1.8</v>
      </c>
      <c r="E126">
        <v>5.4628279999999999E-5</v>
      </c>
    </row>
    <row r="127" spans="1:5" ht="14.4" x14ac:dyDescent="0.3">
      <c r="A127" t="s">
        <v>8</v>
      </c>
      <c r="B127">
        <v>25</v>
      </c>
      <c r="C127" t="s">
        <v>2</v>
      </c>
      <c r="D127">
        <v>1.71</v>
      </c>
      <c r="E127">
        <v>3.3958490000000003E-5</v>
      </c>
    </row>
    <row r="128" spans="1:5" ht="14.4" x14ac:dyDescent="0.3">
      <c r="A128" t="s">
        <v>9</v>
      </c>
      <c r="B128">
        <v>-45</v>
      </c>
      <c r="C128" t="s">
        <v>1</v>
      </c>
      <c r="D128">
        <v>1.89</v>
      </c>
      <c r="E128">
        <v>1.4964793865945847E-4</v>
      </c>
    </row>
    <row r="129" spans="1:5" ht="14.4" x14ac:dyDescent="0.3">
      <c r="A129" t="s">
        <v>9</v>
      </c>
      <c r="B129">
        <v>-45</v>
      </c>
      <c r="C129" t="s">
        <v>1</v>
      </c>
      <c r="D129">
        <v>1.8</v>
      </c>
      <c r="E129">
        <v>1.3776639886753372E-4</v>
      </c>
    </row>
    <row r="130" spans="1:5" ht="14.4" x14ac:dyDescent="0.3">
      <c r="A130" t="s">
        <v>9</v>
      </c>
      <c r="B130">
        <v>-45</v>
      </c>
      <c r="C130" t="s">
        <v>1</v>
      </c>
      <c r="D130">
        <v>1.71</v>
      </c>
      <c r="E130">
        <v>1.2457648144537092E-4</v>
      </c>
    </row>
    <row r="131" spans="1:5" ht="14.4" x14ac:dyDescent="0.3">
      <c r="A131" t="s">
        <v>9</v>
      </c>
      <c r="B131">
        <v>-45</v>
      </c>
      <c r="C131" t="s">
        <v>2</v>
      </c>
      <c r="D131">
        <v>1.89</v>
      </c>
      <c r="E131">
        <v>2.3115449999999999E-5</v>
      </c>
    </row>
    <row r="132" spans="1:5" ht="14.4" x14ac:dyDescent="0.3">
      <c r="A132" t="s">
        <v>9</v>
      </c>
      <c r="B132">
        <v>-45</v>
      </c>
      <c r="C132" t="s">
        <v>2</v>
      </c>
      <c r="D132">
        <v>1.8</v>
      </c>
      <c r="E132">
        <v>1.116247E-5</v>
      </c>
    </row>
    <row r="133" spans="1:5" ht="14.4" x14ac:dyDescent="0.3">
      <c r="A133" t="s">
        <v>9</v>
      </c>
      <c r="B133">
        <v>-45</v>
      </c>
      <c r="C133" t="s">
        <v>2</v>
      </c>
      <c r="D133">
        <v>1.71</v>
      </c>
      <c r="E133">
        <v>3.3404069999999998E-6</v>
      </c>
    </row>
    <row r="134" spans="1:5" ht="14.4" x14ac:dyDescent="0.3">
      <c r="A134" t="s">
        <v>9</v>
      </c>
      <c r="B134">
        <v>130</v>
      </c>
      <c r="C134" t="s">
        <v>1</v>
      </c>
      <c r="D134">
        <v>1.89</v>
      </c>
      <c r="E134">
        <v>1.9934749853689482E-4</v>
      </c>
    </row>
    <row r="135" spans="1:5" ht="14.4" x14ac:dyDescent="0.3">
      <c r="A135" t="s">
        <v>9</v>
      </c>
      <c r="B135">
        <v>130</v>
      </c>
      <c r="C135" t="s">
        <v>1</v>
      </c>
      <c r="D135">
        <v>1.8</v>
      </c>
      <c r="E135">
        <v>1.6510330772101511E-4</v>
      </c>
    </row>
    <row r="136" spans="1:5" ht="14.4" x14ac:dyDescent="0.3">
      <c r="A136" t="s">
        <v>9</v>
      </c>
      <c r="B136">
        <v>130</v>
      </c>
      <c r="C136" t="s">
        <v>1</v>
      </c>
      <c r="D136">
        <v>1.71</v>
      </c>
      <c r="E136">
        <v>1.3163030485630056E-4</v>
      </c>
    </row>
    <row r="137" spans="1:5" ht="14.4" x14ac:dyDescent="0.3">
      <c r="A137" t="s">
        <v>9</v>
      </c>
      <c r="B137">
        <v>130</v>
      </c>
      <c r="C137" t="s">
        <v>2</v>
      </c>
      <c r="D137">
        <v>1.89</v>
      </c>
      <c r="E137">
        <v>2.2252710000000001E-4</v>
      </c>
    </row>
    <row r="138" spans="1:5" ht="14.4" x14ac:dyDescent="0.3">
      <c r="A138" t="s">
        <v>9</v>
      </c>
      <c r="B138">
        <v>130</v>
      </c>
      <c r="C138" t="s">
        <v>2</v>
      </c>
      <c r="D138">
        <v>1.8</v>
      </c>
      <c r="E138">
        <v>1.7722260000000001E-4</v>
      </c>
    </row>
    <row r="139" spans="1:5" ht="14.4" x14ac:dyDescent="0.3">
      <c r="A139" t="s">
        <v>9</v>
      </c>
      <c r="B139">
        <v>130</v>
      </c>
      <c r="C139" t="s">
        <v>2</v>
      </c>
      <c r="D139">
        <v>1.71</v>
      </c>
      <c r="E139">
        <v>1.3861860000000001E-4</v>
      </c>
    </row>
    <row r="140" spans="1:5" ht="14.4" x14ac:dyDescent="0.3">
      <c r="A140" t="s">
        <v>9</v>
      </c>
      <c r="B140">
        <v>25</v>
      </c>
      <c r="C140" t="s">
        <v>1</v>
      </c>
      <c r="D140">
        <v>1.89</v>
      </c>
      <c r="E140">
        <v>1.6852553015545002E-4</v>
      </c>
    </row>
    <row r="141" spans="1:5" ht="14.4" x14ac:dyDescent="0.3">
      <c r="A141" t="s">
        <v>9</v>
      </c>
      <c r="B141">
        <v>25</v>
      </c>
      <c r="C141" t="s">
        <v>1</v>
      </c>
      <c r="D141">
        <v>1.8</v>
      </c>
      <c r="E141">
        <v>1.5197983975645535E-4</v>
      </c>
    </row>
    <row r="142" spans="1:5" ht="14.4" x14ac:dyDescent="0.3">
      <c r="A142" t="s">
        <v>9</v>
      </c>
      <c r="B142">
        <v>25</v>
      </c>
      <c r="C142" t="s">
        <v>1</v>
      </c>
      <c r="D142">
        <v>1.71</v>
      </c>
      <c r="E142">
        <v>2.2252710000000001E-4</v>
      </c>
    </row>
    <row r="143" spans="1:5" ht="14.4" x14ac:dyDescent="0.3">
      <c r="A143" t="s">
        <v>9</v>
      </c>
      <c r="B143">
        <v>25</v>
      </c>
      <c r="C143" t="s">
        <v>2</v>
      </c>
      <c r="D143">
        <v>1.89</v>
      </c>
      <c r="E143">
        <v>7.4946799999999999E-5</v>
      </c>
    </row>
    <row r="144" spans="1:5" ht="14.4" x14ac:dyDescent="0.3">
      <c r="A144" t="s">
        <v>9</v>
      </c>
      <c r="B144">
        <v>25</v>
      </c>
      <c r="C144" t="s">
        <v>2</v>
      </c>
      <c r="D144">
        <v>1.8</v>
      </c>
      <c r="E144">
        <v>5.2036729999999998E-5</v>
      </c>
    </row>
    <row r="145" spans="1:5" ht="14.4" x14ac:dyDescent="0.3">
      <c r="A145" t="s">
        <v>9</v>
      </c>
      <c r="B145">
        <v>25</v>
      </c>
      <c r="C145" t="s">
        <v>2</v>
      </c>
      <c r="D145">
        <v>1.71</v>
      </c>
      <c r="E145">
        <v>3.2720689999999999E-5</v>
      </c>
    </row>
  </sheetData>
  <autoFilter ref="A1:E145" xr:uid="{14A9648D-BF06-4D48-9391-82B9A0717805}">
    <filterColumn colId="0">
      <filters>
        <filter val="N_TT11"/>
        <filter val="N_TT13"/>
        <filter val="N_TT6"/>
        <filter val="N_TT7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A8D0-DA3F-475C-B541-D0CBA7D5A484}">
  <dimension ref="A3:S24"/>
  <sheetViews>
    <sheetView tabSelected="1" topLeftCell="C1" workbookViewId="0">
      <selection activeCell="Q27" sqref="Q27"/>
    </sheetView>
  </sheetViews>
  <sheetFormatPr defaultRowHeight="14.4" x14ac:dyDescent="0.3"/>
  <cols>
    <col min="1" max="1" width="16.33203125" bestFit="1" customWidth="1"/>
    <col min="2" max="2" width="13.5546875" bestFit="1" customWidth="1"/>
    <col min="3" max="3" width="8.109375" bestFit="1" customWidth="1"/>
    <col min="4" max="4" width="13.109375" bestFit="1" customWidth="1"/>
    <col min="5" max="5" width="17.77734375" bestFit="1" customWidth="1"/>
    <col min="6" max="6" width="14.44140625" bestFit="1" customWidth="1"/>
    <col min="7" max="7" width="16.77734375" bestFit="1" customWidth="1"/>
    <col min="8" max="8" width="15.88671875" bestFit="1" customWidth="1"/>
    <col min="11" max="11" width="9.77734375" bestFit="1" customWidth="1"/>
    <col min="12" max="12" width="11.33203125" bestFit="1" customWidth="1"/>
    <col min="16" max="16" width="12.6640625" bestFit="1" customWidth="1"/>
    <col min="17" max="17" width="12" bestFit="1" customWidth="1"/>
    <col min="19" max="19" width="12" bestFit="1" customWidth="1"/>
  </cols>
  <sheetData>
    <row r="3" spans="1:19" x14ac:dyDescent="0.3">
      <c r="D3" s="2" t="s">
        <v>19</v>
      </c>
    </row>
    <row r="4" spans="1:19" x14ac:dyDescent="0.3">
      <c r="A4" s="2" t="s">
        <v>12</v>
      </c>
      <c r="B4" s="2" t="s">
        <v>11</v>
      </c>
      <c r="C4" s="2" t="s">
        <v>13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  <c r="O4" t="s">
        <v>31</v>
      </c>
    </row>
    <row r="5" spans="1:19" x14ac:dyDescent="0.3">
      <c r="A5" t="s">
        <v>1</v>
      </c>
      <c r="B5">
        <v>-45</v>
      </c>
      <c r="C5">
        <v>1.71</v>
      </c>
      <c r="D5" s="4">
        <v>-1.409469781938899E-4</v>
      </c>
      <c r="E5" s="4">
        <v>4.4328951443323161E-5</v>
      </c>
      <c r="F5" s="4">
        <v>1.2999070113783873E-4</v>
      </c>
      <c r="G5" s="4">
        <v>1.2712177713386036E-4</v>
      </c>
      <c r="H5" s="4">
        <v>4</v>
      </c>
      <c r="I5" s="5">
        <v>-1E-3</v>
      </c>
      <c r="J5" s="5">
        <v>1E-3</v>
      </c>
      <c r="K5" s="4">
        <v>0.38</v>
      </c>
      <c r="L5" s="4">
        <v>3.02</v>
      </c>
      <c r="M5" s="5">
        <f>(E5-I5-(K5*G5))/(L5*G5)</f>
        <v>2.5944322097475938</v>
      </c>
      <c r="N5" s="5">
        <f>(J5-E5-(K5*G5))/(L5*G5)</f>
        <v>2.3634967858765812</v>
      </c>
      <c r="O5" s="5">
        <f>MIN(M5:N5)</f>
        <v>2.3634967858765812</v>
      </c>
      <c r="P5" s="5">
        <f>MIN(O5:O13)</f>
        <v>1.9503070964115319</v>
      </c>
    </row>
    <row r="6" spans="1:19" x14ac:dyDescent="0.3">
      <c r="C6">
        <v>1.8</v>
      </c>
      <c r="D6" s="4">
        <v>-1.5274941528553576E-4</v>
      </c>
      <c r="E6" s="4">
        <v>5.0262430091152499E-5</v>
      </c>
      <c r="F6" s="4">
        <v>1.4346692150535301E-4</v>
      </c>
      <c r="G6" s="4">
        <v>1.3911059404349941E-4</v>
      </c>
      <c r="H6" s="4">
        <v>4</v>
      </c>
      <c r="I6" s="5">
        <v>-1E-3</v>
      </c>
      <c r="J6" s="5">
        <v>1E-3</v>
      </c>
      <c r="K6" s="4">
        <v>0.38</v>
      </c>
      <c r="L6" s="4">
        <v>3.02</v>
      </c>
      <c r="M6" s="5">
        <f t="shared" ref="M6:M22" si="0">(E6-I6-(K6*G6))/(L6*G6)</f>
        <v>2.3741184977704726</v>
      </c>
      <c r="N6" s="5">
        <f t="shared" ref="N6:N22" si="1">(J6-E6-(K6*G6))/(L6*G6)</f>
        <v>2.134838536580737</v>
      </c>
      <c r="O6" s="5">
        <f>MIN(M6:N6)</f>
        <v>2.134838536580737</v>
      </c>
    </row>
    <row r="7" spans="1:19" x14ac:dyDescent="0.3">
      <c r="C7">
        <v>1.89</v>
      </c>
      <c r="D7" s="4">
        <v>-1.4873320475827789E-4</v>
      </c>
      <c r="E7" s="4">
        <v>5.9214401253310234E-5</v>
      </c>
      <c r="F7" s="4">
        <v>1.5497262112151855E-4</v>
      </c>
      <c r="G7" s="4">
        <v>1.4266906364070349E-4</v>
      </c>
      <c r="H7" s="4">
        <v>4</v>
      </c>
      <c r="I7" s="5">
        <v>-1E-3</v>
      </c>
      <c r="J7" s="5">
        <v>1E-3</v>
      </c>
      <c r="K7" s="4">
        <v>0.38</v>
      </c>
      <c r="L7" s="4">
        <v>3.02</v>
      </c>
      <c r="M7" s="5">
        <f t="shared" si="0"/>
        <v>2.3325414807627682</v>
      </c>
      <c r="N7" s="5">
        <f t="shared" si="1"/>
        <v>2.0576757581850189</v>
      </c>
      <c r="O7" s="5">
        <f>MIN(M7:N7)</f>
        <v>2.0576757581850189</v>
      </c>
    </row>
    <row r="8" spans="1:19" x14ac:dyDescent="0.3">
      <c r="B8">
        <v>25</v>
      </c>
      <c r="C8">
        <v>1.71</v>
      </c>
      <c r="D8" s="4">
        <v>-1.2638253034058522E-4</v>
      </c>
      <c r="E8" s="4">
        <v>7.4638205524798338E-5</v>
      </c>
      <c r="F8" s="4">
        <v>2.2252710000000001E-4</v>
      </c>
      <c r="G8" s="4">
        <v>1.4758732132623474E-4</v>
      </c>
      <c r="H8" s="4">
        <v>4</v>
      </c>
      <c r="I8" s="5">
        <v>-1E-3</v>
      </c>
      <c r="J8" s="5">
        <v>1E-3</v>
      </c>
      <c r="K8" s="4">
        <v>0.38</v>
      </c>
      <c r="L8" s="4">
        <v>3.02</v>
      </c>
      <c r="M8" s="5">
        <f t="shared" si="0"/>
        <v>2.2852225534969315</v>
      </c>
      <c r="N8" s="5">
        <f t="shared" si="1"/>
        <v>1.9503070964115319</v>
      </c>
      <c r="O8" s="5">
        <f>MIN(M8:N8)</f>
        <v>1.9503070964115319</v>
      </c>
      <c r="P8">
        <f>MIN(D5:D13)</f>
        <v>-1.5274941528553576E-4</v>
      </c>
      <c r="Q8">
        <f>GETPIVOTDATA("Average of Output2",$A$3,"Temp",25,"Parameter","DAC_offset","VDDA",1.71)</f>
        <v>7.4638205524798338E-5</v>
      </c>
      <c r="R8">
        <f>MAX(F5:F13)</f>
        <v>2.7057915829886703E-4</v>
      </c>
      <c r="S8">
        <f>GETPIVOTDATA("StdDev of Output4",$A$3,"Temp",25,"Parameter","DAC_offset","VDDA",1.71)</f>
        <v>1.4758732132623474E-4</v>
      </c>
    </row>
    <row r="9" spans="1:19" x14ac:dyDescent="0.3">
      <c r="C9">
        <v>1.8</v>
      </c>
      <c r="D9" s="4">
        <v>-1.2793827409363079E-4</v>
      </c>
      <c r="E9" s="4">
        <v>6.4461847931268634E-5</v>
      </c>
      <c r="F9" s="4">
        <v>1.5197983975645535E-4</v>
      </c>
      <c r="G9" s="4">
        <v>1.324381951727436E-4</v>
      </c>
      <c r="H9" s="4">
        <v>4</v>
      </c>
      <c r="I9" s="5">
        <v>-1E-3</v>
      </c>
      <c r="J9" s="5">
        <v>1E-3</v>
      </c>
      <c r="K9" s="4">
        <v>0.38</v>
      </c>
      <c r="L9" s="4">
        <v>3.02</v>
      </c>
      <c r="M9" s="5">
        <f t="shared" si="0"/>
        <v>2.5355706597416559</v>
      </c>
      <c r="N9" s="5">
        <f t="shared" si="1"/>
        <v>2.2132318853290744</v>
      </c>
      <c r="O9" s="5">
        <f>MIN(M9:N9)</f>
        <v>2.2132318853290744</v>
      </c>
    </row>
    <row r="10" spans="1:19" x14ac:dyDescent="0.3">
      <c r="C10">
        <v>1.89</v>
      </c>
      <c r="D10" s="4">
        <v>-1.262862243111007E-4</v>
      </c>
      <c r="E10" s="4">
        <v>7.6226027588666145E-5</v>
      </c>
      <c r="F10" s="4">
        <v>1.709245713541474E-4</v>
      </c>
      <c r="G10" s="4">
        <v>1.3992726099570904E-4</v>
      </c>
      <c r="H10" s="4">
        <v>4</v>
      </c>
      <c r="I10" s="5">
        <v>-1E-3</v>
      </c>
      <c r="J10" s="5">
        <v>1E-3</v>
      </c>
      <c r="K10" s="4">
        <v>0.38</v>
      </c>
      <c r="L10" s="4">
        <v>3.02</v>
      </c>
      <c r="M10" s="5">
        <f t="shared" si="0"/>
        <v>2.4209685120719961</v>
      </c>
      <c r="N10" s="5">
        <f t="shared" si="1"/>
        <v>2.060203836100996</v>
      </c>
      <c r="O10" s="5">
        <f>MIN(M10:N10)</f>
        <v>2.060203836100996</v>
      </c>
      <c r="P10">
        <f>P8*1000</f>
        <v>-0.15274941528553576</v>
      </c>
      <c r="Q10">
        <f>Q8*1000</f>
        <v>7.4638205524798343E-2</v>
      </c>
      <c r="R10">
        <f>R8*1000</f>
        <v>0.27057915829886703</v>
      </c>
      <c r="S10">
        <f>S8*1000</f>
        <v>0.14758732132623473</v>
      </c>
    </row>
    <row r="11" spans="1:19" x14ac:dyDescent="0.3">
      <c r="B11">
        <v>130</v>
      </c>
      <c r="C11">
        <v>1.71</v>
      </c>
      <c r="D11" s="4">
        <v>-6.7361634491946987E-5</v>
      </c>
      <c r="E11" s="4">
        <v>7.5019396628350776E-5</v>
      </c>
      <c r="F11" s="4">
        <v>2.0275340229469752E-4</v>
      </c>
      <c r="G11" s="4">
        <v>1.1769182443187911E-4</v>
      </c>
      <c r="H11" s="4">
        <v>4</v>
      </c>
      <c r="I11" s="5">
        <v>-1E-3</v>
      </c>
      <c r="J11" s="5">
        <v>1E-3</v>
      </c>
      <c r="K11" s="4">
        <v>0.38</v>
      </c>
      <c r="L11" s="4">
        <v>3.02</v>
      </c>
      <c r="M11" s="5">
        <f t="shared" si="0"/>
        <v>2.8987381596907897</v>
      </c>
      <c r="N11" s="5">
        <f t="shared" si="1"/>
        <v>2.4766041681306494</v>
      </c>
      <c r="O11" s="5">
        <f>MIN(M11:N11)</f>
        <v>2.4766041681306494</v>
      </c>
    </row>
    <row r="12" spans="1:19" x14ac:dyDescent="0.3">
      <c r="C12">
        <v>1.8</v>
      </c>
      <c r="D12" s="4">
        <v>-5.7700546878480807E-5</v>
      </c>
      <c r="E12" s="4">
        <v>1.0244078916107902E-4</v>
      </c>
      <c r="F12" s="4">
        <v>2.2860402925584111E-4</v>
      </c>
      <c r="G12" s="4">
        <v>1.2424679471758618E-4</v>
      </c>
      <c r="H12" s="4">
        <v>4</v>
      </c>
      <c r="I12" s="5">
        <v>-1E-3</v>
      </c>
      <c r="J12" s="5">
        <v>1E-3</v>
      </c>
      <c r="K12" s="4">
        <v>0.38</v>
      </c>
      <c r="L12" s="4">
        <v>3.02</v>
      </c>
      <c r="M12" s="5">
        <f t="shared" si="0"/>
        <v>2.8122489362815668</v>
      </c>
      <c r="N12" s="5">
        <f t="shared" si="1"/>
        <v>2.2662261404413639</v>
      </c>
      <c r="O12" s="5">
        <f>MIN(M12:N12)</f>
        <v>2.2662261404413639</v>
      </c>
    </row>
    <row r="13" spans="1:19" x14ac:dyDescent="0.3">
      <c r="C13">
        <v>1.89</v>
      </c>
      <c r="D13" s="4">
        <v>-4.4410046914244994E-5</v>
      </c>
      <c r="E13" s="4">
        <v>1.3316637332597137E-4</v>
      </c>
      <c r="F13" s="4">
        <v>2.7057915829886703E-4</v>
      </c>
      <c r="G13" s="4">
        <v>1.3598101536181018E-4</v>
      </c>
      <c r="H13" s="4">
        <v>4</v>
      </c>
      <c r="I13" s="5">
        <v>-1E-3</v>
      </c>
      <c r="J13" s="5">
        <v>1E-3</v>
      </c>
      <c r="K13" s="4">
        <v>0.38</v>
      </c>
      <c r="L13" s="4">
        <v>3.02</v>
      </c>
      <c r="M13" s="5">
        <f t="shared" si="0"/>
        <v>2.6335327654410703</v>
      </c>
      <c r="N13" s="5">
        <f t="shared" si="1"/>
        <v>1.9849889155911282</v>
      </c>
      <c r="O13" s="5">
        <f>MIN(M13:N13)</f>
        <v>1.9849889155911282</v>
      </c>
    </row>
    <row r="14" spans="1:19" x14ac:dyDescent="0.3">
      <c r="A14" t="s">
        <v>2</v>
      </c>
      <c r="B14">
        <v>-45</v>
      </c>
      <c r="C14">
        <v>1.71</v>
      </c>
      <c r="D14" s="4">
        <v>-4.3940459999999999E-7</v>
      </c>
      <c r="E14" s="4">
        <v>2.6901686000000001E-6</v>
      </c>
      <c r="F14" s="4">
        <v>4.7535280000000002E-6</v>
      </c>
      <c r="G14" s="4">
        <v>2.2096399358241094E-6</v>
      </c>
      <c r="H14" s="4">
        <v>4</v>
      </c>
      <c r="J14" s="5">
        <v>3.0000000000000001E-3</v>
      </c>
      <c r="K14" s="4">
        <v>1.84</v>
      </c>
      <c r="L14" s="4">
        <v>8.39</v>
      </c>
      <c r="M14" s="5"/>
      <c r="N14" s="5">
        <f t="shared" si="1"/>
        <v>161.45766332355151</v>
      </c>
      <c r="O14" s="5">
        <f>MIN(M14:N14)</f>
        <v>161.45766332355151</v>
      </c>
      <c r="P14" s="5">
        <f>MIN(O14:O22)</f>
        <v>17.915839443210793</v>
      </c>
    </row>
    <row r="15" spans="1:19" x14ac:dyDescent="0.3">
      <c r="C15">
        <v>1.8</v>
      </c>
      <c r="D15" s="4">
        <v>8.7270949999999995E-6</v>
      </c>
      <c r="E15" s="4">
        <v>1.1872478749999999E-5</v>
      </c>
      <c r="F15" s="4">
        <v>1.4574309999999999E-5</v>
      </c>
      <c r="G15" s="4">
        <v>2.5184748705528696E-6</v>
      </c>
      <c r="H15" s="4">
        <v>4</v>
      </c>
      <c r="J15" s="5">
        <v>3.0000000000000001E-3</v>
      </c>
      <c r="K15" s="4">
        <v>1.84</v>
      </c>
      <c r="L15" s="4">
        <v>8.39</v>
      </c>
      <c r="M15" s="5"/>
      <c r="N15" s="5">
        <f t="shared" si="1"/>
        <v>141.19701559642604</v>
      </c>
      <c r="O15" s="5">
        <f>MIN(M15:N15)</f>
        <v>141.19701559642604</v>
      </c>
    </row>
    <row r="16" spans="1:19" x14ac:dyDescent="0.3">
      <c r="C16">
        <v>1.89</v>
      </c>
      <c r="D16" s="4">
        <v>1.9960439999999999E-5</v>
      </c>
      <c r="E16" s="4">
        <v>2.5071525E-5</v>
      </c>
      <c r="F16" s="4">
        <v>3.0270460000000002E-5</v>
      </c>
      <c r="G16" s="4">
        <v>4.4895660171743457E-6</v>
      </c>
      <c r="H16" s="4">
        <v>4</v>
      </c>
      <c r="J16" s="5">
        <v>3.0000000000000001E-3</v>
      </c>
      <c r="K16" s="4">
        <v>1.84</v>
      </c>
      <c r="L16" s="4">
        <v>8.39</v>
      </c>
      <c r="M16" s="5"/>
      <c r="N16" s="5">
        <f t="shared" si="1"/>
        <v>78.759432184081959</v>
      </c>
      <c r="O16" s="5">
        <f>MIN(M16:N16)</f>
        <v>78.759432184081959</v>
      </c>
      <c r="P16">
        <f>MIN(D14:D22)</f>
        <v>-4.3940459999999999E-7</v>
      </c>
      <c r="Q16">
        <f>GETPIVOTDATA("Average of Output2",$A$3,"Temp",130,"Parameter","VOUT at 0 Code","VDDA",1.89)</f>
        <v>2.3433277500000001E-4</v>
      </c>
      <c r="R16">
        <f>MAX(F14:F22)</f>
        <v>2.6127330000000001E-4</v>
      </c>
      <c r="S16">
        <f>GETPIVOTDATA("StdDev of Output4",$A$3,"Temp",130,"Parameter","VOUT at 0 Code","VDDA",1.89)</f>
        <v>1.8176775971804668E-5</v>
      </c>
    </row>
    <row r="17" spans="1:19" x14ac:dyDescent="0.3">
      <c r="B17">
        <v>25</v>
      </c>
      <c r="C17">
        <v>1.71</v>
      </c>
      <c r="D17" s="4">
        <v>2.4047059999999999E-5</v>
      </c>
      <c r="E17" s="4">
        <v>2.8975467500000002E-5</v>
      </c>
      <c r="F17" s="4">
        <v>3.3958490000000003E-5</v>
      </c>
      <c r="G17" s="4">
        <v>5.08544230532851E-6</v>
      </c>
      <c r="H17" s="4">
        <v>4</v>
      </c>
      <c r="J17" s="5">
        <v>3.0000000000000001E-3</v>
      </c>
      <c r="K17" s="4">
        <v>1.84</v>
      </c>
      <c r="L17" s="4">
        <v>8.39</v>
      </c>
      <c r="M17" s="5"/>
      <c r="N17" s="5">
        <f t="shared" si="1"/>
        <v>69.413761717895952</v>
      </c>
      <c r="O17" s="5">
        <f>MIN(M17:N17)</f>
        <v>69.413761717895952</v>
      </c>
    </row>
    <row r="18" spans="1:19" x14ac:dyDescent="0.3">
      <c r="C18">
        <v>1.8</v>
      </c>
      <c r="D18" s="4">
        <v>4.4786619999999997E-5</v>
      </c>
      <c r="E18" s="4">
        <v>4.9497925000000001E-5</v>
      </c>
      <c r="F18" s="4">
        <v>5.4628279999999999E-5</v>
      </c>
      <c r="G18" s="4">
        <v>4.6083755004014177E-6</v>
      </c>
      <c r="H18" s="4">
        <v>4</v>
      </c>
      <c r="J18" s="5">
        <v>3.0000000000000001E-3</v>
      </c>
      <c r="K18" s="4">
        <v>1.84</v>
      </c>
      <c r="L18" s="4">
        <v>8.39</v>
      </c>
      <c r="M18" s="5"/>
      <c r="N18" s="5">
        <f t="shared" si="1"/>
        <v>76.091508515802104</v>
      </c>
      <c r="O18" s="5">
        <f>MIN(M18:N18)</f>
        <v>76.091508515802104</v>
      </c>
      <c r="P18">
        <f>P16*1000</f>
        <v>-4.394046E-4</v>
      </c>
      <c r="Q18">
        <f>Q16*1000</f>
        <v>0.23433277500000002</v>
      </c>
      <c r="R18">
        <f>R16*1000</f>
        <v>0.26127329999999999</v>
      </c>
      <c r="S18">
        <f>S16*1000</f>
        <v>1.8176775971804667E-2</v>
      </c>
    </row>
    <row r="19" spans="1:19" x14ac:dyDescent="0.3">
      <c r="C19">
        <v>1.89</v>
      </c>
      <c r="D19" s="4">
        <v>6.6394200000000002E-5</v>
      </c>
      <c r="E19" s="4">
        <v>7.4029274999999991E-5</v>
      </c>
      <c r="F19" s="4">
        <v>8.2017159999999995E-5</v>
      </c>
      <c r="G19" s="4">
        <v>6.4435052615458108E-6</v>
      </c>
      <c r="H19" s="4">
        <v>4</v>
      </c>
      <c r="J19" s="5">
        <v>3.0000000000000001E-3</v>
      </c>
      <c r="K19" s="4">
        <v>1.84</v>
      </c>
      <c r="L19" s="4">
        <v>8.39</v>
      </c>
      <c r="M19" s="5"/>
      <c r="N19" s="5">
        <f t="shared" si="1"/>
        <v>53.904185686520272</v>
      </c>
      <c r="O19" s="5">
        <f>MIN(M19:N19)</f>
        <v>53.904185686520272</v>
      </c>
    </row>
    <row r="20" spans="1:19" x14ac:dyDescent="0.3">
      <c r="B20">
        <v>130</v>
      </c>
      <c r="C20">
        <v>1.71</v>
      </c>
      <c r="D20" s="4">
        <v>1.3574360000000001E-4</v>
      </c>
      <c r="E20" s="4">
        <v>1.4262492499999999E-4</v>
      </c>
      <c r="F20" s="4">
        <v>1.583829E-4</v>
      </c>
      <c r="G20" s="4">
        <v>1.0574136930383877E-5</v>
      </c>
      <c r="H20" s="4">
        <v>4</v>
      </c>
      <c r="J20" s="5">
        <v>3.0000000000000001E-3</v>
      </c>
      <c r="K20" s="4">
        <v>1.84</v>
      </c>
      <c r="L20" s="4">
        <v>8.39</v>
      </c>
      <c r="M20" s="5"/>
      <c r="N20" s="5">
        <f t="shared" si="1"/>
        <v>31.988439420639722</v>
      </c>
      <c r="O20" s="5">
        <f>MIN(M20:N20)</f>
        <v>31.988439420639722</v>
      </c>
    </row>
    <row r="21" spans="1:19" x14ac:dyDescent="0.3">
      <c r="C21">
        <v>1.8</v>
      </c>
      <c r="D21" s="4">
        <v>1.762632E-4</v>
      </c>
      <c r="E21" s="4">
        <v>1.8443512500000001E-4</v>
      </c>
      <c r="F21" s="4">
        <v>2.064739E-4</v>
      </c>
      <c r="G21" s="4">
        <v>1.470587773406129E-5</v>
      </c>
      <c r="H21" s="4">
        <v>4</v>
      </c>
      <c r="J21" s="5">
        <v>3.0000000000000001E-3</v>
      </c>
      <c r="K21" s="4">
        <v>1.84</v>
      </c>
      <c r="L21" s="4">
        <v>8.39</v>
      </c>
      <c r="M21" s="5"/>
      <c r="N21" s="5">
        <f t="shared" si="1"/>
        <v>22.600532971872525</v>
      </c>
      <c r="O21" s="5">
        <f>MIN(M21:N21)</f>
        <v>22.600532971872525</v>
      </c>
    </row>
    <row r="22" spans="1:19" x14ac:dyDescent="0.3">
      <c r="C22">
        <v>1.89</v>
      </c>
      <c r="D22" s="4">
        <v>2.2252710000000001E-4</v>
      </c>
      <c r="E22" s="4">
        <v>2.3433277500000001E-4</v>
      </c>
      <c r="F22" s="4">
        <v>2.6127330000000001E-4</v>
      </c>
      <c r="G22" s="4">
        <v>1.8176775971804668E-5</v>
      </c>
      <c r="H22" s="4">
        <v>4</v>
      </c>
      <c r="J22" s="5">
        <v>3.0000000000000001E-3</v>
      </c>
      <c r="K22" s="4">
        <v>1.84</v>
      </c>
      <c r="L22" s="4">
        <v>8.39</v>
      </c>
      <c r="M22" s="5"/>
      <c r="N22" s="5">
        <f t="shared" si="1"/>
        <v>17.915839443210793</v>
      </c>
      <c r="O22" s="5">
        <f>MIN(M22:N22)</f>
        <v>17.915839443210793</v>
      </c>
    </row>
    <row r="23" spans="1:19" x14ac:dyDescent="0.3">
      <c r="A23" t="s">
        <v>16</v>
      </c>
      <c r="B23" t="s">
        <v>16</v>
      </c>
      <c r="C23" t="s">
        <v>16</v>
      </c>
      <c r="D23" s="4"/>
      <c r="E23" s="4"/>
      <c r="F23" s="4"/>
      <c r="G23" s="4"/>
      <c r="H23" s="4"/>
    </row>
    <row r="24" spans="1:19" x14ac:dyDescent="0.3">
      <c r="A24" t="s">
        <v>17</v>
      </c>
      <c r="D24" s="4">
        <v>-1.5274941528553576E-4</v>
      </c>
      <c r="E24" s="4">
        <v>7.9627115988773343E-5</v>
      </c>
      <c r="F24" s="4">
        <v>2.7057915829886703E-4</v>
      </c>
      <c r="G24" s="4">
        <v>1.0197265938366759E-4</v>
      </c>
      <c r="H24" s="4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3904-6492-4B61-B543-490A64F1916F}">
  <dimension ref="A1:E73"/>
  <sheetViews>
    <sheetView workbookViewId="0">
      <selection sqref="A1:E1048576"/>
    </sheetView>
  </sheetViews>
  <sheetFormatPr defaultRowHeight="14.4" x14ac:dyDescent="0.3"/>
  <cols>
    <col min="3" max="3" width="14.109375" bestFit="1" customWidth="1"/>
  </cols>
  <sheetData>
    <row r="1" spans="1:5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 t="s">
        <v>6</v>
      </c>
      <c r="B2">
        <v>-45</v>
      </c>
      <c r="C2" t="s">
        <v>1</v>
      </c>
      <c r="D2">
        <v>1.89</v>
      </c>
      <c r="E2">
        <v>1.5497262112151855E-4</v>
      </c>
    </row>
    <row r="3" spans="1:5" x14ac:dyDescent="0.3">
      <c r="A3" t="s">
        <v>6</v>
      </c>
      <c r="B3">
        <v>-45</v>
      </c>
      <c r="C3" t="s">
        <v>1</v>
      </c>
      <c r="D3">
        <v>1.8</v>
      </c>
      <c r="E3">
        <v>1.4346692150535301E-4</v>
      </c>
    </row>
    <row r="4" spans="1:5" x14ac:dyDescent="0.3">
      <c r="A4" t="s">
        <v>6</v>
      </c>
      <c r="B4">
        <v>-45</v>
      </c>
      <c r="C4" t="s">
        <v>1</v>
      </c>
      <c r="D4">
        <v>1.71</v>
      </c>
      <c r="E4">
        <v>1.2999070113783873E-4</v>
      </c>
    </row>
    <row r="5" spans="1:5" x14ac:dyDescent="0.3">
      <c r="A5" t="s">
        <v>6</v>
      </c>
      <c r="B5">
        <v>-45</v>
      </c>
      <c r="C5" t="s">
        <v>2</v>
      </c>
      <c r="D5">
        <v>1.89</v>
      </c>
      <c r="E5">
        <v>2.6939749999999999E-5</v>
      </c>
    </row>
    <row r="6" spans="1:5" x14ac:dyDescent="0.3">
      <c r="A6" t="s">
        <v>6</v>
      </c>
      <c r="B6">
        <v>-45</v>
      </c>
      <c r="C6" t="s">
        <v>2</v>
      </c>
      <c r="D6">
        <v>1.8</v>
      </c>
      <c r="E6">
        <v>1.302604E-5</v>
      </c>
    </row>
    <row r="7" spans="1:5" x14ac:dyDescent="0.3">
      <c r="A7" t="s">
        <v>6</v>
      </c>
      <c r="B7">
        <v>-45</v>
      </c>
      <c r="C7" t="s">
        <v>2</v>
      </c>
      <c r="D7">
        <v>1.71</v>
      </c>
      <c r="E7">
        <v>3.1061440000000002E-6</v>
      </c>
    </row>
    <row r="8" spans="1:5" x14ac:dyDescent="0.3">
      <c r="A8" t="s">
        <v>6</v>
      </c>
      <c r="B8">
        <v>130</v>
      </c>
      <c r="C8" t="s">
        <v>1</v>
      </c>
      <c r="D8">
        <v>1.89</v>
      </c>
      <c r="E8">
        <v>2.7057915829886703E-4</v>
      </c>
    </row>
    <row r="9" spans="1:5" x14ac:dyDescent="0.3">
      <c r="A9" t="s">
        <v>6</v>
      </c>
      <c r="B9">
        <v>130</v>
      </c>
      <c r="C9" t="s">
        <v>1</v>
      </c>
      <c r="D9">
        <v>1.8</v>
      </c>
      <c r="E9">
        <v>2.2860402925584111E-4</v>
      </c>
    </row>
    <row r="10" spans="1:5" x14ac:dyDescent="0.3">
      <c r="A10" t="s">
        <v>6</v>
      </c>
      <c r="B10">
        <v>130</v>
      </c>
      <c r="C10" t="s">
        <v>1</v>
      </c>
      <c r="D10">
        <v>1.71</v>
      </c>
      <c r="E10">
        <v>2.0275340229469752E-4</v>
      </c>
    </row>
    <row r="11" spans="1:5" x14ac:dyDescent="0.3">
      <c r="A11" t="s">
        <v>6</v>
      </c>
      <c r="B11">
        <v>130</v>
      </c>
      <c r="C11" t="s">
        <v>2</v>
      </c>
      <c r="D11">
        <v>1.89</v>
      </c>
      <c r="E11">
        <v>2.6127330000000001E-4</v>
      </c>
    </row>
    <row r="12" spans="1:5" x14ac:dyDescent="0.3">
      <c r="A12" t="s">
        <v>6</v>
      </c>
      <c r="B12">
        <v>130</v>
      </c>
      <c r="C12" t="s">
        <v>2</v>
      </c>
      <c r="D12">
        <v>1.8</v>
      </c>
      <c r="E12">
        <v>2.064739E-4</v>
      </c>
    </row>
    <row r="13" spans="1:5" x14ac:dyDescent="0.3">
      <c r="A13" t="s">
        <v>6</v>
      </c>
      <c r="B13">
        <v>130</v>
      </c>
      <c r="C13" t="s">
        <v>2</v>
      </c>
      <c r="D13">
        <v>1.71</v>
      </c>
      <c r="E13">
        <v>1.583829E-4</v>
      </c>
    </row>
    <row r="14" spans="1:5" x14ac:dyDescent="0.3">
      <c r="A14" t="s">
        <v>6</v>
      </c>
      <c r="B14">
        <v>25</v>
      </c>
      <c r="C14" t="s">
        <v>1</v>
      </c>
      <c r="D14">
        <v>1.89</v>
      </c>
      <c r="E14">
        <v>1.709245713541474E-4</v>
      </c>
    </row>
    <row r="15" spans="1:5" x14ac:dyDescent="0.3">
      <c r="A15" t="s">
        <v>6</v>
      </c>
      <c r="B15">
        <v>25</v>
      </c>
      <c r="C15" t="s">
        <v>1</v>
      </c>
      <c r="D15">
        <v>1.8</v>
      </c>
      <c r="E15">
        <v>1.5184779932309045E-4</v>
      </c>
    </row>
    <row r="16" spans="1:5" x14ac:dyDescent="0.3">
      <c r="A16" t="s">
        <v>6</v>
      </c>
      <c r="B16">
        <v>25</v>
      </c>
      <c r="C16" t="s">
        <v>1</v>
      </c>
      <c r="D16">
        <v>1.71</v>
      </c>
      <c r="E16">
        <v>1.29962556349561E-4</v>
      </c>
    </row>
    <row r="17" spans="1:5" x14ac:dyDescent="0.3">
      <c r="A17" t="s">
        <v>6</v>
      </c>
      <c r="B17">
        <v>25</v>
      </c>
      <c r="C17" t="s">
        <v>2</v>
      </c>
      <c r="D17">
        <v>1.89</v>
      </c>
      <c r="E17">
        <v>7.2758939999999995E-5</v>
      </c>
    </row>
    <row r="18" spans="1:5" x14ac:dyDescent="0.3">
      <c r="A18" t="s">
        <v>6</v>
      </c>
      <c r="B18">
        <v>25</v>
      </c>
      <c r="C18" t="s">
        <v>2</v>
      </c>
      <c r="D18">
        <v>1.8</v>
      </c>
      <c r="E18">
        <v>4.6540070000000003E-5</v>
      </c>
    </row>
    <row r="19" spans="1:5" x14ac:dyDescent="0.3">
      <c r="A19" t="s">
        <v>6</v>
      </c>
      <c r="B19">
        <v>25</v>
      </c>
      <c r="C19" t="s">
        <v>2</v>
      </c>
      <c r="D19">
        <v>1.71</v>
      </c>
      <c r="E19">
        <v>2.4047059999999999E-5</v>
      </c>
    </row>
    <row r="20" spans="1:5" x14ac:dyDescent="0.3">
      <c r="A20" t="s">
        <v>7</v>
      </c>
      <c r="B20">
        <v>-45</v>
      </c>
      <c r="C20" t="s">
        <v>1</v>
      </c>
      <c r="D20">
        <v>1.89</v>
      </c>
      <c r="E20">
        <v>8.0970249990541809E-5</v>
      </c>
    </row>
    <row r="21" spans="1:5" x14ac:dyDescent="0.3">
      <c r="A21" t="s">
        <v>7</v>
      </c>
      <c r="B21">
        <v>-45</v>
      </c>
      <c r="C21" t="s">
        <v>1</v>
      </c>
      <c r="D21">
        <v>1.8</v>
      </c>
      <c r="E21">
        <v>7.2565815277259027E-5</v>
      </c>
    </row>
    <row r="22" spans="1:5" x14ac:dyDescent="0.3">
      <c r="A22" t="s">
        <v>7</v>
      </c>
      <c r="B22">
        <v>-45</v>
      </c>
      <c r="C22" t="s">
        <v>1</v>
      </c>
      <c r="D22">
        <v>1.71</v>
      </c>
      <c r="E22">
        <v>6.36956013839729E-5</v>
      </c>
    </row>
    <row r="23" spans="1:5" x14ac:dyDescent="0.3">
      <c r="A23" t="s">
        <v>7</v>
      </c>
      <c r="B23">
        <v>-45</v>
      </c>
      <c r="C23" t="s">
        <v>2</v>
      </c>
      <c r="D23">
        <v>1.89</v>
      </c>
      <c r="E23">
        <v>1.9960439999999999E-5</v>
      </c>
    </row>
    <row r="24" spans="1:5" x14ac:dyDescent="0.3">
      <c r="A24" t="s">
        <v>7</v>
      </c>
      <c r="B24">
        <v>-45</v>
      </c>
      <c r="C24" t="s">
        <v>2</v>
      </c>
      <c r="D24">
        <v>1.8</v>
      </c>
      <c r="E24">
        <v>8.7270949999999995E-6</v>
      </c>
    </row>
    <row r="25" spans="1:5" x14ac:dyDescent="0.3">
      <c r="A25" t="s">
        <v>7</v>
      </c>
      <c r="B25">
        <v>-45</v>
      </c>
      <c r="C25" t="s">
        <v>2</v>
      </c>
      <c r="D25">
        <v>1.71</v>
      </c>
      <c r="E25">
        <v>-4.3940459999999999E-7</v>
      </c>
    </row>
    <row r="26" spans="1:5" x14ac:dyDescent="0.3">
      <c r="A26" t="s">
        <v>7</v>
      </c>
      <c r="B26">
        <v>130</v>
      </c>
      <c r="C26" t="s">
        <v>1</v>
      </c>
      <c r="D26">
        <v>1.89</v>
      </c>
      <c r="E26">
        <v>1.0714888338236861E-4</v>
      </c>
    </row>
    <row r="27" spans="1:5" x14ac:dyDescent="0.3">
      <c r="A27" t="s">
        <v>7</v>
      </c>
      <c r="B27">
        <v>130</v>
      </c>
      <c r="C27" t="s">
        <v>1</v>
      </c>
      <c r="D27">
        <v>1.8</v>
      </c>
      <c r="E27">
        <v>7.3756366545940644E-5</v>
      </c>
    </row>
    <row r="28" spans="1:5" x14ac:dyDescent="0.3">
      <c r="A28" t="s">
        <v>7</v>
      </c>
      <c r="B28">
        <v>130</v>
      </c>
      <c r="C28" t="s">
        <v>1</v>
      </c>
      <c r="D28">
        <v>1.71</v>
      </c>
      <c r="E28">
        <v>3.3055513854352014E-5</v>
      </c>
    </row>
    <row r="29" spans="1:5" x14ac:dyDescent="0.3">
      <c r="A29" t="s">
        <v>7</v>
      </c>
      <c r="B29">
        <v>130</v>
      </c>
      <c r="C29" t="s">
        <v>2</v>
      </c>
      <c r="D29">
        <v>1.89</v>
      </c>
      <c r="E29">
        <v>2.2436870000000001E-4</v>
      </c>
    </row>
    <row r="30" spans="1:5" x14ac:dyDescent="0.3">
      <c r="A30" t="s">
        <v>7</v>
      </c>
      <c r="B30">
        <v>130</v>
      </c>
      <c r="C30" t="s">
        <v>2</v>
      </c>
      <c r="D30">
        <v>1.8</v>
      </c>
      <c r="E30">
        <v>1.777808E-4</v>
      </c>
    </row>
    <row r="31" spans="1:5" x14ac:dyDescent="0.3">
      <c r="A31" t="s">
        <v>7</v>
      </c>
      <c r="B31">
        <v>130</v>
      </c>
      <c r="C31" t="s">
        <v>2</v>
      </c>
      <c r="D31">
        <v>1.71</v>
      </c>
      <c r="E31">
        <v>1.3775460000000001E-4</v>
      </c>
    </row>
    <row r="32" spans="1:5" x14ac:dyDescent="0.3">
      <c r="A32" t="s">
        <v>7</v>
      </c>
      <c r="B32">
        <v>25</v>
      </c>
      <c r="C32" t="s">
        <v>1</v>
      </c>
      <c r="D32">
        <v>1.89</v>
      </c>
      <c r="E32">
        <v>9.1740233156167861E-5</v>
      </c>
    </row>
    <row r="33" spans="1:5" x14ac:dyDescent="0.3">
      <c r="A33" t="s">
        <v>7</v>
      </c>
      <c r="B33">
        <v>25</v>
      </c>
      <c r="C33" t="s">
        <v>1</v>
      </c>
      <c r="D33">
        <v>1.8</v>
      </c>
      <c r="E33">
        <v>8.1958026739159529E-5</v>
      </c>
    </row>
    <row r="34" spans="1:5" x14ac:dyDescent="0.3">
      <c r="A34" t="s">
        <v>7</v>
      </c>
      <c r="B34">
        <v>25</v>
      </c>
      <c r="C34" t="s">
        <v>1</v>
      </c>
      <c r="D34">
        <v>1.71</v>
      </c>
      <c r="E34">
        <v>7.244569609021756E-5</v>
      </c>
    </row>
    <row r="35" spans="1:5" x14ac:dyDescent="0.3">
      <c r="A35" t="s">
        <v>7</v>
      </c>
      <c r="B35">
        <v>25</v>
      </c>
      <c r="C35" t="s">
        <v>2</v>
      </c>
      <c r="D35">
        <v>1.89</v>
      </c>
      <c r="E35">
        <v>6.6394200000000002E-5</v>
      </c>
    </row>
    <row r="36" spans="1:5" x14ac:dyDescent="0.3">
      <c r="A36" t="s">
        <v>7</v>
      </c>
      <c r="B36">
        <v>25</v>
      </c>
      <c r="C36" t="s">
        <v>2</v>
      </c>
      <c r="D36">
        <v>1.8</v>
      </c>
      <c r="E36">
        <v>4.4786619999999997E-5</v>
      </c>
    </row>
    <row r="37" spans="1:5" x14ac:dyDescent="0.3">
      <c r="A37" t="s">
        <v>7</v>
      </c>
      <c r="B37">
        <v>25</v>
      </c>
      <c r="C37" t="s">
        <v>2</v>
      </c>
      <c r="D37">
        <v>1.71</v>
      </c>
      <c r="E37">
        <v>2.5175629999999999E-5</v>
      </c>
    </row>
    <row r="38" spans="1:5" x14ac:dyDescent="0.3">
      <c r="A38" t="s">
        <v>8</v>
      </c>
      <c r="B38">
        <v>-45</v>
      </c>
      <c r="C38" t="s">
        <v>1</v>
      </c>
      <c r="D38">
        <v>1.89</v>
      </c>
      <c r="E38">
        <v>-1.4873320475827789E-4</v>
      </c>
    </row>
    <row r="39" spans="1:5" x14ac:dyDescent="0.3">
      <c r="A39" t="s">
        <v>8</v>
      </c>
      <c r="B39">
        <v>-45</v>
      </c>
      <c r="C39" t="s">
        <v>1</v>
      </c>
      <c r="D39">
        <v>1.8</v>
      </c>
      <c r="E39">
        <v>-1.5274941528553576E-4</v>
      </c>
    </row>
    <row r="40" spans="1:5" x14ac:dyDescent="0.3">
      <c r="A40" t="s">
        <v>8</v>
      </c>
      <c r="B40">
        <v>-45</v>
      </c>
      <c r="C40" t="s">
        <v>1</v>
      </c>
      <c r="D40">
        <v>1.71</v>
      </c>
      <c r="E40">
        <v>-1.409469781938899E-4</v>
      </c>
    </row>
    <row r="41" spans="1:5" x14ac:dyDescent="0.3">
      <c r="A41" t="s">
        <v>8</v>
      </c>
      <c r="B41">
        <v>-45</v>
      </c>
      <c r="C41" t="s">
        <v>2</v>
      </c>
      <c r="D41">
        <v>1.89</v>
      </c>
      <c r="E41">
        <v>3.0270460000000002E-5</v>
      </c>
    </row>
    <row r="42" spans="1:5" x14ac:dyDescent="0.3">
      <c r="A42" t="s">
        <v>8</v>
      </c>
      <c r="B42">
        <v>-45</v>
      </c>
      <c r="C42" t="s">
        <v>2</v>
      </c>
      <c r="D42">
        <v>1.8</v>
      </c>
      <c r="E42">
        <v>1.4574309999999999E-5</v>
      </c>
    </row>
    <row r="43" spans="1:5" x14ac:dyDescent="0.3">
      <c r="A43" t="s">
        <v>8</v>
      </c>
      <c r="B43">
        <v>-45</v>
      </c>
      <c r="C43" t="s">
        <v>2</v>
      </c>
      <c r="D43">
        <v>1.71</v>
      </c>
      <c r="E43">
        <v>4.7535280000000002E-6</v>
      </c>
    </row>
    <row r="44" spans="1:5" x14ac:dyDescent="0.3">
      <c r="A44" t="s">
        <v>8</v>
      </c>
      <c r="B44">
        <v>130</v>
      </c>
      <c r="C44" t="s">
        <v>1</v>
      </c>
      <c r="D44">
        <v>1.89</v>
      </c>
      <c r="E44">
        <v>-4.4410046914244994E-5</v>
      </c>
    </row>
    <row r="45" spans="1:5" x14ac:dyDescent="0.3">
      <c r="A45" t="s">
        <v>8</v>
      </c>
      <c r="B45">
        <v>130</v>
      </c>
      <c r="C45" t="s">
        <v>1</v>
      </c>
      <c r="D45">
        <v>1.8</v>
      </c>
      <c r="E45">
        <v>-5.7700546878480807E-5</v>
      </c>
    </row>
    <row r="46" spans="1:5" x14ac:dyDescent="0.3">
      <c r="A46" t="s">
        <v>8</v>
      </c>
      <c r="B46">
        <v>130</v>
      </c>
      <c r="C46" t="s">
        <v>1</v>
      </c>
      <c r="D46">
        <v>1.71</v>
      </c>
      <c r="E46">
        <v>-6.7361634491946987E-5</v>
      </c>
    </row>
    <row r="47" spans="1:5" x14ac:dyDescent="0.3">
      <c r="A47" t="s">
        <v>8</v>
      </c>
      <c r="B47">
        <v>130</v>
      </c>
      <c r="C47" t="s">
        <v>2</v>
      </c>
      <c r="D47">
        <v>1.89</v>
      </c>
      <c r="E47">
        <v>2.2916200000000001E-4</v>
      </c>
    </row>
    <row r="48" spans="1:5" x14ac:dyDescent="0.3">
      <c r="A48" t="s">
        <v>8</v>
      </c>
      <c r="B48">
        <v>130</v>
      </c>
      <c r="C48" t="s">
        <v>2</v>
      </c>
      <c r="D48">
        <v>1.8</v>
      </c>
      <c r="E48">
        <v>1.762632E-4</v>
      </c>
    </row>
    <row r="49" spans="1:5" x14ac:dyDescent="0.3">
      <c r="A49" t="s">
        <v>8</v>
      </c>
      <c r="B49">
        <v>130</v>
      </c>
      <c r="C49" t="s">
        <v>2</v>
      </c>
      <c r="D49">
        <v>1.71</v>
      </c>
      <c r="E49">
        <v>1.3574360000000001E-4</v>
      </c>
    </row>
    <row r="50" spans="1:5" x14ac:dyDescent="0.3">
      <c r="A50" t="s">
        <v>8</v>
      </c>
      <c r="B50">
        <v>25</v>
      </c>
      <c r="C50" t="s">
        <v>1</v>
      </c>
      <c r="D50">
        <v>1.89</v>
      </c>
      <c r="E50">
        <v>-1.262862243111007E-4</v>
      </c>
    </row>
    <row r="51" spans="1:5" x14ac:dyDescent="0.3">
      <c r="A51" t="s">
        <v>8</v>
      </c>
      <c r="B51">
        <v>25</v>
      </c>
      <c r="C51" t="s">
        <v>1</v>
      </c>
      <c r="D51">
        <v>1.8</v>
      </c>
      <c r="E51">
        <v>-1.2793827409363079E-4</v>
      </c>
    </row>
    <row r="52" spans="1:5" x14ac:dyDescent="0.3">
      <c r="A52" t="s">
        <v>8</v>
      </c>
      <c r="B52">
        <v>25</v>
      </c>
      <c r="C52" t="s">
        <v>1</v>
      </c>
      <c r="D52">
        <v>1.71</v>
      </c>
      <c r="E52">
        <v>-1.2638253034058522E-4</v>
      </c>
    </row>
    <row r="53" spans="1:5" x14ac:dyDescent="0.3">
      <c r="A53" t="s">
        <v>8</v>
      </c>
      <c r="B53">
        <v>25</v>
      </c>
      <c r="C53" t="s">
        <v>2</v>
      </c>
      <c r="D53">
        <v>1.89</v>
      </c>
      <c r="E53">
        <v>8.2017159999999995E-5</v>
      </c>
    </row>
    <row r="54" spans="1:5" x14ac:dyDescent="0.3">
      <c r="A54" t="s">
        <v>8</v>
      </c>
      <c r="B54">
        <v>25</v>
      </c>
      <c r="C54" t="s">
        <v>2</v>
      </c>
      <c r="D54">
        <v>1.8</v>
      </c>
      <c r="E54">
        <v>5.4628279999999999E-5</v>
      </c>
    </row>
    <row r="55" spans="1:5" x14ac:dyDescent="0.3">
      <c r="A55" t="s">
        <v>8</v>
      </c>
      <c r="B55">
        <v>25</v>
      </c>
      <c r="C55" t="s">
        <v>2</v>
      </c>
      <c r="D55">
        <v>1.71</v>
      </c>
      <c r="E55">
        <v>3.3958490000000003E-5</v>
      </c>
    </row>
    <row r="56" spans="1:5" x14ac:dyDescent="0.3">
      <c r="A56" t="s">
        <v>9</v>
      </c>
      <c r="B56">
        <v>-45</v>
      </c>
      <c r="C56" t="s">
        <v>1</v>
      </c>
      <c r="D56">
        <v>1.89</v>
      </c>
      <c r="E56">
        <v>1.4964793865945847E-4</v>
      </c>
    </row>
    <row r="57" spans="1:5" x14ac:dyDescent="0.3">
      <c r="A57" t="s">
        <v>9</v>
      </c>
      <c r="B57">
        <v>-45</v>
      </c>
      <c r="C57" t="s">
        <v>1</v>
      </c>
      <c r="D57">
        <v>1.8</v>
      </c>
      <c r="E57">
        <v>1.3776639886753372E-4</v>
      </c>
    </row>
    <row r="58" spans="1:5" x14ac:dyDescent="0.3">
      <c r="A58" t="s">
        <v>9</v>
      </c>
      <c r="B58">
        <v>-45</v>
      </c>
      <c r="C58" t="s">
        <v>1</v>
      </c>
      <c r="D58">
        <v>1.71</v>
      </c>
      <c r="E58">
        <v>1.2457648144537092E-4</v>
      </c>
    </row>
    <row r="59" spans="1:5" x14ac:dyDescent="0.3">
      <c r="A59" t="s">
        <v>9</v>
      </c>
      <c r="B59">
        <v>-45</v>
      </c>
      <c r="C59" t="s">
        <v>2</v>
      </c>
      <c r="D59">
        <v>1.89</v>
      </c>
      <c r="E59">
        <v>2.3115449999999999E-5</v>
      </c>
    </row>
    <row r="60" spans="1:5" x14ac:dyDescent="0.3">
      <c r="A60" t="s">
        <v>9</v>
      </c>
      <c r="B60">
        <v>-45</v>
      </c>
      <c r="C60" t="s">
        <v>2</v>
      </c>
      <c r="D60">
        <v>1.8</v>
      </c>
      <c r="E60">
        <v>1.116247E-5</v>
      </c>
    </row>
    <row r="61" spans="1:5" x14ac:dyDescent="0.3">
      <c r="A61" t="s">
        <v>9</v>
      </c>
      <c r="B61">
        <v>-45</v>
      </c>
      <c r="C61" t="s">
        <v>2</v>
      </c>
      <c r="D61">
        <v>1.71</v>
      </c>
      <c r="E61">
        <v>3.3404069999999998E-6</v>
      </c>
    </row>
    <row r="62" spans="1:5" x14ac:dyDescent="0.3">
      <c r="A62" t="s">
        <v>9</v>
      </c>
      <c r="B62">
        <v>130</v>
      </c>
      <c r="C62" t="s">
        <v>1</v>
      </c>
      <c r="D62">
        <v>1.89</v>
      </c>
      <c r="E62">
        <v>1.9934749853689482E-4</v>
      </c>
    </row>
    <row r="63" spans="1:5" x14ac:dyDescent="0.3">
      <c r="A63" t="s">
        <v>9</v>
      </c>
      <c r="B63">
        <v>130</v>
      </c>
      <c r="C63" t="s">
        <v>1</v>
      </c>
      <c r="D63">
        <v>1.8</v>
      </c>
      <c r="E63">
        <v>1.6510330772101511E-4</v>
      </c>
    </row>
    <row r="64" spans="1:5" x14ac:dyDescent="0.3">
      <c r="A64" t="s">
        <v>9</v>
      </c>
      <c r="B64">
        <v>130</v>
      </c>
      <c r="C64" t="s">
        <v>1</v>
      </c>
      <c r="D64">
        <v>1.71</v>
      </c>
      <c r="E64">
        <v>1.3163030485630056E-4</v>
      </c>
    </row>
    <row r="65" spans="1:5" x14ac:dyDescent="0.3">
      <c r="A65" t="s">
        <v>9</v>
      </c>
      <c r="B65">
        <v>130</v>
      </c>
      <c r="C65" t="s">
        <v>2</v>
      </c>
      <c r="D65">
        <v>1.89</v>
      </c>
      <c r="E65">
        <v>2.2252710000000001E-4</v>
      </c>
    </row>
    <row r="66" spans="1:5" x14ac:dyDescent="0.3">
      <c r="A66" t="s">
        <v>9</v>
      </c>
      <c r="B66">
        <v>130</v>
      </c>
      <c r="C66" t="s">
        <v>2</v>
      </c>
      <c r="D66">
        <v>1.8</v>
      </c>
      <c r="E66">
        <v>1.7722260000000001E-4</v>
      </c>
    </row>
    <row r="67" spans="1:5" x14ac:dyDescent="0.3">
      <c r="A67" t="s">
        <v>9</v>
      </c>
      <c r="B67">
        <v>130</v>
      </c>
      <c r="C67" t="s">
        <v>2</v>
      </c>
      <c r="D67">
        <v>1.71</v>
      </c>
      <c r="E67">
        <v>1.3861860000000001E-4</v>
      </c>
    </row>
    <row r="68" spans="1:5" x14ac:dyDescent="0.3">
      <c r="A68" t="s">
        <v>9</v>
      </c>
      <c r="B68">
        <v>25</v>
      </c>
      <c r="C68" t="s">
        <v>1</v>
      </c>
      <c r="D68">
        <v>1.89</v>
      </c>
      <c r="E68">
        <v>1.6852553015545002E-4</v>
      </c>
    </row>
    <row r="69" spans="1:5" x14ac:dyDescent="0.3">
      <c r="A69" t="s">
        <v>9</v>
      </c>
      <c r="B69">
        <v>25</v>
      </c>
      <c r="C69" t="s">
        <v>1</v>
      </c>
      <c r="D69">
        <v>1.8</v>
      </c>
      <c r="E69">
        <v>1.5197983975645535E-4</v>
      </c>
    </row>
    <row r="70" spans="1:5" x14ac:dyDescent="0.3">
      <c r="A70" t="s">
        <v>9</v>
      </c>
      <c r="B70">
        <v>25</v>
      </c>
      <c r="C70" t="s">
        <v>1</v>
      </c>
      <c r="D70">
        <v>1.71</v>
      </c>
      <c r="E70">
        <v>2.2252710000000001E-4</v>
      </c>
    </row>
    <row r="71" spans="1:5" x14ac:dyDescent="0.3">
      <c r="A71" t="s">
        <v>9</v>
      </c>
      <c r="B71">
        <v>25</v>
      </c>
      <c r="C71" t="s">
        <v>2</v>
      </c>
      <c r="D71">
        <v>1.89</v>
      </c>
      <c r="E71">
        <v>7.4946799999999999E-5</v>
      </c>
    </row>
    <row r="72" spans="1:5" x14ac:dyDescent="0.3">
      <c r="A72" t="s">
        <v>9</v>
      </c>
      <c r="B72">
        <v>25</v>
      </c>
      <c r="C72" t="s">
        <v>2</v>
      </c>
      <c r="D72">
        <v>1.8</v>
      </c>
      <c r="E72">
        <v>5.2036729999999998E-5</v>
      </c>
    </row>
    <row r="73" spans="1:5" x14ac:dyDescent="0.3">
      <c r="A73" t="s">
        <v>9</v>
      </c>
      <c r="B73">
        <v>25</v>
      </c>
      <c r="C73" t="s">
        <v>2</v>
      </c>
      <c r="D73">
        <v>1.71</v>
      </c>
      <c r="E73">
        <v>3.2720689999999999E-5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8466-A2A1-4ADB-9C48-541DAE60E2E9}">
  <dimension ref="A3:AM16"/>
  <sheetViews>
    <sheetView workbookViewId="0">
      <selection activeCell="B16" sqref="B16:I16"/>
    </sheetView>
  </sheetViews>
  <sheetFormatPr defaultRowHeight="14.4" x14ac:dyDescent="0.3"/>
  <cols>
    <col min="1" max="1" width="14.109375" bestFit="1" customWidth="1"/>
    <col min="2" max="2" width="15.5546875" bestFit="1" customWidth="1"/>
    <col min="3" max="10" width="12" bestFit="1" customWidth="1"/>
    <col min="11" max="11" width="12.6640625" bestFit="1" customWidth="1"/>
    <col min="12" max="28" width="12" bestFit="1" customWidth="1"/>
    <col min="29" max="29" width="12.6640625" bestFit="1" customWidth="1"/>
    <col min="30" max="37" width="12" bestFit="1" customWidth="1"/>
    <col min="38" max="38" width="9" bestFit="1" customWidth="1"/>
    <col min="39" max="41" width="12" bestFit="1" customWidth="1"/>
    <col min="42" max="42" width="9" bestFit="1" customWidth="1"/>
    <col min="43" max="43" width="11.6640625" bestFit="1" customWidth="1"/>
    <col min="44" max="53" width="12" bestFit="1" customWidth="1"/>
    <col min="54" max="54" width="9" bestFit="1" customWidth="1"/>
    <col min="55" max="56" width="11.6640625" bestFit="1" customWidth="1"/>
    <col min="57" max="57" width="12" bestFit="1" customWidth="1"/>
  </cols>
  <sheetData>
    <row r="3" spans="1:39" x14ac:dyDescent="0.3">
      <c r="A3" s="2" t="s">
        <v>18</v>
      </c>
      <c r="B3" s="2" t="s">
        <v>32</v>
      </c>
    </row>
    <row r="4" spans="1:39" x14ac:dyDescent="0.3">
      <c r="B4" t="s">
        <v>3</v>
      </c>
      <c r="K4" t="s">
        <v>4</v>
      </c>
      <c r="T4" t="s">
        <v>5</v>
      </c>
      <c r="AC4" t="s">
        <v>0</v>
      </c>
      <c r="AL4" t="s">
        <v>16</v>
      </c>
      <c r="AM4" t="s">
        <v>17</v>
      </c>
    </row>
    <row r="5" spans="1:39" x14ac:dyDescent="0.3">
      <c r="B5">
        <v>-45</v>
      </c>
      <c r="E5">
        <v>25</v>
      </c>
      <c r="H5">
        <v>130</v>
      </c>
      <c r="K5">
        <v>-45</v>
      </c>
      <c r="N5">
        <v>25</v>
      </c>
      <c r="Q5">
        <v>130</v>
      </c>
      <c r="T5">
        <v>-45</v>
      </c>
      <c r="W5">
        <v>25</v>
      </c>
      <c r="Z5">
        <v>130</v>
      </c>
      <c r="AC5">
        <v>-45</v>
      </c>
      <c r="AF5">
        <v>25</v>
      </c>
      <c r="AI5">
        <v>130</v>
      </c>
      <c r="AL5" t="s">
        <v>16</v>
      </c>
    </row>
    <row r="6" spans="1:39" x14ac:dyDescent="0.3">
      <c r="A6" s="2" t="s">
        <v>15</v>
      </c>
      <c r="B6">
        <v>1.71</v>
      </c>
      <c r="C6">
        <v>1.8</v>
      </c>
      <c r="D6">
        <v>1.89</v>
      </c>
      <c r="E6">
        <v>1.71</v>
      </c>
      <c r="F6">
        <v>1.8</v>
      </c>
      <c r="G6">
        <v>1.89</v>
      </c>
      <c r="H6">
        <v>1.71</v>
      </c>
      <c r="I6">
        <v>1.8</v>
      </c>
      <c r="J6">
        <v>1.89</v>
      </c>
      <c r="K6">
        <v>1.71</v>
      </c>
      <c r="L6">
        <v>1.8</v>
      </c>
      <c r="M6">
        <v>1.89</v>
      </c>
      <c r="N6">
        <v>1.71</v>
      </c>
      <c r="O6">
        <v>1.8</v>
      </c>
      <c r="P6">
        <v>1.89</v>
      </c>
      <c r="Q6">
        <v>1.71</v>
      </c>
      <c r="R6">
        <v>1.8</v>
      </c>
      <c r="S6">
        <v>1.89</v>
      </c>
      <c r="T6">
        <v>1.71</v>
      </c>
      <c r="U6">
        <v>1.8</v>
      </c>
      <c r="V6">
        <v>1.89</v>
      </c>
      <c r="W6">
        <v>1.71</v>
      </c>
      <c r="X6">
        <v>1.8</v>
      </c>
      <c r="Y6">
        <v>1.89</v>
      </c>
      <c r="Z6">
        <v>1.71</v>
      </c>
      <c r="AA6">
        <v>1.8</v>
      </c>
      <c r="AB6">
        <v>1.89</v>
      </c>
      <c r="AC6">
        <v>1.71</v>
      </c>
      <c r="AD6">
        <v>1.8</v>
      </c>
      <c r="AE6">
        <v>1.89</v>
      </c>
      <c r="AF6">
        <v>1.71</v>
      </c>
      <c r="AG6">
        <v>1.8</v>
      </c>
      <c r="AH6">
        <v>1.89</v>
      </c>
      <c r="AI6">
        <v>1.71</v>
      </c>
      <c r="AJ6">
        <v>1.8</v>
      </c>
      <c r="AK6">
        <v>1.89</v>
      </c>
      <c r="AL6" t="s">
        <v>16</v>
      </c>
    </row>
    <row r="7" spans="1:39" x14ac:dyDescent="0.3">
      <c r="A7" s="3" t="s">
        <v>1</v>
      </c>
      <c r="B7" s="4">
        <v>1.6063488957096528E-4</v>
      </c>
      <c r="C7" s="4">
        <v>1.8040117369433339E-4</v>
      </c>
      <c r="D7" s="4">
        <v>1.9686639819171958E-4</v>
      </c>
      <c r="E7" s="4">
        <v>1.6157033274932786E-4</v>
      </c>
      <c r="F7" s="4">
        <v>1.8512194506148383E-4</v>
      </c>
      <c r="G7" s="4">
        <v>2.0678648999905569E-4</v>
      </c>
      <c r="H7" s="4">
        <v>2.1398052997312345E-4</v>
      </c>
      <c r="I7" s="4">
        <v>2.7891794929812974E-4</v>
      </c>
      <c r="J7" s="4">
        <v>3.2304210818090429E-4</v>
      </c>
      <c r="K7" s="4">
        <v>3.5886906115500938E-4</v>
      </c>
      <c r="L7" s="4">
        <v>3.9417335185731872E-4</v>
      </c>
      <c r="M7" s="4">
        <v>4.2113441252566997E-4</v>
      </c>
      <c r="N7" s="4">
        <v>3.7114533460946841E-4</v>
      </c>
      <c r="O7" s="4">
        <v>4.1818547928307304E-4</v>
      </c>
      <c r="P7" s="4">
        <v>4.3939635778877939E-4</v>
      </c>
      <c r="Q7" s="4">
        <v>4.7811406574738147E-4</v>
      </c>
      <c r="R7" s="4">
        <v>5.344794939876607E-4</v>
      </c>
      <c r="S7" s="4">
        <v>5.8300063396565793E-4</v>
      </c>
      <c r="T7" s="4">
        <v>1.5762693816689932E-4</v>
      </c>
      <c r="U7" s="4">
        <v>1.7566278714531425E-4</v>
      </c>
      <c r="V7" s="4">
        <v>1.8564933441966858E-4</v>
      </c>
      <c r="W7" s="4">
        <v>1.6172247868484479E-4</v>
      </c>
      <c r="X7" s="4">
        <v>1.8289660781789507E-4</v>
      </c>
      <c r="Y7" s="4">
        <v>1.9902056615672681E-4</v>
      </c>
      <c r="Z7" s="4">
        <v>1.5006873103429186E-4</v>
      </c>
      <c r="AA7" s="4">
        <v>2.2974196785752188E-4</v>
      </c>
      <c r="AB7" s="4">
        <v>2.5229653418845643E-4</v>
      </c>
      <c r="AC7" s="4">
        <v>1.6083951993073331E-4</v>
      </c>
      <c r="AD7" s="4">
        <v>1.8385516757157827E-4</v>
      </c>
      <c r="AE7" s="4">
        <v>1.8713325523522784E-4</v>
      </c>
      <c r="AF7" s="4">
        <v>1.7231942360196317E-4</v>
      </c>
      <c r="AG7" s="4">
        <v>1.9274207443020774E-4</v>
      </c>
      <c r="AH7" s="4">
        <v>7.4946799999999999E-5</v>
      </c>
      <c r="AI7" s="4">
        <v>2.3770196367889351E-4</v>
      </c>
      <c r="AJ7" s="4">
        <v>2.7596905808213723E-4</v>
      </c>
      <c r="AK7" s="4">
        <v>3.1274778333789666E-4</v>
      </c>
      <c r="AL7" s="4"/>
      <c r="AM7" s="4">
        <v>9.3987609989793185E-3</v>
      </c>
    </row>
    <row r="8" spans="1:39" x14ac:dyDescent="0.3">
      <c r="A8" s="3" t="s">
        <v>2</v>
      </c>
      <c r="B8" s="4">
        <v>1.4967260000000001E-6</v>
      </c>
      <c r="C8" s="4">
        <v>1.139885E-5</v>
      </c>
      <c r="D8" s="4">
        <v>2.7973359999999999E-5</v>
      </c>
      <c r="E8" s="4">
        <v>2.719922E-5</v>
      </c>
      <c r="F8" s="4">
        <v>4.8776139999999998E-5</v>
      </c>
      <c r="G8" s="4">
        <v>7.9593670000000001E-5</v>
      </c>
      <c r="H8" s="4">
        <v>1.370086E-4</v>
      </c>
      <c r="I8" s="4">
        <v>2.8995810000000003E-4</v>
      </c>
      <c r="J8" s="4">
        <v>3.3248309999999999E-4</v>
      </c>
      <c r="K8" s="4">
        <v>-6.8495600000000002E-6</v>
      </c>
      <c r="L8" s="4">
        <v>2.4699190000000002E-6</v>
      </c>
      <c r="M8" s="4">
        <v>1.50076E-5</v>
      </c>
      <c r="N8" s="4">
        <v>2.6863160000000001E-5</v>
      </c>
      <c r="O8" s="4">
        <v>4.6572449999999998E-5</v>
      </c>
      <c r="P8" s="4">
        <v>6.4437799999999995E-5</v>
      </c>
      <c r="Q8" s="4">
        <v>1.559721E-4</v>
      </c>
      <c r="R8" s="4">
        <v>1.975418E-4</v>
      </c>
      <c r="S8" s="4">
        <v>2.6202719999999998E-4</v>
      </c>
      <c r="T8" s="4">
        <v>3.5921380000000001E-6</v>
      </c>
      <c r="U8" s="4">
        <v>6.1578779999999998E-6</v>
      </c>
      <c r="V8" s="4">
        <v>1.504191E-5</v>
      </c>
      <c r="W8" s="4">
        <v>2.5336510000000001E-5</v>
      </c>
      <c r="X8" s="4">
        <v>4.3411729999999998E-5</v>
      </c>
      <c r="Y8" s="4">
        <v>6.5195319999999997E-5</v>
      </c>
      <c r="Z8" s="4">
        <v>2.3633120000000001E-4</v>
      </c>
      <c r="AA8" s="4">
        <v>1.9850329999999999E-4</v>
      </c>
      <c r="AB8" s="4">
        <v>2.4449759999999997E-4</v>
      </c>
      <c r="AC8" s="4">
        <v>-6.8993549999999998E-6</v>
      </c>
      <c r="AD8" s="4">
        <v>5.219724E-6</v>
      </c>
      <c r="AE8" s="4">
        <v>2.003901E-5</v>
      </c>
      <c r="AF8" s="4">
        <v>2.6139870000000002E-5</v>
      </c>
      <c r="AG8" s="4">
        <v>4.8809279999999999E-5</v>
      </c>
      <c r="AH8" s="4">
        <v>7.4946799999999999E-5</v>
      </c>
      <c r="AI8" s="4">
        <v>2.2252710000000001E-4</v>
      </c>
      <c r="AJ8" s="4">
        <v>1.9430289999999999E-4</v>
      </c>
      <c r="AK8" s="4">
        <v>2.6154359999999997E-4</v>
      </c>
      <c r="AL8" s="4"/>
      <c r="AM8" s="4">
        <v>3.40462675E-3</v>
      </c>
    </row>
    <row r="9" spans="1:39" x14ac:dyDescent="0.3">
      <c r="A9" s="3" t="s">
        <v>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 x14ac:dyDescent="0.3">
      <c r="A10" s="3" t="s">
        <v>17</v>
      </c>
      <c r="B10" s="4">
        <v>1.6213161557096528E-4</v>
      </c>
      <c r="C10" s="4">
        <v>1.9180002369433339E-4</v>
      </c>
      <c r="D10" s="4">
        <v>2.2483975819171959E-4</v>
      </c>
      <c r="E10" s="4">
        <v>1.8876955274932787E-4</v>
      </c>
      <c r="F10" s="4">
        <v>2.3389808506148383E-4</v>
      </c>
      <c r="G10" s="4">
        <v>2.863801599990557E-4</v>
      </c>
      <c r="H10" s="4">
        <v>3.5098912997312342E-4</v>
      </c>
      <c r="I10" s="4">
        <v>5.6887604929812977E-4</v>
      </c>
      <c r="J10" s="4">
        <v>6.5552520818090427E-4</v>
      </c>
      <c r="K10" s="4">
        <v>3.5201950115500938E-4</v>
      </c>
      <c r="L10" s="4">
        <v>3.9664327085731874E-4</v>
      </c>
      <c r="M10" s="4">
        <v>4.3614201252566994E-4</v>
      </c>
      <c r="N10" s="4">
        <v>3.9800849460946844E-4</v>
      </c>
      <c r="O10" s="4">
        <v>4.6475792928307301E-4</v>
      </c>
      <c r="P10" s="4">
        <v>5.0383415778877943E-4</v>
      </c>
      <c r="Q10" s="4">
        <v>6.3408616574738149E-4</v>
      </c>
      <c r="R10" s="4">
        <v>7.3202129398766073E-4</v>
      </c>
      <c r="S10" s="4">
        <v>8.4502783396565796E-4</v>
      </c>
      <c r="T10" s="4">
        <v>1.6121907616689933E-4</v>
      </c>
      <c r="U10" s="4">
        <v>1.8182066514531425E-4</v>
      </c>
      <c r="V10" s="4">
        <v>2.0069124441966858E-4</v>
      </c>
      <c r="W10" s="4">
        <v>1.8705898868484481E-4</v>
      </c>
      <c r="X10" s="4">
        <v>2.2630833781789507E-4</v>
      </c>
      <c r="Y10" s="4">
        <v>2.6421588615672682E-4</v>
      </c>
      <c r="Z10" s="4">
        <v>3.8639993103429187E-4</v>
      </c>
      <c r="AA10" s="4">
        <v>4.2824526785752187E-4</v>
      </c>
      <c r="AB10" s="4">
        <v>4.9679413418845641E-4</v>
      </c>
      <c r="AC10" s="4">
        <v>1.539401649307333E-4</v>
      </c>
      <c r="AD10" s="4">
        <v>1.8907489157157827E-4</v>
      </c>
      <c r="AE10" s="4">
        <v>2.0717226523522784E-4</v>
      </c>
      <c r="AF10" s="4">
        <v>1.9845929360196317E-4</v>
      </c>
      <c r="AG10" s="4">
        <v>2.4155135443020774E-4</v>
      </c>
      <c r="AH10" s="4">
        <v>1.498936E-4</v>
      </c>
      <c r="AI10" s="4">
        <v>4.6022906367889353E-4</v>
      </c>
      <c r="AJ10" s="4">
        <v>4.7027195808213725E-4</v>
      </c>
      <c r="AK10" s="4">
        <v>5.7429138333789658E-4</v>
      </c>
      <c r="AL10" s="4"/>
      <c r="AM10" s="4">
        <v>1.2803387748979319E-2</v>
      </c>
    </row>
    <row r="12" spans="1:39" x14ac:dyDescent="0.3">
      <c r="B12">
        <f>MIN(B7:J7)</f>
        <v>1.6063488957096528E-4</v>
      </c>
      <c r="C12">
        <f>MAX(B7:J7)</f>
        <v>3.2304210818090429E-4</v>
      </c>
      <c r="D12">
        <f>MIN(K7:S7)</f>
        <v>3.5886906115500938E-4</v>
      </c>
      <c r="E12">
        <f>MAX(K7:S7)</f>
        <v>5.8300063396565793E-4</v>
      </c>
      <c r="F12">
        <f>MIN(T7:AB7)</f>
        <v>1.5006873103429186E-4</v>
      </c>
      <c r="G12">
        <f>MAX(T7:AB7)</f>
        <v>2.5229653418845643E-4</v>
      </c>
      <c r="H12">
        <f>MIN(AC7:AK7)</f>
        <v>7.4946799999999999E-5</v>
      </c>
      <c r="I12">
        <f>MAX(AC7:AK7)</f>
        <v>3.1274778333789666E-4</v>
      </c>
    </row>
    <row r="13" spans="1:39" x14ac:dyDescent="0.3">
      <c r="B13">
        <f>MIN(B8:J8)</f>
        <v>1.4967260000000001E-6</v>
      </c>
      <c r="C13">
        <f>MAX(B8:J8)</f>
        <v>3.3248309999999999E-4</v>
      </c>
      <c r="D13">
        <f>MIN(K8:S8)</f>
        <v>-6.8495600000000002E-6</v>
      </c>
      <c r="E13">
        <f>MAX(K8:S8)</f>
        <v>2.6202719999999998E-4</v>
      </c>
      <c r="F13">
        <f>MIN(T8:AB8)</f>
        <v>3.5921380000000001E-6</v>
      </c>
      <c r="G13">
        <f>MAX(T8:AB8)</f>
        <v>2.4449759999999997E-4</v>
      </c>
      <c r="H13">
        <f>MIN(AC8:AK8)</f>
        <v>-6.8993549999999998E-6</v>
      </c>
      <c r="I13">
        <f>MAX(AC8:AK8)</f>
        <v>2.6154359999999997E-4</v>
      </c>
    </row>
    <row r="15" spans="1:39" x14ac:dyDescent="0.3">
      <c r="B15">
        <f>B12*1000</f>
        <v>0.16063488957096528</v>
      </c>
      <c r="C15">
        <f>C12*1000</f>
        <v>0.32304210818090429</v>
      </c>
      <c r="D15">
        <f>D12*1000</f>
        <v>0.35886906115500938</v>
      </c>
      <c r="E15">
        <f>E12*1000</f>
        <v>0.58300063396565793</v>
      </c>
      <c r="F15">
        <f>F12*1000</f>
        <v>0.15006873103429186</v>
      </c>
      <c r="G15">
        <f>G12*1000</f>
        <v>0.25229653418845643</v>
      </c>
      <c r="H15">
        <f>H12*1000</f>
        <v>7.4946799999999994E-2</v>
      </c>
      <c r="I15">
        <f>I12*1000</f>
        <v>0.31274778333789666</v>
      </c>
    </row>
    <row r="16" spans="1:39" x14ac:dyDescent="0.3">
      <c r="B16">
        <f>B13*1000</f>
        <v>1.4967260000000001E-3</v>
      </c>
      <c r="C16">
        <f>C13*1000</f>
        <v>0.33248309999999998</v>
      </c>
      <c r="D16">
        <f>D13*1000</f>
        <v>-6.8495600000000002E-3</v>
      </c>
      <c r="E16">
        <f>E13*1000</f>
        <v>0.26202719999999996</v>
      </c>
      <c r="F16">
        <f>F13*1000</f>
        <v>3.5921379999999999E-3</v>
      </c>
      <c r="G16">
        <f>G13*1000</f>
        <v>0.24449759999999998</v>
      </c>
      <c r="H16">
        <f>H13*1000</f>
        <v>-6.8993549999999994E-3</v>
      </c>
      <c r="I16">
        <f>I13*1000</f>
        <v>0.26154359999999999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D2031-EC83-4C90-B6C3-28A1CFC6CBA9}">
  <dimension ref="A1:H73"/>
  <sheetViews>
    <sheetView workbookViewId="0">
      <selection sqref="A1:E1048576"/>
    </sheetView>
  </sheetViews>
  <sheetFormatPr defaultRowHeight="14.4" x14ac:dyDescent="0.3"/>
  <cols>
    <col min="7" max="7" width="12" bestFit="1" customWidth="1"/>
  </cols>
  <sheetData>
    <row r="1" spans="1:5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 t="s">
        <v>0</v>
      </c>
      <c r="B2">
        <v>-45</v>
      </c>
      <c r="C2" t="s">
        <v>1</v>
      </c>
      <c r="D2">
        <v>1.89</v>
      </c>
      <c r="E2">
        <v>1.8713325523522784E-4</v>
      </c>
    </row>
    <row r="3" spans="1:5" x14ac:dyDescent="0.3">
      <c r="A3" t="s">
        <v>0</v>
      </c>
      <c r="B3">
        <v>-45</v>
      </c>
      <c r="C3" t="s">
        <v>1</v>
      </c>
      <c r="D3">
        <v>1.8</v>
      </c>
      <c r="E3">
        <v>1.8385516757157827E-4</v>
      </c>
    </row>
    <row r="4" spans="1:5" x14ac:dyDescent="0.3">
      <c r="A4" t="s">
        <v>0</v>
      </c>
      <c r="B4">
        <v>-45</v>
      </c>
      <c r="C4" t="s">
        <v>1</v>
      </c>
      <c r="D4">
        <v>1.71</v>
      </c>
      <c r="E4">
        <v>1.6083951993073331E-4</v>
      </c>
    </row>
    <row r="5" spans="1:5" x14ac:dyDescent="0.3">
      <c r="A5" t="s">
        <v>0</v>
      </c>
      <c r="B5">
        <v>-45</v>
      </c>
      <c r="C5" t="s">
        <v>2</v>
      </c>
      <c r="D5">
        <v>1.89</v>
      </c>
      <c r="E5">
        <v>2.003901E-5</v>
      </c>
    </row>
    <row r="6" spans="1:5" x14ac:dyDescent="0.3">
      <c r="A6" t="s">
        <v>0</v>
      </c>
      <c r="B6">
        <v>-45</v>
      </c>
      <c r="C6" t="s">
        <v>2</v>
      </c>
      <c r="D6">
        <v>1.8</v>
      </c>
      <c r="E6">
        <v>5.219724E-6</v>
      </c>
    </row>
    <row r="7" spans="1:5" x14ac:dyDescent="0.3">
      <c r="A7" t="s">
        <v>0</v>
      </c>
      <c r="B7">
        <v>-45</v>
      </c>
      <c r="C7" t="s">
        <v>2</v>
      </c>
      <c r="D7">
        <v>1.71</v>
      </c>
      <c r="E7">
        <v>-6.8993549999999998E-6</v>
      </c>
    </row>
    <row r="8" spans="1:5" x14ac:dyDescent="0.3">
      <c r="A8" t="s">
        <v>0</v>
      </c>
      <c r="B8">
        <v>130</v>
      </c>
      <c r="C8" t="s">
        <v>1</v>
      </c>
      <c r="D8">
        <v>1.89</v>
      </c>
      <c r="E8">
        <v>3.1274778333789666E-4</v>
      </c>
    </row>
    <row r="9" spans="1:5" x14ac:dyDescent="0.3">
      <c r="A9" t="s">
        <v>0</v>
      </c>
      <c r="B9">
        <v>130</v>
      </c>
      <c r="C9" t="s">
        <v>1</v>
      </c>
      <c r="D9">
        <v>1.8</v>
      </c>
      <c r="E9">
        <v>2.7596905808213723E-4</v>
      </c>
    </row>
    <row r="10" spans="1:5" x14ac:dyDescent="0.3">
      <c r="A10" t="s">
        <v>0</v>
      </c>
      <c r="B10">
        <v>130</v>
      </c>
      <c r="C10" t="s">
        <v>1</v>
      </c>
      <c r="D10">
        <v>1.71</v>
      </c>
      <c r="E10">
        <v>2.3770196367889351E-4</v>
      </c>
    </row>
    <row r="11" spans="1:5" x14ac:dyDescent="0.3">
      <c r="A11" t="s">
        <v>0</v>
      </c>
      <c r="B11">
        <v>130</v>
      </c>
      <c r="C11" t="s">
        <v>2</v>
      </c>
      <c r="D11">
        <v>1.89</v>
      </c>
      <c r="E11">
        <v>2.6154359999999997E-4</v>
      </c>
    </row>
    <row r="12" spans="1:5" x14ac:dyDescent="0.3">
      <c r="A12" t="s">
        <v>0</v>
      </c>
      <c r="B12">
        <v>130</v>
      </c>
      <c r="C12" t="s">
        <v>2</v>
      </c>
      <c r="D12">
        <v>1.8</v>
      </c>
      <c r="E12">
        <v>1.9430289999999999E-4</v>
      </c>
    </row>
    <row r="13" spans="1:5" x14ac:dyDescent="0.3">
      <c r="A13" t="s">
        <v>0</v>
      </c>
      <c r="B13">
        <v>130</v>
      </c>
      <c r="C13" t="s">
        <v>2</v>
      </c>
      <c r="D13">
        <v>1.71</v>
      </c>
      <c r="E13">
        <v>2.2252710000000001E-4</v>
      </c>
    </row>
    <row r="14" spans="1:5" x14ac:dyDescent="0.3">
      <c r="A14" t="s">
        <v>0</v>
      </c>
      <c r="B14">
        <v>25</v>
      </c>
      <c r="C14" t="s">
        <v>1</v>
      </c>
      <c r="D14">
        <v>1.89</v>
      </c>
      <c r="E14">
        <v>7.4946799999999999E-5</v>
      </c>
    </row>
    <row r="15" spans="1:5" x14ac:dyDescent="0.3">
      <c r="A15" t="s">
        <v>0</v>
      </c>
      <c r="B15">
        <v>25</v>
      </c>
      <c r="C15" t="s">
        <v>1</v>
      </c>
      <c r="D15">
        <v>1.8</v>
      </c>
      <c r="E15">
        <v>1.9274207443020774E-4</v>
      </c>
    </row>
    <row r="16" spans="1:5" x14ac:dyDescent="0.3">
      <c r="A16" t="s">
        <v>0</v>
      </c>
      <c r="B16">
        <v>25</v>
      </c>
      <c r="C16" t="s">
        <v>1</v>
      </c>
      <c r="D16">
        <v>1.71</v>
      </c>
      <c r="E16">
        <v>1.7231942360196317E-4</v>
      </c>
    </row>
    <row r="17" spans="1:8" x14ac:dyDescent="0.3">
      <c r="A17" t="s">
        <v>0</v>
      </c>
      <c r="B17">
        <v>25</v>
      </c>
      <c r="C17" t="s">
        <v>2</v>
      </c>
      <c r="D17">
        <v>1.89</v>
      </c>
      <c r="E17">
        <v>7.4946799999999999E-5</v>
      </c>
    </row>
    <row r="18" spans="1:8" x14ac:dyDescent="0.3">
      <c r="A18" t="s">
        <v>0</v>
      </c>
      <c r="B18">
        <v>25</v>
      </c>
      <c r="C18" t="s">
        <v>2</v>
      </c>
      <c r="D18">
        <v>1.8</v>
      </c>
      <c r="E18">
        <v>4.8809279999999999E-5</v>
      </c>
    </row>
    <row r="19" spans="1:8" x14ac:dyDescent="0.3">
      <c r="A19" t="s">
        <v>0</v>
      </c>
      <c r="B19">
        <v>25</v>
      </c>
      <c r="C19" t="s">
        <v>2</v>
      </c>
      <c r="D19">
        <v>1.71</v>
      </c>
      <c r="E19">
        <v>2.6139870000000002E-5</v>
      </c>
    </row>
    <row r="20" spans="1:8" x14ac:dyDescent="0.3">
      <c r="A20" t="s">
        <v>3</v>
      </c>
      <c r="B20">
        <v>-45</v>
      </c>
      <c r="C20" t="s">
        <v>1</v>
      </c>
      <c r="D20">
        <v>1.89</v>
      </c>
      <c r="E20">
        <v>1.9686639819171958E-4</v>
      </c>
      <c r="G20">
        <f>MIN(E20:E34)</f>
        <v>1.4967260000000001E-6</v>
      </c>
      <c r="H20">
        <f>MAX(E20:E34)</f>
        <v>3.3248309999999999E-4</v>
      </c>
    </row>
    <row r="21" spans="1:8" x14ac:dyDescent="0.3">
      <c r="A21" t="s">
        <v>3</v>
      </c>
      <c r="B21">
        <v>-45</v>
      </c>
      <c r="C21" t="s">
        <v>1</v>
      </c>
      <c r="D21">
        <v>1.8</v>
      </c>
      <c r="E21">
        <v>1.8040117369433339E-4</v>
      </c>
    </row>
    <row r="22" spans="1:8" x14ac:dyDescent="0.3">
      <c r="A22" t="s">
        <v>3</v>
      </c>
      <c r="B22">
        <v>-45</v>
      </c>
      <c r="C22" t="s">
        <v>1</v>
      </c>
      <c r="D22">
        <v>1.71</v>
      </c>
      <c r="E22">
        <v>1.6063488957096528E-4</v>
      </c>
    </row>
    <row r="23" spans="1:8" x14ac:dyDescent="0.3">
      <c r="A23" t="s">
        <v>3</v>
      </c>
      <c r="B23">
        <v>-45</v>
      </c>
      <c r="C23" t="s">
        <v>2</v>
      </c>
      <c r="D23">
        <v>1.89</v>
      </c>
      <c r="E23">
        <v>2.7973359999999999E-5</v>
      </c>
    </row>
    <row r="24" spans="1:8" x14ac:dyDescent="0.3">
      <c r="A24" t="s">
        <v>3</v>
      </c>
      <c r="B24">
        <v>-45</v>
      </c>
      <c r="C24" t="s">
        <v>2</v>
      </c>
      <c r="D24">
        <v>1.8</v>
      </c>
      <c r="E24">
        <v>1.139885E-5</v>
      </c>
    </row>
    <row r="25" spans="1:8" x14ac:dyDescent="0.3">
      <c r="A25" t="s">
        <v>3</v>
      </c>
      <c r="B25">
        <v>-45</v>
      </c>
      <c r="C25" t="s">
        <v>2</v>
      </c>
      <c r="D25">
        <v>1.71</v>
      </c>
      <c r="E25">
        <v>1.4967260000000001E-6</v>
      </c>
    </row>
    <row r="26" spans="1:8" x14ac:dyDescent="0.3">
      <c r="A26" t="s">
        <v>3</v>
      </c>
      <c r="B26">
        <v>130</v>
      </c>
      <c r="C26" t="s">
        <v>1</v>
      </c>
      <c r="D26">
        <v>1.89</v>
      </c>
      <c r="E26">
        <v>3.2304210818090429E-4</v>
      </c>
    </row>
    <row r="27" spans="1:8" x14ac:dyDescent="0.3">
      <c r="A27" t="s">
        <v>3</v>
      </c>
      <c r="B27">
        <v>130</v>
      </c>
      <c r="C27" t="s">
        <v>1</v>
      </c>
      <c r="D27">
        <v>1.8</v>
      </c>
      <c r="E27">
        <v>2.7891794929812974E-4</v>
      </c>
    </row>
    <row r="28" spans="1:8" x14ac:dyDescent="0.3">
      <c r="A28" t="s">
        <v>3</v>
      </c>
      <c r="B28">
        <v>130</v>
      </c>
      <c r="C28" t="s">
        <v>1</v>
      </c>
      <c r="D28">
        <v>1.71</v>
      </c>
      <c r="E28">
        <v>2.1398052997312345E-4</v>
      </c>
    </row>
    <row r="29" spans="1:8" x14ac:dyDescent="0.3">
      <c r="A29" t="s">
        <v>3</v>
      </c>
      <c r="B29">
        <v>130</v>
      </c>
      <c r="C29" t="s">
        <v>2</v>
      </c>
      <c r="D29">
        <v>1.89</v>
      </c>
      <c r="E29">
        <v>3.3248309999999999E-4</v>
      </c>
    </row>
    <row r="30" spans="1:8" x14ac:dyDescent="0.3">
      <c r="A30" t="s">
        <v>3</v>
      </c>
      <c r="B30">
        <v>130</v>
      </c>
      <c r="C30" t="s">
        <v>2</v>
      </c>
      <c r="D30">
        <v>1.8</v>
      </c>
      <c r="E30">
        <v>2.8995810000000003E-4</v>
      </c>
    </row>
    <row r="31" spans="1:8" x14ac:dyDescent="0.3">
      <c r="A31" t="s">
        <v>3</v>
      </c>
      <c r="B31">
        <v>130</v>
      </c>
      <c r="C31" t="s">
        <v>2</v>
      </c>
      <c r="D31">
        <v>1.71</v>
      </c>
      <c r="E31">
        <v>1.370086E-4</v>
      </c>
    </row>
    <row r="32" spans="1:8" x14ac:dyDescent="0.3">
      <c r="A32" t="s">
        <v>3</v>
      </c>
      <c r="B32">
        <v>25</v>
      </c>
      <c r="C32" t="s">
        <v>1</v>
      </c>
      <c r="D32">
        <v>1.89</v>
      </c>
      <c r="E32">
        <v>2.0678648999905569E-4</v>
      </c>
    </row>
    <row r="33" spans="1:5" x14ac:dyDescent="0.3">
      <c r="A33" t="s">
        <v>3</v>
      </c>
      <c r="B33">
        <v>25</v>
      </c>
      <c r="C33" t="s">
        <v>1</v>
      </c>
      <c r="D33">
        <v>1.8</v>
      </c>
      <c r="E33">
        <v>1.8512194506148383E-4</v>
      </c>
    </row>
    <row r="34" spans="1:5" x14ac:dyDescent="0.3">
      <c r="A34" t="s">
        <v>3</v>
      </c>
      <c r="B34">
        <v>25</v>
      </c>
      <c r="C34" t="s">
        <v>1</v>
      </c>
      <c r="D34">
        <v>1.71</v>
      </c>
      <c r="E34">
        <v>1.6157033274932786E-4</v>
      </c>
    </row>
    <row r="35" spans="1:5" x14ac:dyDescent="0.3">
      <c r="A35" t="s">
        <v>3</v>
      </c>
      <c r="B35">
        <v>25</v>
      </c>
      <c r="C35" t="s">
        <v>2</v>
      </c>
      <c r="D35">
        <v>1.89</v>
      </c>
      <c r="E35">
        <v>7.9593670000000001E-5</v>
      </c>
    </row>
    <row r="36" spans="1:5" x14ac:dyDescent="0.3">
      <c r="A36" t="s">
        <v>3</v>
      </c>
      <c r="B36">
        <v>25</v>
      </c>
      <c r="C36" t="s">
        <v>2</v>
      </c>
      <c r="D36">
        <v>1.8</v>
      </c>
      <c r="E36">
        <v>4.8776139999999998E-5</v>
      </c>
    </row>
    <row r="37" spans="1:5" x14ac:dyDescent="0.3">
      <c r="A37" t="s">
        <v>3</v>
      </c>
      <c r="B37">
        <v>25</v>
      </c>
      <c r="C37" t="s">
        <v>2</v>
      </c>
      <c r="D37">
        <v>1.71</v>
      </c>
      <c r="E37">
        <v>2.719922E-5</v>
      </c>
    </row>
    <row r="38" spans="1:5" x14ac:dyDescent="0.3">
      <c r="A38" t="s">
        <v>4</v>
      </c>
      <c r="B38">
        <v>-45</v>
      </c>
      <c r="C38" t="s">
        <v>1</v>
      </c>
      <c r="D38">
        <v>1.89</v>
      </c>
      <c r="E38">
        <v>4.2113441252566997E-4</v>
      </c>
    </row>
    <row r="39" spans="1:5" x14ac:dyDescent="0.3">
      <c r="A39" t="s">
        <v>4</v>
      </c>
      <c r="B39">
        <v>-45</v>
      </c>
      <c r="C39" t="s">
        <v>1</v>
      </c>
      <c r="D39">
        <v>1.8</v>
      </c>
      <c r="E39">
        <v>3.9417335185731872E-4</v>
      </c>
    </row>
    <row r="40" spans="1:5" x14ac:dyDescent="0.3">
      <c r="A40" t="s">
        <v>4</v>
      </c>
      <c r="B40">
        <v>-45</v>
      </c>
      <c r="C40" t="s">
        <v>1</v>
      </c>
      <c r="D40">
        <v>1.71</v>
      </c>
      <c r="E40">
        <v>3.5886906115500938E-4</v>
      </c>
    </row>
    <row r="41" spans="1:5" x14ac:dyDescent="0.3">
      <c r="A41" t="s">
        <v>4</v>
      </c>
      <c r="B41">
        <v>-45</v>
      </c>
      <c r="C41" t="s">
        <v>2</v>
      </c>
      <c r="D41">
        <v>1.89</v>
      </c>
      <c r="E41">
        <v>1.50076E-5</v>
      </c>
    </row>
    <row r="42" spans="1:5" x14ac:dyDescent="0.3">
      <c r="A42" t="s">
        <v>4</v>
      </c>
      <c r="B42">
        <v>-45</v>
      </c>
      <c r="C42" t="s">
        <v>2</v>
      </c>
      <c r="D42">
        <v>1.8</v>
      </c>
      <c r="E42">
        <v>2.4699190000000002E-6</v>
      </c>
    </row>
    <row r="43" spans="1:5" x14ac:dyDescent="0.3">
      <c r="A43" t="s">
        <v>4</v>
      </c>
      <c r="B43">
        <v>-45</v>
      </c>
      <c r="C43" t="s">
        <v>2</v>
      </c>
      <c r="D43">
        <v>1.71</v>
      </c>
      <c r="E43">
        <v>-6.8495600000000002E-6</v>
      </c>
    </row>
    <row r="44" spans="1:5" x14ac:dyDescent="0.3">
      <c r="A44" t="s">
        <v>4</v>
      </c>
      <c r="B44">
        <v>130</v>
      </c>
      <c r="C44" t="s">
        <v>1</v>
      </c>
      <c r="D44">
        <v>1.89</v>
      </c>
      <c r="E44">
        <v>5.8300063396565793E-4</v>
      </c>
    </row>
    <row r="45" spans="1:5" x14ac:dyDescent="0.3">
      <c r="A45" t="s">
        <v>4</v>
      </c>
      <c r="B45">
        <v>130</v>
      </c>
      <c r="C45" t="s">
        <v>1</v>
      </c>
      <c r="D45">
        <v>1.8</v>
      </c>
      <c r="E45">
        <v>5.344794939876607E-4</v>
      </c>
    </row>
    <row r="46" spans="1:5" x14ac:dyDescent="0.3">
      <c r="A46" t="s">
        <v>4</v>
      </c>
      <c r="B46">
        <v>130</v>
      </c>
      <c r="C46" t="s">
        <v>1</v>
      </c>
      <c r="D46">
        <v>1.71</v>
      </c>
      <c r="E46">
        <v>4.7811406574738147E-4</v>
      </c>
    </row>
    <row r="47" spans="1:5" x14ac:dyDescent="0.3">
      <c r="A47" t="s">
        <v>4</v>
      </c>
      <c r="B47">
        <v>130</v>
      </c>
      <c r="C47" t="s">
        <v>2</v>
      </c>
      <c r="D47">
        <v>1.89</v>
      </c>
      <c r="E47">
        <v>2.6202719999999998E-4</v>
      </c>
    </row>
    <row r="48" spans="1:5" x14ac:dyDescent="0.3">
      <c r="A48" t="s">
        <v>4</v>
      </c>
      <c r="B48">
        <v>130</v>
      </c>
      <c r="C48" t="s">
        <v>2</v>
      </c>
      <c r="D48">
        <v>1.8</v>
      </c>
      <c r="E48">
        <v>1.975418E-4</v>
      </c>
    </row>
    <row r="49" spans="1:5" x14ac:dyDescent="0.3">
      <c r="A49" t="s">
        <v>4</v>
      </c>
      <c r="B49">
        <v>130</v>
      </c>
      <c r="C49" t="s">
        <v>2</v>
      </c>
      <c r="D49">
        <v>1.71</v>
      </c>
      <c r="E49">
        <v>1.559721E-4</v>
      </c>
    </row>
    <row r="50" spans="1:5" x14ac:dyDescent="0.3">
      <c r="A50" t="s">
        <v>4</v>
      </c>
      <c r="B50">
        <v>25</v>
      </c>
      <c r="C50" t="s">
        <v>1</v>
      </c>
      <c r="D50">
        <v>1.89</v>
      </c>
      <c r="E50">
        <v>4.3939635778877939E-4</v>
      </c>
    </row>
    <row r="51" spans="1:5" x14ac:dyDescent="0.3">
      <c r="A51" t="s">
        <v>4</v>
      </c>
      <c r="B51">
        <v>25</v>
      </c>
      <c r="C51" t="s">
        <v>1</v>
      </c>
      <c r="D51">
        <v>1.8</v>
      </c>
      <c r="E51">
        <v>4.1818547928307304E-4</v>
      </c>
    </row>
    <row r="52" spans="1:5" x14ac:dyDescent="0.3">
      <c r="A52" t="s">
        <v>4</v>
      </c>
      <c r="B52">
        <v>25</v>
      </c>
      <c r="C52" t="s">
        <v>1</v>
      </c>
      <c r="D52">
        <v>1.71</v>
      </c>
      <c r="E52">
        <v>3.7114533460946841E-4</v>
      </c>
    </row>
    <row r="53" spans="1:5" x14ac:dyDescent="0.3">
      <c r="A53" t="s">
        <v>4</v>
      </c>
      <c r="B53">
        <v>25</v>
      </c>
      <c r="C53" t="s">
        <v>2</v>
      </c>
      <c r="D53">
        <v>1.89</v>
      </c>
      <c r="E53">
        <v>6.4437799999999995E-5</v>
      </c>
    </row>
    <row r="54" spans="1:5" x14ac:dyDescent="0.3">
      <c r="A54" t="s">
        <v>4</v>
      </c>
      <c r="B54">
        <v>25</v>
      </c>
      <c r="C54" t="s">
        <v>2</v>
      </c>
      <c r="D54">
        <v>1.8</v>
      </c>
      <c r="E54">
        <v>4.6572449999999998E-5</v>
      </c>
    </row>
    <row r="55" spans="1:5" x14ac:dyDescent="0.3">
      <c r="A55" t="s">
        <v>4</v>
      </c>
      <c r="B55">
        <v>25</v>
      </c>
      <c r="C55" t="s">
        <v>2</v>
      </c>
      <c r="D55">
        <v>1.71</v>
      </c>
      <c r="E55">
        <v>2.6863160000000001E-5</v>
      </c>
    </row>
    <row r="56" spans="1:5" x14ac:dyDescent="0.3">
      <c r="A56" t="s">
        <v>5</v>
      </c>
      <c r="B56">
        <v>-45</v>
      </c>
      <c r="C56" t="s">
        <v>1</v>
      </c>
      <c r="D56">
        <v>1.89</v>
      </c>
      <c r="E56">
        <v>1.8564933441966858E-4</v>
      </c>
    </row>
    <row r="57" spans="1:5" x14ac:dyDescent="0.3">
      <c r="A57" t="s">
        <v>5</v>
      </c>
      <c r="B57">
        <v>-45</v>
      </c>
      <c r="C57" t="s">
        <v>1</v>
      </c>
      <c r="D57">
        <v>1.8</v>
      </c>
      <c r="E57">
        <v>1.7566278714531425E-4</v>
      </c>
    </row>
    <row r="58" spans="1:5" x14ac:dyDescent="0.3">
      <c r="A58" t="s">
        <v>5</v>
      </c>
      <c r="B58">
        <v>-45</v>
      </c>
      <c r="C58" t="s">
        <v>1</v>
      </c>
      <c r="D58">
        <v>1.71</v>
      </c>
      <c r="E58">
        <v>1.5762693816689932E-4</v>
      </c>
    </row>
    <row r="59" spans="1:5" x14ac:dyDescent="0.3">
      <c r="A59" t="s">
        <v>5</v>
      </c>
      <c r="B59">
        <v>-45</v>
      </c>
      <c r="C59" t="s">
        <v>2</v>
      </c>
      <c r="D59">
        <v>1.89</v>
      </c>
      <c r="E59">
        <v>1.504191E-5</v>
      </c>
    </row>
    <row r="60" spans="1:5" x14ac:dyDescent="0.3">
      <c r="A60" t="s">
        <v>5</v>
      </c>
      <c r="B60">
        <v>-45</v>
      </c>
      <c r="C60" t="s">
        <v>2</v>
      </c>
      <c r="D60">
        <v>1.8</v>
      </c>
      <c r="E60">
        <v>6.1578779999999998E-6</v>
      </c>
    </row>
    <row r="61" spans="1:5" x14ac:dyDescent="0.3">
      <c r="A61" t="s">
        <v>5</v>
      </c>
      <c r="B61">
        <v>-45</v>
      </c>
      <c r="C61" t="s">
        <v>2</v>
      </c>
      <c r="D61">
        <v>1.71</v>
      </c>
      <c r="E61">
        <v>3.5921380000000001E-6</v>
      </c>
    </row>
    <row r="62" spans="1:5" x14ac:dyDescent="0.3">
      <c r="A62" t="s">
        <v>5</v>
      </c>
      <c r="B62">
        <v>130</v>
      </c>
      <c r="C62" t="s">
        <v>1</v>
      </c>
      <c r="D62">
        <v>1.89</v>
      </c>
      <c r="E62">
        <v>2.5229653418845643E-4</v>
      </c>
    </row>
    <row r="63" spans="1:5" x14ac:dyDescent="0.3">
      <c r="A63" t="s">
        <v>5</v>
      </c>
      <c r="B63">
        <v>130</v>
      </c>
      <c r="C63" t="s">
        <v>1</v>
      </c>
      <c r="D63">
        <v>1.8</v>
      </c>
      <c r="E63">
        <v>2.2974196785752188E-4</v>
      </c>
    </row>
    <row r="64" spans="1:5" x14ac:dyDescent="0.3">
      <c r="A64" t="s">
        <v>5</v>
      </c>
      <c r="B64">
        <v>130</v>
      </c>
      <c r="C64" t="s">
        <v>1</v>
      </c>
      <c r="D64">
        <v>1.71</v>
      </c>
      <c r="E64">
        <v>1.5006873103429186E-4</v>
      </c>
    </row>
    <row r="65" spans="1:5" x14ac:dyDescent="0.3">
      <c r="A65" t="s">
        <v>5</v>
      </c>
      <c r="B65">
        <v>130</v>
      </c>
      <c r="C65" t="s">
        <v>2</v>
      </c>
      <c r="D65">
        <v>1.89</v>
      </c>
      <c r="E65">
        <v>2.4449759999999997E-4</v>
      </c>
    </row>
    <row r="66" spans="1:5" x14ac:dyDescent="0.3">
      <c r="A66" t="s">
        <v>5</v>
      </c>
      <c r="B66">
        <v>130</v>
      </c>
      <c r="C66" t="s">
        <v>2</v>
      </c>
      <c r="D66">
        <v>1.8</v>
      </c>
      <c r="E66">
        <v>1.9850329999999999E-4</v>
      </c>
    </row>
    <row r="67" spans="1:5" x14ac:dyDescent="0.3">
      <c r="A67" t="s">
        <v>5</v>
      </c>
      <c r="B67">
        <v>130</v>
      </c>
      <c r="C67" t="s">
        <v>2</v>
      </c>
      <c r="D67">
        <v>1.71</v>
      </c>
      <c r="E67">
        <v>2.3633120000000001E-4</v>
      </c>
    </row>
    <row r="68" spans="1:5" x14ac:dyDescent="0.3">
      <c r="A68" t="s">
        <v>5</v>
      </c>
      <c r="B68">
        <v>25</v>
      </c>
      <c r="C68" t="s">
        <v>1</v>
      </c>
      <c r="D68">
        <v>1.89</v>
      </c>
      <c r="E68">
        <v>1.9902056615672681E-4</v>
      </c>
    </row>
    <row r="69" spans="1:5" x14ac:dyDescent="0.3">
      <c r="A69" t="s">
        <v>5</v>
      </c>
      <c r="B69">
        <v>25</v>
      </c>
      <c r="C69" t="s">
        <v>1</v>
      </c>
      <c r="D69">
        <v>1.8</v>
      </c>
      <c r="E69">
        <v>1.8289660781789507E-4</v>
      </c>
    </row>
    <row r="70" spans="1:5" x14ac:dyDescent="0.3">
      <c r="A70" t="s">
        <v>5</v>
      </c>
      <c r="B70">
        <v>25</v>
      </c>
      <c r="C70" t="s">
        <v>1</v>
      </c>
      <c r="D70">
        <v>1.71</v>
      </c>
      <c r="E70">
        <v>1.6172247868484479E-4</v>
      </c>
    </row>
    <row r="71" spans="1:5" x14ac:dyDescent="0.3">
      <c r="A71" t="s">
        <v>5</v>
      </c>
      <c r="B71">
        <v>25</v>
      </c>
      <c r="C71" t="s">
        <v>2</v>
      </c>
      <c r="D71">
        <v>1.89</v>
      </c>
      <c r="E71">
        <v>6.5195319999999997E-5</v>
      </c>
    </row>
    <row r="72" spans="1:5" x14ac:dyDescent="0.3">
      <c r="A72" t="s">
        <v>5</v>
      </c>
      <c r="B72">
        <v>25</v>
      </c>
      <c r="C72" t="s">
        <v>2</v>
      </c>
      <c r="D72">
        <v>1.8</v>
      </c>
      <c r="E72">
        <v>4.3411729999999998E-5</v>
      </c>
    </row>
    <row r="73" spans="1:5" x14ac:dyDescent="0.3">
      <c r="A73" t="s">
        <v>5</v>
      </c>
      <c r="B73">
        <v>25</v>
      </c>
      <c r="C73" t="s">
        <v>2</v>
      </c>
      <c r="D73">
        <v>1.71</v>
      </c>
      <c r="E73">
        <v>2.5336510000000001E-5</v>
      </c>
    </row>
  </sheetData>
  <autoFilter ref="A1:E73" xr:uid="{319D2031-EC83-4C90-B6C3-28A1CFC6CBA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typical_pivot</vt:lpstr>
      <vt:lpstr>typical</vt:lpstr>
      <vt:lpstr>corners_pivot</vt:lpstr>
      <vt:lpstr>corners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Madhukar Bolabattin Krishnakant (CSS ICW SVHW V)</dc:creator>
  <cp:lastModifiedBy>Madhukar Bolabattin Krishnakant (CSS ICW SVHW V)</cp:lastModifiedBy>
  <dcterms:created xsi:type="dcterms:W3CDTF">2019-10-17T11:21:27Z</dcterms:created>
  <dcterms:modified xsi:type="dcterms:W3CDTF">2024-09-19T06:39:31Z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2024-04-25T10:16:20Z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e2dac1f7-4854-43ad-866b-5228932d5eaa</vt:lpwstr>
  </property>
  <property fmtid="{D5CDD505-2E9C-101B-9397-08002B2CF9AE}" pid="8" name="MSIP_Label_a15a25aa-e944-415d-b7a7-40f6b9180b6b_ContentBits">
    <vt:lpwstr>0</vt:lpwstr>
  </property>
</Properties>
</file>