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NJAY\Desktop\ExcelR\Excel\Assignment Questions\"/>
    </mc:Choice>
  </mc:AlternateContent>
  <xr:revisionPtr revIDLastSave="0" documentId="13_ncr:1_{E21E9B90-3628-4614-88E6-4E067D3A58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nested'!$A$10:$O$48</definedName>
    <definedName name="_xlnm._FilterDatabase" localSheetId="3" hidden="1">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7" i="6"/>
  <c r="K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7" i="6"/>
  <c r="N10" i="5"/>
  <c r="O10" i="5" s="1"/>
  <c r="N11" i="5"/>
  <c r="O11" i="5" s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P11" i="5"/>
  <c r="P10" i="5"/>
</calcChain>
</file>

<file path=xl/sharedStrings.xml><?xml version="1.0" encoding="utf-8"?>
<sst xmlns="http://schemas.openxmlformats.org/spreadsheetml/2006/main" count="724" uniqueCount="112">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</sst>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applyFont="1"/>
    <xf numFmtId="0" fontId="0" fillId="3" borderId="1" xfId="0" applyFont="1" applyFill="1" applyBorder="1" applyAlignment="1">
      <alignment horizontal="left"/>
    </xf>
    <xf numFmtId="0" fontId="6" fillId="0" borderId="0" xfId="0" applyFont="1" applyBorder="1"/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1" defaultTableStyle="TableStyleMedium2" defaultPivotStyle="PivotStyleLight16">
    <tableStyle name="Invisible" pivot="0" table="0" count="0" xr9:uid="{B32C16A0-080F-4164-B4CF-4070D087C4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A2" workbookViewId="0">
      <selection activeCell="J10" sqref="J10"/>
    </sheetView>
  </sheetViews>
  <sheetFormatPr defaultRowHeight="14.4" x14ac:dyDescent="0.3"/>
  <cols>
    <col min="4" max="4" width="10.6640625" bestFit="1" customWidth="1"/>
    <col min="6" max="6" width="10.88671875" bestFit="1" customWidth="1"/>
    <col min="7" max="7" width="14.33203125" bestFit="1" customWidth="1"/>
    <col min="8" max="8" width="14.109375" bestFit="1" customWidth="1"/>
    <col min="10" max="10" width="16.6640625" bestFit="1" customWidth="1"/>
    <col min="11" max="11" width="16.109375" bestFit="1" customWidth="1"/>
    <col min="12" max="12" width="10.44140625" bestFit="1" customWidth="1"/>
    <col min="15" max="15" width="8.88671875" style="17"/>
  </cols>
  <sheetData>
    <row r="1" spans="1:15" ht="15.6" x14ac:dyDescent="0.3">
      <c r="C1" s="5" t="s">
        <v>79</v>
      </c>
    </row>
    <row r="2" spans="1:15" x14ac:dyDescent="0.3">
      <c r="B2" s="10">
        <v>1</v>
      </c>
      <c r="C2" s="10" t="s">
        <v>108</v>
      </c>
    </row>
    <row r="3" spans="1:15" x14ac:dyDescent="0.3">
      <c r="B3" s="10">
        <v>2</v>
      </c>
      <c r="C3" s="10" t="s">
        <v>109</v>
      </c>
    </row>
    <row r="4" spans="1:15" x14ac:dyDescent="0.3">
      <c r="B4" s="10">
        <v>3</v>
      </c>
      <c r="C4" s="10" t="s">
        <v>110</v>
      </c>
    </row>
    <row r="5" spans="1:15" x14ac:dyDescent="0.3">
      <c r="B5" s="10">
        <v>4</v>
      </c>
      <c r="C5" s="10" t="s">
        <v>111</v>
      </c>
    </row>
    <row r="6" spans="1:15" x14ac:dyDescent="0.3">
      <c r="B6" s="10">
        <v>5</v>
      </c>
      <c r="C6" s="10" t="s">
        <v>89</v>
      </c>
    </row>
    <row r="7" spans="1:15" x14ac:dyDescent="0.3">
      <c r="B7" s="10">
        <v>6</v>
      </c>
      <c r="C7" s="10" t="s">
        <v>93</v>
      </c>
    </row>
    <row r="8" spans="1:15" x14ac:dyDescent="0.3">
      <c r="B8" s="10"/>
      <c r="C8" s="10"/>
    </row>
    <row r="10" spans="1:15" s="1" customForma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16">
        <v>1</v>
      </c>
      <c r="K10" s="16">
        <v>2</v>
      </c>
      <c r="L10" s="16">
        <v>3</v>
      </c>
      <c r="M10" s="16">
        <v>4</v>
      </c>
      <c r="N10" s="16">
        <v>5</v>
      </c>
      <c r="O10" s="16">
        <v>6</v>
      </c>
    </row>
    <row r="11" spans="1:15" x14ac:dyDescent="0.3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5" t="str">
        <f>IF(AND(E11="Female",H11&lt;50000),"Eligible for Gift","Not Eligible for Gift")</f>
        <v>Not Eligible for Gift</v>
      </c>
      <c r="K11" s="9">
        <f>IF(AND(H11&lt;30000,G11="CCD"),9000,0)</f>
        <v>0</v>
      </c>
      <c r="L11" s="9" t="str">
        <f>IF(D11&lt;"01-01-1980"+0,"Retired","Not Retired")</f>
        <v>Retired</v>
      </c>
      <c r="M11" s="9">
        <f>IF(AND(OR(G11="Sales",G11="Marketing"),H11&lt;45000),25000,10000)</f>
        <v>10000</v>
      </c>
      <c r="N11" s="9">
        <f>IF(OR(G11="CEO",G11="Director"),0,1500)</f>
        <v>1500</v>
      </c>
      <c r="O11" s="18">
        <f>IF(I11="North",5000,IF(I11="South",4000,IF(I11="East",4200,IF(I11="Mid West",3800))))</f>
        <v>5000</v>
      </c>
    </row>
    <row r="12" spans="1:15" x14ac:dyDescent="0.3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5" t="str">
        <f t="shared" ref="J12:J48" si="0">IF(AND(E12="Female",H12&lt;50000),"Eligible for Gift","Not Eligible for Gift")</f>
        <v>Not Eligible for Gift</v>
      </c>
      <c r="K12" s="9">
        <f t="shared" ref="K12:K48" si="1">IF(AND(H12&lt;30000,G12="CCD"),9000,0)</f>
        <v>0</v>
      </c>
      <c r="L12" s="9" t="str">
        <f t="shared" ref="L12:L48" si="2">IF(D12&lt;"01-01-1980"+0,"Retired","Not Retired")</f>
        <v>Retired</v>
      </c>
      <c r="M12" s="9">
        <f t="shared" ref="M12:M48" si="3">IF(AND(OR(G12="Sales",G12="Marketing"),H12&lt;45000),25000,10000)</f>
        <v>25000</v>
      </c>
      <c r="N12" s="9">
        <f t="shared" ref="N12:N48" si="4">IF(OR(G12="CEO",G12="Director"),0,1500)</f>
        <v>1500</v>
      </c>
      <c r="O12" s="18">
        <f t="shared" ref="O12:O48" si="5">IF(I12="North",5000,IF(I12="South",4000,IF(I12="East",4200,IF(I12="Mid West",3800))))</f>
        <v>5000</v>
      </c>
    </row>
    <row r="13" spans="1:15" x14ac:dyDescent="0.3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5" t="str">
        <f t="shared" si="0"/>
        <v>Eligible for Gift</v>
      </c>
      <c r="K13" s="9">
        <f t="shared" si="1"/>
        <v>0</v>
      </c>
      <c r="L13" s="9" t="str">
        <f t="shared" si="2"/>
        <v>Retired</v>
      </c>
      <c r="M13" s="9">
        <f t="shared" si="3"/>
        <v>10000</v>
      </c>
      <c r="N13" s="9">
        <f t="shared" si="4"/>
        <v>1500</v>
      </c>
      <c r="O13" s="18">
        <f t="shared" si="5"/>
        <v>5000</v>
      </c>
    </row>
    <row r="14" spans="1:15" x14ac:dyDescent="0.3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5" t="str">
        <f t="shared" si="0"/>
        <v>Not Eligible for Gift</v>
      </c>
      <c r="K14" s="9">
        <f t="shared" si="1"/>
        <v>0</v>
      </c>
      <c r="L14" s="9" t="str">
        <f t="shared" si="2"/>
        <v>Retired</v>
      </c>
      <c r="M14" s="9">
        <f t="shared" si="3"/>
        <v>10000</v>
      </c>
      <c r="N14" s="9">
        <f t="shared" si="4"/>
        <v>1500</v>
      </c>
      <c r="O14" s="18">
        <f t="shared" si="5"/>
        <v>4000</v>
      </c>
    </row>
    <row r="15" spans="1:15" x14ac:dyDescent="0.3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5" t="str">
        <f t="shared" si="0"/>
        <v>Not Eligible for Gift</v>
      </c>
      <c r="K15" s="9">
        <f t="shared" si="1"/>
        <v>0</v>
      </c>
      <c r="L15" s="9" t="str">
        <f t="shared" si="2"/>
        <v>Retired</v>
      </c>
      <c r="M15" s="9">
        <f t="shared" si="3"/>
        <v>10000</v>
      </c>
      <c r="N15" s="9">
        <f t="shared" si="4"/>
        <v>1500</v>
      </c>
      <c r="O15" s="18">
        <f t="shared" si="5"/>
        <v>5000</v>
      </c>
    </row>
    <row r="16" spans="1:15" x14ac:dyDescent="0.3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5" t="str">
        <f t="shared" si="0"/>
        <v>Not Eligible for Gift</v>
      </c>
      <c r="K16" s="9">
        <f t="shared" si="1"/>
        <v>0</v>
      </c>
      <c r="L16" s="9" t="str">
        <f t="shared" si="2"/>
        <v>Retired</v>
      </c>
      <c r="M16" s="9">
        <f t="shared" si="3"/>
        <v>10000</v>
      </c>
      <c r="N16" s="9">
        <f t="shared" si="4"/>
        <v>0</v>
      </c>
      <c r="O16" s="18">
        <f t="shared" si="5"/>
        <v>5000</v>
      </c>
    </row>
    <row r="17" spans="1:15" x14ac:dyDescent="0.3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5" t="str">
        <f t="shared" si="0"/>
        <v>Not Eligible for Gift</v>
      </c>
      <c r="K17" s="9">
        <f t="shared" si="1"/>
        <v>0</v>
      </c>
      <c r="L17" s="9" t="str">
        <f t="shared" si="2"/>
        <v>Retired</v>
      </c>
      <c r="M17" s="9">
        <f t="shared" si="3"/>
        <v>10000</v>
      </c>
      <c r="N17" s="9">
        <f t="shared" si="4"/>
        <v>1500</v>
      </c>
      <c r="O17" s="18">
        <f t="shared" si="5"/>
        <v>3800</v>
      </c>
    </row>
    <row r="18" spans="1:15" x14ac:dyDescent="0.3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5" t="str">
        <f t="shared" si="0"/>
        <v>Not Eligible for Gift</v>
      </c>
      <c r="K18" s="9">
        <f t="shared" si="1"/>
        <v>9000</v>
      </c>
      <c r="L18" s="9" t="str">
        <f t="shared" si="2"/>
        <v>Not Retired</v>
      </c>
      <c r="M18" s="9">
        <f t="shared" si="3"/>
        <v>10000</v>
      </c>
      <c r="N18" s="9">
        <f t="shared" si="4"/>
        <v>1500</v>
      </c>
      <c r="O18" s="18">
        <f t="shared" si="5"/>
        <v>3800</v>
      </c>
    </row>
    <row r="19" spans="1:15" x14ac:dyDescent="0.3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5" t="str">
        <f t="shared" si="0"/>
        <v>Not Eligible for Gift</v>
      </c>
      <c r="K19" s="9">
        <f t="shared" si="1"/>
        <v>0</v>
      </c>
      <c r="L19" s="9" t="str">
        <f t="shared" si="2"/>
        <v>Retired</v>
      </c>
      <c r="M19" s="9">
        <f t="shared" si="3"/>
        <v>10000</v>
      </c>
      <c r="N19" s="9">
        <f t="shared" si="4"/>
        <v>1500</v>
      </c>
      <c r="O19" s="18">
        <f t="shared" si="5"/>
        <v>4200</v>
      </c>
    </row>
    <row r="20" spans="1:15" x14ac:dyDescent="0.3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5" t="str">
        <f t="shared" si="0"/>
        <v>Eligible for Gift</v>
      </c>
      <c r="K20" s="9">
        <f t="shared" si="1"/>
        <v>0</v>
      </c>
      <c r="L20" s="9" t="str">
        <f t="shared" si="2"/>
        <v>Not Retired</v>
      </c>
      <c r="M20" s="9">
        <f t="shared" si="3"/>
        <v>10000</v>
      </c>
      <c r="N20" s="9">
        <f t="shared" si="4"/>
        <v>1500</v>
      </c>
      <c r="O20" s="18">
        <f t="shared" si="5"/>
        <v>5000</v>
      </c>
    </row>
    <row r="21" spans="1:15" x14ac:dyDescent="0.3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5" t="str">
        <f t="shared" si="0"/>
        <v>Eligible for Gift</v>
      </c>
      <c r="K21" s="9">
        <f t="shared" si="1"/>
        <v>0</v>
      </c>
      <c r="L21" s="9" t="str">
        <f t="shared" si="2"/>
        <v>Retired</v>
      </c>
      <c r="M21" s="9">
        <f t="shared" si="3"/>
        <v>10000</v>
      </c>
      <c r="N21" s="9">
        <f t="shared" si="4"/>
        <v>1500</v>
      </c>
      <c r="O21" s="18">
        <f t="shared" si="5"/>
        <v>4000</v>
      </c>
    </row>
    <row r="22" spans="1:15" x14ac:dyDescent="0.3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5" t="str">
        <f t="shared" si="0"/>
        <v>Not Eligible for Gift</v>
      </c>
      <c r="K22" s="9">
        <f t="shared" si="1"/>
        <v>0</v>
      </c>
      <c r="L22" s="9" t="str">
        <f t="shared" si="2"/>
        <v>Not Retired</v>
      </c>
      <c r="M22" s="9">
        <f t="shared" si="3"/>
        <v>10000</v>
      </c>
      <c r="N22" s="9">
        <f t="shared" si="4"/>
        <v>1500</v>
      </c>
      <c r="O22" s="18">
        <f t="shared" si="5"/>
        <v>4200</v>
      </c>
    </row>
    <row r="23" spans="1:15" x14ac:dyDescent="0.3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5" t="str">
        <f t="shared" si="0"/>
        <v>Not Eligible for Gift</v>
      </c>
      <c r="K23" s="9">
        <f t="shared" si="1"/>
        <v>0</v>
      </c>
      <c r="L23" s="9" t="str">
        <f t="shared" si="2"/>
        <v>Not Retired</v>
      </c>
      <c r="M23" s="9">
        <f t="shared" si="3"/>
        <v>10000</v>
      </c>
      <c r="N23" s="9">
        <f t="shared" si="4"/>
        <v>1500</v>
      </c>
      <c r="O23" s="18">
        <f t="shared" si="5"/>
        <v>4200</v>
      </c>
    </row>
    <row r="24" spans="1:15" x14ac:dyDescent="0.3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5" t="str">
        <f t="shared" si="0"/>
        <v>Not Eligible for Gift</v>
      </c>
      <c r="K24" s="9">
        <f t="shared" si="1"/>
        <v>0</v>
      </c>
      <c r="L24" s="9" t="str">
        <f t="shared" si="2"/>
        <v>Not Retired</v>
      </c>
      <c r="M24" s="9">
        <f t="shared" si="3"/>
        <v>10000</v>
      </c>
      <c r="N24" s="9">
        <f t="shared" si="4"/>
        <v>1500</v>
      </c>
      <c r="O24" s="18">
        <f t="shared" si="5"/>
        <v>4200</v>
      </c>
    </row>
    <row r="25" spans="1:15" x14ac:dyDescent="0.3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5" t="str">
        <f t="shared" si="0"/>
        <v>Not Eligible for Gift</v>
      </c>
      <c r="K25" s="9">
        <f t="shared" si="1"/>
        <v>0</v>
      </c>
      <c r="L25" s="9" t="str">
        <f t="shared" si="2"/>
        <v>Not Retired</v>
      </c>
      <c r="M25" s="9">
        <f t="shared" si="3"/>
        <v>10000</v>
      </c>
      <c r="N25" s="9">
        <f t="shared" si="4"/>
        <v>0</v>
      </c>
      <c r="O25" s="18">
        <f t="shared" si="5"/>
        <v>4000</v>
      </c>
    </row>
    <row r="26" spans="1:15" x14ac:dyDescent="0.3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5" t="str">
        <f t="shared" si="0"/>
        <v>Eligible for Gift</v>
      </c>
      <c r="K26" s="9">
        <f t="shared" si="1"/>
        <v>0</v>
      </c>
      <c r="L26" s="9" t="str">
        <f t="shared" si="2"/>
        <v>Retired</v>
      </c>
      <c r="M26" s="9">
        <f t="shared" si="3"/>
        <v>10000</v>
      </c>
      <c r="N26" s="9">
        <f t="shared" si="4"/>
        <v>1500</v>
      </c>
      <c r="O26" s="18">
        <f t="shared" si="5"/>
        <v>4000</v>
      </c>
    </row>
    <row r="27" spans="1:15" x14ac:dyDescent="0.3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5" t="str">
        <f t="shared" si="0"/>
        <v>Eligible for Gift</v>
      </c>
      <c r="K27" s="9">
        <f t="shared" si="1"/>
        <v>0</v>
      </c>
      <c r="L27" s="9" t="str">
        <f t="shared" si="2"/>
        <v>Not Retired</v>
      </c>
      <c r="M27" s="9">
        <f t="shared" si="3"/>
        <v>25000</v>
      </c>
      <c r="N27" s="9">
        <f t="shared" si="4"/>
        <v>1500</v>
      </c>
      <c r="O27" s="18">
        <f t="shared" si="5"/>
        <v>4000</v>
      </c>
    </row>
    <row r="28" spans="1:15" x14ac:dyDescent="0.3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5" t="str">
        <f t="shared" si="0"/>
        <v>Not Eligible for Gift</v>
      </c>
      <c r="K28" s="9">
        <f t="shared" si="1"/>
        <v>0</v>
      </c>
      <c r="L28" s="9" t="str">
        <f t="shared" si="2"/>
        <v>Not Retired</v>
      </c>
      <c r="M28" s="9">
        <f t="shared" si="3"/>
        <v>10000</v>
      </c>
      <c r="N28" s="9">
        <f t="shared" si="4"/>
        <v>1500</v>
      </c>
      <c r="O28" s="18">
        <f t="shared" si="5"/>
        <v>4000</v>
      </c>
    </row>
    <row r="29" spans="1:15" x14ac:dyDescent="0.3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5" t="str">
        <f t="shared" si="0"/>
        <v>Not Eligible for Gift</v>
      </c>
      <c r="K29" s="9">
        <f t="shared" si="1"/>
        <v>0</v>
      </c>
      <c r="L29" s="9" t="str">
        <f t="shared" si="2"/>
        <v>Not Retired</v>
      </c>
      <c r="M29" s="9">
        <f t="shared" si="3"/>
        <v>10000</v>
      </c>
      <c r="N29" s="9">
        <f t="shared" si="4"/>
        <v>1500</v>
      </c>
      <c r="O29" s="18">
        <f t="shared" si="5"/>
        <v>3800</v>
      </c>
    </row>
    <row r="30" spans="1:15" x14ac:dyDescent="0.3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5" t="str">
        <f t="shared" si="0"/>
        <v>Not Eligible for Gift</v>
      </c>
      <c r="K30" s="9">
        <f t="shared" si="1"/>
        <v>0</v>
      </c>
      <c r="L30" s="9" t="str">
        <f t="shared" si="2"/>
        <v>Not Retired</v>
      </c>
      <c r="M30" s="9">
        <f t="shared" si="3"/>
        <v>10000</v>
      </c>
      <c r="N30" s="9">
        <f t="shared" si="4"/>
        <v>1500</v>
      </c>
      <c r="O30" s="18">
        <f t="shared" si="5"/>
        <v>4000</v>
      </c>
    </row>
    <row r="31" spans="1:15" x14ac:dyDescent="0.3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5" t="str">
        <f t="shared" si="0"/>
        <v>Not Eligible for Gift</v>
      </c>
      <c r="K31" s="9">
        <f t="shared" si="1"/>
        <v>0</v>
      </c>
      <c r="L31" s="9" t="str">
        <f t="shared" si="2"/>
        <v>Not Retired</v>
      </c>
      <c r="M31" s="9">
        <f t="shared" si="3"/>
        <v>10000</v>
      </c>
      <c r="N31" s="9">
        <f t="shared" si="4"/>
        <v>1500</v>
      </c>
      <c r="O31" s="18">
        <f t="shared" si="5"/>
        <v>4000</v>
      </c>
    </row>
    <row r="32" spans="1:15" x14ac:dyDescent="0.3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5" t="str">
        <f t="shared" si="0"/>
        <v>Not Eligible for Gift</v>
      </c>
      <c r="K32" s="9">
        <f t="shared" si="1"/>
        <v>0</v>
      </c>
      <c r="L32" s="9" t="str">
        <f t="shared" si="2"/>
        <v>Not Retired</v>
      </c>
      <c r="M32" s="9">
        <f t="shared" si="3"/>
        <v>10000</v>
      </c>
      <c r="N32" s="9">
        <f t="shared" si="4"/>
        <v>1500</v>
      </c>
      <c r="O32" s="18">
        <f t="shared" si="5"/>
        <v>4200</v>
      </c>
    </row>
    <row r="33" spans="1:15" x14ac:dyDescent="0.3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5" t="str">
        <f t="shared" si="0"/>
        <v>Not Eligible for Gift</v>
      </c>
      <c r="K33" s="9">
        <f t="shared" si="1"/>
        <v>0</v>
      </c>
      <c r="L33" s="9" t="str">
        <f t="shared" si="2"/>
        <v>Not Retired</v>
      </c>
      <c r="M33" s="9">
        <f t="shared" si="3"/>
        <v>10000</v>
      </c>
      <c r="N33" s="9">
        <f t="shared" si="4"/>
        <v>1500</v>
      </c>
      <c r="O33" s="18">
        <f t="shared" si="5"/>
        <v>4200</v>
      </c>
    </row>
    <row r="34" spans="1:15" x14ac:dyDescent="0.3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5" t="str">
        <f t="shared" si="0"/>
        <v>Not Eligible for Gift</v>
      </c>
      <c r="K34" s="9">
        <f t="shared" si="1"/>
        <v>0</v>
      </c>
      <c r="L34" s="9" t="str">
        <f t="shared" si="2"/>
        <v>Not Retired</v>
      </c>
      <c r="M34" s="9">
        <f t="shared" si="3"/>
        <v>10000</v>
      </c>
      <c r="N34" s="9">
        <f t="shared" si="4"/>
        <v>1500</v>
      </c>
      <c r="O34" s="18">
        <f t="shared" si="5"/>
        <v>4000</v>
      </c>
    </row>
    <row r="35" spans="1:15" x14ac:dyDescent="0.3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5" t="str">
        <f t="shared" si="0"/>
        <v>Not Eligible for Gift</v>
      </c>
      <c r="K35" s="9">
        <f t="shared" si="1"/>
        <v>0</v>
      </c>
      <c r="L35" s="9" t="str">
        <f t="shared" si="2"/>
        <v>Not Retired</v>
      </c>
      <c r="M35" s="9">
        <f t="shared" si="3"/>
        <v>10000</v>
      </c>
      <c r="N35" s="9">
        <f t="shared" si="4"/>
        <v>1500</v>
      </c>
      <c r="O35" s="18">
        <f t="shared" si="5"/>
        <v>3800</v>
      </c>
    </row>
    <row r="36" spans="1:15" x14ac:dyDescent="0.3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5" t="str">
        <f t="shared" si="0"/>
        <v>Not Eligible for Gift</v>
      </c>
      <c r="K36" s="9">
        <f t="shared" si="1"/>
        <v>0</v>
      </c>
      <c r="L36" s="9" t="str">
        <f t="shared" si="2"/>
        <v>Retired</v>
      </c>
      <c r="M36" s="9">
        <f t="shared" si="3"/>
        <v>10000</v>
      </c>
      <c r="N36" s="9">
        <f t="shared" si="4"/>
        <v>1500</v>
      </c>
      <c r="O36" s="18">
        <f t="shared" si="5"/>
        <v>4000</v>
      </c>
    </row>
    <row r="37" spans="1:15" x14ac:dyDescent="0.3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5" t="str">
        <f t="shared" si="0"/>
        <v>Not Eligible for Gift</v>
      </c>
      <c r="K37" s="9">
        <f t="shared" si="1"/>
        <v>0</v>
      </c>
      <c r="L37" s="9" t="str">
        <f t="shared" si="2"/>
        <v>Not Retired</v>
      </c>
      <c r="M37" s="9">
        <f t="shared" si="3"/>
        <v>10000</v>
      </c>
      <c r="N37" s="9">
        <f t="shared" si="4"/>
        <v>1500</v>
      </c>
      <c r="O37" s="18">
        <f t="shared" si="5"/>
        <v>4000</v>
      </c>
    </row>
    <row r="38" spans="1:15" x14ac:dyDescent="0.3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5" t="str">
        <f t="shared" si="0"/>
        <v>Not Eligible for Gift</v>
      </c>
      <c r="K38" s="9">
        <f t="shared" si="1"/>
        <v>0</v>
      </c>
      <c r="L38" s="9" t="str">
        <f t="shared" si="2"/>
        <v>Retired</v>
      </c>
      <c r="M38" s="9">
        <f t="shared" si="3"/>
        <v>10000</v>
      </c>
      <c r="N38" s="9">
        <f t="shared" si="4"/>
        <v>1500</v>
      </c>
      <c r="O38" s="18">
        <f t="shared" si="5"/>
        <v>5000</v>
      </c>
    </row>
    <row r="39" spans="1:15" x14ac:dyDescent="0.3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5" t="str">
        <f t="shared" si="0"/>
        <v>Not Eligible for Gift</v>
      </c>
      <c r="K39" s="9">
        <f t="shared" si="1"/>
        <v>0</v>
      </c>
      <c r="L39" s="9" t="str">
        <f t="shared" si="2"/>
        <v>Retired</v>
      </c>
      <c r="M39" s="9">
        <f t="shared" si="3"/>
        <v>10000</v>
      </c>
      <c r="N39" s="9">
        <f t="shared" si="4"/>
        <v>1500</v>
      </c>
      <c r="O39" s="18">
        <f t="shared" si="5"/>
        <v>4200</v>
      </c>
    </row>
    <row r="40" spans="1:15" x14ac:dyDescent="0.3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5" t="str">
        <f t="shared" si="0"/>
        <v>Not Eligible for Gift</v>
      </c>
      <c r="K40" s="9">
        <f t="shared" si="1"/>
        <v>0</v>
      </c>
      <c r="L40" s="9" t="str">
        <f t="shared" si="2"/>
        <v>Not Retired</v>
      </c>
      <c r="M40" s="9">
        <f t="shared" si="3"/>
        <v>10000</v>
      </c>
      <c r="N40" s="9">
        <f t="shared" si="4"/>
        <v>1500</v>
      </c>
      <c r="O40" s="18">
        <f t="shared" si="5"/>
        <v>4200</v>
      </c>
    </row>
    <row r="41" spans="1:15" x14ac:dyDescent="0.3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5" t="str">
        <f t="shared" si="0"/>
        <v>Not Eligible for Gift</v>
      </c>
      <c r="K41" s="9">
        <f t="shared" si="1"/>
        <v>0</v>
      </c>
      <c r="L41" s="9" t="str">
        <f t="shared" si="2"/>
        <v>Not Retired</v>
      </c>
      <c r="M41" s="9">
        <f t="shared" si="3"/>
        <v>10000</v>
      </c>
      <c r="N41" s="9">
        <f t="shared" si="4"/>
        <v>1500</v>
      </c>
      <c r="O41" s="18">
        <f t="shared" si="5"/>
        <v>4000</v>
      </c>
    </row>
    <row r="42" spans="1:15" x14ac:dyDescent="0.3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5" t="str">
        <f t="shared" si="0"/>
        <v>Not Eligible for Gift</v>
      </c>
      <c r="K42" s="9">
        <f t="shared" si="1"/>
        <v>0</v>
      </c>
      <c r="L42" s="9" t="str">
        <f t="shared" si="2"/>
        <v>Not Retired</v>
      </c>
      <c r="M42" s="9">
        <f t="shared" si="3"/>
        <v>10000</v>
      </c>
      <c r="N42" s="9">
        <f t="shared" si="4"/>
        <v>0</v>
      </c>
      <c r="O42" s="18">
        <f t="shared" si="5"/>
        <v>4000</v>
      </c>
    </row>
    <row r="43" spans="1:15" x14ac:dyDescent="0.3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5" t="str">
        <f t="shared" si="0"/>
        <v>Not Eligible for Gift</v>
      </c>
      <c r="K43" s="9">
        <f t="shared" si="1"/>
        <v>0</v>
      </c>
      <c r="L43" s="9" t="str">
        <f t="shared" si="2"/>
        <v>Not Retired</v>
      </c>
      <c r="M43" s="9">
        <f t="shared" si="3"/>
        <v>10000</v>
      </c>
      <c r="N43" s="9">
        <f t="shared" si="4"/>
        <v>1500</v>
      </c>
      <c r="O43" s="18">
        <f t="shared" si="5"/>
        <v>4200</v>
      </c>
    </row>
    <row r="44" spans="1:15" x14ac:dyDescent="0.3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5" t="str">
        <f t="shared" si="0"/>
        <v>Not Eligible for Gift</v>
      </c>
      <c r="K44" s="9">
        <f t="shared" si="1"/>
        <v>0</v>
      </c>
      <c r="L44" s="9" t="str">
        <f t="shared" si="2"/>
        <v>Not Retired</v>
      </c>
      <c r="M44" s="9">
        <f t="shared" si="3"/>
        <v>10000</v>
      </c>
      <c r="N44" s="9">
        <f t="shared" si="4"/>
        <v>1500</v>
      </c>
      <c r="O44" s="18">
        <f t="shared" si="5"/>
        <v>5000</v>
      </c>
    </row>
    <row r="45" spans="1:15" x14ac:dyDescent="0.3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5" t="str">
        <f t="shared" si="0"/>
        <v>Not Eligible for Gift</v>
      </c>
      <c r="K45" s="9">
        <f t="shared" si="1"/>
        <v>0</v>
      </c>
      <c r="L45" s="9" t="str">
        <f t="shared" si="2"/>
        <v>Not Retired</v>
      </c>
      <c r="M45" s="9">
        <f t="shared" si="3"/>
        <v>10000</v>
      </c>
      <c r="N45" s="9">
        <f t="shared" si="4"/>
        <v>1500</v>
      </c>
      <c r="O45" s="18">
        <f t="shared" si="5"/>
        <v>5000</v>
      </c>
    </row>
    <row r="46" spans="1:15" x14ac:dyDescent="0.3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5" t="str">
        <f t="shared" si="0"/>
        <v>Not Eligible for Gift</v>
      </c>
      <c r="K46" s="9">
        <f t="shared" si="1"/>
        <v>0</v>
      </c>
      <c r="L46" s="9" t="str">
        <f t="shared" si="2"/>
        <v>Not Retired</v>
      </c>
      <c r="M46" s="9">
        <f t="shared" si="3"/>
        <v>10000</v>
      </c>
      <c r="N46" s="9">
        <f t="shared" si="4"/>
        <v>1500</v>
      </c>
      <c r="O46" s="18">
        <f t="shared" si="5"/>
        <v>4000</v>
      </c>
    </row>
    <row r="47" spans="1:15" x14ac:dyDescent="0.3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5" t="str">
        <f t="shared" si="0"/>
        <v>Not Eligible for Gift</v>
      </c>
      <c r="K47" s="9">
        <f t="shared" si="1"/>
        <v>0</v>
      </c>
      <c r="L47" s="9" t="str">
        <f t="shared" si="2"/>
        <v>Not Retired</v>
      </c>
      <c r="M47" s="9">
        <f t="shared" si="3"/>
        <v>10000</v>
      </c>
      <c r="N47" s="9">
        <f t="shared" si="4"/>
        <v>1500</v>
      </c>
      <c r="O47" s="18">
        <f t="shared" si="5"/>
        <v>3800</v>
      </c>
    </row>
    <row r="48" spans="1:15" x14ac:dyDescent="0.3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5" t="str">
        <f t="shared" si="0"/>
        <v>Not Eligible for Gift</v>
      </c>
      <c r="K48" s="9">
        <f t="shared" si="1"/>
        <v>0</v>
      </c>
      <c r="L48" s="9" t="str">
        <f t="shared" si="2"/>
        <v>Not Retired</v>
      </c>
      <c r="M48" s="9">
        <f t="shared" si="3"/>
        <v>10000</v>
      </c>
      <c r="N48" s="9">
        <f t="shared" si="4"/>
        <v>1500</v>
      </c>
      <c r="O48" s="18">
        <f t="shared" si="5"/>
        <v>5000</v>
      </c>
    </row>
    <row r="49" spans="7:7" x14ac:dyDescent="0.3">
      <c r="G49" s="4"/>
    </row>
  </sheetData>
  <autoFilter ref="A10:O48" xr:uid="{FA952DA9-2839-4549-8381-F4608ED4D90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C4:P42"/>
  <sheetViews>
    <sheetView topLeftCell="D1" workbookViewId="0">
      <selection activeCell="N13" sqref="N13"/>
    </sheetView>
  </sheetViews>
  <sheetFormatPr defaultRowHeight="14.4" x14ac:dyDescent="0.3"/>
  <cols>
    <col min="6" max="6" width="9.88671875" bestFit="1" customWidth="1"/>
    <col min="11" max="11" width="10.6640625" bestFit="1" customWidth="1"/>
    <col min="13" max="13" width="38" bestFit="1" customWidth="1"/>
    <col min="14" max="14" width="6" bestFit="1" customWidth="1"/>
    <col min="15" max="15" width="17.33203125" bestFit="1" customWidth="1"/>
  </cols>
  <sheetData>
    <row r="4" spans="3:16" x14ac:dyDescent="0.3">
      <c r="C4" s="11" t="s">
        <v>1</v>
      </c>
      <c r="D4" s="11" t="s">
        <v>2</v>
      </c>
      <c r="E4" s="11" t="s">
        <v>3</v>
      </c>
      <c r="F4" s="11" t="s">
        <v>4</v>
      </c>
      <c r="G4" s="11" t="s">
        <v>92</v>
      </c>
      <c r="H4" s="11" t="s">
        <v>5</v>
      </c>
      <c r="I4" s="11" t="s">
        <v>80</v>
      </c>
      <c r="J4" s="11" t="s">
        <v>94</v>
      </c>
      <c r="K4" s="11" t="s">
        <v>78</v>
      </c>
    </row>
    <row r="5" spans="3:16" x14ac:dyDescent="0.3"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  <c r="K5" s="3">
        <v>48000</v>
      </c>
    </row>
    <row r="6" spans="3:16" x14ac:dyDescent="0.3"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  <c r="K6" s="3">
        <v>35000</v>
      </c>
    </row>
    <row r="7" spans="3:16" x14ac:dyDescent="0.3"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K7" s="3">
        <v>67000</v>
      </c>
      <c r="M7" s="12" t="s">
        <v>99</v>
      </c>
      <c r="N7" s="19"/>
    </row>
    <row r="8" spans="3:16" x14ac:dyDescent="0.3"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  <c r="K8" s="3">
        <v>87000</v>
      </c>
    </row>
    <row r="9" spans="3:16" x14ac:dyDescent="0.3"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K9" s="3">
        <v>22000</v>
      </c>
      <c r="M9" s="14" t="s">
        <v>100</v>
      </c>
      <c r="N9" s="14"/>
      <c r="O9" s="14" t="s">
        <v>101</v>
      </c>
    </row>
    <row r="10" spans="3:16" x14ac:dyDescent="0.3"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K10" s="3">
        <v>91000</v>
      </c>
      <c r="M10" s="2" t="s">
        <v>102</v>
      </c>
      <c r="N10" s="2">
        <f>MAX($K$5:$K$42)</f>
        <v>92000</v>
      </c>
      <c r="O10" s="9" t="str">
        <f>VLOOKUP(N10,CHOOSE({1,2},$K$4:$K$42,$D$4:$D$42),2,)</f>
        <v>Dinesh</v>
      </c>
      <c r="P10">
        <f>LARGE($K$5:$K$42,1)</f>
        <v>92000</v>
      </c>
    </row>
    <row r="11" spans="3:16" x14ac:dyDescent="0.3"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K11" s="3">
        <v>77000</v>
      </c>
      <c r="M11" s="2" t="s">
        <v>103</v>
      </c>
      <c r="N11" s="2">
        <f>MIN($K$5:$K$42)</f>
        <v>15000</v>
      </c>
      <c r="O11" s="9" t="str">
        <f>VLOOKUP(N11,CHOOSE({1,2},$K$4:$K$42,$D$4:$D$42),2,)</f>
        <v>Satish</v>
      </c>
      <c r="P11">
        <f>SMALL($K$5:$K$42,1)</f>
        <v>15000</v>
      </c>
    </row>
    <row r="12" spans="3:16" x14ac:dyDescent="0.3"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  <c r="K12" s="3">
        <v>45000</v>
      </c>
    </row>
    <row r="13" spans="3:16" x14ac:dyDescent="0.3"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  <c r="K13" s="3">
        <v>92000</v>
      </c>
    </row>
    <row r="14" spans="3:16" x14ac:dyDescent="0.3"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  <c r="K14" s="3">
        <v>50000</v>
      </c>
    </row>
    <row r="15" spans="3:16" x14ac:dyDescent="0.3"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  <c r="K15" s="3">
        <v>37000</v>
      </c>
    </row>
    <row r="16" spans="3:16" x14ac:dyDescent="0.3"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  <c r="K16" s="3">
        <v>43000</v>
      </c>
    </row>
    <row r="17" spans="3:11" x14ac:dyDescent="0.3"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  <c r="K17" s="3">
        <v>90000</v>
      </c>
    </row>
    <row r="18" spans="3:11" x14ac:dyDescent="0.3"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  <c r="K18" s="3">
        <v>34000</v>
      </c>
    </row>
    <row r="19" spans="3:11" x14ac:dyDescent="0.3"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  <c r="K19" s="3">
        <v>82000</v>
      </c>
    </row>
    <row r="20" spans="3:11" x14ac:dyDescent="0.3"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  <c r="K20" s="3">
        <v>67000</v>
      </c>
    </row>
    <row r="21" spans="3:11" x14ac:dyDescent="0.3"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  <c r="K21" s="3">
        <v>85000</v>
      </c>
    </row>
    <row r="22" spans="3:11" x14ac:dyDescent="0.3"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  <c r="K22" s="3">
        <v>62000</v>
      </c>
    </row>
    <row r="23" spans="3:11" x14ac:dyDescent="0.3"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  <c r="K23" s="3">
        <v>15000</v>
      </c>
    </row>
    <row r="24" spans="3:11" x14ac:dyDescent="0.3"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  <c r="K24" s="3">
        <v>81000</v>
      </c>
    </row>
    <row r="25" spans="3:11" x14ac:dyDescent="0.3"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  <c r="K25" s="3">
        <v>19000</v>
      </c>
    </row>
    <row r="26" spans="3:11" x14ac:dyDescent="0.3"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  <c r="K26" s="3">
        <v>75000</v>
      </c>
    </row>
    <row r="27" spans="3:11" x14ac:dyDescent="0.3"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  <c r="K27" s="3">
        <v>49000</v>
      </c>
    </row>
    <row r="28" spans="3:11" x14ac:dyDescent="0.3"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  <c r="K28" s="3">
        <v>50000</v>
      </c>
    </row>
    <row r="29" spans="3:11" x14ac:dyDescent="0.3"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  <c r="K29" s="3">
        <v>83000</v>
      </c>
    </row>
    <row r="30" spans="3:11" x14ac:dyDescent="0.3"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  <c r="K30" s="3">
        <v>53000</v>
      </c>
    </row>
    <row r="31" spans="3:11" x14ac:dyDescent="0.3"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  <c r="K31" s="3">
        <v>65000</v>
      </c>
    </row>
    <row r="32" spans="3:11" x14ac:dyDescent="0.3"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  <c r="K32" s="3">
        <v>85000</v>
      </c>
    </row>
    <row r="33" spans="3:11" x14ac:dyDescent="0.3"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  <c r="K33" s="3">
        <v>20000</v>
      </c>
    </row>
    <row r="34" spans="3:11" x14ac:dyDescent="0.3"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  <c r="K34" s="3">
        <v>47000</v>
      </c>
    </row>
    <row r="35" spans="3:11" x14ac:dyDescent="0.3"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  <c r="K35" s="3">
        <v>87000</v>
      </c>
    </row>
    <row r="36" spans="3:11" x14ac:dyDescent="0.3"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  <c r="K36" s="3">
        <v>57000</v>
      </c>
    </row>
    <row r="37" spans="3:11" x14ac:dyDescent="0.3"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  <c r="K37" s="3">
        <v>27000</v>
      </c>
    </row>
    <row r="38" spans="3:11" x14ac:dyDescent="0.3"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  <c r="K38" s="3">
        <v>81000</v>
      </c>
    </row>
    <row r="39" spans="3:11" x14ac:dyDescent="0.3"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  <c r="K39" s="3">
        <v>52000</v>
      </c>
    </row>
    <row r="40" spans="3:11" x14ac:dyDescent="0.3"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  <c r="K40" s="3">
        <v>58000</v>
      </c>
    </row>
    <row r="41" spans="3:11" x14ac:dyDescent="0.3"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  <c r="K41" s="3">
        <v>47000</v>
      </c>
    </row>
    <row r="42" spans="3:11" x14ac:dyDescent="0.3"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  <c r="K42" s="3">
        <v>26000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workbookViewId="0">
      <selection activeCell="M8" sqref="M8"/>
    </sheetView>
  </sheetViews>
  <sheetFormatPr defaultRowHeight="14.4" x14ac:dyDescent="0.3"/>
  <cols>
    <col min="6" max="6" width="9.88671875" bestFit="1" customWidth="1"/>
    <col min="10" max="10" width="21.33203125" bestFit="1" customWidth="1"/>
  </cols>
  <sheetData>
    <row r="2" spans="3:11" x14ac:dyDescent="0.3">
      <c r="D2" s="13" t="s">
        <v>104</v>
      </c>
    </row>
    <row r="3" spans="3:11" x14ac:dyDescent="0.3">
      <c r="D3" s="13" t="s">
        <v>105</v>
      </c>
    </row>
    <row r="4" spans="3:11" x14ac:dyDescent="0.3">
      <c r="D4" s="13" t="s">
        <v>106</v>
      </c>
    </row>
    <row r="6" spans="3:11" x14ac:dyDescent="0.3">
      <c r="C6" s="11" t="s">
        <v>1</v>
      </c>
      <c r="D6" s="11" t="s">
        <v>2</v>
      </c>
      <c r="E6" s="11" t="s">
        <v>3</v>
      </c>
      <c r="F6" s="11" t="s">
        <v>4</v>
      </c>
      <c r="G6" s="11" t="s">
        <v>92</v>
      </c>
      <c r="H6" s="11" t="s">
        <v>5</v>
      </c>
      <c r="I6" s="11" t="s">
        <v>94</v>
      </c>
      <c r="J6" s="11" t="s">
        <v>80</v>
      </c>
      <c r="K6" s="11" t="s">
        <v>107</v>
      </c>
    </row>
    <row r="7" spans="3:11" x14ac:dyDescent="0.3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9" t="str">
        <f>IFERROR(VLOOKUP(C7,Source!$C$5:$F$40,3,MATCH(C7,Source!$C$5:$C$40,0)),"Retired")</f>
        <v>North</v>
      </c>
      <c r="J7" s="9" t="str">
        <f>IFERROR(VLOOKUP(C7,Source!$C$5:$F$40,2,MATCH(C7,Source!$C$5:$C$40,0)),"Retired")</f>
        <v>FLM</v>
      </c>
      <c r="K7" s="9">
        <f>IFERROR(VLOOKUP(C7,Source!$C$5:$F$40,4,MATCH(C7,Source!$C$5:$C$40,0)),"Retired")</f>
        <v>48000</v>
      </c>
    </row>
    <row r="8" spans="3:11" x14ac:dyDescent="0.3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9" t="str">
        <f>IFERROR(VLOOKUP(C8,Source!$C$5:$F$40,3,MATCH(C8,Source!$C$5:$C$40,0)),"Retired")</f>
        <v>North</v>
      </c>
      <c r="J8" s="9" t="str">
        <f>IFERROR(VLOOKUP(C8,Source!$C$5:$F$40,2,MATCH(C8,Source!$C$5:$C$40,0)),"Retired")</f>
        <v>Digital Marketing</v>
      </c>
      <c r="K8" s="9">
        <f>IFERROR(VLOOKUP(C8,Source!$C$5:$F$40,4,MATCH(C8,Source!$C$5:$C$40,0)),"Retired")</f>
        <v>35000</v>
      </c>
    </row>
    <row r="9" spans="3:11" x14ac:dyDescent="0.3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9" t="str">
        <f>IFERROR(VLOOKUP(C9,Source!$C$5:$F$40,3,MATCH(C9,Source!$C$5:$C$40,0)),"Retired")</f>
        <v>North</v>
      </c>
      <c r="J9" s="9" t="str">
        <f>IFERROR(VLOOKUP(C9,Source!$C$5:$F$40,2,MATCH(C9,Source!$C$5:$C$40,0)),"Retired")</f>
        <v>Digital Marketing</v>
      </c>
      <c r="K9" s="9">
        <f>IFERROR(VLOOKUP(C9,Source!$C$5:$F$40,4,MATCH(C9,Source!$C$5:$C$40,0)),"Retired")</f>
        <v>67000</v>
      </c>
    </row>
    <row r="10" spans="3:11" x14ac:dyDescent="0.3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9" t="str">
        <f>IFERROR(VLOOKUP(C10,Source!$C$5:$F$40,3,MATCH(C10,Source!$C$5:$C$40,0)),"Retired")</f>
        <v>South</v>
      </c>
      <c r="J10" s="9" t="str">
        <f>IFERROR(VLOOKUP(C10,Source!$C$5:$F$40,2,MATCH(C10,Source!$C$5:$C$40,0)),"Retired")</f>
        <v>Inside Sales</v>
      </c>
      <c r="K10" s="9">
        <f>IFERROR(VLOOKUP(C10,Source!$C$5:$F$40,4,MATCH(C10,Source!$C$5:$C$40,0)),"Retired")</f>
        <v>87000</v>
      </c>
    </row>
    <row r="11" spans="3:11" x14ac:dyDescent="0.3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9" t="str">
        <f>IFERROR(VLOOKUP(C11,Source!$C$5:$F$40,3,MATCH(C11,Source!$C$5:$C$40,0)),"Retired")</f>
        <v>North</v>
      </c>
      <c r="J11" s="9" t="str">
        <f>IFERROR(VLOOKUP(C11,Source!$C$5:$F$40,2,MATCH(C11,Source!$C$5:$C$40,0)),"Retired")</f>
        <v>Marketing</v>
      </c>
      <c r="K11" s="9">
        <f>IFERROR(VLOOKUP(C11,Source!$C$5:$F$40,4,MATCH(C11,Source!$C$5:$C$40,0)),"Retired")</f>
        <v>22000</v>
      </c>
    </row>
    <row r="12" spans="3:11" x14ac:dyDescent="0.3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9" t="str">
        <f>IFERROR(VLOOKUP(C12,Source!$C$5:$F$40,3,MATCH(C12,Source!$C$5:$C$40,0)),"Retired")</f>
        <v>North</v>
      </c>
      <c r="J12" s="9" t="str">
        <f>IFERROR(VLOOKUP(C12,Source!$C$5:$F$40,2,MATCH(C12,Source!$C$5:$C$40,0)),"Retired")</f>
        <v>Director</v>
      </c>
      <c r="K12" s="9">
        <f>IFERROR(VLOOKUP(C12,Source!$C$5:$F$40,4,MATCH(C12,Source!$C$5:$C$40,0)),"Retired")</f>
        <v>91000</v>
      </c>
    </row>
    <row r="13" spans="3:11" x14ac:dyDescent="0.3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9" t="str">
        <f>IFERROR(VLOOKUP(C13,Source!$C$5:$F$40,3,MATCH(C13,Source!$C$5:$C$40,0)),"Retired")</f>
        <v>Mid West</v>
      </c>
      <c r="J13" s="9" t="str">
        <f>IFERROR(VLOOKUP(C13,Source!$C$5:$F$40,2,MATCH(C13,Source!$C$5:$C$40,0)),"Retired")</f>
        <v>Learning &amp; Development</v>
      </c>
      <c r="K13" s="9">
        <f>IFERROR(VLOOKUP(C13,Source!$C$5:$F$40,4,MATCH(C13,Source!$C$5:$C$40,0)),"Retired")</f>
        <v>77000</v>
      </c>
    </row>
    <row r="14" spans="3:11" x14ac:dyDescent="0.3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9" t="str">
        <f>IFERROR(VLOOKUP(C14,Source!$C$5:$F$40,3,MATCH(C14,Source!$C$5:$C$40,0)),"Retired")</f>
        <v>Mid West</v>
      </c>
      <c r="J14" s="9" t="str">
        <f>IFERROR(VLOOKUP(C14,Source!$C$5:$F$40,2,MATCH(C14,Source!$C$5:$C$40,0)),"Retired")</f>
        <v>Digital Marketing</v>
      </c>
      <c r="K14" s="9">
        <f>IFERROR(VLOOKUP(C14,Source!$C$5:$F$40,4,MATCH(C14,Source!$C$5:$C$40,0)),"Retired")</f>
        <v>45000</v>
      </c>
    </row>
    <row r="15" spans="3:11" x14ac:dyDescent="0.3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9" t="str">
        <f>IFERROR(VLOOKUP(C15,Source!$C$5:$F$40,3,MATCH(C15,Source!$C$5:$C$40,0)),"Retired")</f>
        <v>East</v>
      </c>
      <c r="J15" s="9" t="str">
        <f>IFERROR(VLOOKUP(C15,Source!$C$5:$F$40,2,MATCH(C15,Source!$C$5:$C$40,0)),"Retired")</f>
        <v>Digital Marketing</v>
      </c>
      <c r="K15" s="9">
        <f>IFERROR(VLOOKUP(C15,Source!$C$5:$F$40,4,MATCH(C15,Source!$C$5:$C$40,0)),"Retired")</f>
        <v>92000</v>
      </c>
    </row>
    <row r="16" spans="3:11" x14ac:dyDescent="0.3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9" t="str">
        <f>IFERROR(VLOOKUP(C16,Source!$C$5:$F$40,3,MATCH(C16,Source!$C$5:$C$40,0)),"Retired")</f>
        <v>North</v>
      </c>
      <c r="J16" s="9" t="str">
        <f>IFERROR(VLOOKUP(C16,Source!$C$5:$F$40,2,MATCH(C16,Source!$C$5:$C$40,0)),"Retired")</f>
        <v>Inside Sales</v>
      </c>
      <c r="K16" s="9">
        <f>IFERROR(VLOOKUP(C16,Source!$C$5:$F$40,4,MATCH(C16,Source!$C$5:$C$40,0)),"Retired")</f>
        <v>50000</v>
      </c>
    </row>
    <row r="17" spans="3:11" x14ac:dyDescent="0.3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9" t="str">
        <f>IFERROR(VLOOKUP(C17,Source!$C$5:$F$40,3,MATCH(C17,Source!$C$5:$C$40,0)),"Retired")</f>
        <v>South</v>
      </c>
      <c r="J17" s="9" t="str">
        <f>IFERROR(VLOOKUP(C17,Source!$C$5:$F$40,2,MATCH(C17,Source!$C$5:$C$40,0)),"Retired")</f>
        <v>Learning &amp; Development</v>
      </c>
      <c r="K17" s="9">
        <f>IFERROR(VLOOKUP(C17,Source!$C$5:$F$40,4,MATCH(C17,Source!$C$5:$C$40,0)),"Retired")</f>
        <v>37000</v>
      </c>
    </row>
    <row r="18" spans="3:11" x14ac:dyDescent="0.3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9" t="str">
        <f>IFERROR(VLOOKUP(C18,Source!$C$5:$F$40,3,MATCH(C18,Source!$C$5:$C$40,0)),"Retired")</f>
        <v>East</v>
      </c>
      <c r="J18" s="9" t="str">
        <f>IFERROR(VLOOKUP(C18,Source!$C$5:$F$40,2,MATCH(C18,Source!$C$5:$C$40,0)),"Retired")</f>
        <v>Learning &amp; Development</v>
      </c>
      <c r="K18" s="9">
        <f>IFERROR(VLOOKUP(C18,Source!$C$5:$F$40,4,MATCH(C18,Source!$C$5:$C$40,0)),"Retired")</f>
        <v>43000</v>
      </c>
    </row>
    <row r="19" spans="3:11" x14ac:dyDescent="0.3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9" t="str">
        <f>IFERROR(VLOOKUP(C19,Source!$C$5:$F$40,3,MATCH(C19,Source!$C$5:$C$40,0)),"Retired")</f>
        <v>East</v>
      </c>
      <c r="J19" s="9" t="str">
        <f>IFERROR(VLOOKUP(C19,Source!$C$5:$F$40,2,MATCH(C19,Source!$C$5:$C$40,0)),"Retired")</f>
        <v>CEO</v>
      </c>
      <c r="K19" s="9">
        <f>IFERROR(VLOOKUP(C19,Source!$C$5:$F$40,4,MATCH(C19,Source!$C$5:$C$40,0)),"Retired")</f>
        <v>90000</v>
      </c>
    </row>
    <row r="20" spans="3:11" x14ac:dyDescent="0.3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9" t="str">
        <f>IFERROR(VLOOKUP(C20,Source!$C$5:$F$40,3,MATCH(C20,Source!$C$5:$C$40,0)),"Retired")</f>
        <v>Retired</v>
      </c>
      <c r="J20" s="9" t="str">
        <f>IFERROR(VLOOKUP(C20,Source!$C$5:$F$40,2,MATCH(C20,Source!$C$5:$C$40,0)),"Retired")</f>
        <v>Retired</v>
      </c>
      <c r="K20" s="9" t="str">
        <f>IFERROR(VLOOKUP(C20,Source!$C$5:$F$40,4,MATCH(C20,Source!$C$5:$C$40,0)),"Retired")</f>
        <v>Retired</v>
      </c>
    </row>
    <row r="21" spans="3:11" x14ac:dyDescent="0.3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9" t="str">
        <f>IFERROR(VLOOKUP(C21,Source!$C$5:$F$40,3,MATCH(C21,Source!$C$5:$C$40,0)),"Retired")</f>
        <v>South</v>
      </c>
      <c r="J21" s="9" t="str">
        <f>IFERROR(VLOOKUP(C21,Source!$C$5:$F$40,2,MATCH(C21,Source!$C$5:$C$40,0)),"Retired")</f>
        <v>Digital Marketing</v>
      </c>
      <c r="K21" s="9">
        <f>IFERROR(VLOOKUP(C21,Source!$C$5:$F$40,4,MATCH(C21,Source!$C$5:$C$40,0)),"Retired")</f>
        <v>82000</v>
      </c>
    </row>
    <row r="22" spans="3:11" x14ac:dyDescent="0.3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9" t="str">
        <f>IFERROR(VLOOKUP(C22,Source!$C$5:$F$40,3,MATCH(C22,Source!$C$5:$C$40,0)),"Retired")</f>
        <v>South</v>
      </c>
      <c r="J22" s="9" t="str">
        <f>IFERROR(VLOOKUP(C22,Source!$C$5:$F$40,2,MATCH(C22,Source!$C$5:$C$40,0)),"Retired")</f>
        <v>Inside Sales</v>
      </c>
      <c r="K22" s="9">
        <f>IFERROR(VLOOKUP(C22,Source!$C$5:$F$40,4,MATCH(C22,Source!$C$5:$C$40,0)),"Retired")</f>
        <v>67000</v>
      </c>
    </row>
    <row r="23" spans="3:11" x14ac:dyDescent="0.3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9" t="str">
        <f>IFERROR(VLOOKUP(C23,Source!$C$5:$F$40,3,MATCH(C23,Source!$C$5:$C$40,0)),"Retired")</f>
        <v>South</v>
      </c>
      <c r="J23" s="9" t="str">
        <f>IFERROR(VLOOKUP(C23,Source!$C$5:$F$40,2,MATCH(C23,Source!$C$5:$C$40,0)),"Retired")</f>
        <v>CCD</v>
      </c>
      <c r="K23" s="9">
        <f>IFERROR(VLOOKUP(C23,Source!$C$5:$F$40,4,MATCH(C23,Source!$C$5:$C$40,0)),"Retired")</f>
        <v>85000</v>
      </c>
    </row>
    <row r="24" spans="3:11" x14ac:dyDescent="0.3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9" t="str">
        <f>IFERROR(VLOOKUP(C24,Source!$C$5:$F$40,3,MATCH(C24,Source!$C$5:$C$40,0)),"Retired")</f>
        <v>South</v>
      </c>
      <c r="J24" s="9" t="str">
        <f>IFERROR(VLOOKUP(C24,Source!$C$5:$F$40,2,MATCH(C24,Source!$C$5:$C$40,0)),"Retired")</f>
        <v>FLM</v>
      </c>
      <c r="K24" s="9">
        <f>IFERROR(VLOOKUP(C24,Source!$C$5:$F$40,4,MATCH(C24,Source!$C$5:$C$40,0)),"Retired")</f>
        <v>62000</v>
      </c>
    </row>
    <row r="25" spans="3:11" x14ac:dyDescent="0.3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9" t="str">
        <f>IFERROR(VLOOKUP(C25,Source!$C$5:$F$40,3,MATCH(C25,Source!$C$5:$C$40,0)),"Retired")</f>
        <v>Mid West</v>
      </c>
      <c r="J25" s="9" t="str">
        <f>IFERROR(VLOOKUP(C25,Source!$C$5:$F$40,2,MATCH(C25,Source!$C$5:$C$40,0)),"Retired")</f>
        <v>Inside Sales</v>
      </c>
      <c r="K25" s="9">
        <f>IFERROR(VLOOKUP(C25,Source!$C$5:$F$40,4,MATCH(C25,Source!$C$5:$C$40,0)),"Retired")</f>
        <v>15000</v>
      </c>
    </row>
    <row r="26" spans="3:11" x14ac:dyDescent="0.3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9" t="str">
        <f>IFERROR(VLOOKUP(C26,Source!$C$5:$F$40,3,MATCH(C26,Source!$C$5:$C$40,0)),"Retired")</f>
        <v>South</v>
      </c>
      <c r="J26" s="9" t="str">
        <f>IFERROR(VLOOKUP(C26,Source!$C$5:$F$40,2,MATCH(C26,Source!$C$5:$C$40,0)),"Retired")</f>
        <v>Operations</v>
      </c>
      <c r="K26" s="9">
        <f>IFERROR(VLOOKUP(C26,Source!$C$5:$F$40,4,MATCH(C26,Source!$C$5:$C$40,0)),"Retired")</f>
        <v>81000</v>
      </c>
    </row>
    <row r="27" spans="3:11" x14ac:dyDescent="0.3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9" t="str">
        <f>IFERROR(VLOOKUP(C27,Source!$C$5:$F$40,3,MATCH(C27,Source!$C$5:$C$40,0)),"Retired")</f>
        <v>South</v>
      </c>
      <c r="J27" s="9" t="str">
        <f>IFERROR(VLOOKUP(C27,Source!$C$5:$F$40,2,MATCH(C27,Source!$C$5:$C$40,0)),"Retired")</f>
        <v>Finance</v>
      </c>
      <c r="K27" s="9">
        <f>IFERROR(VLOOKUP(C27,Source!$C$5:$F$40,4,MATCH(C27,Source!$C$5:$C$40,0)),"Retired")</f>
        <v>19000</v>
      </c>
    </row>
    <row r="28" spans="3:11" x14ac:dyDescent="0.3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9" t="str">
        <f>IFERROR(VLOOKUP(C28,Source!$C$5:$F$40,3,MATCH(C28,Source!$C$5:$C$40,0)),"Retired")</f>
        <v>East</v>
      </c>
      <c r="J28" s="9" t="str">
        <f>IFERROR(VLOOKUP(C28,Source!$C$5:$F$40,2,MATCH(C28,Source!$C$5:$C$40,0)),"Retired")</f>
        <v>Inside Sales</v>
      </c>
      <c r="K28" s="9">
        <f>IFERROR(VLOOKUP(C28,Source!$C$5:$F$40,4,MATCH(C28,Source!$C$5:$C$40,0)),"Retired")</f>
        <v>75000</v>
      </c>
    </row>
    <row r="29" spans="3:11" x14ac:dyDescent="0.3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9" t="str">
        <f>IFERROR(VLOOKUP(C29,Source!$C$5:$F$40,3,MATCH(C29,Source!$C$5:$C$40,0)),"Retired")</f>
        <v>East</v>
      </c>
      <c r="J29" s="9" t="str">
        <f>IFERROR(VLOOKUP(C29,Source!$C$5:$F$40,2,MATCH(C29,Source!$C$5:$C$40,0)),"Retired")</f>
        <v>Finance</v>
      </c>
      <c r="K29" s="9">
        <f>IFERROR(VLOOKUP(C29,Source!$C$5:$F$40,4,MATCH(C29,Source!$C$5:$C$40,0)),"Retired")</f>
        <v>49000</v>
      </c>
    </row>
    <row r="30" spans="3:11" x14ac:dyDescent="0.3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9" t="str">
        <f>IFERROR(VLOOKUP(C30,Source!$C$5:$F$40,3,MATCH(C30,Source!$C$5:$C$40,0)),"Retired")</f>
        <v>Retired</v>
      </c>
      <c r="J30" s="9" t="str">
        <f>IFERROR(VLOOKUP(C30,Source!$C$5:$F$40,2,MATCH(C30,Source!$C$5:$C$40,0)),"Retired")</f>
        <v>Retired</v>
      </c>
      <c r="K30" s="9" t="str">
        <f>IFERROR(VLOOKUP(C30,Source!$C$5:$F$40,4,MATCH(C30,Source!$C$5:$C$40,0)),"Retired")</f>
        <v>Retired</v>
      </c>
    </row>
    <row r="31" spans="3:11" x14ac:dyDescent="0.3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9" t="str">
        <f>IFERROR(VLOOKUP(C31,Source!$C$5:$F$40,3,MATCH(C31,Source!$C$5:$C$40,0)),"Retired")</f>
        <v>Mid West</v>
      </c>
      <c r="J31" s="9" t="str">
        <f>IFERROR(VLOOKUP(C31,Source!$C$5:$F$40,2,MATCH(C31,Source!$C$5:$C$40,0)),"Retired")</f>
        <v>Finance</v>
      </c>
      <c r="K31" s="9">
        <f>IFERROR(VLOOKUP(C31,Source!$C$5:$F$40,4,MATCH(C31,Source!$C$5:$C$40,0)),"Retired")</f>
        <v>83000</v>
      </c>
    </row>
    <row r="32" spans="3:11" x14ac:dyDescent="0.3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9" t="str">
        <f>IFERROR(VLOOKUP(C32,Source!$C$5:$F$40,3,MATCH(C32,Source!$C$5:$C$40,0)),"Retired")</f>
        <v>South</v>
      </c>
      <c r="J32" s="9" t="str">
        <f>IFERROR(VLOOKUP(C32,Source!$C$5:$F$40,2,MATCH(C32,Source!$C$5:$C$40,0)),"Retired")</f>
        <v>Sales</v>
      </c>
      <c r="K32" s="9">
        <f>IFERROR(VLOOKUP(C32,Source!$C$5:$F$40,4,MATCH(C32,Source!$C$5:$C$40,0)),"Retired")</f>
        <v>53000</v>
      </c>
    </row>
    <row r="33" spans="3:11" x14ac:dyDescent="0.3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9" t="str">
        <f>IFERROR(VLOOKUP(C33,Source!$C$5:$F$40,3,MATCH(C33,Source!$C$5:$C$40,0)),"Retired")</f>
        <v>South</v>
      </c>
      <c r="J33" s="9" t="str">
        <f>IFERROR(VLOOKUP(C33,Source!$C$5:$F$40,2,MATCH(C33,Source!$C$5:$C$40,0)),"Retired")</f>
        <v>Operations</v>
      </c>
      <c r="K33" s="9">
        <f>IFERROR(VLOOKUP(C33,Source!$C$5:$F$40,4,MATCH(C33,Source!$C$5:$C$40,0)),"Retired")</f>
        <v>65000</v>
      </c>
    </row>
    <row r="34" spans="3:11" x14ac:dyDescent="0.3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9" t="str">
        <f>IFERROR(VLOOKUP(C34,Source!$C$5:$F$40,3,MATCH(C34,Source!$C$5:$C$40,0)),"Retired")</f>
        <v>North</v>
      </c>
      <c r="J34" s="9" t="str">
        <f>IFERROR(VLOOKUP(C34,Source!$C$5:$F$40,2,MATCH(C34,Source!$C$5:$C$40,0)),"Retired")</f>
        <v>Finance</v>
      </c>
      <c r="K34" s="9">
        <f>IFERROR(VLOOKUP(C34,Source!$C$5:$F$40,4,MATCH(C34,Source!$C$5:$C$40,0)),"Retired")</f>
        <v>85000</v>
      </c>
    </row>
    <row r="35" spans="3:11" x14ac:dyDescent="0.3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9" t="str">
        <f>IFERROR(VLOOKUP(C35,Source!$C$5:$F$40,3,MATCH(C35,Source!$C$5:$C$40,0)),"Retired")</f>
        <v>East</v>
      </c>
      <c r="J35" s="9" t="str">
        <f>IFERROR(VLOOKUP(C35,Source!$C$5:$F$40,2,MATCH(C35,Source!$C$5:$C$40,0)),"Retired")</f>
        <v>Inside Sales</v>
      </c>
      <c r="K35" s="9">
        <f>IFERROR(VLOOKUP(C35,Source!$C$5:$F$40,4,MATCH(C35,Source!$C$5:$C$40,0)),"Retired")</f>
        <v>20000</v>
      </c>
    </row>
    <row r="36" spans="3:11" x14ac:dyDescent="0.3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9" t="str">
        <f>IFERROR(VLOOKUP(C36,Source!$C$5:$F$40,3,MATCH(C36,Source!$C$5:$C$40,0)),"Retired")</f>
        <v>East</v>
      </c>
      <c r="J36" s="9" t="str">
        <f>IFERROR(VLOOKUP(C36,Source!$C$5:$F$40,2,MATCH(C36,Source!$C$5:$C$40,0)),"Retired")</f>
        <v>CCD</v>
      </c>
      <c r="K36" s="9">
        <f>IFERROR(VLOOKUP(C36,Source!$C$5:$F$40,4,MATCH(C36,Source!$C$5:$C$40,0)),"Retired")</f>
        <v>47000</v>
      </c>
    </row>
    <row r="37" spans="3:11" x14ac:dyDescent="0.3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9" t="str">
        <f>IFERROR(VLOOKUP(C37,Source!$C$5:$F$40,3,MATCH(C37,Source!$C$5:$C$40,0)),"Retired")</f>
        <v>South</v>
      </c>
      <c r="J37" s="9" t="str">
        <f>IFERROR(VLOOKUP(C37,Source!$C$5:$F$40,2,MATCH(C37,Source!$C$5:$C$40,0)),"Retired")</f>
        <v>Director</v>
      </c>
      <c r="K37" s="9">
        <f>IFERROR(VLOOKUP(C37,Source!$C$5:$F$40,4,MATCH(C37,Source!$C$5:$C$40,0)),"Retired")</f>
        <v>87000</v>
      </c>
    </row>
    <row r="38" spans="3:11" x14ac:dyDescent="0.3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9" t="str">
        <f>IFERROR(VLOOKUP(C38,Source!$C$5:$F$40,3,MATCH(C38,Source!$C$5:$C$40,0)),"Retired")</f>
        <v>Retired</v>
      </c>
      <c r="J38" s="9" t="str">
        <f>IFERROR(VLOOKUP(C38,Source!$C$5:$F$40,2,MATCH(C38,Source!$C$5:$C$40,0)),"Retired")</f>
        <v>Retired</v>
      </c>
      <c r="K38" s="9" t="str">
        <f>IFERROR(VLOOKUP(C38,Source!$C$5:$F$40,4,MATCH(C38,Source!$C$5:$C$40,0)),"Retired")</f>
        <v>Retired</v>
      </c>
    </row>
    <row r="39" spans="3:11" x14ac:dyDescent="0.3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9" t="str">
        <f>IFERROR(VLOOKUP(C39,Source!$C$5:$F$40,3,MATCH(C39,Source!$C$5:$C$40,0)),"Retired")</f>
        <v>East</v>
      </c>
      <c r="J39" s="9" t="str">
        <f>IFERROR(VLOOKUP(C39,Source!$C$5:$F$40,2,MATCH(C39,Source!$C$5:$C$40,0)),"Retired")</f>
        <v>Marketing</v>
      </c>
      <c r="K39" s="9">
        <f>IFERROR(VLOOKUP(C39,Source!$C$5:$F$40,4,MATCH(C39,Source!$C$5:$C$40,0)),"Retired")</f>
        <v>27000</v>
      </c>
    </row>
    <row r="40" spans="3:11" x14ac:dyDescent="0.3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9" t="str">
        <f>IFERROR(VLOOKUP(C40,Source!$C$5:$F$40,3,MATCH(C40,Source!$C$5:$C$40,0)),"Retired")</f>
        <v>North</v>
      </c>
      <c r="J40" s="9" t="str">
        <f>IFERROR(VLOOKUP(C40,Source!$C$5:$F$40,2,MATCH(C40,Source!$C$5:$C$40,0)),"Retired")</f>
        <v>Digital Marketing</v>
      </c>
      <c r="K40" s="9">
        <f>IFERROR(VLOOKUP(C40,Source!$C$5:$F$40,4,MATCH(C40,Source!$C$5:$C$40,0)),"Retired")</f>
        <v>81000</v>
      </c>
    </row>
    <row r="41" spans="3:11" x14ac:dyDescent="0.3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9" t="str">
        <f>IFERROR(VLOOKUP(C41,Source!$C$5:$F$40,3,MATCH(C41,Source!$C$5:$C$40,0)),"Retired")</f>
        <v>North</v>
      </c>
      <c r="J41" s="9" t="str">
        <f>IFERROR(VLOOKUP(C41,Source!$C$5:$F$40,2,MATCH(C41,Source!$C$5:$C$40,0)),"Retired")</f>
        <v>Sales</v>
      </c>
      <c r="K41" s="9">
        <f>IFERROR(VLOOKUP(C41,Source!$C$5:$F$40,4,MATCH(C41,Source!$C$5:$C$40,0)),"Retired")</f>
        <v>52000</v>
      </c>
    </row>
    <row r="42" spans="3:11" x14ac:dyDescent="0.3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9" t="str">
        <f>IFERROR(VLOOKUP(C42,Source!$C$5:$F$40,3,MATCH(C42,Source!$C$5:$C$40,0)),"Retired")</f>
        <v>South</v>
      </c>
      <c r="J42" s="9" t="str">
        <f>IFERROR(VLOOKUP(C42,Source!$C$5:$F$40,2,MATCH(C42,Source!$C$5:$C$40,0)),"Retired")</f>
        <v>Marketing</v>
      </c>
      <c r="K42" s="9">
        <f>IFERROR(VLOOKUP(C42,Source!$C$5:$F$40,4,MATCH(C42,Source!$C$5:$C$40,0)),"Retired")</f>
        <v>58000</v>
      </c>
    </row>
    <row r="43" spans="3:11" x14ac:dyDescent="0.3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9" t="str">
        <f>IFERROR(VLOOKUP(C43,Source!$C$5:$F$40,3,MATCH(C43,Source!$C$5:$C$40,0)),"Retired")</f>
        <v>Mid West</v>
      </c>
      <c r="J43" s="9" t="str">
        <f>IFERROR(VLOOKUP(C43,Source!$C$5:$F$40,2,MATCH(C43,Source!$C$5:$C$40,0)),"Retired")</f>
        <v>Marketing</v>
      </c>
      <c r="K43" s="9">
        <f>IFERROR(VLOOKUP(C43,Source!$C$5:$F$40,4,MATCH(C43,Source!$C$5:$C$40,0)),"Retired")</f>
        <v>47000</v>
      </c>
    </row>
    <row r="44" spans="3:11" x14ac:dyDescent="0.3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9" t="str">
        <f>IFERROR(VLOOKUP(C44,Source!$C$5:$F$40,3,MATCH(C44,Source!$C$5:$C$40,0)),"Retired")</f>
        <v>North</v>
      </c>
      <c r="J44" s="9" t="str">
        <f>IFERROR(VLOOKUP(C44,Source!$C$5:$F$40,2,MATCH(C44,Source!$C$5:$C$40,0)),"Retired")</f>
        <v>CCD</v>
      </c>
      <c r="K44" s="9">
        <f>IFERROR(VLOOKUP(C44,Source!$C$5:$F$40,4,MATCH(C44,Source!$C$5:$C$40,0)),"Retired")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topLeftCell="A18" workbookViewId="0">
      <selection activeCell="C5" sqref="C5:F5"/>
    </sheetView>
  </sheetViews>
  <sheetFormatPr defaultRowHeight="14.4" x14ac:dyDescent="0.3"/>
  <cols>
    <col min="4" max="4" width="21.33203125" bestFit="1" customWidth="1"/>
    <col min="6" max="6" width="10.6640625" bestFit="1" customWidth="1"/>
  </cols>
  <sheetData>
    <row r="5" spans="3:6" x14ac:dyDescent="0.3">
      <c r="C5" s="11" t="s">
        <v>1</v>
      </c>
      <c r="D5" s="11" t="s">
        <v>80</v>
      </c>
      <c r="E5" s="11" t="s">
        <v>94</v>
      </c>
      <c r="F5" s="11" t="s">
        <v>78</v>
      </c>
    </row>
    <row r="6" spans="3:6" x14ac:dyDescent="0.3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3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3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3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3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3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3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3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3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3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3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3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3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3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3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3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3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3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3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3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3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3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3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3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3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3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3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3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3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3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3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3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3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3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3">
      <c r="C40" s="6">
        <v>150995</v>
      </c>
      <c r="D40" s="7" t="s">
        <v>85</v>
      </c>
      <c r="E40" s="7" t="s">
        <v>97</v>
      </c>
      <c r="F40" s="3">
        <v>15000</v>
      </c>
    </row>
  </sheetData>
  <autoFilter ref="C5:F5" xr:uid="{A6C6C52B-7AD0-4FEB-936F-E07B7754C2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 nested</vt:lpstr>
      <vt:lpstr>Vlookup</vt:lpstr>
      <vt:lpstr>Master Emp sheet</vt:lpstr>
      <vt:lpstr>Source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SANJAY</cp:lastModifiedBy>
  <dcterms:created xsi:type="dcterms:W3CDTF">2020-05-11T11:02:27Z</dcterms:created>
  <dcterms:modified xsi:type="dcterms:W3CDTF">2023-03-21T10:04:04Z</dcterms:modified>
</cp:coreProperties>
</file>