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sanja\Documents\YR2_SpO2\"/>
    </mc:Choice>
  </mc:AlternateContent>
  <xr:revisionPtr revIDLastSave="0" documentId="13_ncr:1_{9C79DAA8-10A6-4C03-A74F-ECC556F12BBB}" xr6:coauthVersionLast="47" xr6:coauthVersionMax="47" xr10:uidLastSave="{00000000-0000-0000-0000-000000000000}"/>
  <bookViews>
    <workbookView xWindow="-110" yWindow="-110" windowWidth="25820" windowHeight="13900" xr2:uid="{00000000-000D-0000-FFFF-FFFF00000000}"/>
  </bookViews>
  <sheets>
    <sheet name="Project schedule" sheetId="11" r:id="rId1"/>
    <sheet name="About" sheetId="12" r:id="rId2"/>
  </sheets>
  <definedNames>
    <definedName name="Display_Week">'Project schedule'!$O$2</definedName>
    <definedName name="_xlnm.Print_Titles" localSheetId="0">'Project schedule'!$4:$6</definedName>
    <definedName name="Project_Start">'Project schedule'!$O$1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1" l="1"/>
  <c r="F25" i="11"/>
  <c r="F24" i="11"/>
  <c r="F23" i="11"/>
  <c r="F22" i="11"/>
  <c r="F8" i="11"/>
  <c r="D9" i="11"/>
  <c r="E9" i="11" s="1"/>
  <c r="F9" i="11" s="1"/>
  <c r="F7" i="11"/>
  <c r="D17" i="11" l="1"/>
  <c r="F16" i="11"/>
  <c r="F15" i="11"/>
  <c r="D10" i="11"/>
  <c r="D11" i="11" s="1"/>
  <c r="G5" i="11"/>
  <c r="F34" i="11"/>
  <c r="F33" i="11"/>
  <c r="F27" i="11"/>
  <c r="F21" i="11"/>
  <c r="F14" i="11"/>
  <c r="F17" i="11" l="1"/>
  <c r="E10" i="11"/>
  <c r="F10" i="11" s="1"/>
  <c r="E11" i="11"/>
  <c r="F11" i="11" s="1"/>
  <c r="D12" i="11"/>
  <c r="G6" i="11"/>
  <c r="F20" i="11" l="1"/>
  <c r="F18" i="11"/>
  <c r="E12" i="11"/>
  <c r="F12" i="11" s="1"/>
  <c r="D13" i="11"/>
  <c r="F32" i="11"/>
  <c r="F29" i="11"/>
  <c r="F31" i="11"/>
  <c r="F28" i="11"/>
  <c r="H5" i="11"/>
  <c r="I5" i="11" s="1"/>
  <c r="J5" i="11" s="1"/>
  <c r="K5" i="11" s="1"/>
  <c r="L5" i="11" s="1"/>
  <c r="M5" i="11" s="1"/>
  <c r="N5" i="11" s="1"/>
  <c r="G4" i="11"/>
  <c r="F19" i="11" l="1"/>
  <c r="E13" i="11"/>
  <c r="F13" i="11" s="1"/>
  <c r="F30" i="11"/>
  <c r="N4" i="11"/>
  <c r="O5" i="11"/>
  <c r="P5" i="11" s="1"/>
  <c r="Q5" i="11" s="1"/>
  <c r="R5" i="11" s="1"/>
  <c r="S5" i="11" s="1"/>
  <c r="T5" i="11" s="1"/>
  <c r="U5" i="11" s="1"/>
  <c r="H6" i="11"/>
  <c r="U4" i="11" l="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<sst xmlns="http://schemas.openxmlformats.org/spreadsheetml/2006/main" count="61" uniqueCount="53">
  <si>
    <t>SIMPLE GANTT CHART by Vertex42.com</t>
  </si>
  <si>
    <t>TASK</t>
  </si>
  <si>
    <t>ASSIGNED TO</t>
  </si>
  <si>
    <t>PROGRESS</t>
  </si>
  <si>
    <t>START</t>
  </si>
  <si>
    <t>END</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</si>
  <si>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</si>
  <si>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</si>
  <si>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</si>
  <si>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</si>
  <si>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</si>
  <si>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</si>
  <si>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</si>
  <si>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</si>
  <si>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</si>
  <si>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</si>
  <si>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</si>
  <si>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</si>
  <si>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</si>
  <si>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</si>
  <si>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SpO2 &amp; BPM Monitor</t>
  </si>
  <si>
    <t>GROUP 5</t>
  </si>
  <si>
    <t>Electronic PPG Acquisition</t>
  </si>
  <si>
    <t>Soldering &amp; Assembly</t>
  </si>
  <si>
    <t>Breadboard Prototyping</t>
  </si>
  <si>
    <t>LED PWM Driver</t>
  </si>
  <si>
    <t>Amplification Design</t>
  </si>
  <si>
    <t>Filtering &amp; 2nd Stage Amplification</t>
  </si>
  <si>
    <t>Sanjay Sivan S</t>
  </si>
  <si>
    <t>Daniel Ball Woods</t>
  </si>
  <si>
    <t>Kyane Pereira</t>
  </si>
  <si>
    <t>Charles Egan</t>
  </si>
  <si>
    <t>Sanjay &amp; Charles</t>
  </si>
  <si>
    <t>Project Timeline</t>
  </si>
  <si>
    <t>Task Duration</t>
  </si>
  <si>
    <t xml:space="preserve">Week </t>
  </si>
  <si>
    <t>Project Start:</t>
  </si>
  <si>
    <t>RS-485 Communication &amp; Data Display</t>
  </si>
  <si>
    <t>RS-485 Transceiver Design &amp; Assembly</t>
  </si>
  <si>
    <t xml:space="preserve">Sanjay Sivan </t>
  </si>
  <si>
    <t xml:space="preserve">STM32 - UART Transmitter Software </t>
  </si>
  <si>
    <t xml:space="preserve">CPLD Decoder Logic Theory </t>
  </si>
  <si>
    <t>CPLD Clock Divider &amp; Bit Shifter</t>
  </si>
  <si>
    <t xml:space="preserve">CPLD Display Board Design &amp; Assembly </t>
  </si>
  <si>
    <t>CPLD System Verilog Software</t>
  </si>
  <si>
    <t>Kyane &amp; Daniel</t>
  </si>
  <si>
    <t>FFT/SPO2/ADC/PWM/OLED</t>
  </si>
  <si>
    <t>Modulation Circuit &amp; Software Design (PWM)</t>
  </si>
  <si>
    <t xml:space="preserve">FFT (Heart-Rate) </t>
  </si>
  <si>
    <t xml:space="preserve">ADC Data Aquisition </t>
  </si>
  <si>
    <t>OLED Graphic Design &amp; Software</t>
  </si>
  <si>
    <t>Intergration Of FFT/SPO2/ADC/OLED</t>
  </si>
  <si>
    <t>KP, SS, 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</si>
</sst>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0" formatCode="dd/mm/yy;@"/>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theme="1"/>
      <name val="Arial Black"/>
      <family val="2"/>
      <scheme val="major"/>
    </font>
    <font>
      <sz val="11"/>
      <color rgb="FF1D2129"/>
      <name val="Arial"/>
      <family val="2"/>
      <scheme val="minor"/>
    </font>
    <font>
      <u/>
      <sz val="11"/>
      <color indexed="12"/>
      <name val="Arial"/>
      <family val="2"/>
      <scheme val="minor"/>
    </font>
    <font>
      <b/>
      <sz val="40"/>
      <color theme="1"/>
      <name val="Arial Black"/>
      <family val="2"/>
      <scheme val="major"/>
    </font>
    <font>
      <b/>
      <sz val="20"/>
      <color theme="1"/>
      <name val="Arial"/>
      <family val="2"/>
    </font>
    <font>
      <sz val="10"/>
      <color theme="1"/>
      <name val="Arial"/>
      <family val="2"/>
    </font>
    <font>
      <b/>
      <sz val="16"/>
      <color theme="1"/>
      <name val="Arial"/>
      <family val="2"/>
      <scheme val="minor"/>
    </font>
    <font>
      <b/>
      <sz val="16"/>
      <color theme="1"/>
      <name val="Arial Black"/>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s>
  <borders count="3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theme="1" tint="0.499984740745262"/>
      </bottom>
      <diagonal/>
    </border>
    <border>
      <left/>
      <right style="medium">
        <color indexed="64"/>
      </right>
      <top/>
      <bottom style="thin">
        <color theme="1" tint="0.499984740745262"/>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thin">
        <color theme="1" tint="0.499984740745262"/>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1">
    <xf numFmtId="0" fontId="0" fillId="0" borderId="0" xfId="0"/>
    <xf numFmtId="0" fontId="1" fillId="0" borderId="0" xfId="0" applyFont="1"/>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0" applyFont="1" applyAlignment="1">
      <alignment horizontal="center"/>
    </xf>
    <xf numFmtId="0" fontId="7" fillId="0" borderId="0" xfId="0" applyFont="1"/>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4" fillId="0" borderId="8"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7" xfId="0" applyFont="1" applyBorder="1" applyAlignment="1">
      <alignment vertical="center"/>
    </xf>
    <xf numFmtId="0" fontId="21" fillId="3" borderId="0" xfId="0" applyFont="1" applyFill="1" applyAlignment="1">
      <alignment horizontal="left" vertical="center" indent="1"/>
    </xf>
    <xf numFmtId="0" fontId="17" fillId="3" borderId="0" xfId="11" applyFont="1" applyFill="1" applyBorder="1" applyAlignment="1">
      <alignment vertical="center"/>
    </xf>
    <xf numFmtId="9" fontId="1" fillId="3" borderId="0" xfId="2" applyFont="1" applyFill="1" applyBorder="1" applyAlignment="1">
      <alignment horizontal="center" vertical="center"/>
    </xf>
    <xf numFmtId="165" fontId="17" fillId="3" borderId="0" xfId="0" applyNumberFormat="1" applyFont="1" applyFill="1" applyAlignment="1">
      <alignment horizontal="center" vertical="center"/>
    </xf>
    <xf numFmtId="165" fontId="1" fillId="3" borderId="0" xfId="0" applyNumberFormat="1" applyFont="1" applyFill="1" applyAlignment="1">
      <alignment horizontal="center" vertical="center"/>
    </xf>
    <xf numFmtId="0" fontId="4" fillId="0" borderId="6" xfId="0" applyFont="1" applyBorder="1" applyAlignment="1">
      <alignment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8" fillId="0" borderId="0" xfId="5" applyFont="1" applyAlignment="1">
      <alignment horizontal="left"/>
    </xf>
    <xf numFmtId="0" fontId="29" fillId="0" borderId="0" xfId="0" applyFont="1"/>
    <xf numFmtId="0" fontId="30" fillId="0" borderId="0" xfId="0" applyFont="1"/>
    <xf numFmtId="0" fontId="30" fillId="0" borderId="0" xfId="0" applyFont="1" applyAlignment="1">
      <alignment horizontal="center"/>
    </xf>
    <xf numFmtId="0" fontId="30" fillId="0" borderId="0" xfId="0" applyFont="1" applyAlignment="1">
      <alignment horizontal="center" vertical="center"/>
    </xf>
    <xf numFmtId="0" fontId="31" fillId="0" borderId="0" xfId="6" applyFont="1" applyAlignment="1">
      <alignment horizontal="left" vertical="center" indent="1"/>
    </xf>
    <xf numFmtId="0" fontId="31" fillId="0" borderId="0" xfId="7" applyFont="1" applyAlignment="1">
      <alignment horizontal="left" vertical="center" indent="1"/>
    </xf>
    <xf numFmtId="168" fontId="19" fillId="6" borderId="9" xfId="0" applyNumberFormat="1" applyFont="1" applyFill="1" applyBorder="1" applyAlignment="1">
      <alignment horizontal="center" vertical="center"/>
    </xf>
    <xf numFmtId="168" fontId="19" fillId="6" borderId="17"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9" fillId="6" borderId="22" xfId="0" applyNumberFormat="1" applyFont="1" applyFill="1" applyBorder="1" applyAlignment="1">
      <alignment horizontal="center" vertical="center"/>
    </xf>
    <xf numFmtId="168" fontId="19" fillId="6" borderId="23" xfId="0" applyNumberFormat="1" applyFont="1" applyFill="1" applyBorder="1" applyAlignment="1">
      <alignment horizontal="center" vertical="center"/>
    </xf>
    <xf numFmtId="0" fontId="20" fillId="2" borderId="24" xfId="0" applyFont="1" applyFill="1" applyBorder="1" applyAlignment="1">
      <alignment horizontal="center" vertical="center" shrinkToFit="1"/>
    </xf>
    <xf numFmtId="0" fontId="20" fillId="2" borderId="25" xfId="0" applyFont="1" applyFill="1" applyBorder="1" applyAlignment="1">
      <alignment horizontal="center" vertical="center" shrinkToFit="1"/>
    </xf>
    <xf numFmtId="0" fontId="20" fillId="2" borderId="26" xfId="0" applyFont="1" applyFill="1" applyBorder="1" applyAlignment="1">
      <alignment horizontal="center" vertical="center" shrinkToFit="1"/>
    </xf>
    <xf numFmtId="0" fontId="17" fillId="0" borderId="10" xfId="11" applyFont="1" applyFill="1" applyBorder="1" applyAlignment="1">
      <alignment vertical="center"/>
    </xf>
    <xf numFmtId="14" fontId="17" fillId="0" borderId="10" xfId="10" applyNumberFormat="1" applyFont="1" applyFill="1" applyBorder="1">
      <alignment horizontal="center" vertical="center"/>
    </xf>
    <xf numFmtId="0" fontId="17" fillId="0" borderId="12" xfId="11" applyFont="1" applyFill="1" applyBorder="1" applyAlignment="1">
      <alignment vertical="center"/>
    </xf>
    <xf numFmtId="14" fontId="17" fillId="0" borderId="12" xfId="10" applyNumberFormat="1" applyFont="1" applyFill="1" applyBorder="1">
      <alignment horizontal="center" vertical="center"/>
    </xf>
    <xf numFmtId="14" fontId="17" fillId="0" borderId="13" xfId="10" applyNumberFormat="1" applyFont="1" applyFill="1" applyBorder="1">
      <alignment horizontal="center" vertical="center"/>
    </xf>
    <xf numFmtId="14" fontId="17" fillId="0" borderId="28" xfId="10" applyNumberFormat="1" applyFont="1" applyFill="1" applyBorder="1">
      <alignment horizontal="center" vertical="center"/>
    </xf>
    <xf numFmtId="0" fontId="17" fillId="0" borderId="15" xfId="11" applyFont="1" applyFill="1" applyBorder="1" applyAlignment="1">
      <alignment vertical="center"/>
    </xf>
    <xf numFmtId="14" fontId="17" fillId="0" borderId="15" xfId="10" applyNumberFormat="1" applyFont="1" applyFill="1" applyBorder="1">
      <alignment horizontal="center" vertical="center"/>
    </xf>
    <xf numFmtId="14" fontId="17" fillId="0" borderId="16" xfId="10" applyNumberFormat="1" applyFont="1" applyFill="1" applyBorder="1">
      <alignment horizontal="center" vertical="center"/>
    </xf>
    <xf numFmtId="0" fontId="17" fillId="0" borderId="30" xfId="11" applyFont="1" applyFill="1" applyBorder="1" applyAlignment="1">
      <alignment vertical="center"/>
    </xf>
    <xf numFmtId="9" fontId="1" fillId="0" borderId="30" xfId="2" applyFont="1" applyFill="1" applyBorder="1" applyAlignment="1">
      <alignment horizontal="center" vertical="center"/>
    </xf>
    <xf numFmtId="165" fontId="17" fillId="0" borderId="30" xfId="0" applyNumberFormat="1" applyFont="1" applyBorder="1" applyAlignment="1">
      <alignment horizontal="center" vertical="center"/>
    </xf>
    <xf numFmtId="165" fontId="1" fillId="0" borderId="31" xfId="0" applyNumberFormat="1" applyFont="1" applyBorder="1" applyAlignment="1">
      <alignment horizontal="center" vertical="center"/>
    </xf>
    <xf numFmtId="9" fontId="1" fillId="7" borderId="12" xfId="2" applyFont="1" applyFill="1" applyBorder="1" applyAlignment="1">
      <alignment horizontal="center" vertical="center"/>
    </xf>
    <xf numFmtId="9" fontId="1" fillId="7" borderId="10" xfId="2" applyFont="1" applyFill="1" applyBorder="1" applyAlignment="1">
      <alignment horizontal="center" vertical="center"/>
    </xf>
    <xf numFmtId="9" fontId="1" fillId="7" borderId="15" xfId="2" applyFont="1" applyFill="1" applyBorder="1" applyAlignment="1">
      <alignment horizontal="center" vertical="center"/>
    </xf>
    <xf numFmtId="0" fontId="1" fillId="0" borderId="1" xfId="0" applyFont="1" applyBorder="1" applyAlignment="1">
      <alignment horizontal="center" vertical="center"/>
    </xf>
    <xf numFmtId="0" fontId="3" fillId="8" borderId="1" xfId="0" applyFont="1" applyFill="1" applyBorder="1" applyAlignment="1">
      <alignment horizontal="center" vertical="center"/>
    </xf>
    <xf numFmtId="0" fontId="4" fillId="8" borderId="8" xfId="0" applyFont="1" applyFill="1" applyBorder="1" applyAlignment="1">
      <alignment vertical="center"/>
    </xf>
    <xf numFmtId="0" fontId="17" fillId="0" borderId="32" xfId="11" applyFont="1" applyFill="1" applyBorder="1" applyAlignment="1">
      <alignment vertical="center"/>
    </xf>
    <xf numFmtId="9" fontId="1" fillId="7" borderId="32" xfId="2" applyFont="1" applyFill="1" applyBorder="1" applyAlignment="1">
      <alignment horizontal="center" vertical="center"/>
    </xf>
    <xf numFmtId="0" fontId="17" fillId="9" borderId="32" xfId="12" applyFont="1" applyFill="1" applyBorder="1" applyAlignment="1">
      <alignment vertical="center"/>
    </xf>
    <xf numFmtId="0" fontId="17" fillId="9" borderId="10" xfId="12" applyFont="1" applyFill="1" applyBorder="1" applyAlignment="1">
      <alignment vertical="center"/>
    </xf>
    <xf numFmtId="0" fontId="17" fillId="0" borderId="11" xfId="12" applyFont="1" applyFill="1" applyBorder="1" applyAlignment="1">
      <alignment vertical="center"/>
    </xf>
    <xf numFmtId="0" fontId="17" fillId="0" borderId="27" xfId="12" applyFont="1" applyFill="1" applyBorder="1" applyAlignment="1">
      <alignment vertical="center"/>
    </xf>
    <xf numFmtId="0" fontId="17" fillId="0" borderId="14" xfId="12" applyFont="1" applyFill="1" applyBorder="1" applyAlignment="1">
      <alignment vertical="center"/>
    </xf>
    <xf numFmtId="0" fontId="21" fillId="0" borderId="29" xfId="0" applyFont="1" applyBorder="1" applyAlignment="1">
      <alignment vertical="center"/>
    </xf>
    <xf numFmtId="0" fontId="21" fillId="0" borderId="29" xfId="0" applyFont="1" applyBorder="1" applyAlignment="1">
      <alignment vertical="center"/>
    </xf>
    <xf numFmtId="0" fontId="21" fillId="0" borderId="30" xfId="0" applyFont="1" applyBorder="1" applyAlignment="1">
      <alignment vertical="center"/>
    </xf>
    <xf numFmtId="0" fontId="18" fillId="5" borderId="11" xfId="0" applyFont="1" applyFill="1" applyBorder="1" applyAlignment="1">
      <alignment horizontal="center" vertical="center"/>
    </xf>
    <xf numFmtId="0" fontId="4" fillId="2" borderId="14" xfId="0" applyFont="1" applyFill="1" applyBorder="1" applyAlignment="1">
      <alignment horizontal="center"/>
    </xf>
    <xf numFmtId="0" fontId="18" fillId="5" borderId="12" xfId="0" applyFont="1" applyFill="1" applyBorder="1" applyAlignment="1">
      <alignment horizontal="center" vertical="center"/>
    </xf>
    <xf numFmtId="0" fontId="4" fillId="2" borderId="15" xfId="0" applyFont="1" applyFill="1" applyBorder="1" applyAlignment="1">
      <alignment horizontal="center"/>
    </xf>
    <xf numFmtId="0" fontId="32" fillId="0" borderId="0" xfId="0" applyFont="1" applyAlignment="1">
      <alignment horizontal="center"/>
    </xf>
    <xf numFmtId="0" fontId="25" fillId="0" borderId="0" xfId="0" applyFont="1" applyAlignment="1">
      <alignment horizontal="center"/>
    </xf>
    <xf numFmtId="14" fontId="32" fillId="0" borderId="0" xfId="9" applyNumberFormat="1" applyFont="1" applyBorder="1" applyAlignment="1">
      <alignment horizontal="center"/>
    </xf>
    <xf numFmtId="14" fontId="25" fillId="0" borderId="0" xfId="0" applyNumberFormat="1" applyFont="1" applyAlignment="1">
      <alignment horizontal="center"/>
    </xf>
    <xf numFmtId="0" fontId="31" fillId="0" borderId="0" xfId="8" applyFont="1" applyAlignment="1">
      <alignment horizontal="left"/>
    </xf>
    <xf numFmtId="0" fontId="4" fillId="0" borderId="0" xfId="0" applyFont="1"/>
    <xf numFmtId="0" fontId="31" fillId="0" borderId="0" xfId="8" applyFont="1" applyAlignment="1">
      <alignment horizontal="center"/>
    </xf>
    <xf numFmtId="0" fontId="4" fillId="0" borderId="0" xfId="0" applyFont="1" applyAlignment="1">
      <alignment horizontal="center"/>
    </xf>
    <xf numFmtId="0" fontId="18" fillId="5" borderId="13" xfId="0" applyFont="1" applyFill="1" applyBorder="1" applyAlignment="1">
      <alignment horizontal="center" vertical="center"/>
    </xf>
    <xf numFmtId="0" fontId="4" fillId="2" borderId="16" xfId="0" applyFont="1" applyFill="1" applyBorder="1" applyAlignment="1">
      <alignment horizontal="center"/>
    </xf>
    <xf numFmtId="167" fontId="17" fillId="2" borderId="20" xfId="0" applyNumberFormat="1" applyFont="1" applyFill="1" applyBorder="1" applyAlignment="1">
      <alignment horizontal="center" vertical="center" wrapText="1"/>
    </xf>
    <xf numFmtId="167" fontId="17" fillId="2" borderId="21"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0" fontId="17" fillId="9" borderId="32" xfId="11" applyFont="1" applyFill="1" applyBorder="1" applyAlignment="1">
      <alignment vertical="center"/>
    </xf>
    <xf numFmtId="0" fontId="17" fillId="0" borderId="33" xfId="0" applyFont="1" applyBorder="1" applyAlignment="1">
      <alignment vertical="center"/>
    </xf>
    <xf numFmtId="0" fontId="17" fillId="0" borderId="34" xfId="11" applyFont="1" applyFill="1" applyBorder="1" applyAlignment="1">
      <alignment vertical="center"/>
    </xf>
    <xf numFmtId="9" fontId="1" fillId="7" borderId="33" xfId="2" applyFont="1" applyFill="1" applyBorder="1" applyAlignment="1">
      <alignment horizontal="center" vertical="center"/>
    </xf>
    <xf numFmtId="14" fontId="17" fillId="0" borderId="33" xfId="10" applyNumberFormat="1" applyFont="1" applyFill="1" applyBorder="1">
      <alignment horizontal="center" vertical="center"/>
    </xf>
    <xf numFmtId="14" fontId="17" fillId="0" borderId="35" xfId="10" applyNumberFormat="1" applyFont="1" applyFill="1" applyBorder="1">
      <alignment horizontal="center" vertical="center"/>
    </xf>
    <xf numFmtId="0" fontId="17" fillId="9" borderId="10" xfId="11" applyFont="1" applyFill="1" applyBorder="1" applyAlignment="1">
      <alignment vertical="center"/>
    </xf>
    <xf numFmtId="0" fontId="17" fillId="9" borderId="27" xfId="12" applyFont="1" applyFill="1" applyBorder="1">
      <alignment horizontal="left" vertical="center" indent="2"/>
    </xf>
    <xf numFmtId="0" fontId="17" fillId="9" borderId="14" xfId="12" applyFont="1" applyFill="1" applyBorder="1">
      <alignment horizontal="left" vertical="center" indent="2"/>
    </xf>
    <xf numFmtId="0" fontId="17" fillId="9" borderId="15" xfId="11" applyFont="1" applyFill="1" applyBorder="1" applyAlignment="1">
      <alignment horizontal="left" vertical="center"/>
    </xf>
    <xf numFmtId="0" fontId="17" fillId="9" borderId="36" xfId="12" applyFont="1" applyFill="1" applyBorder="1">
      <alignment horizontal="left" vertical="center" indent="2"/>
    </xf>
    <xf numFmtId="0" fontId="21" fillId="9" borderId="29" xfId="0" applyFont="1" applyFill="1" applyBorder="1" applyAlignment="1">
      <alignment horizontal="left" vertical="center" indent="1"/>
    </xf>
    <xf numFmtId="0" fontId="17" fillId="9" borderId="30" xfId="11" applyFont="1" applyFill="1" applyBorder="1" applyAlignment="1">
      <alignment vertical="center"/>
    </xf>
    <xf numFmtId="9" fontId="1" fillId="9" borderId="30" xfId="2" applyFont="1" applyFill="1" applyBorder="1" applyAlignment="1">
      <alignment horizontal="center" vertical="center"/>
    </xf>
    <xf numFmtId="165" fontId="17" fillId="9" borderId="30" xfId="0" applyNumberFormat="1" applyFont="1" applyFill="1" applyBorder="1" applyAlignment="1">
      <alignment horizontal="center" vertical="center"/>
    </xf>
    <xf numFmtId="165" fontId="1" fillId="9" borderId="31" xfId="0" applyNumberFormat="1" applyFont="1" applyFill="1" applyBorder="1" applyAlignment="1">
      <alignment horizontal="center" vertical="center"/>
    </xf>
    <xf numFmtId="170" fontId="17" fillId="9" borderId="32" xfId="10" applyNumberFormat="1" applyFont="1" applyFill="1" applyBorder="1">
      <alignment horizontal="center" vertical="center"/>
    </xf>
    <xf numFmtId="170" fontId="17" fillId="9" borderId="37" xfId="10" applyNumberFormat="1" applyFont="1" applyFill="1" applyBorder="1">
      <alignment horizontal="center" vertical="center"/>
    </xf>
    <xf numFmtId="170" fontId="17" fillId="9" borderId="10" xfId="10" applyNumberFormat="1" applyFont="1" applyFill="1" applyBorder="1">
      <alignment horizontal="center" vertical="center"/>
    </xf>
    <xf numFmtId="170" fontId="17" fillId="9" borderId="28" xfId="10" applyNumberFormat="1" applyFont="1" applyFill="1" applyBorder="1">
      <alignment horizontal="center" vertical="center"/>
    </xf>
    <xf numFmtId="170" fontId="17" fillId="9" borderId="15" xfId="10" applyNumberFormat="1" applyFont="1" applyFill="1" applyBorder="1">
      <alignment horizontal="center" vertical="center"/>
    </xf>
    <xf numFmtId="170" fontId="17" fillId="9" borderId="16" xfId="10"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6">
    <dxf>
      <fill>
        <patternFill>
          <bgColor theme="8"/>
        </patternFill>
      </fill>
      <border>
        <left/>
        <right/>
      </border>
    </dxf>
    <dxf>
      <fill>
        <patternFill>
          <bgColor theme="8" tint="0.59996337778862885"/>
        </patternFill>
      </fill>
      <border>
        <left/>
        <right/>
      </border>
    </dxf>
    <dxf>
      <fill>
        <patternFill>
          <bgColor theme="1"/>
        </patternFill>
      </fill>
      <border>
        <left/>
        <right/>
        <top style="thin">
          <color theme="0" tint="-4.9989318521683403E-2"/>
        </top>
        <bottom style="thin">
          <color theme="0" tint="-4.9989318521683403E-2"/>
        </bottom>
      </border>
    </dxf>
    <dxf>
      <fill>
        <patternFill>
          <bgColor theme="2" tint="-0.24994659260841701"/>
        </patternFill>
      </fill>
      <border>
        <top style="thin">
          <color theme="0" tint="-4.9989318521683403E-2"/>
        </top>
        <bottom style="thin">
          <color theme="0" tint="-4.9989318521683403E-2"/>
        </bottom>
      </border>
    </dxf>
    <dxf>
      <fill>
        <patternFill>
          <bgColor theme="2" tint="-0.499984740745262"/>
        </patternFill>
      </fill>
      <border>
        <left/>
        <right/>
        <top style="thin">
          <color theme="0" tint="-4.9989318521683403E-2"/>
        </top>
        <bottom style="thin">
          <color theme="0" tint="-4.9989318521683403E-2"/>
        </bottom>
      </border>
    </dxf>
    <dxf>
      <fill>
        <patternFill>
          <bgColor theme="1"/>
        </patternFill>
      </fill>
    </dxf>
    <dxf>
      <fill>
        <patternFill>
          <bgColor theme="0" tint="-0.24994659260841701"/>
        </patternFill>
      </fill>
      <border>
        <left/>
        <right/>
        <top style="thin">
          <color theme="0" tint="-4.9989318521683403E-2"/>
        </top>
        <bottom style="thin">
          <color theme="0" tint="-4.9989318521683403E-2"/>
        </bottom>
      </border>
    </dxf>
    <dxf>
      <fill>
        <patternFill>
          <bgColor theme="1"/>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1"/>
        </patternFill>
      </fill>
      <border>
        <top style="thin">
          <color theme="0" tint="-4.9989318521683403E-2"/>
        </top>
        <bottom style="thin">
          <color theme="0" tint="-4.9989318521683403E-2"/>
        </bottom>
      </border>
    </dxf>
    <dxf>
      <fill>
        <patternFill>
          <bgColor theme="2" tint="-0.49998474074526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2" tint="-0.499984740745262"/>
        </patternFill>
      </fill>
      <border>
        <left/>
        <right/>
        <top style="thin">
          <color theme="0" tint="-4.9989318521683403E-2"/>
        </top>
        <bottom style="thin">
          <color theme="0" tint="-4.9989318521683403E-2"/>
        </bottom>
      </border>
    </dxf>
    <dxf>
      <fill>
        <patternFill>
          <bgColor theme="1"/>
        </patternFill>
      </fill>
    </dxf>
    <dxf>
      <fill>
        <patternFill>
          <bgColor theme="0" tint="-0.24994659260841701"/>
        </patternFill>
      </fill>
      <border>
        <left/>
        <right/>
        <top style="thin">
          <color theme="0" tint="-4.9989318521683403E-2"/>
        </top>
        <bottom style="thin">
          <color theme="0" tint="-4.9989318521683403E-2"/>
        </bottom>
      </border>
    </dxf>
    <dxf>
      <fill>
        <patternFill>
          <bgColor theme="1"/>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2" tint="-0.499984740745262"/>
        </patternFill>
      </fill>
      <border>
        <left/>
        <right/>
        <top style="thin">
          <color theme="0" tint="-4.9989318521683403E-2"/>
        </top>
        <bottom style="thin">
          <color theme="0" tint="-4.9989318521683403E-2"/>
        </bottom>
      </border>
    </dxf>
    <dxf>
      <fill>
        <patternFill>
          <bgColor theme="1"/>
        </patternFill>
      </fill>
    </dxf>
    <dxf>
      <fill>
        <patternFill>
          <bgColor theme="0" tint="-0.24994659260841701"/>
        </patternFill>
      </fill>
      <border>
        <left/>
        <right/>
        <top style="thin">
          <color theme="0" tint="-4.9989318521683403E-2"/>
        </top>
        <bottom style="thin">
          <color theme="0" tint="-4.9989318521683403E-2"/>
        </bottom>
      </border>
    </dxf>
    <dxf>
      <fill>
        <patternFill>
          <bgColor theme="1"/>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7"/>
  <sheetViews>
    <sheetView showGridLines="0" tabSelected="1" showRuler="0" topLeftCell="A12" zoomScale="89" zoomScaleNormal="10" zoomScalePageLayoutView="70" workbookViewId="0">
      <selection activeCell="M17" sqref="M17"/>
    </sheetView>
  </sheetViews>
  <sheetFormatPr defaultColWidth="8.75" defaultRowHeight="30" customHeight="1" x14ac:dyDescent="0.3"/>
  <cols>
    <col min="1" max="1" width="44" customWidth="1"/>
    <col min="2" max="2" width="19.83203125" customWidth="1"/>
    <col min="3" max="3" width="10.75" customWidth="1"/>
    <col min="4" max="4" width="10.75" style="2" customWidth="1"/>
    <col min="5" max="5" width="10.08203125" customWidth="1"/>
    <col min="6" max="6" width="12.33203125" customWidth="1"/>
    <col min="7" max="63" width="2.75" customWidth="1"/>
  </cols>
  <sheetData>
    <row r="1" spans="1:62" ht="49.5" customHeight="1" x14ac:dyDescent="1.7">
      <c r="A1" s="58" t="s">
        <v>20</v>
      </c>
      <c r="B1" s="59"/>
      <c r="C1" s="60"/>
      <c r="D1" s="61"/>
      <c r="E1" s="62"/>
      <c r="F1" s="1"/>
      <c r="G1" s="110" t="s">
        <v>36</v>
      </c>
      <c r="H1" s="111"/>
      <c r="I1" s="111"/>
      <c r="J1" s="111"/>
      <c r="K1" s="111"/>
      <c r="L1" s="111"/>
      <c r="M1" s="111"/>
      <c r="N1" s="16"/>
      <c r="O1" s="108">
        <v>45579</v>
      </c>
      <c r="P1" s="109"/>
      <c r="Q1" s="109"/>
      <c r="R1" s="109"/>
      <c r="S1" s="109"/>
      <c r="T1" s="109"/>
      <c r="U1" s="109"/>
      <c r="V1" s="109"/>
      <c r="W1" s="109"/>
      <c r="X1" s="109"/>
    </row>
    <row r="2" spans="1:62" ht="22.5" customHeight="1" x14ac:dyDescent="0.7">
      <c r="A2" s="63" t="s">
        <v>21</v>
      </c>
      <c r="B2" s="64" t="s">
        <v>33</v>
      </c>
      <c r="C2" s="14"/>
      <c r="D2" s="15"/>
      <c r="E2" s="14"/>
      <c r="G2" s="112" t="s">
        <v>35</v>
      </c>
      <c r="H2" s="113"/>
      <c r="I2" s="113"/>
      <c r="J2" s="113"/>
      <c r="K2" s="113"/>
      <c r="L2" s="113"/>
      <c r="M2" s="113"/>
      <c r="N2" s="16"/>
      <c r="O2" s="106">
        <v>4</v>
      </c>
      <c r="P2" s="107"/>
      <c r="Q2" s="107"/>
      <c r="R2" s="107"/>
      <c r="S2" s="107"/>
      <c r="T2" s="107"/>
      <c r="U2" s="107"/>
      <c r="V2" s="107"/>
      <c r="W2" s="107"/>
      <c r="X2" s="107"/>
    </row>
    <row r="3" spans="1:62" s="18" customFormat="1" ht="3" customHeight="1" thickBot="1" x14ac:dyDescent="0.35">
      <c r="A3" s="17"/>
      <c r="C3" s="19"/>
      <c r="D3" s="20"/>
    </row>
    <row r="4" spans="1:62" s="18" customFormat="1" ht="15.75" customHeight="1" thickBot="1" x14ac:dyDescent="0.35">
      <c r="A4" s="21"/>
      <c r="D4" s="22"/>
      <c r="G4" s="118">
        <f>G5</f>
        <v>45600</v>
      </c>
      <c r="H4" s="116"/>
      <c r="I4" s="116"/>
      <c r="J4" s="116"/>
      <c r="K4" s="116"/>
      <c r="L4" s="116"/>
      <c r="M4" s="116"/>
      <c r="N4" s="116">
        <f>N5</f>
        <v>45607</v>
      </c>
      <c r="O4" s="116"/>
      <c r="P4" s="116"/>
      <c r="Q4" s="116"/>
      <c r="R4" s="116"/>
      <c r="S4" s="116"/>
      <c r="T4" s="116"/>
      <c r="U4" s="116">
        <f>U5</f>
        <v>45614</v>
      </c>
      <c r="V4" s="116"/>
      <c r="W4" s="116"/>
      <c r="X4" s="116"/>
      <c r="Y4" s="116"/>
      <c r="Z4" s="116"/>
      <c r="AA4" s="116"/>
      <c r="AB4" s="116">
        <f>AB5</f>
        <v>45621</v>
      </c>
      <c r="AC4" s="116"/>
      <c r="AD4" s="116"/>
      <c r="AE4" s="116"/>
      <c r="AF4" s="116"/>
      <c r="AG4" s="116"/>
      <c r="AH4" s="116"/>
      <c r="AI4" s="116">
        <f>AI5</f>
        <v>45628</v>
      </c>
      <c r="AJ4" s="116"/>
      <c r="AK4" s="116"/>
      <c r="AL4" s="116"/>
      <c r="AM4" s="116"/>
      <c r="AN4" s="116"/>
      <c r="AO4" s="116"/>
      <c r="AP4" s="116">
        <f>AP5</f>
        <v>45635</v>
      </c>
      <c r="AQ4" s="116"/>
      <c r="AR4" s="116"/>
      <c r="AS4" s="116"/>
      <c r="AT4" s="116"/>
      <c r="AU4" s="116"/>
      <c r="AV4" s="116"/>
      <c r="AW4" s="116">
        <f>AW5</f>
        <v>45642</v>
      </c>
      <c r="AX4" s="116"/>
      <c r="AY4" s="116"/>
      <c r="AZ4" s="116"/>
      <c r="BA4" s="116"/>
      <c r="BB4" s="116"/>
      <c r="BC4" s="116"/>
      <c r="BD4" s="116">
        <f>BD5</f>
        <v>45649</v>
      </c>
      <c r="BE4" s="116"/>
      <c r="BF4" s="116"/>
      <c r="BG4" s="116"/>
      <c r="BH4" s="116"/>
      <c r="BI4" s="116"/>
      <c r="BJ4" s="117"/>
    </row>
    <row r="5" spans="1:62" s="18" customFormat="1" ht="15" customHeight="1" x14ac:dyDescent="0.3">
      <c r="A5" s="102" t="s">
        <v>1</v>
      </c>
      <c r="B5" s="104" t="s">
        <v>2</v>
      </c>
      <c r="C5" s="104" t="s">
        <v>3</v>
      </c>
      <c r="D5" s="104" t="s">
        <v>4</v>
      </c>
      <c r="E5" s="104" t="s">
        <v>5</v>
      </c>
      <c r="F5" s="114" t="s">
        <v>34</v>
      </c>
      <c r="G5" s="68">
        <f>Project_Start-WEEKDAY(Project_Start,1)+2+7*(Display_Week-1)</f>
        <v>45600</v>
      </c>
      <c r="H5" s="65">
        <f>G5+1</f>
        <v>45601</v>
      </c>
      <c r="I5" s="65">
        <f t="shared" ref="I5:AV5" si="0">H5+1</f>
        <v>45602</v>
      </c>
      <c r="J5" s="65">
        <f t="shared" si="0"/>
        <v>45603</v>
      </c>
      <c r="K5" s="65">
        <f t="shared" si="0"/>
        <v>45604</v>
      </c>
      <c r="L5" s="65">
        <f t="shared" si="0"/>
        <v>45605</v>
      </c>
      <c r="M5" s="66">
        <f t="shared" si="0"/>
        <v>45606</v>
      </c>
      <c r="N5" s="67">
        <f>M5+1</f>
        <v>45607</v>
      </c>
      <c r="O5" s="65">
        <f>N5+1</f>
        <v>45608</v>
      </c>
      <c r="P5" s="65">
        <f t="shared" si="0"/>
        <v>45609</v>
      </c>
      <c r="Q5" s="65">
        <f t="shared" si="0"/>
        <v>45610</v>
      </c>
      <c r="R5" s="65">
        <f t="shared" si="0"/>
        <v>45611</v>
      </c>
      <c r="S5" s="65">
        <f t="shared" si="0"/>
        <v>45612</v>
      </c>
      <c r="T5" s="66">
        <f t="shared" si="0"/>
        <v>45613</v>
      </c>
      <c r="U5" s="67">
        <f>T5+1</f>
        <v>45614</v>
      </c>
      <c r="V5" s="65">
        <f>U5+1</f>
        <v>45615</v>
      </c>
      <c r="W5" s="65">
        <f t="shared" si="0"/>
        <v>45616</v>
      </c>
      <c r="X5" s="65">
        <f t="shared" si="0"/>
        <v>45617</v>
      </c>
      <c r="Y5" s="65">
        <f t="shared" si="0"/>
        <v>45618</v>
      </c>
      <c r="Z5" s="65">
        <f t="shared" si="0"/>
        <v>45619</v>
      </c>
      <c r="AA5" s="66">
        <f t="shared" si="0"/>
        <v>45620</v>
      </c>
      <c r="AB5" s="67">
        <f>AA5+1</f>
        <v>45621</v>
      </c>
      <c r="AC5" s="65">
        <f>AB5+1</f>
        <v>45622</v>
      </c>
      <c r="AD5" s="65">
        <f t="shared" si="0"/>
        <v>45623</v>
      </c>
      <c r="AE5" s="65">
        <f t="shared" si="0"/>
        <v>45624</v>
      </c>
      <c r="AF5" s="65">
        <f t="shared" si="0"/>
        <v>45625</v>
      </c>
      <c r="AG5" s="65">
        <f t="shared" si="0"/>
        <v>45626</v>
      </c>
      <c r="AH5" s="66">
        <f t="shared" si="0"/>
        <v>45627</v>
      </c>
      <c r="AI5" s="67">
        <f>AH5+1</f>
        <v>45628</v>
      </c>
      <c r="AJ5" s="65">
        <f>AI5+1</f>
        <v>45629</v>
      </c>
      <c r="AK5" s="65">
        <f t="shared" si="0"/>
        <v>45630</v>
      </c>
      <c r="AL5" s="65">
        <f t="shared" si="0"/>
        <v>45631</v>
      </c>
      <c r="AM5" s="65">
        <f t="shared" si="0"/>
        <v>45632</v>
      </c>
      <c r="AN5" s="65">
        <f t="shared" si="0"/>
        <v>45633</v>
      </c>
      <c r="AO5" s="66">
        <f t="shared" si="0"/>
        <v>45634</v>
      </c>
      <c r="AP5" s="67">
        <f>AO5+1</f>
        <v>45635</v>
      </c>
      <c r="AQ5" s="65">
        <f>AP5+1</f>
        <v>45636</v>
      </c>
      <c r="AR5" s="65">
        <f t="shared" si="0"/>
        <v>45637</v>
      </c>
      <c r="AS5" s="65">
        <f t="shared" si="0"/>
        <v>45638</v>
      </c>
      <c r="AT5" s="65">
        <f t="shared" si="0"/>
        <v>45639</v>
      </c>
      <c r="AU5" s="65">
        <f t="shared" si="0"/>
        <v>45640</v>
      </c>
      <c r="AV5" s="66">
        <f t="shared" si="0"/>
        <v>45641</v>
      </c>
      <c r="AW5" s="67">
        <f>AV5+1</f>
        <v>45642</v>
      </c>
      <c r="AX5" s="65">
        <f>AW5+1</f>
        <v>45643</v>
      </c>
      <c r="AY5" s="65">
        <f t="shared" ref="AY5:BC5" si="1">AX5+1</f>
        <v>45644</v>
      </c>
      <c r="AZ5" s="65">
        <f t="shared" si="1"/>
        <v>45645</v>
      </c>
      <c r="BA5" s="65">
        <f t="shared" si="1"/>
        <v>45646</v>
      </c>
      <c r="BB5" s="65">
        <f t="shared" si="1"/>
        <v>45647</v>
      </c>
      <c r="BC5" s="66">
        <f t="shared" si="1"/>
        <v>45648</v>
      </c>
      <c r="BD5" s="67">
        <f>BC5+1</f>
        <v>45649</v>
      </c>
      <c r="BE5" s="65">
        <f>BD5+1</f>
        <v>45650</v>
      </c>
      <c r="BF5" s="65">
        <f t="shared" ref="BF5:BJ5" si="2">BE5+1</f>
        <v>45651</v>
      </c>
      <c r="BG5" s="65">
        <f t="shared" si="2"/>
        <v>45652</v>
      </c>
      <c r="BH5" s="65">
        <f t="shared" si="2"/>
        <v>45653</v>
      </c>
      <c r="BI5" s="65">
        <f t="shared" si="2"/>
        <v>45654</v>
      </c>
      <c r="BJ5" s="69">
        <f t="shared" si="2"/>
        <v>45655</v>
      </c>
    </row>
    <row r="6" spans="1:62" s="18" customFormat="1" ht="15" customHeight="1" thickBot="1" x14ac:dyDescent="0.35">
      <c r="A6" s="103"/>
      <c r="B6" s="105"/>
      <c r="C6" s="105"/>
      <c r="D6" s="105"/>
      <c r="E6" s="105"/>
      <c r="F6" s="115"/>
      <c r="G6" s="70" t="str">
        <f t="shared" ref="G6:AL6" si="3">LEFT(TEXT(G5,"ddd"),1)</f>
        <v>M</v>
      </c>
      <c r="H6" s="71" t="str">
        <f t="shared" si="3"/>
        <v>T</v>
      </c>
      <c r="I6" s="71" t="str">
        <f t="shared" si="3"/>
        <v>W</v>
      </c>
      <c r="J6" s="71" t="str">
        <f t="shared" si="3"/>
        <v>T</v>
      </c>
      <c r="K6" s="71" t="str">
        <f t="shared" si="3"/>
        <v>F</v>
      </c>
      <c r="L6" s="71" t="str">
        <f t="shared" si="3"/>
        <v>S</v>
      </c>
      <c r="M6" s="71" t="str">
        <f t="shared" si="3"/>
        <v>S</v>
      </c>
      <c r="N6" s="71" t="str">
        <f t="shared" si="3"/>
        <v>M</v>
      </c>
      <c r="O6" s="71" t="str">
        <f t="shared" si="3"/>
        <v>T</v>
      </c>
      <c r="P6" s="71" t="str">
        <f t="shared" si="3"/>
        <v>W</v>
      </c>
      <c r="Q6" s="71" t="str">
        <f t="shared" si="3"/>
        <v>T</v>
      </c>
      <c r="R6" s="71" t="str">
        <f t="shared" si="3"/>
        <v>F</v>
      </c>
      <c r="S6" s="71" t="str">
        <f t="shared" si="3"/>
        <v>S</v>
      </c>
      <c r="T6" s="71" t="str">
        <f t="shared" si="3"/>
        <v>S</v>
      </c>
      <c r="U6" s="71" t="str">
        <f t="shared" si="3"/>
        <v>M</v>
      </c>
      <c r="V6" s="71" t="str">
        <f t="shared" si="3"/>
        <v>T</v>
      </c>
      <c r="W6" s="71" t="str">
        <f t="shared" si="3"/>
        <v>W</v>
      </c>
      <c r="X6" s="71" t="str">
        <f t="shared" si="3"/>
        <v>T</v>
      </c>
      <c r="Y6" s="71" t="str">
        <f t="shared" si="3"/>
        <v>F</v>
      </c>
      <c r="Z6" s="71" t="str">
        <f t="shared" si="3"/>
        <v>S</v>
      </c>
      <c r="AA6" s="71" t="str">
        <f t="shared" si="3"/>
        <v>S</v>
      </c>
      <c r="AB6" s="71" t="str">
        <f t="shared" si="3"/>
        <v>M</v>
      </c>
      <c r="AC6" s="71" t="str">
        <f t="shared" si="3"/>
        <v>T</v>
      </c>
      <c r="AD6" s="71" t="str">
        <f t="shared" si="3"/>
        <v>W</v>
      </c>
      <c r="AE6" s="71" t="str">
        <f t="shared" si="3"/>
        <v>T</v>
      </c>
      <c r="AF6" s="71" t="str">
        <f t="shared" si="3"/>
        <v>F</v>
      </c>
      <c r="AG6" s="71" t="str">
        <f t="shared" si="3"/>
        <v>S</v>
      </c>
      <c r="AH6" s="71" t="str">
        <f t="shared" si="3"/>
        <v>S</v>
      </c>
      <c r="AI6" s="71" t="str">
        <f t="shared" si="3"/>
        <v>M</v>
      </c>
      <c r="AJ6" s="71" t="str">
        <f t="shared" si="3"/>
        <v>T</v>
      </c>
      <c r="AK6" s="71" t="str">
        <f t="shared" si="3"/>
        <v>W</v>
      </c>
      <c r="AL6" s="71" t="str">
        <f t="shared" si="3"/>
        <v>T</v>
      </c>
      <c r="AM6" s="71" t="str">
        <f t="shared" ref="AM6:BJ6" si="4">LEFT(TEXT(AM5,"ddd"),1)</f>
        <v>F</v>
      </c>
      <c r="AN6" s="71" t="str">
        <f t="shared" si="4"/>
        <v>S</v>
      </c>
      <c r="AO6" s="71" t="str">
        <f t="shared" si="4"/>
        <v>S</v>
      </c>
      <c r="AP6" s="71" t="str">
        <f t="shared" si="4"/>
        <v>M</v>
      </c>
      <c r="AQ6" s="71" t="str">
        <f t="shared" si="4"/>
        <v>T</v>
      </c>
      <c r="AR6" s="71" t="str">
        <f t="shared" si="4"/>
        <v>W</v>
      </c>
      <c r="AS6" s="71" t="str">
        <f t="shared" si="4"/>
        <v>T</v>
      </c>
      <c r="AT6" s="71" t="str">
        <f t="shared" si="4"/>
        <v>F</v>
      </c>
      <c r="AU6" s="71" t="str">
        <f t="shared" si="4"/>
        <v>S</v>
      </c>
      <c r="AV6" s="71" t="str">
        <f t="shared" si="4"/>
        <v>S</v>
      </c>
      <c r="AW6" s="71" t="str">
        <f t="shared" si="4"/>
        <v>M</v>
      </c>
      <c r="AX6" s="71" t="str">
        <f t="shared" si="4"/>
        <v>T</v>
      </c>
      <c r="AY6" s="71" t="str">
        <f t="shared" si="4"/>
        <v>W</v>
      </c>
      <c r="AZ6" s="71" t="str">
        <f t="shared" si="4"/>
        <v>T</v>
      </c>
      <c r="BA6" s="71" t="str">
        <f t="shared" si="4"/>
        <v>F</v>
      </c>
      <c r="BB6" s="71" t="str">
        <f t="shared" si="4"/>
        <v>S</v>
      </c>
      <c r="BC6" s="71" t="str">
        <f t="shared" si="4"/>
        <v>S</v>
      </c>
      <c r="BD6" s="71" t="str">
        <f t="shared" si="4"/>
        <v>M</v>
      </c>
      <c r="BE6" s="71" t="str">
        <f t="shared" si="4"/>
        <v>T</v>
      </c>
      <c r="BF6" s="71" t="str">
        <f t="shared" si="4"/>
        <v>W</v>
      </c>
      <c r="BG6" s="71" t="str">
        <f t="shared" si="4"/>
        <v>T</v>
      </c>
      <c r="BH6" s="71" t="str">
        <f t="shared" si="4"/>
        <v>F</v>
      </c>
      <c r="BI6" s="71" t="str">
        <f t="shared" si="4"/>
        <v>S</v>
      </c>
      <c r="BJ6" s="72" t="str">
        <f t="shared" si="4"/>
        <v>S</v>
      </c>
    </row>
    <row r="7" spans="1:62" s="18" customFormat="1" ht="30" customHeight="1" thickBot="1" x14ac:dyDescent="0.35">
      <c r="A7" s="23"/>
      <c r="B7" s="24"/>
      <c r="C7" s="23"/>
      <c r="D7" s="23"/>
      <c r="E7" s="23"/>
      <c r="F7" s="18" t="str">
        <f>IF(OR(ISBLANK(task_start),ISBLANK(task_end)),"",task_end-task_start+1)</f>
        <v/>
      </c>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s="27" customFormat="1" ht="30" customHeight="1" thickBot="1" x14ac:dyDescent="0.35">
      <c r="A8" s="99" t="s">
        <v>22</v>
      </c>
      <c r="B8" s="82"/>
      <c r="C8" s="83"/>
      <c r="D8" s="84"/>
      <c r="E8" s="85"/>
      <c r="F8" s="90" t="str">
        <f t="shared" ref="F8:F34" si="5">IF(OR(ISBLANK(task_start),ISBLANK(task_end)),"",task_end-task_start+1)</f>
        <v/>
      </c>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row>
    <row r="9" spans="1:62" s="27" customFormat="1" ht="30" customHeight="1" thickBot="1" x14ac:dyDescent="0.35">
      <c r="A9" s="96" t="s">
        <v>23</v>
      </c>
      <c r="B9" s="75" t="s">
        <v>28</v>
      </c>
      <c r="C9" s="86">
        <v>1</v>
      </c>
      <c r="D9" s="76">
        <f>Project_Start</f>
        <v>45579</v>
      </c>
      <c r="E9" s="77">
        <f>D9+4</f>
        <v>45583</v>
      </c>
      <c r="F9" s="89" t="str">
        <f>IF(OR(ISBLANK(task_start),ISBLANK(task_end)),"",task_end-task_start+1) &amp; " Days"</f>
        <v>5 Days</v>
      </c>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row>
    <row r="10" spans="1:62" s="27" customFormat="1" ht="30" customHeight="1" thickBot="1" x14ac:dyDescent="0.35">
      <c r="A10" s="97" t="s">
        <v>24</v>
      </c>
      <c r="B10" s="73" t="s">
        <v>29</v>
      </c>
      <c r="C10" s="87">
        <v>1</v>
      </c>
      <c r="D10" s="74">
        <f>D9</f>
        <v>45579</v>
      </c>
      <c r="E10" s="78">
        <f>D10+3</f>
        <v>45582</v>
      </c>
      <c r="F10" s="89" t="str">
        <f>IF(OR(ISBLANK(task_start),ISBLANK(task_end)),"",task_end-task_start+1) &amp; " Days"</f>
        <v>4 Days</v>
      </c>
      <c r="G10" s="28"/>
      <c r="H10" s="28"/>
      <c r="I10" s="28"/>
      <c r="J10" s="28"/>
      <c r="K10" s="28"/>
      <c r="L10" s="28"/>
      <c r="M10" s="28"/>
      <c r="N10" s="28"/>
      <c r="O10" s="28"/>
      <c r="P10" s="28"/>
      <c r="Q10" s="28"/>
      <c r="R10" s="28"/>
      <c r="S10" s="29"/>
      <c r="T10" s="29"/>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row>
    <row r="11" spans="1:62" s="27" customFormat="1" ht="30" customHeight="1" thickBot="1" x14ac:dyDescent="0.35">
      <c r="A11" s="97" t="s">
        <v>25</v>
      </c>
      <c r="B11" s="73" t="s">
        <v>30</v>
      </c>
      <c r="C11" s="87">
        <v>1</v>
      </c>
      <c r="D11" s="74">
        <f>D10</f>
        <v>45579</v>
      </c>
      <c r="E11" s="78">
        <f>D11+1</f>
        <v>45580</v>
      </c>
      <c r="F11" s="89" t="str">
        <f>IF(OR(ISBLANK(task_start),ISBLANK(task_end)),"",task_end-task_start+1) &amp; " Days"</f>
        <v>2 Days</v>
      </c>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row>
    <row r="12" spans="1:62" s="27" customFormat="1" ht="30" customHeight="1" thickBot="1" x14ac:dyDescent="0.35">
      <c r="A12" s="97" t="s">
        <v>26</v>
      </c>
      <c r="B12" s="73" t="s">
        <v>31</v>
      </c>
      <c r="C12" s="87">
        <v>1</v>
      </c>
      <c r="D12" s="74">
        <f>D11</f>
        <v>45579</v>
      </c>
      <c r="E12" s="78">
        <f>D12+2</f>
        <v>45581</v>
      </c>
      <c r="F12" s="89" t="str">
        <f>IF(OR(ISBLANK(task_start),ISBLANK(task_end)),"",task_end-task_start+1) &amp; " Days"</f>
        <v>3 Days</v>
      </c>
      <c r="G12" s="28"/>
      <c r="H12" s="28"/>
      <c r="I12" s="28"/>
      <c r="J12" s="28"/>
      <c r="K12" s="28"/>
      <c r="L12" s="28"/>
      <c r="M12" s="28"/>
      <c r="N12" s="28"/>
      <c r="O12" s="28"/>
      <c r="P12" s="28"/>
      <c r="Q12" s="28"/>
      <c r="R12" s="28"/>
      <c r="S12" s="28"/>
      <c r="T12" s="28"/>
      <c r="U12" s="28"/>
      <c r="V12" s="28"/>
      <c r="W12" s="29"/>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row>
    <row r="13" spans="1:62" s="27" customFormat="1" ht="30" customHeight="1" thickBot="1" x14ac:dyDescent="0.35">
      <c r="A13" s="98" t="s">
        <v>27</v>
      </c>
      <c r="B13" s="79" t="s">
        <v>32</v>
      </c>
      <c r="C13" s="88">
        <v>1</v>
      </c>
      <c r="D13" s="80">
        <f>D12</f>
        <v>45579</v>
      </c>
      <c r="E13" s="81">
        <f>D13+3</f>
        <v>45582</v>
      </c>
      <c r="F13" s="89" t="str">
        <f>IF(OR(ISBLANK(task_start),ISBLANK(task_end)),"",task_end-task_start+1) &amp; " Days"</f>
        <v>4 Days</v>
      </c>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row>
    <row r="14" spans="1:62" s="27" customFormat="1" ht="30" customHeight="1" thickBot="1" x14ac:dyDescent="0.35">
      <c r="A14" s="100" t="s">
        <v>37</v>
      </c>
      <c r="B14" s="101"/>
      <c r="C14" s="83"/>
      <c r="D14" s="84"/>
      <c r="E14" s="85"/>
      <c r="F14" s="4" t="str">
        <f t="shared" si="5"/>
        <v/>
      </c>
    </row>
    <row r="15" spans="1:62" s="27" customFormat="1" ht="30" customHeight="1" thickBot="1" x14ac:dyDescent="0.35">
      <c r="A15" s="94" t="s">
        <v>38</v>
      </c>
      <c r="B15" s="92" t="s">
        <v>39</v>
      </c>
      <c r="C15" s="93">
        <v>1</v>
      </c>
      <c r="D15" s="76">
        <v>45600</v>
      </c>
      <c r="E15" s="77">
        <v>45600</v>
      </c>
      <c r="F15" s="89" t="str">
        <f t="shared" ref="F15:F26" si="6">IF(OR(ISBLANK(task_start),ISBLANK(task_end)),"",task_end-task_start+1) &amp; " Days"</f>
        <v>1 Days</v>
      </c>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row>
    <row r="16" spans="1:62" s="27" customFormat="1" ht="30" customHeight="1" thickBot="1" x14ac:dyDescent="0.35">
      <c r="A16" s="95" t="s">
        <v>40</v>
      </c>
      <c r="B16" s="73" t="s">
        <v>31</v>
      </c>
      <c r="C16" s="87">
        <v>1</v>
      </c>
      <c r="D16" s="74">
        <v>45601</v>
      </c>
      <c r="E16" s="78">
        <v>45601</v>
      </c>
      <c r="F16" s="89" t="str">
        <f t="shared" si="6"/>
        <v>1 Days</v>
      </c>
      <c r="G16" s="28"/>
      <c r="H16" s="28"/>
      <c r="I16" s="28"/>
      <c r="J16" s="28"/>
      <c r="K16" s="28"/>
      <c r="L16" s="28"/>
      <c r="M16" s="28"/>
      <c r="N16" s="28"/>
      <c r="O16" s="28"/>
      <c r="P16" s="28"/>
      <c r="Q16" s="28"/>
      <c r="R16" s="28"/>
      <c r="S16" s="29"/>
      <c r="T16" s="29"/>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row>
    <row r="17" spans="1:62" s="27" customFormat="1" ht="30" customHeight="1" thickBot="1" x14ac:dyDescent="0.35">
      <c r="A17" s="95" t="s">
        <v>41</v>
      </c>
      <c r="B17" s="92" t="s">
        <v>45</v>
      </c>
      <c r="C17" s="87">
        <v>0.75</v>
      </c>
      <c r="D17" s="74">
        <f>D16</f>
        <v>45601</v>
      </c>
      <c r="E17" s="78">
        <v>45603</v>
      </c>
      <c r="F17" s="89" t="str">
        <f t="shared" si="6"/>
        <v>3 Days</v>
      </c>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row>
    <row r="18" spans="1:62" s="27" customFormat="1" ht="30" customHeight="1" thickBot="1" x14ac:dyDescent="0.35">
      <c r="A18" s="95" t="s">
        <v>42</v>
      </c>
      <c r="B18" s="92" t="s">
        <v>45</v>
      </c>
      <c r="C18" s="87">
        <v>0.75</v>
      </c>
      <c r="D18" s="74">
        <v>45602</v>
      </c>
      <c r="E18" s="78">
        <v>45604</v>
      </c>
      <c r="F18" s="89" t="str">
        <f t="shared" si="6"/>
        <v>3 Days</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row>
    <row r="19" spans="1:62" s="27" customFormat="1" ht="30" customHeight="1" thickBot="1" x14ac:dyDescent="0.35">
      <c r="A19" s="95" t="s">
        <v>43</v>
      </c>
      <c r="B19" s="92" t="s">
        <v>39</v>
      </c>
      <c r="C19" s="87">
        <v>1</v>
      </c>
      <c r="D19" s="80">
        <v>45601</v>
      </c>
      <c r="E19" s="81">
        <v>45603</v>
      </c>
      <c r="F19" s="89" t="str">
        <f t="shared" si="6"/>
        <v>3 Days</v>
      </c>
      <c r="G19" s="28"/>
      <c r="H19" s="28"/>
      <c r="I19" s="28"/>
      <c r="J19" s="28"/>
      <c r="K19" s="28"/>
      <c r="L19" s="28"/>
      <c r="M19" s="28"/>
      <c r="N19" s="28"/>
      <c r="O19" s="28"/>
      <c r="P19" s="28"/>
      <c r="Q19" s="28"/>
      <c r="R19" s="28"/>
      <c r="S19" s="28"/>
      <c r="T19" s="28"/>
      <c r="U19" s="28"/>
      <c r="V19" s="28"/>
      <c r="W19" s="29"/>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s="27" customFormat="1" ht="30" customHeight="1" thickBot="1" x14ac:dyDescent="0.35">
      <c r="A20" s="120" t="s">
        <v>44</v>
      </c>
      <c r="B20" s="121" t="s">
        <v>39</v>
      </c>
      <c r="C20" s="122">
        <v>1</v>
      </c>
      <c r="D20" s="123">
        <v>45610</v>
      </c>
      <c r="E20" s="124">
        <v>45610</v>
      </c>
      <c r="F20" s="89" t="str">
        <f t="shared" si="6"/>
        <v>1 Days</v>
      </c>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row>
    <row r="21" spans="1:62" s="27" customFormat="1" ht="30" customHeight="1" thickBot="1" x14ac:dyDescent="0.35">
      <c r="A21" s="130" t="s">
        <v>46</v>
      </c>
      <c r="B21" s="131"/>
      <c r="C21" s="132"/>
      <c r="D21" s="133"/>
      <c r="E21" s="134"/>
      <c r="F21" s="4" t="str">
        <f t="shared" si="5"/>
        <v/>
      </c>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row>
    <row r="22" spans="1:62" s="27" customFormat="1" ht="30" customHeight="1" thickBot="1" x14ac:dyDescent="0.35">
      <c r="A22" s="129" t="s">
        <v>47</v>
      </c>
      <c r="B22" s="119" t="s">
        <v>39</v>
      </c>
      <c r="C22" s="93">
        <v>1</v>
      </c>
      <c r="D22" s="135">
        <v>45621</v>
      </c>
      <c r="E22" s="136">
        <v>45623</v>
      </c>
      <c r="F22" s="89" t="str">
        <f t="shared" si="6"/>
        <v>3 Days</v>
      </c>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row>
    <row r="23" spans="1:62" s="27" customFormat="1" ht="30" customHeight="1" thickBot="1" x14ac:dyDescent="0.35">
      <c r="A23" s="126" t="s">
        <v>48</v>
      </c>
      <c r="B23" s="125" t="s">
        <v>31</v>
      </c>
      <c r="C23" s="87">
        <v>1</v>
      </c>
      <c r="D23" s="137">
        <v>45621</v>
      </c>
      <c r="E23" s="138">
        <v>45625</v>
      </c>
      <c r="F23" s="89" t="str">
        <f t="shared" si="6"/>
        <v>5 Days</v>
      </c>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row>
    <row r="24" spans="1:62" s="27" customFormat="1" ht="30" customHeight="1" thickBot="1" x14ac:dyDescent="0.35">
      <c r="A24" s="126" t="s">
        <v>49</v>
      </c>
      <c r="B24" s="125" t="s">
        <v>30</v>
      </c>
      <c r="C24" s="87">
        <v>1</v>
      </c>
      <c r="D24" s="137">
        <v>45621</v>
      </c>
      <c r="E24" s="138">
        <v>45624</v>
      </c>
      <c r="F24" s="89" t="str">
        <f t="shared" si="6"/>
        <v>4 Days</v>
      </c>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row>
    <row r="25" spans="1:62" s="27" customFormat="1" ht="30" customHeight="1" thickBot="1" x14ac:dyDescent="0.35">
      <c r="A25" s="126" t="s">
        <v>50</v>
      </c>
      <c r="B25" s="125" t="s">
        <v>39</v>
      </c>
      <c r="C25" s="87">
        <v>1</v>
      </c>
      <c r="D25" s="137">
        <v>45624</v>
      </c>
      <c r="E25" s="138">
        <v>45625</v>
      </c>
      <c r="F25" s="89" t="str">
        <f t="shared" si="6"/>
        <v>2 Days</v>
      </c>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row>
    <row r="26" spans="1:62" s="27" customFormat="1" ht="30" customHeight="1" thickBot="1" x14ac:dyDescent="0.35">
      <c r="A26" s="127" t="s">
        <v>51</v>
      </c>
      <c r="B26" s="128" t="s">
        <v>52</v>
      </c>
      <c r="C26" s="87">
        <v>0.8</v>
      </c>
      <c r="D26" s="139">
        <v>45625</v>
      </c>
      <c r="E26" s="140">
        <v>45625</v>
      </c>
      <c r="F26" s="89" t="str">
        <f t="shared" si="6"/>
        <v>1 Days</v>
      </c>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row>
    <row r="27" spans="1:62" s="27" customFormat="1" ht="30" hidden="1" customHeight="1" thickBot="1" x14ac:dyDescent="0.35">
      <c r="A27" s="31"/>
      <c r="B27" s="32"/>
      <c r="C27" s="33"/>
      <c r="D27" s="34"/>
      <c r="E27" s="35"/>
      <c r="F27" s="4" t="str">
        <f t="shared" si="5"/>
        <v/>
      </c>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row>
    <row r="28" spans="1:62" s="27" customFormat="1" ht="30" hidden="1" customHeight="1" thickBot="1" x14ac:dyDescent="0.35">
      <c r="A28" s="37"/>
      <c r="B28" s="38"/>
      <c r="C28" s="39"/>
      <c r="D28" s="40"/>
      <c r="E28" s="40"/>
      <c r="F28" s="4" t="str">
        <f t="shared" si="5"/>
        <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row>
    <row r="29" spans="1:62" s="27" customFormat="1" ht="30" hidden="1" customHeight="1" thickBot="1" x14ac:dyDescent="0.35">
      <c r="A29" s="37"/>
      <c r="B29" s="38"/>
      <c r="C29" s="39"/>
      <c r="D29" s="40"/>
      <c r="E29" s="40"/>
      <c r="F29" s="4" t="str">
        <f t="shared" si="5"/>
        <v/>
      </c>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row>
    <row r="30" spans="1:62" s="27" customFormat="1" ht="30" hidden="1" customHeight="1" thickBot="1" x14ac:dyDescent="0.35">
      <c r="A30" s="37"/>
      <c r="B30" s="38"/>
      <c r="C30" s="39"/>
      <c r="D30" s="40"/>
      <c r="E30" s="40"/>
      <c r="F30" s="4" t="str">
        <f t="shared" si="5"/>
        <v/>
      </c>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row>
    <row r="31" spans="1:62" s="27" customFormat="1" ht="30" hidden="1" customHeight="1" thickBot="1" x14ac:dyDescent="0.35">
      <c r="A31" s="37"/>
      <c r="B31" s="38"/>
      <c r="C31" s="39"/>
      <c r="D31" s="40"/>
      <c r="E31" s="40"/>
      <c r="F31" s="4" t="str">
        <f t="shared" si="5"/>
        <v/>
      </c>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row>
    <row r="32" spans="1:62" s="27" customFormat="1" ht="30" hidden="1" customHeight="1" thickBot="1" x14ac:dyDescent="0.35">
      <c r="A32" s="37"/>
      <c r="B32" s="38"/>
      <c r="C32" s="39"/>
      <c r="D32" s="40"/>
      <c r="E32" s="40"/>
      <c r="F32" s="4" t="str">
        <f t="shared" si="5"/>
        <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row>
    <row r="33" spans="1:62" s="27" customFormat="1" ht="30" customHeight="1" thickBot="1" x14ac:dyDescent="0.35">
      <c r="A33" s="41"/>
      <c r="B33" s="42"/>
      <c r="C33" s="43"/>
      <c r="D33" s="44"/>
      <c r="E33" s="44"/>
      <c r="F33" s="4" t="str">
        <f t="shared" si="5"/>
        <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row>
    <row r="34" spans="1:62" s="27" customFormat="1" ht="30" customHeight="1" thickBot="1" x14ac:dyDescent="0.35">
      <c r="A34" s="45" t="s">
        <v>6</v>
      </c>
      <c r="B34" s="46"/>
      <c r="C34" s="47"/>
      <c r="D34" s="48"/>
      <c r="E34" s="49"/>
      <c r="F34" s="5" t="str">
        <f t="shared" si="5"/>
        <v/>
      </c>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row>
    <row r="36" spans="1:62" ht="30" customHeight="1" x14ac:dyDescent="0.3">
      <c r="B36" s="13"/>
      <c r="E36" s="12"/>
    </row>
    <row r="37" spans="1:62" ht="30" customHeight="1" x14ac:dyDescent="0.3">
      <c r="B37" s="3"/>
    </row>
  </sheetData>
  <mergeCells count="19">
    <mergeCell ref="BD4:BJ4"/>
    <mergeCell ref="G4:M4"/>
    <mergeCell ref="N4:T4"/>
    <mergeCell ref="U4:AA4"/>
    <mergeCell ref="AB4:AH4"/>
    <mergeCell ref="AI4:AO4"/>
    <mergeCell ref="AP4:AV4"/>
    <mergeCell ref="AW4:BC4"/>
    <mergeCell ref="E5:E6"/>
    <mergeCell ref="O2:X2"/>
    <mergeCell ref="O1:X1"/>
    <mergeCell ref="G1:M1"/>
    <mergeCell ref="G2:M2"/>
    <mergeCell ref="F5:F6"/>
    <mergeCell ref="A14:B14"/>
    <mergeCell ref="A5:A6"/>
    <mergeCell ref="B5:B6"/>
    <mergeCell ref="C5:C6"/>
    <mergeCell ref="D5:D6"/>
  </mergeCells>
  <conditionalFormatting sqref="C7:C34">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4:BJ32">
    <cfRule type="expression" dxfId="17" priority="1">
      <formula>AND(TODAY()&gt;=G$5, TODAY()&lt;H$5)</formula>
    </cfRule>
  </conditionalFormatting>
  <conditionalFormatting sqref="G9:BJ13">
    <cfRule type="expression" dxfId="16" priority="6">
      <formula>AND(task_start&lt;=G$5,ROUNDDOWN((task_end-task_start+1)*task_progress,0)+task_start-1&gt;=G$5)</formula>
    </cfRule>
    <cfRule type="expression" dxfId="15" priority="7" stopIfTrue="1">
      <formula>AND(task_end&gt;=G$5,task_start&lt;H$5)</formula>
    </cfRule>
  </conditionalFormatting>
  <conditionalFormatting sqref="G15:BJ20">
    <cfRule type="expression" dxfId="14" priority="4">
      <formula>AND(task_start&lt;=G$5,ROUNDDOWN((task_end-task_start+1)*task_progress,0)+task_start-1&gt;=G$5)</formula>
    </cfRule>
    <cfRule type="expression" dxfId="13" priority="5" stopIfTrue="1">
      <formula>AND(task_end&gt;=G$5,task_start&lt;H$5)</formula>
    </cfRule>
  </conditionalFormatting>
  <conditionalFormatting sqref="G22:BJ26">
    <cfRule type="expression" dxfId="9" priority="2">
      <formula>AND(task_start&lt;=G$5,ROUNDDOWN((task_end-task_start+1)*task_progress,0)+task_start-1&gt;=G$5)</formula>
    </cfRule>
    <cfRule type="expression" dxfId="10" priority="3" stopIfTrue="1">
      <formula>AND(task_end&gt;=G$5,task_start&lt;H$5)</formula>
    </cfRule>
  </conditionalFormatting>
  <conditionalFormatting sqref="G28:BJ32">
    <cfRule type="expression" dxfId="12" priority="36">
      <formula>AND(task_start&lt;=G$5,ROUNDDOWN((task_end-task_start+1)*task_progress,0)+task_start-1&gt;=G$5)</formula>
    </cfRule>
    <cfRule type="expression" dxfId="11" priority="37"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O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6" customWidth="1"/>
    <col min="2" max="16384" width="9" style="1"/>
  </cols>
  <sheetData>
    <row r="1" spans="1:2" ht="46.5" customHeight="1" x14ac:dyDescent="0.25"/>
    <row r="2" spans="1:2" s="8" customFormat="1" ht="15.5" x14ac:dyDescent="0.3">
      <c r="A2" s="51" t="s">
        <v>0</v>
      </c>
      <c r="B2" s="7"/>
    </row>
    <row r="3" spans="1:2" s="10" customFormat="1" ht="27" customHeight="1" x14ac:dyDescent="0.3">
      <c r="A3" s="52"/>
      <c r="B3" s="11"/>
    </row>
    <row r="4" spans="1:2" s="9" customFormat="1" ht="30.5" x14ac:dyDescent="0.85">
      <c r="A4" s="53" t="s">
        <v>7</v>
      </c>
    </row>
    <row r="5" spans="1:2" ht="74.25" customHeight="1" x14ac:dyDescent="0.25">
      <c r="A5" s="54" t="s">
        <v>8</v>
      </c>
    </row>
    <row r="6" spans="1:2" ht="26.25" customHeight="1" x14ac:dyDescent="0.25">
      <c r="A6" s="53" t="s">
        <v>9</v>
      </c>
    </row>
    <row r="7" spans="1:2" s="6" customFormat="1" ht="205.15" customHeight="1" x14ac:dyDescent="0.3">
      <c r="A7" s="55" t="s">
        <v>10</v>
      </c>
    </row>
    <row r="8" spans="1:2" s="9" customFormat="1" ht="30.5" x14ac:dyDescent="0.85">
      <c r="A8" s="53" t="s">
        <v>11</v>
      </c>
    </row>
    <row r="9" spans="1:2" ht="42" x14ac:dyDescent="0.25">
      <c r="A9" s="54" t="s">
        <v>12</v>
      </c>
    </row>
    <row r="10" spans="1:2" s="6" customFormat="1" ht="28.15" customHeight="1" x14ac:dyDescent="0.3">
      <c r="A10" s="56" t="s">
        <v>13</v>
      </c>
    </row>
    <row r="11" spans="1:2" s="9" customFormat="1" ht="30.5" x14ac:dyDescent="0.85">
      <c r="A11" s="53" t="s">
        <v>14</v>
      </c>
    </row>
    <row r="12" spans="1:2" ht="28" x14ac:dyDescent="0.25">
      <c r="A12" s="54" t="s">
        <v>15</v>
      </c>
    </row>
    <row r="13" spans="1:2" s="6" customFormat="1" ht="28.15" customHeight="1" x14ac:dyDescent="0.3">
      <c r="A13" s="56" t="s">
        <v>16</v>
      </c>
    </row>
    <row r="14" spans="1:2" s="9" customFormat="1" ht="30.5" x14ac:dyDescent="0.85">
      <c r="A14" s="53" t="s">
        <v>17</v>
      </c>
    </row>
    <row r="15" spans="1:2" ht="75" customHeight="1" x14ac:dyDescent="0.25">
      <c r="A15" s="54" t="s">
        <v>18</v>
      </c>
    </row>
    <row r="16" spans="1:2" ht="70" x14ac:dyDescent="0.25">
      <c r="A16" s="54" t="s">
        <v>19</v>
      </c>
    </row>
    <row r="17" spans="1:1" x14ac:dyDescent="0.25">
      <c r="A17" s="57"/>
    </row>
    <row r="18" spans="1:1" x14ac:dyDescent="0.25">
      <c r="A18" s="57"/>
    </row>
    <row r="19" spans="1:1" x14ac:dyDescent="0.25">
      <c r="A19" s="57"/>
    </row>
    <row r="20" spans="1:1" x14ac:dyDescent="0.25">
      <c r="A20" s="57"/>
    </row>
    <row r="21" spans="1:1" x14ac:dyDescent="0.25">
      <c r="A21" s="57"/>
    </row>
    <row r="22" spans="1:1" x14ac:dyDescent="0.25">
      <c r="A22" s="57"/>
    </row>
    <row r="23" spans="1:1" x14ac:dyDescent="0.25">
      <c r="A23" s="57"/>
    </row>
    <row r="24" spans="1:1" x14ac:dyDescent="0.25">
      <c r="A24" s="5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Sanjay Sivan</dc:creator>
  <cp:keywords/>
  <dc:description/>
  <cp:lastModifiedBy>Sanjay Sivan</cp:lastModifiedBy>
  <cp:revision/>
  <dcterms:created xsi:type="dcterms:W3CDTF">2024-11-03T13:18:25Z</dcterms:created>
  <dcterms:modified xsi:type="dcterms:W3CDTF">2024-12-02T12:29:22Z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