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 10\OneDrive\Documents\"/>
    </mc:Choice>
  </mc:AlternateContent>
  <xr:revisionPtr revIDLastSave="0" documentId="13_ncr:1_{665115E1-14DF-42E3-95F4-EE3A0720136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task2.1" sheetId="5" r:id="rId2"/>
    <sheet name="task 2.2" sheetId="6" r:id="rId3"/>
    <sheet name="task 2.3" sheetId="7" r:id="rId4"/>
    <sheet name="task 2.4" sheetId="8" r:id="rId5"/>
  </sheets>
  <definedNames>
    <definedName name="_xlnm._FilterDatabase" localSheetId="0" hidden="1">Sheet1!$A$1:$N$46</definedName>
    <definedName name="_xlchart.v1.0" hidden="1">task2.1!$A$3:$A$17</definedName>
    <definedName name="_xlchart.v1.1" hidden="1">task2.1!$S$3:$S$13</definedName>
    <definedName name="_xlchart.v1.2" hidden="1">task2.1!$I$3:$I$23</definedName>
  </definedNames>
  <calcPr calcId="191028"/>
  <pivotCaches>
    <pivotCache cacheId="2" r:id="rId6"/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2" i="5" l="1"/>
  <c r="O23" i="5"/>
  <c r="B23" i="5"/>
  <c r="O19" i="5"/>
  <c r="U19" i="5"/>
  <c r="U18" i="5"/>
  <c r="O20" i="5"/>
  <c r="B21" i="5"/>
  <c r="B20" i="5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2" i="1"/>
  <c r="E17" i="7"/>
  <c r="E16" i="7"/>
  <c r="E14" i="7"/>
  <c r="E12" i="7"/>
  <c r="E11" i="7"/>
  <c r="E9" i="7"/>
  <c r="E8" i="7"/>
  <c r="E7" i="7"/>
  <c r="O25" i="6"/>
  <c r="E26" i="6"/>
  <c r="O3" i="6"/>
  <c r="E4" i="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2" i="1"/>
</calcChain>
</file>

<file path=xl/sharedStrings.xml><?xml version="1.0" encoding="utf-8"?>
<sst xmlns="http://schemas.openxmlformats.org/spreadsheetml/2006/main" count="458" uniqueCount="130">
  <si>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</si>
  <si>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</si>
  <si>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</si>
  <si>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</si>
  <si>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</si>
  <si>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</si>
  <si>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</si>
  <si>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</si>
  <si>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</si>
  <si>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</si>
  <si>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</si>
  <si>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</si>
  <si>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</si>
  <si>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</si>
  <si>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</si>
  <si>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</si>
  <si>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</si>
  <si>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</si>
  <si>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</si>
  <si>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</si>
  <si>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</si>
  <si>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</si>
  <si>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</si>
  <si>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</si>
  <si>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</si>
  <si>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</si>
  <si>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</si>
  <si>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</si>
  <si>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</si>
  <si>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</si>
  <si>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</si>
  <si>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</si>
  <si>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</si>
  <si>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</si>
  <si>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</si>
  <si>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</si>
  <si>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</si>
  <si>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</si>
  <si>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Sheik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</si>
  <si>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</si>
  <si>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</si>
  <si>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</si>
  <si>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</si>
  <si>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</si>
  <si>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</si>
  <si>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</si>
  <si>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</si>
  <si>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</si>
  <si>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</si>
  <si>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</si>
  <si>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</si>
  <si>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</si>
  <si>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</si>
  <si>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</si>
  <si>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</si>
  <si>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</si>
  <si>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</si>
  <si>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</si>
  <si>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</si>
  <si>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</si>
  <si>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</si>
  <si>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</si>
  <si>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</si>
  <si>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</si>
  <si>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</si>
  <si>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</si>
  <si>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</si>
  <si>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</si>
  <si>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</si>
  <si>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</si>
  <si>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</si>
  <si>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</si>
  <si>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</si>
  <si>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</si>
  <si>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</si>
  <si>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</si>
  <si>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</si>
  <si>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</si>
  <si>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</si>
  <si>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</si>
  <si>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</si>
  <si>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</si>
  <si>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</si>
  <si>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</si>
  <si>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</si>
  <si>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</si>
  <si>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</si>
  <si>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</si>
  <si>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</si>
  <si>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</si>
  <si>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</si>
  <si>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</si>
  <si>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</si>
  <si>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Row Labels</t>
  </si>
  <si>
    <t>Grand Total</t>
  </si>
  <si>
    <t>Age</t>
  </si>
  <si>
    <t>mean</t>
  </si>
  <si>
    <t>median</t>
  </si>
  <si>
    <t>mode</t>
  </si>
  <si>
    <t>Sum of Age</t>
  </si>
  <si>
    <t>Q1</t>
  </si>
  <si>
    <t>Q3</t>
  </si>
  <si>
    <t>IQR</t>
  </si>
  <si>
    <t>LF</t>
  </si>
  <si>
    <t>UF</t>
  </si>
  <si>
    <t>Month</t>
  </si>
  <si>
    <t xml:space="preserve">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</si>
  <si>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</si>
  <si>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</si>
  <si>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</si>
  <si>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</si>
  <si>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</si>
  <si>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</si>
  <si>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</si>
  <si>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</si>
  <si>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</si>
  <si>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</si>
  <si>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</si>
  <si>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</si>
  <si>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Count of Date of Placement</t>
  </si>
  <si>
    <t>maximum</t>
  </si>
  <si>
    <t>minimum</t>
  </si>
  <si>
    <t>max</t>
  </si>
  <si>
    <t>min</t>
  </si>
  <si>
    <t>Average</t>
  </si>
  <si>
    <t>average</t>
  </si>
  <si>
    <r>
      <t xml:space="preserve">1)Identify the domain that provides the widest range in salary compared to other schools.Present your answer with proper interpretation?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interpretation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Here the Finance  domain provides the widest range of salary compare to others .  The range between max and min in the Finance domain  is $ 1,90,000</t>
    </r>
  </si>
  <si>
    <r>
      <t xml:space="preserve">2)Use the measure of central tendency to compare the compensation packages of employees in the following age groups                                                                                                                                 20-25 years                                                                                                       25-30 years                                                                                                                    30-35 years                                                                                                              35-40 years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interpretation-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The age between 25 to 30 has the highest no. of compensation packages of employees      (25-30 years) compare to other age groups</t>
    </r>
  </si>
  <si>
    <r>
      <t xml:space="preserve">3) Determine the maximum age at which a gratuate was recruited , Check if there any outliers in the age field?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Interpretation </t>
    </r>
    <r>
      <rPr>
        <sz val="11"/>
        <color theme="1"/>
        <rFont val="Calibri"/>
        <family val="2"/>
        <scheme val="minor"/>
      </rPr>
      <t>- there is an outlier in the age field                                                             Name : Ruby Wilson  , Age :39                                                                                      and this the one and only outlier in the age field and he is the one whose age is maximum in the recruitment</t>
    </r>
  </si>
  <si>
    <r>
      <t xml:space="preserve">4)Identify the month in which the highest number of gratuates accepted the job offers?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Interpretation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In the month of december and january ,where the highest number of gratuates accepted the jobs                                                                                                                                  1) January= 6                                                                                                                                                         2) December =6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</si>
</sst>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wrapText="1"/>
    </xf>
    <xf numFmtId="165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pivotButton="1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2" xfId="0" applyBorder="1"/>
    <xf numFmtId="165" fontId="0" fillId="0" borderId="3" xfId="0" applyNumberFormat="1" applyBorder="1"/>
    <xf numFmtId="0" fontId="2" fillId="0" borderId="4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BB432686-8AB5-4D75-B078-54113F27C85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0ED64882-F9EC-40E9-8DFA-35C7DD22978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64A9FA36-67A2-421D-9F23-9C1DA20C332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597478</xdr:colOff>
      <xdr:row>3</xdr:row>
      <xdr:rowOff>129885</xdr:rowOff>
    </xdr:from>
    <xdr:to>
      <xdr:col>6</xdr:col>
      <xdr:colOff>606136</xdr:colOff>
      <xdr:row>14</xdr:row>
      <xdr:rowOff>167986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1233DFB-4B72-CB70-BD67-739E53C043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4278" y="861405"/>
              <a:ext cx="3620538" cy="20497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632113</xdr:colOff>
      <xdr:row>3</xdr:row>
      <xdr:rowOff>173181</xdr:rowOff>
    </xdr:from>
    <xdr:to>
      <xdr:col>15</xdr:col>
      <xdr:colOff>64942</xdr:colOff>
      <xdr:row>15</xdr:row>
      <xdr:rowOff>20782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BE928B5-9927-4D45-E99F-3E6596E31D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80613" y="904701"/>
              <a:ext cx="3562869" cy="20421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293784</xdr:colOff>
      <xdr:row>3</xdr:row>
      <xdr:rowOff>18360</xdr:rowOff>
    </xdr:from>
    <xdr:to>
      <xdr:col>26</xdr:col>
      <xdr:colOff>584488</xdr:colOff>
      <xdr:row>13</xdr:row>
      <xdr:rowOff>72735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FEDAA67-737E-FBA5-E4A4-A02741C0BA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6724" y="749880"/>
              <a:ext cx="3338704" cy="1883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NDHAR" refreshedDate="45118.925921643517" createdVersion="8" refreshedVersion="8" minRefreshableVersion="3" recordCount="63" xr:uid="{A706C868-3E72-4A77-A44E-170FF3D3879B}">
  <cacheSource type="worksheet">
    <worksheetSource ref="A1:L1048576" sheet="Sheet1"/>
  </cacheSource>
  <cacheFields count="12">
    <cacheField name="Student Name" numFmtId="0">
      <sharedItems containsBlank="1" count="46">
        <s v="Rudra Verma"/>
        <s v="Aayansh Sharma"/>
        <s v="Aditya Pandey"/>
        <s v="Dhruv Verma"/>
        <s v="Veer Patil"/>
        <s v="Ahmed Shah"/>
        <s v="Viyaan K"/>
        <s v="Shivnew Patel"/>
        <s v="Atharv Mahajan"/>
        <s v="Ivaan Thakrey"/>
        <s v="Yuvaan Sheik"/>
        <s v="Ishaan Verma"/>
        <s v="Kabir Singh"/>
        <s v="Arjun Singh"/>
        <s v="Bella Wilson"/>
        <s v="Lucus Jones"/>
        <s v="Maya Haris"/>
        <s v="Velentina Clark"/>
        <s v="Robert Anderson"/>
        <s v="Delilah Williams"/>
        <s v="Charles Taylor"/>
        <s v="Anna Perez"/>
        <s v="Ivy Thomas"/>
        <s v="Richard Thompson"/>
        <s v="Claire Abderson"/>
        <s v="Ariana Jackson"/>
        <s v="Serenity Taylor"/>
        <s v="Oliver Smith"/>
        <s v="Ethan S"/>
        <s v="Jacob Williams"/>
        <s v="James Martinez"/>
        <s v="Ruby Wilson"/>
        <s v="Skylar Walker"/>
        <s v="Hailey Allen"/>
        <s v="Jack Wright"/>
        <s v="Sophie Adamas"/>
        <s v="Elena Green"/>
        <s v="Michael Baker"/>
        <s v="William Carter"/>
        <s v="Thomas Turner"/>
        <s v="Henry Parker"/>
        <s v="John Edwards"/>
        <s v="John Parker"/>
        <s v="Thomas Edward"/>
        <s v="Micheal Roger"/>
        <m/>
      </sharedItems>
    </cacheField>
    <cacheField name="University" numFmtId="0">
      <sharedItems containsBlank="1" count="4">
        <s v="Harvard "/>
        <s v="Boston"/>
        <s v="Washington"/>
        <m/>
      </sharedItems>
    </cacheField>
    <cacheField name="Package Offered" numFmtId="0">
      <sharedItems containsString="0" containsBlank="1" containsNumber="1" containsInteger="1" minValue="10000" maxValue="230000"/>
    </cacheField>
    <cacheField name="Type of Company" numFmtId="0">
      <sharedItems containsBlank="1"/>
    </cacheField>
    <cacheField name="Student Native Country" numFmtId="0">
      <sharedItems containsBlank="1"/>
    </cacheField>
    <cacheField name="Prior work Experience in years" numFmtId="0">
      <sharedItems containsString="0" containsBlank="1" containsNumber="1" containsInteger="1" minValue="0" maxValue="12"/>
    </cacheField>
    <cacheField name="Domain" numFmtId="0">
      <sharedItems containsBlank="1"/>
    </cacheField>
    <cacheField name="Passport Number" numFmtId="0">
      <sharedItems containsBlank="1" containsMixedTypes="1" containsNumber="1" containsInteger="1" minValue="88885623" maxValue="888856143"/>
    </cacheField>
    <cacheField name="Date of Birth" numFmtId="0">
      <sharedItems containsNonDate="0" containsDate="1" containsString="0" containsBlank="1" minDate="1981-12-26T00:00:00" maxDate="1996-11-29T00:00:00"/>
    </cacheField>
    <cacheField name="Date of Admission" numFmtId="0">
      <sharedItems containsNonDate="0" containsDate="1" containsString="0" containsBlank="1" minDate="2016-03-04T00:00:00" maxDate="2017-05-02T00:00:00"/>
    </cacheField>
    <cacheField name="Date of Placement" numFmtId="0">
      <sharedItems containsNonDate="0" containsDate="1" containsString="0" containsBlank="1" minDate="2018-01-05T00:00:00" maxDate="2021-03-17T00:00:00"/>
    </cacheField>
    <cacheField name="Age" numFmtId="0">
      <sharedItems containsString="0" containsBlank="1" containsNumber="1" containsInteger="1" minValue="22" maxValue="39" count="14">
        <n v="28"/>
        <n v="30"/>
        <n v="31"/>
        <n v="27"/>
        <n v="23"/>
        <n v="25"/>
        <n v="33"/>
        <n v="29"/>
        <n v="24"/>
        <n v="26"/>
        <n v="34"/>
        <n v="22"/>
        <n v="3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NDHAR" refreshedDate="45118.963459837963" createdVersion="8" refreshedVersion="8" minRefreshableVersion="3" recordCount="63" xr:uid="{4B109682-AD8D-449F-B9AA-1DB8EED5CAAB}">
  <cacheSource type="worksheet">
    <worksheetSource ref="A1:M1048576" sheet="Sheet1"/>
  </cacheSource>
  <cacheFields count="16">
    <cacheField name="Student Name" numFmtId="0">
      <sharedItems containsBlank="1"/>
    </cacheField>
    <cacheField name="University" numFmtId="0">
      <sharedItems containsBlank="1"/>
    </cacheField>
    <cacheField name="Package Offered" numFmtId="0">
      <sharedItems containsString="0" containsBlank="1" containsNumber="1" containsInteger="1" minValue="10000" maxValue="230000" count="19">
        <n v="230000"/>
        <n v="40000"/>
        <n v="80000"/>
        <n v="45000"/>
        <n v="90000"/>
        <n v="89700"/>
        <n v="150000"/>
        <n v="85000"/>
        <n v="55000"/>
        <n v="110000"/>
        <n v="70000"/>
        <n v="65000"/>
        <n v="10000"/>
        <n v="130000"/>
        <n v="140000"/>
        <n v="60000"/>
        <n v="50000"/>
        <n v="89000"/>
        <m/>
      </sharedItems>
    </cacheField>
    <cacheField name="Type of Company" numFmtId="0">
      <sharedItems containsBlank="1"/>
    </cacheField>
    <cacheField name="Student Native Country" numFmtId="0">
      <sharedItems containsBlank="1"/>
    </cacheField>
    <cacheField name="Prior work Experience in years" numFmtId="0">
      <sharedItems containsString="0" containsBlank="1" containsNumber="1" containsInteger="1" minValue="0" maxValue="12"/>
    </cacheField>
    <cacheField name="Domain" numFmtId="0">
      <sharedItems containsBlank="1"/>
    </cacheField>
    <cacheField name="Passport Number" numFmtId="0">
      <sharedItems containsBlank="1" containsMixedTypes="1" containsNumber="1" containsInteger="1" minValue="88885623" maxValue="888856143"/>
    </cacheField>
    <cacheField name="Date of Birth" numFmtId="0">
      <sharedItems containsNonDate="0" containsDate="1" containsString="0" containsBlank="1" minDate="1981-12-26T00:00:00" maxDate="1996-11-29T00:00:00"/>
    </cacheField>
    <cacheField name="Date of Admission" numFmtId="0">
      <sharedItems containsNonDate="0" containsDate="1" containsString="0" containsBlank="1" minDate="2016-03-04T00:00:00" maxDate="2017-05-02T00:00:00"/>
    </cacheField>
    <cacheField name="Date of Placement" numFmtId="0">
      <sharedItems containsNonDate="0" containsDate="1" containsString="0" containsBlank="1" minDate="2018-01-05T00:00:00" maxDate="2021-03-17T00:00:00" count="45">
        <d v="2018-12-25T00:00:00"/>
        <d v="2019-10-11T00:00:00"/>
        <d v="2019-01-19T00:00:00"/>
        <d v="2021-03-16T00:00:00"/>
        <d v="2019-06-28T00:00:00"/>
        <d v="2019-08-12T00:00:00"/>
        <d v="2018-07-10T00:00:00"/>
        <d v="2019-12-30T00:00:00"/>
        <d v="2018-09-18T00:00:00"/>
        <d v="2019-10-18T00:00:00"/>
        <d v="2019-08-22T00:00:00"/>
        <d v="2019-06-27T00:00:00"/>
        <d v="2018-09-14T00:00:00"/>
        <d v="2019-11-06T00:00:00"/>
        <d v="2018-12-21T00:00:00"/>
        <d v="2018-12-14T00:00:00"/>
        <d v="2019-01-26T00:00:00"/>
        <d v="2018-05-28T00:00:00"/>
        <d v="2018-07-01T00:00:00"/>
        <d v="2019-02-20T00:00:00"/>
        <d v="2020-01-31T00:00:00"/>
        <d v="2018-07-09T00:00:00"/>
        <d v="2018-07-05T00:00:00"/>
        <d v="2018-01-05T00:00:00"/>
        <d v="2019-07-31T00:00:00"/>
        <d v="2018-11-27T00:00:00"/>
        <d v="2018-01-16T00:00:00"/>
        <d v="2018-04-24T00:00:00"/>
        <d v="2018-04-29T00:00:00"/>
        <d v="2018-09-27T00:00:00"/>
        <d v="2018-08-25T00:00:00"/>
        <d v="2020-01-03T00:00:00"/>
        <d v="2020-04-11T00:00:00"/>
        <d v="2019-09-01T00:00:00"/>
        <d v="2019-05-04T00:00:00"/>
        <d v="2019-02-26T00:00:00"/>
        <d v="2019-08-05T00:00:00"/>
        <d v="2018-11-22T00:00:00"/>
        <d v="2021-02-15T00:00:00"/>
        <d v="2018-10-24T00:00:00"/>
        <d v="2021-03-15T00:00:00"/>
        <d v="2018-12-19T00:00:00"/>
        <d v="2021-03-08T00:00:00"/>
        <d v="2019-12-21T00:00:00"/>
        <m/>
      </sharedItems>
      <fieldGroup par="15"/>
    </cacheField>
    <cacheField name="Age" numFmtId="0">
      <sharedItems containsString="0" containsBlank="1" containsNumber="1" containsInteger="1" minValue="22" maxValue="39" count="14">
        <n v="28"/>
        <n v="30"/>
        <n v="31"/>
        <n v="27"/>
        <n v="23"/>
        <n v="25"/>
        <n v="33"/>
        <n v="29"/>
        <n v="24"/>
        <n v="26"/>
        <n v="34"/>
        <n v="22"/>
        <n v="39"/>
        <m/>
      </sharedItems>
    </cacheField>
    <cacheField name="Month" numFmtId="0">
      <sharedItems containsBlank="1" count="13">
        <s v="December"/>
        <s v="October"/>
        <s v="January"/>
        <s v="March"/>
        <s v="June"/>
        <s v="August"/>
        <s v="July"/>
        <s v="September"/>
        <s v="November"/>
        <s v="May"/>
        <s v="February"/>
        <s v="April"/>
        <m/>
      </sharedItems>
    </cacheField>
    <cacheField name="Months (Date of Placement)" numFmtId="0" databaseField="0">
      <fieldGroup base="10">
        <rangePr groupBy="months" startDate="2018-01-05T00:00:00" endDate="2021-03-17T00:00:00"/>
        <groupItems count="14">
          <s v="&lt;05-0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-03-2021"/>
        </groupItems>
      </fieldGroup>
    </cacheField>
    <cacheField name="Quarters (Date of Placement)" numFmtId="0" databaseField="0">
      <fieldGroup base="10">
        <rangePr groupBy="quarters" startDate="2018-01-05T00:00:00" endDate="2021-03-17T00:00:00"/>
        <groupItems count="6">
          <s v="&lt;05-01-2018"/>
          <s v="Qtr1"/>
          <s v="Qtr2"/>
          <s v="Qtr3"/>
          <s v="Qtr4"/>
          <s v="&gt;17-03-2021"/>
        </groupItems>
      </fieldGroup>
    </cacheField>
    <cacheField name="Years (Date of Placement)" numFmtId="0" databaseField="0">
      <fieldGroup base="10">
        <rangePr groupBy="years" startDate="2018-01-05T00:00:00" endDate="2021-03-17T00:00:00"/>
        <groupItems count="6">
          <s v="&lt;05-01-2018"/>
          <s v="2018"/>
          <s v="2019"/>
          <s v="2020"/>
          <s v="2021"/>
          <s v="&gt;17-03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n v="230000"/>
    <s v="Finance"/>
    <s v="India"/>
    <n v="5"/>
    <s v="Finance"/>
    <s v="F2356145"/>
    <d v="1990-02-25T00:00:00"/>
    <d v="2016-04-03T00:00:00"/>
    <d v="2018-12-25T00:00:00"/>
    <x v="0"/>
  </r>
  <r>
    <x v="1"/>
    <x v="1"/>
    <n v="40000"/>
    <s v="Pharmaceutical "/>
    <s v="India"/>
    <n v="5"/>
    <s v="Pharmaceutical "/>
    <s v="J4563219"/>
    <d v="1989-02-17T00:00:00"/>
    <d v="2017-04-08T00:00:00"/>
    <d v="2019-10-11T00:00:00"/>
    <x v="1"/>
  </r>
  <r>
    <x v="2"/>
    <x v="2"/>
    <n v="80000"/>
    <s v="IT"/>
    <s v="India"/>
    <n v="3"/>
    <s v="IT"/>
    <s v="W4526893"/>
    <d v="1991-07-21T00:00:00"/>
    <d v="2017-03-17T00:00:00"/>
    <d v="2019-01-19T00:00:00"/>
    <x v="0"/>
  </r>
  <r>
    <x v="3"/>
    <x v="1"/>
    <n v="45000"/>
    <s v="Finance"/>
    <s v="India"/>
    <n v="5"/>
    <s v="Finance"/>
    <s v="K4578236"/>
    <d v="1990-03-08T00:00:00"/>
    <d v="2016-03-14T00:00:00"/>
    <d v="2021-03-16T00:00:00"/>
    <x v="2"/>
  </r>
  <r>
    <x v="4"/>
    <x v="1"/>
    <n v="90000"/>
    <s v="Finance"/>
    <s v="India"/>
    <n v="5"/>
    <s v="Finance"/>
    <s v="K4578237"/>
    <d v="1989-09-01T00:00:00"/>
    <d v="2017-03-15T00:00:00"/>
    <d v="2019-06-28T00:00:00"/>
    <x v="1"/>
  </r>
  <r>
    <x v="5"/>
    <x v="2"/>
    <n v="89700"/>
    <s v="Finance"/>
    <s v="India"/>
    <n v="3"/>
    <s v="Finance"/>
    <s v="K4578238"/>
    <d v="1992-01-07T00:00:00"/>
    <d v="2017-03-01T00:00:00"/>
    <d v="2019-08-12T00:00:00"/>
    <x v="3"/>
  </r>
  <r>
    <x v="6"/>
    <x v="2"/>
    <n v="89700"/>
    <s v="Finance"/>
    <s v="India"/>
    <n v="4"/>
    <s v="Finance"/>
    <s v="K4578239"/>
    <d v="1995-06-06T00:00:00"/>
    <d v="2016-03-05T00:00:00"/>
    <d v="2018-07-10T00:00:00"/>
    <x v="4"/>
  </r>
  <r>
    <x v="7"/>
    <x v="2"/>
    <n v="89700"/>
    <s v="Finance"/>
    <s v="India"/>
    <n v="3"/>
    <s v="IT"/>
    <s v="K4578240"/>
    <d v="1991-07-24T00:00:00"/>
    <d v="2017-03-12T00:00:00"/>
    <d v="2019-12-30T00:00:00"/>
    <x v="0"/>
  </r>
  <r>
    <x v="8"/>
    <x v="0"/>
    <n v="89700"/>
    <s v="Finance"/>
    <s v="India"/>
    <n v="5"/>
    <s v="IT"/>
    <s v="K4578241"/>
    <d v="1993-06-06T00:00:00"/>
    <d v="2017-03-05T00:00:00"/>
    <d v="2018-09-18T00:00:00"/>
    <x v="5"/>
  </r>
  <r>
    <x v="9"/>
    <x v="0"/>
    <n v="80000"/>
    <s v="Finance"/>
    <s v="India"/>
    <n v="5"/>
    <s v="IT"/>
    <s v="K4578242"/>
    <d v="1986-04-12T00:00:00"/>
    <d v="2016-04-23T00:00:00"/>
    <d v="2019-10-18T00:00:00"/>
    <x v="6"/>
  </r>
  <r>
    <x v="10"/>
    <x v="0"/>
    <n v="150000"/>
    <s v="Finance"/>
    <s v="India"/>
    <n v="5"/>
    <s v="Finance"/>
    <s v="K4578243"/>
    <d v="1991-07-01T00:00:00"/>
    <d v="2017-03-07T00:00:00"/>
    <d v="2019-08-22T00:00:00"/>
    <x v="0"/>
  </r>
  <r>
    <x v="11"/>
    <x v="2"/>
    <n v="150000"/>
    <s v="Finance"/>
    <s v="India"/>
    <n v="5"/>
    <s v="Finance"/>
    <s v="K4578244"/>
    <d v="1989-06-16T00:00:00"/>
    <d v="2017-04-29T00:00:00"/>
    <d v="2019-06-27T00:00:00"/>
    <x v="1"/>
  </r>
  <r>
    <x v="12"/>
    <x v="0"/>
    <n v="89700"/>
    <s v="IT"/>
    <s v="India"/>
    <n v="5"/>
    <s v="IT"/>
    <s v="K4578245"/>
    <d v="1991-09-03T00:00:00"/>
    <d v="2016-04-27T00:00:00"/>
    <d v="2018-09-14T00:00:00"/>
    <x v="3"/>
  </r>
  <r>
    <x v="13"/>
    <x v="1"/>
    <n v="85000"/>
    <s v="Pharmaceutical "/>
    <s v="India"/>
    <n v="5"/>
    <s v="Pharmaceutical "/>
    <n v="88885623"/>
    <d v="1991-04-20T00:00:00"/>
    <d v="2017-03-12T00:00:00"/>
    <d v="2019-11-06T00:00:00"/>
    <x v="0"/>
  </r>
  <r>
    <x v="14"/>
    <x v="1"/>
    <n v="55000"/>
    <s v="Pharmaceutical "/>
    <s v="USA"/>
    <n v="5"/>
    <s v="Pharmaceutical "/>
    <n v="888856126"/>
    <d v="1990-12-04T00:00:00"/>
    <d v="2016-04-10T00:00:00"/>
    <d v="2018-12-21T00:00:00"/>
    <x v="0"/>
  </r>
  <r>
    <x v="15"/>
    <x v="1"/>
    <n v="45000"/>
    <s v="Pharmaceutical "/>
    <s v="USA"/>
    <n v="5"/>
    <s v="IT"/>
    <n v="888856127"/>
    <d v="1991-05-07T00:00:00"/>
    <d v="2016-03-13T00:00:00"/>
    <d v="2018-12-14T00:00:00"/>
    <x v="3"/>
  </r>
  <r>
    <x v="16"/>
    <x v="1"/>
    <n v="110000"/>
    <s v="Pharmaceutical "/>
    <s v="USA"/>
    <n v="5"/>
    <s v="Pharmaceutical "/>
    <n v="888856128"/>
    <d v="1994-08-14T00:00:00"/>
    <d v="2017-04-14T00:00:00"/>
    <d v="2019-01-26T00:00:00"/>
    <x v="5"/>
  </r>
  <r>
    <x v="17"/>
    <x v="1"/>
    <n v="80000"/>
    <s v="Finance"/>
    <s v="USA"/>
    <n v="5"/>
    <s v="Finance"/>
    <n v="888856129"/>
    <d v="1989-12-21T00:00:00"/>
    <d v="2016-03-17T00:00:00"/>
    <d v="2018-05-28T00:00:00"/>
    <x v="7"/>
  </r>
  <r>
    <x v="18"/>
    <x v="1"/>
    <n v="70000"/>
    <s v="Finance"/>
    <s v="USA"/>
    <n v="5"/>
    <s v="Finance"/>
    <n v="888856130"/>
    <d v="1987-12-01T00:00:00"/>
    <d v="2016-04-12T00:00:00"/>
    <d v="2018-07-01T00:00:00"/>
    <x v="2"/>
  </r>
  <r>
    <x v="19"/>
    <x v="2"/>
    <n v="65000"/>
    <s v="IT"/>
    <s v="USA"/>
    <n v="4"/>
    <s v="IT"/>
    <n v="888856131"/>
    <d v="1995-08-10T00:00:00"/>
    <d v="2017-03-20T00:00:00"/>
    <d v="2019-02-20T00:00:00"/>
    <x v="8"/>
  </r>
  <r>
    <x v="20"/>
    <x v="2"/>
    <n v="70000"/>
    <s v="IT"/>
    <s v="USA"/>
    <n v="4"/>
    <s v="IT"/>
    <n v="888856132"/>
    <d v="1994-09-25T00:00:00"/>
    <d v="2017-03-08T00:00:00"/>
    <d v="2020-01-31T00:00:00"/>
    <x v="9"/>
  </r>
  <r>
    <x v="21"/>
    <x v="2"/>
    <n v="45000"/>
    <s v="IT"/>
    <s v="USA"/>
    <n v="2"/>
    <s v="IT"/>
    <n v="888856133"/>
    <d v="1994-09-25T00:00:00"/>
    <d v="2016-04-10T00:00:00"/>
    <d v="2018-07-09T00:00:00"/>
    <x v="8"/>
  </r>
  <r>
    <x v="22"/>
    <x v="2"/>
    <n v="10000"/>
    <s v="IT"/>
    <s v="USA"/>
    <n v="0"/>
    <s v="IT"/>
    <n v="888856134"/>
    <d v="1994-02-18T00:00:00"/>
    <d v="2017-04-17T00:00:00"/>
    <d v="2018-07-05T00:00:00"/>
    <x v="8"/>
  </r>
  <r>
    <x v="23"/>
    <x v="0"/>
    <n v="130000"/>
    <s v="IT"/>
    <s v="USA"/>
    <n v="2"/>
    <s v="IT"/>
    <n v="888856135"/>
    <d v="1995-11-27T00:00:00"/>
    <d v="2016-03-04T00:00:00"/>
    <d v="2018-01-05T00:00:00"/>
    <x v="4"/>
  </r>
  <r>
    <x v="24"/>
    <x v="0"/>
    <n v="130000"/>
    <s v="IT"/>
    <s v="USA"/>
    <n v="10"/>
    <s v="IT"/>
    <n v="888856136"/>
    <d v="1985-06-23T00:00:00"/>
    <d v="2017-05-01T00:00:00"/>
    <d v="2019-07-31T00:00:00"/>
    <x v="10"/>
  </r>
  <r>
    <x v="25"/>
    <x v="0"/>
    <n v="140000"/>
    <s v="IT"/>
    <s v="USA"/>
    <n v="3"/>
    <s v="IT"/>
    <n v="888856137"/>
    <d v="1993-01-08T00:00:00"/>
    <d v="2017-03-08T00:00:00"/>
    <d v="2018-11-27T00:00:00"/>
    <x v="5"/>
  </r>
  <r>
    <x v="26"/>
    <x v="0"/>
    <n v="45000"/>
    <s v="Pharmaceutical "/>
    <s v="USA"/>
    <n v="5"/>
    <s v="Pharmaceutical "/>
    <n v="888856138"/>
    <d v="1996-03-10T00:00:00"/>
    <d v="2016-04-04T00:00:00"/>
    <d v="2018-01-16T00:00:00"/>
    <x v="11"/>
  </r>
  <r>
    <x v="27"/>
    <x v="0"/>
    <n v="89700"/>
    <s v="Pharmaceutical "/>
    <s v="USA"/>
    <n v="5"/>
    <s v="Pharmaceutical "/>
    <n v="888856139"/>
    <d v="1996-05-17T00:00:00"/>
    <d v="2016-03-24T00:00:00"/>
    <d v="2018-04-24T00:00:00"/>
    <x v="11"/>
  </r>
  <r>
    <x v="28"/>
    <x v="0"/>
    <n v="150000"/>
    <s v="Pharmaceutical "/>
    <s v="UAE"/>
    <n v="5"/>
    <s v="Pharmaceutical "/>
    <n v="888856140"/>
    <d v="1996-04-12T00:00:00"/>
    <d v="2016-03-31T00:00:00"/>
    <d v="2018-04-29T00:00:00"/>
    <x v="11"/>
  </r>
  <r>
    <x v="29"/>
    <x v="1"/>
    <n v="85000"/>
    <s v="Pharmaceutical "/>
    <s v="UAE"/>
    <n v="0"/>
    <s v="Pharmaceutical "/>
    <n v="888856141"/>
    <d v="1996-11-28T00:00:00"/>
    <d v="2016-03-07T00:00:00"/>
    <d v="2018-09-27T00:00:00"/>
    <x v="11"/>
  </r>
  <r>
    <x v="30"/>
    <x v="2"/>
    <n v="60000"/>
    <s v="Finance"/>
    <s v="USA"/>
    <n v="5"/>
    <s v="IT"/>
    <n v="888856142"/>
    <d v="1993-03-05T00:00:00"/>
    <d v="2016-03-06T00:00:00"/>
    <d v="2018-08-25T00:00:00"/>
    <x v="5"/>
  </r>
  <r>
    <x v="31"/>
    <x v="1"/>
    <n v="50000"/>
    <s v="Finance"/>
    <s v="USA"/>
    <n v="12"/>
    <s v="IT"/>
    <n v="888856143"/>
    <d v="1981-12-26T00:00:00"/>
    <d v="2017-03-30T00:00:00"/>
    <d v="2020-01-03T00:00:00"/>
    <x v="12"/>
  </r>
  <r>
    <x v="32"/>
    <x v="1"/>
    <n v="89000"/>
    <s v="Finance"/>
    <s v="Italy"/>
    <n v="5"/>
    <s v="IT"/>
    <s v="KK45268976"/>
    <d v="1994-11-10T00:00:00"/>
    <d v="2017-03-13T00:00:00"/>
    <d v="2020-04-11T00:00:00"/>
    <x v="9"/>
  </r>
  <r>
    <x v="33"/>
    <x v="1"/>
    <n v="55000"/>
    <s v="Finance"/>
    <s v="Italy"/>
    <n v="5"/>
    <s v="IT"/>
    <s v="KK45268977"/>
    <d v="1994-02-10T00:00:00"/>
    <d v="2017-03-15T00:00:00"/>
    <d v="2019-09-01T00:00:00"/>
    <x v="5"/>
  </r>
  <r>
    <x v="34"/>
    <x v="2"/>
    <n v="45000"/>
    <s v="Finance"/>
    <s v="USA"/>
    <n v="2"/>
    <s v="IT"/>
    <s v="KK45268978"/>
    <d v="1996-10-02T00:00:00"/>
    <d v="2017-04-17T00:00:00"/>
    <d v="2019-10-18T00:00:00"/>
    <x v="4"/>
  </r>
  <r>
    <x v="35"/>
    <x v="2"/>
    <n v="40000"/>
    <s v="Finance"/>
    <s v="USA"/>
    <n v="2"/>
    <s v="Finance"/>
    <s v="KK45268979"/>
    <d v="1996-08-01T00:00:00"/>
    <d v="2017-04-23T00:00:00"/>
    <d v="2019-05-04T00:00:00"/>
    <x v="4"/>
  </r>
  <r>
    <x v="36"/>
    <x v="2"/>
    <n v="55000"/>
    <s v="Finance"/>
    <s v="USA"/>
    <n v="4"/>
    <s v="Finance"/>
    <s v="KK45268980"/>
    <d v="1986-04-29T00:00:00"/>
    <d v="2017-03-09T00:00:00"/>
    <d v="2019-02-26T00:00:00"/>
    <x v="6"/>
  </r>
  <r>
    <x v="37"/>
    <x v="2"/>
    <n v="50000"/>
    <s v="Finance"/>
    <s v="USA"/>
    <n v="3"/>
    <s v="Finance"/>
    <s v="KK45268981"/>
    <d v="1994-08-30T00:00:00"/>
    <d v="2017-04-07T00:00:00"/>
    <d v="2019-08-05T00:00:00"/>
    <x v="5"/>
  </r>
  <r>
    <x v="38"/>
    <x v="2"/>
    <n v="50000"/>
    <s v="Finance"/>
    <s v="USA"/>
    <n v="2"/>
    <s v="Finance"/>
    <s v="KK45268982"/>
    <d v="1996-02-18T00:00:00"/>
    <d v="2016-04-12T00:00:00"/>
    <d v="2018-11-22T00:00:00"/>
    <x v="11"/>
  </r>
  <r>
    <x v="39"/>
    <x v="0"/>
    <n v="80000"/>
    <s v="Bank"/>
    <s v="USA"/>
    <n v="3"/>
    <s v="Pharmaceutical "/>
    <s v="KK45268983"/>
    <d v="1995-10-17T00:00:00"/>
    <d v="2017-03-25T00:00:00"/>
    <d v="2021-02-15T00:00:00"/>
    <x v="9"/>
  </r>
  <r>
    <x v="40"/>
    <x v="0"/>
    <n v="89700"/>
    <s v="Bank"/>
    <s v="USA"/>
    <n v="4"/>
    <s v="Pharmaceutical "/>
    <s v="KK45268984"/>
    <d v="1994-07-15T00:00:00"/>
    <d v="2016-03-04T00:00:00"/>
    <d v="2018-10-24T00:00:00"/>
    <x v="8"/>
  </r>
  <r>
    <x v="41"/>
    <x v="0"/>
    <n v="40000"/>
    <s v="Bank"/>
    <s v="USA"/>
    <n v="6"/>
    <s v="Finance"/>
    <s v="KK45268985"/>
    <d v="1995-02-10T00:00:00"/>
    <d v="2016-03-07T00:00:00"/>
    <d v="2021-03-15T00:00:00"/>
    <x v="9"/>
  </r>
  <r>
    <x v="42"/>
    <x v="0"/>
    <n v="45000"/>
    <s v="Pharmaceutical "/>
    <s v="USA"/>
    <n v="2"/>
    <s v="Finance"/>
    <s v="KK45268986"/>
    <d v="1993-11-20T00:00:00"/>
    <d v="2016-03-24T00:00:00"/>
    <d v="2018-12-19T00:00:00"/>
    <x v="5"/>
  </r>
  <r>
    <x v="43"/>
    <x v="2"/>
    <n v="50000"/>
    <s v="Pharmaceutical "/>
    <s v="USA"/>
    <n v="3"/>
    <s v="IT"/>
    <s v="KK45268987"/>
    <d v="1988-08-11T00:00:00"/>
    <d v="2016-04-22T00:00:00"/>
    <d v="2021-03-08T00:00:00"/>
    <x v="6"/>
  </r>
  <r>
    <x v="44"/>
    <x v="1"/>
    <n v="80000"/>
    <s v="Bank"/>
    <s v="USA"/>
    <n v="4"/>
    <s v="IT"/>
    <s v="KK45268988"/>
    <d v="1988-03-01T00:00:00"/>
    <d v="2017-04-05T00:00:00"/>
    <d v="2019-12-21T00:00:00"/>
    <x v="2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  <r>
    <x v="45"/>
    <x v="3"/>
    <m/>
    <m/>
    <m/>
    <m/>
    <m/>
    <m/>
    <m/>
    <m/>
    <m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s v="Rudra Verma"/>
    <s v="Harvard "/>
    <x v="0"/>
    <s v="Finance"/>
    <s v="India"/>
    <n v="5"/>
    <s v="Finance"/>
    <s v="F2356145"/>
    <d v="1990-02-25T00:00:00"/>
    <d v="2016-04-03T00:00:00"/>
    <x v="0"/>
    <x v="0"/>
    <x v="0"/>
  </r>
  <r>
    <s v="Aayansh Sharma"/>
    <s v="Boston"/>
    <x v="1"/>
    <s v="Pharmaceutical "/>
    <s v="India"/>
    <n v="5"/>
    <s v="Pharmaceutical "/>
    <s v="J4563219"/>
    <d v="1989-02-17T00:00:00"/>
    <d v="2017-04-08T00:00:00"/>
    <x v="1"/>
    <x v="1"/>
    <x v="1"/>
  </r>
  <r>
    <s v="Aditya Pandey"/>
    <s v="Washington"/>
    <x v="2"/>
    <s v="IT"/>
    <s v="India"/>
    <n v="3"/>
    <s v="IT"/>
    <s v="W4526893"/>
    <d v="1991-07-21T00:00:00"/>
    <d v="2017-03-17T00:00:00"/>
    <x v="2"/>
    <x v="0"/>
    <x v="2"/>
  </r>
  <r>
    <s v="Dhruv Verma"/>
    <s v="Boston"/>
    <x v="3"/>
    <s v="Finance"/>
    <s v="India"/>
    <n v="5"/>
    <s v="Finance"/>
    <s v="K4578236"/>
    <d v="1990-03-08T00:00:00"/>
    <d v="2016-03-14T00:00:00"/>
    <x v="3"/>
    <x v="2"/>
    <x v="3"/>
  </r>
  <r>
    <s v="Veer Patil"/>
    <s v="Boston"/>
    <x v="4"/>
    <s v="Finance"/>
    <s v="India"/>
    <n v="5"/>
    <s v="Finance"/>
    <s v="K4578237"/>
    <d v="1989-09-01T00:00:00"/>
    <d v="2017-03-15T00:00:00"/>
    <x v="4"/>
    <x v="1"/>
    <x v="4"/>
  </r>
  <r>
    <s v="Ahmed Shah"/>
    <s v="Washington"/>
    <x v="5"/>
    <s v="Finance"/>
    <s v="India"/>
    <n v="3"/>
    <s v="Finance"/>
    <s v="K4578238"/>
    <d v="1992-01-07T00:00:00"/>
    <d v="2017-03-01T00:00:00"/>
    <x v="5"/>
    <x v="3"/>
    <x v="5"/>
  </r>
  <r>
    <s v="Viyaan K"/>
    <s v="Washington"/>
    <x v="5"/>
    <s v="Finance"/>
    <s v="India"/>
    <n v="4"/>
    <s v="Finance"/>
    <s v="K4578239"/>
    <d v="1995-06-06T00:00:00"/>
    <d v="2016-03-05T00:00:00"/>
    <x v="6"/>
    <x v="4"/>
    <x v="6"/>
  </r>
  <r>
    <s v="Shivnew Patel"/>
    <s v="Washington"/>
    <x v="5"/>
    <s v="Finance"/>
    <s v="India"/>
    <n v="3"/>
    <s v="IT"/>
    <s v="K4578240"/>
    <d v="1991-07-24T00:00:00"/>
    <d v="2017-03-12T00:00:00"/>
    <x v="7"/>
    <x v="0"/>
    <x v="0"/>
  </r>
  <r>
    <s v="Atharv Mahajan"/>
    <s v="Harvard "/>
    <x v="5"/>
    <s v="Finance"/>
    <s v="India"/>
    <n v="5"/>
    <s v="IT"/>
    <s v="K4578241"/>
    <d v="1993-06-06T00:00:00"/>
    <d v="2017-03-05T00:00:00"/>
    <x v="8"/>
    <x v="5"/>
    <x v="7"/>
  </r>
  <r>
    <s v="Ivaan Thakrey"/>
    <s v="Harvard "/>
    <x v="2"/>
    <s v="Finance"/>
    <s v="India"/>
    <n v="5"/>
    <s v="IT"/>
    <s v="K4578242"/>
    <d v="1986-04-12T00:00:00"/>
    <d v="2016-04-23T00:00:00"/>
    <x v="9"/>
    <x v="6"/>
    <x v="1"/>
  </r>
  <r>
    <s v="Yuvaan Sheik"/>
    <s v="Harvard "/>
    <x v="6"/>
    <s v="Finance"/>
    <s v="India"/>
    <n v="5"/>
    <s v="Finance"/>
    <s v="K4578243"/>
    <d v="1991-07-01T00:00:00"/>
    <d v="2017-03-07T00:00:00"/>
    <x v="10"/>
    <x v="0"/>
    <x v="5"/>
  </r>
  <r>
    <s v="Ishaan Verma"/>
    <s v="Washington"/>
    <x v="6"/>
    <s v="Finance"/>
    <s v="India"/>
    <n v="5"/>
    <s v="Finance"/>
    <s v="K4578244"/>
    <d v="1989-06-16T00:00:00"/>
    <d v="2017-04-29T00:00:00"/>
    <x v="11"/>
    <x v="1"/>
    <x v="4"/>
  </r>
  <r>
    <s v="Kabir Singh"/>
    <s v="Harvard "/>
    <x v="5"/>
    <s v="IT"/>
    <s v="India"/>
    <n v="5"/>
    <s v="IT"/>
    <s v="K4578245"/>
    <d v="1991-09-03T00:00:00"/>
    <d v="2016-04-27T00:00:00"/>
    <x v="12"/>
    <x v="3"/>
    <x v="7"/>
  </r>
  <r>
    <s v="Arjun Singh"/>
    <s v="Boston"/>
    <x v="7"/>
    <s v="Pharmaceutical "/>
    <s v="India"/>
    <n v="5"/>
    <s v="Pharmaceutical "/>
    <n v="88885623"/>
    <d v="1991-04-20T00:00:00"/>
    <d v="2017-03-12T00:00:00"/>
    <x v="13"/>
    <x v="0"/>
    <x v="8"/>
  </r>
  <r>
    <s v="Bella Wilson"/>
    <s v="Boston"/>
    <x v="8"/>
    <s v="Pharmaceutical "/>
    <s v="USA"/>
    <n v="5"/>
    <s v="Pharmaceutical "/>
    <n v="888856126"/>
    <d v="1990-12-04T00:00:00"/>
    <d v="2016-04-10T00:00:00"/>
    <x v="14"/>
    <x v="0"/>
    <x v="0"/>
  </r>
  <r>
    <s v="Lucus Jones"/>
    <s v="Boston"/>
    <x v="3"/>
    <s v="Pharmaceutical "/>
    <s v="USA"/>
    <n v="5"/>
    <s v="IT"/>
    <n v="888856127"/>
    <d v="1991-05-07T00:00:00"/>
    <d v="2016-03-13T00:00:00"/>
    <x v="15"/>
    <x v="3"/>
    <x v="0"/>
  </r>
  <r>
    <s v="Maya Haris"/>
    <s v="Boston"/>
    <x v="9"/>
    <s v="Pharmaceutical "/>
    <s v="USA"/>
    <n v="5"/>
    <s v="Pharmaceutical "/>
    <n v="888856128"/>
    <d v="1994-08-14T00:00:00"/>
    <d v="2017-04-14T00:00:00"/>
    <x v="16"/>
    <x v="5"/>
    <x v="2"/>
  </r>
  <r>
    <s v="Velentina Clark"/>
    <s v="Boston"/>
    <x v="2"/>
    <s v="Finance"/>
    <s v="USA"/>
    <n v="5"/>
    <s v="Finance"/>
    <n v="888856129"/>
    <d v="1989-12-21T00:00:00"/>
    <d v="2016-03-17T00:00:00"/>
    <x v="17"/>
    <x v="7"/>
    <x v="9"/>
  </r>
  <r>
    <s v="Robert Anderson"/>
    <s v="Boston"/>
    <x v="10"/>
    <s v="Finance"/>
    <s v="USA"/>
    <n v="5"/>
    <s v="Finance"/>
    <n v="888856130"/>
    <d v="1987-12-01T00:00:00"/>
    <d v="2016-04-12T00:00:00"/>
    <x v="18"/>
    <x v="2"/>
    <x v="6"/>
  </r>
  <r>
    <s v="Delilah Williams"/>
    <s v="Washington"/>
    <x v="11"/>
    <s v="IT"/>
    <s v="USA"/>
    <n v="4"/>
    <s v="IT"/>
    <n v="888856131"/>
    <d v="1995-08-10T00:00:00"/>
    <d v="2017-03-20T00:00:00"/>
    <x v="19"/>
    <x v="8"/>
    <x v="10"/>
  </r>
  <r>
    <s v="Charles Taylor"/>
    <s v="Washington"/>
    <x v="10"/>
    <s v="IT"/>
    <s v="USA"/>
    <n v="4"/>
    <s v="IT"/>
    <n v="888856132"/>
    <d v="1994-09-25T00:00:00"/>
    <d v="2017-03-08T00:00:00"/>
    <x v="20"/>
    <x v="9"/>
    <x v="2"/>
  </r>
  <r>
    <s v="Anna Perez"/>
    <s v="Washington"/>
    <x v="3"/>
    <s v="IT"/>
    <s v="USA"/>
    <n v="2"/>
    <s v="IT"/>
    <n v="888856133"/>
    <d v="1994-09-25T00:00:00"/>
    <d v="2016-04-10T00:00:00"/>
    <x v="21"/>
    <x v="8"/>
    <x v="6"/>
  </r>
  <r>
    <s v="Ivy Thomas"/>
    <s v="Washington"/>
    <x v="12"/>
    <s v="IT"/>
    <s v="USA"/>
    <n v="0"/>
    <s v="IT"/>
    <n v="888856134"/>
    <d v="1994-02-18T00:00:00"/>
    <d v="2017-04-17T00:00:00"/>
    <x v="22"/>
    <x v="8"/>
    <x v="6"/>
  </r>
  <r>
    <s v="Richard Thompson"/>
    <s v="Harvard "/>
    <x v="13"/>
    <s v="IT"/>
    <s v="USA"/>
    <n v="2"/>
    <s v="IT"/>
    <n v="888856135"/>
    <d v="1995-11-27T00:00:00"/>
    <d v="2016-03-04T00:00:00"/>
    <x v="23"/>
    <x v="4"/>
    <x v="2"/>
  </r>
  <r>
    <s v="Claire Abderson"/>
    <s v="Harvard "/>
    <x v="13"/>
    <s v="IT"/>
    <s v="USA"/>
    <n v="10"/>
    <s v="IT"/>
    <n v="888856136"/>
    <d v="1985-06-23T00:00:00"/>
    <d v="2017-05-01T00:00:00"/>
    <x v="24"/>
    <x v="10"/>
    <x v="6"/>
  </r>
  <r>
    <s v="Ariana Jackson"/>
    <s v="Harvard "/>
    <x v="14"/>
    <s v="IT"/>
    <s v="USA"/>
    <n v="3"/>
    <s v="IT"/>
    <n v="888856137"/>
    <d v="1993-01-08T00:00:00"/>
    <d v="2017-03-08T00:00:00"/>
    <x v="25"/>
    <x v="5"/>
    <x v="8"/>
  </r>
  <r>
    <s v="Serenity Taylor"/>
    <s v="Harvard "/>
    <x v="3"/>
    <s v="Pharmaceutical "/>
    <s v="USA"/>
    <n v="5"/>
    <s v="Pharmaceutical "/>
    <n v="888856138"/>
    <d v="1996-03-10T00:00:00"/>
    <d v="2016-04-04T00:00:00"/>
    <x v="26"/>
    <x v="11"/>
    <x v="2"/>
  </r>
  <r>
    <s v="Oliver Smith"/>
    <s v="Harvard "/>
    <x v="5"/>
    <s v="Pharmaceutical "/>
    <s v="USA"/>
    <n v="5"/>
    <s v="Pharmaceutical "/>
    <n v="888856139"/>
    <d v="1996-05-17T00:00:00"/>
    <d v="2016-03-24T00:00:00"/>
    <x v="27"/>
    <x v="11"/>
    <x v="11"/>
  </r>
  <r>
    <s v="Ethan S"/>
    <s v="Harvard "/>
    <x v="6"/>
    <s v="Pharmaceutical "/>
    <s v="UAE"/>
    <n v="5"/>
    <s v="Pharmaceutical "/>
    <n v="888856140"/>
    <d v="1996-04-12T00:00:00"/>
    <d v="2016-03-31T00:00:00"/>
    <x v="28"/>
    <x v="11"/>
    <x v="11"/>
  </r>
  <r>
    <s v="Jacob Williams"/>
    <s v="Boston"/>
    <x v="7"/>
    <s v="Pharmaceutical "/>
    <s v="UAE"/>
    <n v="0"/>
    <s v="Pharmaceutical "/>
    <n v="888856141"/>
    <d v="1996-11-28T00:00:00"/>
    <d v="2016-03-07T00:00:00"/>
    <x v="29"/>
    <x v="11"/>
    <x v="7"/>
  </r>
  <r>
    <s v="James Martinez"/>
    <s v="Washington"/>
    <x v="15"/>
    <s v="Finance"/>
    <s v="USA"/>
    <n v="5"/>
    <s v="IT"/>
    <n v="888856142"/>
    <d v="1993-03-05T00:00:00"/>
    <d v="2016-03-06T00:00:00"/>
    <x v="30"/>
    <x v="5"/>
    <x v="5"/>
  </r>
  <r>
    <s v="Ruby Wilson"/>
    <s v="Boston"/>
    <x v="16"/>
    <s v="Finance"/>
    <s v="USA"/>
    <n v="12"/>
    <s v="IT"/>
    <n v="888856143"/>
    <d v="1981-12-26T00:00:00"/>
    <d v="2017-03-30T00:00:00"/>
    <x v="31"/>
    <x v="12"/>
    <x v="2"/>
  </r>
  <r>
    <s v="Skylar Walker"/>
    <s v="Boston"/>
    <x v="17"/>
    <s v="Finance"/>
    <s v="Italy"/>
    <n v="5"/>
    <s v="IT"/>
    <s v="KK45268976"/>
    <d v="1994-11-10T00:00:00"/>
    <d v="2017-03-13T00:00:00"/>
    <x v="32"/>
    <x v="9"/>
    <x v="11"/>
  </r>
  <r>
    <s v="Hailey Allen"/>
    <s v="Boston"/>
    <x v="8"/>
    <s v="Finance"/>
    <s v="Italy"/>
    <n v="5"/>
    <s v="IT"/>
    <s v="KK45268977"/>
    <d v="1994-02-10T00:00:00"/>
    <d v="2017-03-15T00:00:00"/>
    <x v="33"/>
    <x v="5"/>
    <x v="7"/>
  </r>
  <r>
    <s v="Jack Wright"/>
    <s v="Washington"/>
    <x v="3"/>
    <s v="Finance"/>
    <s v="USA"/>
    <n v="2"/>
    <s v="IT"/>
    <s v="KK45268978"/>
    <d v="1996-10-02T00:00:00"/>
    <d v="2017-04-17T00:00:00"/>
    <x v="9"/>
    <x v="4"/>
    <x v="1"/>
  </r>
  <r>
    <s v="Sophie Adamas"/>
    <s v="Washington"/>
    <x v="1"/>
    <s v="Finance"/>
    <s v="USA"/>
    <n v="2"/>
    <s v="Finance"/>
    <s v="KK45268979"/>
    <d v="1996-08-01T00:00:00"/>
    <d v="2017-04-23T00:00:00"/>
    <x v="34"/>
    <x v="4"/>
    <x v="9"/>
  </r>
  <r>
    <s v="Elena Green"/>
    <s v="Washington"/>
    <x v="8"/>
    <s v="Finance"/>
    <s v="USA"/>
    <n v="4"/>
    <s v="Finance"/>
    <s v="KK45268980"/>
    <d v="1986-04-29T00:00:00"/>
    <d v="2017-03-09T00:00:00"/>
    <x v="35"/>
    <x v="6"/>
    <x v="10"/>
  </r>
  <r>
    <s v="Michael Baker"/>
    <s v="Washington"/>
    <x v="16"/>
    <s v="Finance"/>
    <s v="USA"/>
    <n v="3"/>
    <s v="Finance"/>
    <s v="KK45268981"/>
    <d v="1994-08-30T00:00:00"/>
    <d v="2017-04-07T00:00:00"/>
    <x v="36"/>
    <x v="5"/>
    <x v="5"/>
  </r>
  <r>
    <s v="William Carter"/>
    <s v="Washington"/>
    <x v="16"/>
    <s v="Finance"/>
    <s v="USA"/>
    <n v="2"/>
    <s v="Finance"/>
    <s v="KK45268982"/>
    <d v="1996-02-18T00:00:00"/>
    <d v="2016-04-12T00:00:00"/>
    <x v="37"/>
    <x v="11"/>
    <x v="8"/>
  </r>
  <r>
    <s v="Thomas Turner"/>
    <s v="Harvard "/>
    <x v="2"/>
    <s v="Bank"/>
    <s v="USA"/>
    <n v="3"/>
    <s v="Pharmaceutical "/>
    <s v="KK45268983"/>
    <d v="1995-10-17T00:00:00"/>
    <d v="2017-03-25T00:00:00"/>
    <x v="38"/>
    <x v="9"/>
    <x v="10"/>
  </r>
  <r>
    <s v="Henry Parker"/>
    <s v="Harvard "/>
    <x v="5"/>
    <s v="Bank"/>
    <s v="USA"/>
    <n v="4"/>
    <s v="Pharmaceutical "/>
    <s v="KK45268984"/>
    <d v="1994-07-15T00:00:00"/>
    <d v="2016-03-04T00:00:00"/>
    <x v="39"/>
    <x v="8"/>
    <x v="1"/>
  </r>
  <r>
    <s v="John Edwards"/>
    <s v="Harvard "/>
    <x v="1"/>
    <s v="Bank"/>
    <s v="USA"/>
    <n v="6"/>
    <s v="Finance"/>
    <s v="KK45268985"/>
    <d v="1995-02-10T00:00:00"/>
    <d v="2016-03-07T00:00:00"/>
    <x v="40"/>
    <x v="9"/>
    <x v="3"/>
  </r>
  <r>
    <s v="John Parker"/>
    <s v="Harvard "/>
    <x v="3"/>
    <s v="Pharmaceutical "/>
    <s v="USA"/>
    <n v="2"/>
    <s v="Finance"/>
    <s v="KK45268986"/>
    <d v="1993-11-20T00:00:00"/>
    <d v="2016-03-24T00:00:00"/>
    <x v="41"/>
    <x v="5"/>
    <x v="0"/>
  </r>
  <r>
    <s v="Thomas Edward"/>
    <s v="Washington"/>
    <x v="16"/>
    <s v="Pharmaceutical "/>
    <s v="USA"/>
    <n v="3"/>
    <s v="IT"/>
    <s v="KK45268987"/>
    <d v="1988-08-11T00:00:00"/>
    <d v="2016-04-22T00:00:00"/>
    <x v="42"/>
    <x v="6"/>
    <x v="3"/>
  </r>
  <r>
    <s v="Micheal Roger"/>
    <s v="Boston"/>
    <x v="2"/>
    <s v="Bank"/>
    <s v="USA"/>
    <n v="4"/>
    <s v="IT"/>
    <s v="KK45268988"/>
    <d v="1988-03-01T00:00:00"/>
    <d v="2017-04-05T00:00:00"/>
    <x v="43"/>
    <x v="2"/>
    <x v="0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  <r>
    <m/>
    <m/>
    <x v="18"/>
    <m/>
    <m/>
    <m/>
    <m/>
    <m/>
    <m/>
    <m/>
    <x v="44"/>
    <x v="13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5142D-8302-4527-A0A2-B71BFB7802C1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9" firstHeaderRow="1" firstDataRow="1" firstDataCol="1"/>
  <pivotFields count="12">
    <pivotField axis="axisRow" showAll="0" sortType="descending">
      <items count="47">
        <item x="1"/>
        <item x="2"/>
        <item x="5"/>
        <item x="21"/>
        <item x="25"/>
        <item x="13"/>
        <item x="8"/>
        <item x="14"/>
        <item x="20"/>
        <item x="24"/>
        <item x="19"/>
        <item x="3"/>
        <item x="36"/>
        <item x="28"/>
        <item x="33"/>
        <item x="40"/>
        <item x="11"/>
        <item x="9"/>
        <item x="22"/>
        <item x="34"/>
        <item x="29"/>
        <item x="30"/>
        <item x="41"/>
        <item x="42"/>
        <item x="12"/>
        <item x="15"/>
        <item x="16"/>
        <item x="37"/>
        <item x="44"/>
        <item x="27"/>
        <item x="23"/>
        <item x="18"/>
        <item x="31"/>
        <item x="0"/>
        <item x="26"/>
        <item x="7"/>
        <item x="32"/>
        <item x="35"/>
        <item x="43"/>
        <item x="39"/>
        <item x="4"/>
        <item x="17"/>
        <item x="6"/>
        <item x="38"/>
        <item x="10"/>
        <item h="1"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5">
        <item x="11"/>
        <item x="4"/>
        <item x="8"/>
        <item x="5"/>
        <item x="9"/>
        <item x="3"/>
        <item x="0"/>
        <item x="7"/>
        <item x="1"/>
        <item x="2"/>
        <item x="6"/>
        <item x="10"/>
        <item x="12"/>
        <item x="13"/>
        <item t="default"/>
      </items>
    </pivotField>
  </pivotFields>
  <rowFields count="1">
    <field x="0"/>
  </rowFields>
  <rowItems count="46">
    <i>
      <x v="32"/>
    </i>
    <i>
      <x v="9"/>
    </i>
    <i>
      <x v="38"/>
    </i>
    <i>
      <x v="17"/>
    </i>
    <i>
      <x v="12"/>
    </i>
    <i>
      <x v="11"/>
    </i>
    <i>
      <x v="31"/>
    </i>
    <i>
      <x v="28"/>
    </i>
    <i>
      <x v="40"/>
    </i>
    <i>
      <x v="16"/>
    </i>
    <i>
      <x/>
    </i>
    <i>
      <x v="41"/>
    </i>
    <i>
      <x v="35"/>
    </i>
    <i>
      <x v="44"/>
    </i>
    <i>
      <x v="1"/>
    </i>
    <i>
      <x v="7"/>
    </i>
    <i>
      <x v="5"/>
    </i>
    <i>
      <x v="33"/>
    </i>
    <i>
      <x v="2"/>
    </i>
    <i>
      <x v="24"/>
    </i>
    <i>
      <x v="25"/>
    </i>
    <i>
      <x v="39"/>
    </i>
    <i>
      <x v="36"/>
    </i>
    <i>
      <x v="8"/>
    </i>
    <i>
      <x v="22"/>
    </i>
    <i>
      <x v="14"/>
    </i>
    <i>
      <x v="6"/>
    </i>
    <i>
      <x v="4"/>
    </i>
    <i>
      <x v="26"/>
    </i>
    <i>
      <x v="21"/>
    </i>
    <i>
      <x v="27"/>
    </i>
    <i>
      <x v="23"/>
    </i>
    <i>
      <x v="3"/>
    </i>
    <i>
      <x v="18"/>
    </i>
    <i>
      <x v="15"/>
    </i>
    <i>
      <x v="10"/>
    </i>
    <i>
      <x v="19"/>
    </i>
    <i>
      <x v="30"/>
    </i>
    <i>
      <x v="37"/>
    </i>
    <i>
      <x v="42"/>
    </i>
    <i>
      <x v="29"/>
    </i>
    <i>
      <x v="20"/>
    </i>
    <i>
      <x v="43"/>
    </i>
    <i>
      <x v="13"/>
    </i>
    <i>
      <x v="34"/>
    </i>
    <i t="grand">
      <x/>
    </i>
  </rowItems>
  <colItems count="1">
    <i/>
  </colItems>
  <dataFields count="1">
    <dataField name="Sum of Ag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CFDD5B-007A-49B3-A430-5C49E419B76A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6">
    <pivotField showAll="0"/>
    <pivotField showAll="0"/>
    <pivotField showAll="0">
      <items count="20">
        <item x="12"/>
        <item x="1"/>
        <item x="3"/>
        <item x="16"/>
        <item x="8"/>
        <item x="15"/>
        <item x="11"/>
        <item x="10"/>
        <item x="2"/>
        <item x="7"/>
        <item x="17"/>
        <item x="5"/>
        <item x="4"/>
        <item x="9"/>
        <item x="13"/>
        <item x="14"/>
        <item x="6"/>
        <item x="0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46">
        <item x="23"/>
        <item x="26"/>
        <item x="27"/>
        <item x="28"/>
        <item x="17"/>
        <item x="18"/>
        <item x="22"/>
        <item x="21"/>
        <item x="6"/>
        <item x="30"/>
        <item x="12"/>
        <item x="8"/>
        <item x="29"/>
        <item x="39"/>
        <item x="37"/>
        <item x="25"/>
        <item x="15"/>
        <item x="41"/>
        <item x="14"/>
        <item x="0"/>
        <item x="2"/>
        <item x="16"/>
        <item x="19"/>
        <item x="35"/>
        <item x="34"/>
        <item x="11"/>
        <item x="4"/>
        <item x="24"/>
        <item x="36"/>
        <item x="5"/>
        <item x="10"/>
        <item x="33"/>
        <item x="1"/>
        <item x="9"/>
        <item x="13"/>
        <item x="43"/>
        <item x="7"/>
        <item x="31"/>
        <item x="20"/>
        <item x="32"/>
        <item x="38"/>
        <item x="42"/>
        <item x="40"/>
        <item x="3"/>
        <item x="44"/>
        <item t="default"/>
      </items>
    </pivotField>
    <pivotField showAll="0"/>
    <pivotField axis="axisRow" showAll="0" sortType="descending">
      <items count="14">
        <item sd="0" x="2"/>
        <item sd="0" x="10"/>
        <item sd="0" x="3"/>
        <item sd="0" x="11"/>
        <item sd="0" x="9"/>
        <item sd="0" x="4"/>
        <item sd="0" x="6"/>
        <item sd="0" x="5"/>
        <item sd="0" x="7"/>
        <item sd="0" x="1"/>
        <item sd="0" x="8"/>
        <item sd="0" x="0"/>
        <item h="1" sd="0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12"/>
  </rowFields>
  <rowItems count="13">
    <i>
      <x v="11"/>
    </i>
    <i>
      <x/>
    </i>
    <i>
      <x v="6"/>
    </i>
    <i>
      <x v="7"/>
    </i>
    <i>
      <x v="9"/>
    </i>
    <i>
      <x v="8"/>
    </i>
    <i>
      <x v="1"/>
    </i>
    <i>
      <x v="10"/>
    </i>
    <i>
      <x v="3"/>
    </i>
    <i>
      <x v="2"/>
    </i>
    <i>
      <x v="4"/>
    </i>
    <i>
      <x v="5"/>
    </i>
    <i t="grand">
      <x/>
    </i>
  </rowItems>
  <colItems count="1">
    <i/>
  </colItems>
  <dataFields count="1">
    <dataField name="Count of Date of Placement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workbookViewId="0">
      <selection sqref="A1:XFD1048576"/>
    </sheetView>
  </sheetViews>
  <sheetFormatPr defaultRowHeight="14.4" x14ac:dyDescent="0.3"/>
  <cols>
    <col min="1" max="1" width="22.5546875" customWidth="1"/>
    <col min="2" max="2" width="28.5546875" customWidth="1"/>
    <col min="3" max="3" width="22.44140625" customWidth="1"/>
    <col min="4" max="4" width="29.5546875" customWidth="1"/>
    <col min="5" max="5" width="23.109375" customWidth="1"/>
    <col min="6" max="6" width="22.44140625" customWidth="1"/>
    <col min="7" max="7" width="21.88671875" customWidth="1"/>
    <col min="8" max="10" width="13.88671875" style="4" customWidth="1"/>
    <col min="11" max="11" width="15.109375" customWidth="1"/>
    <col min="13" max="13" width="17.88671875" customWidth="1"/>
  </cols>
  <sheetData>
    <row r="1" spans="1:14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95</v>
      </c>
      <c r="M1" s="1" t="s">
        <v>105</v>
      </c>
    </row>
    <row r="2" spans="1:14" x14ac:dyDescent="0.3">
      <c r="A2" t="s">
        <v>11</v>
      </c>
      <c r="B2" t="s">
        <v>12</v>
      </c>
      <c r="C2" s="2">
        <v>230000</v>
      </c>
      <c r="D2" t="s">
        <v>13</v>
      </c>
      <c r="E2" t="s">
        <v>14</v>
      </c>
      <c r="F2">
        <v>5</v>
      </c>
      <c r="G2" t="s">
        <v>13</v>
      </c>
      <c r="H2" s="4" t="s">
        <v>15</v>
      </c>
      <c r="I2" s="7">
        <v>32929</v>
      </c>
      <c r="J2" s="7">
        <v>42463</v>
      </c>
      <c r="K2" s="6">
        <v>43459</v>
      </c>
      <c r="L2">
        <f>YEAR(K2)-YEAR(I2)</f>
        <v>28</v>
      </c>
      <c r="M2" t="str">
        <f>TEXT(K2,"MMMM")</f>
        <v>December</v>
      </c>
      <c r="N2" t="s">
        <v>106</v>
      </c>
    </row>
    <row r="3" spans="1:14" x14ac:dyDescent="0.3">
      <c r="A3" t="s">
        <v>16</v>
      </c>
      <c r="B3" t="s">
        <v>17</v>
      </c>
      <c r="C3" s="2">
        <v>40000</v>
      </c>
      <c r="D3" t="s">
        <v>18</v>
      </c>
      <c r="E3" t="s">
        <v>14</v>
      </c>
      <c r="F3">
        <v>5</v>
      </c>
      <c r="G3" t="s">
        <v>18</v>
      </c>
      <c r="H3" s="4" t="s">
        <v>19</v>
      </c>
      <c r="I3" s="7">
        <v>32556</v>
      </c>
      <c r="J3" s="7">
        <v>42833</v>
      </c>
      <c r="K3" s="6">
        <v>43749</v>
      </c>
      <c r="L3">
        <f t="shared" ref="L3:L46" si="0">YEAR(K3)-YEAR(I3)</f>
        <v>30</v>
      </c>
      <c r="M3" t="str">
        <f t="shared" ref="M3:M46" si="1">TEXT(K3,"MMMM")</f>
        <v>October</v>
      </c>
    </row>
    <row r="4" spans="1:14" x14ac:dyDescent="0.3">
      <c r="A4" t="s">
        <v>20</v>
      </c>
      <c r="B4" t="s">
        <v>21</v>
      </c>
      <c r="C4" s="2">
        <v>80000</v>
      </c>
      <c r="D4" t="s">
        <v>22</v>
      </c>
      <c r="E4" t="s">
        <v>14</v>
      </c>
      <c r="F4">
        <v>3</v>
      </c>
      <c r="G4" t="s">
        <v>22</v>
      </c>
      <c r="H4" s="4" t="s">
        <v>23</v>
      </c>
      <c r="I4" s="7">
        <v>33440</v>
      </c>
      <c r="J4" s="7">
        <v>42811</v>
      </c>
      <c r="K4" s="6">
        <v>43484</v>
      </c>
      <c r="L4">
        <f t="shared" si="0"/>
        <v>28</v>
      </c>
      <c r="M4" t="str">
        <f t="shared" si="1"/>
        <v>January</v>
      </c>
    </row>
    <row r="5" spans="1:14" x14ac:dyDescent="0.3">
      <c r="A5" t="s">
        <v>24</v>
      </c>
      <c r="B5" t="s">
        <v>17</v>
      </c>
      <c r="C5" s="2">
        <v>45000</v>
      </c>
      <c r="D5" t="s">
        <v>13</v>
      </c>
      <c r="E5" t="s">
        <v>14</v>
      </c>
      <c r="F5">
        <v>5</v>
      </c>
      <c r="G5" t="s">
        <v>13</v>
      </c>
      <c r="H5" s="4" t="s">
        <v>25</v>
      </c>
      <c r="I5" s="7">
        <v>32940</v>
      </c>
      <c r="J5" s="7">
        <v>42443</v>
      </c>
      <c r="K5" s="6">
        <v>44271</v>
      </c>
      <c r="L5">
        <f t="shared" si="0"/>
        <v>31</v>
      </c>
      <c r="M5" t="str">
        <f t="shared" si="1"/>
        <v>March</v>
      </c>
    </row>
    <row r="6" spans="1:14" x14ac:dyDescent="0.3">
      <c r="A6" t="s">
        <v>26</v>
      </c>
      <c r="B6" t="s">
        <v>17</v>
      </c>
      <c r="C6" s="2">
        <v>90000</v>
      </c>
      <c r="D6" t="s">
        <v>13</v>
      </c>
      <c r="E6" t="s">
        <v>14</v>
      </c>
      <c r="F6">
        <v>5</v>
      </c>
      <c r="G6" t="s">
        <v>13</v>
      </c>
      <c r="H6" s="4" t="s">
        <v>27</v>
      </c>
      <c r="I6" s="7">
        <v>32752</v>
      </c>
      <c r="J6" s="7">
        <v>42809</v>
      </c>
      <c r="K6" s="6">
        <v>43644</v>
      </c>
      <c r="L6">
        <f t="shared" si="0"/>
        <v>30</v>
      </c>
      <c r="M6" t="str">
        <f t="shared" si="1"/>
        <v>June</v>
      </c>
    </row>
    <row r="7" spans="1:14" x14ac:dyDescent="0.3">
      <c r="A7" t="s">
        <v>28</v>
      </c>
      <c r="B7" t="s">
        <v>21</v>
      </c>
      <c r="C7" s="2">
        <v>89700</v>
      </c>
      <c r="D7" t="s">
        <v>13</v>
      </c>
      <c r="E7" t="s">
        <v>14</v>
      </c>
      <c r="F7">
        <v>3</v>
      </c>
      <c r="G7" t="s">
        <v>13</v>
      </c>
      <c r="H7" s="4" t="s">
        <v>29</v>
      </c>
      <c r="I7" s="7">
        <v>33610</v>
      </c>
      <c r="J7" s="7">
        <v>42795</v>
      </c>
      <c r="K7" s="6">
        <v>43689</v>
      </c>
      <c r="L7">
        <f t="shared" si="0"/>
        <v>27</v>
      </c>
      <c r="M7" t="str">
        <f t="shared" si="1"/>
        <v>August</v>
      </c>
    </row>
    <row r="8" spans="1:14" x14ac:dyDescent="0.3">
      <c r="A8" t="s">
        <v>30</v>
      </c>
      <c r="B8" t="s">
        <v>21</v>
      </c>
      <c r="C8" s="2">
        <v>89700</v>
      </c>
      <c r="D8" t="s">
        <v>13</v>
      </c>
      <c r="E8" t="s">
        <v>14</v>
      </c>
      <c r="F8">
        <v>4</v>
      </c>
      <c r="G8" t="s">
        <v>13</v>
      </c>
      <c r="H8" s="4" t="s">
        <v>31</v>
      </c>
      <c r="I8" s="7">
        <v>34856</v>
      </c>
      <c r="J8" s="7">
        <v>42434</v>
      </c>
      <c r="K8" s="6">
        <v>43291</v>
      </c>
      <c r="L8">
        <f t="shared" si="0"/>
        <v>23</v>
      </c>
      <c r="M8" t="str">
        <f t="shared" si="1"/>
        <v>July</v>
      </c>
    </row>
    <row r="9" spans="1:14" x14ac:dyDescent="0.3">
      <c r="A9" t="s">
        <v>32</v>
      </c>
      <c r="B9" t="s">
        <v>21</v>
      </c>
      <c r="C9" s="2">
        <v>89700</v>
      </c>
      <c r="D9" t="s">
        <v>13</v>
      </c>
      <c r="E9" t="s">
        <v>14</v>
      </c>
      <c r="F9">
        <v>3</v>
      </c>
      <c r="G9" t="s">
        <v>22</v>
      </c>
      <c r="H9" s="4" t="s">
        <v>33</v>
      </c>
      <c r="I9" s="7">
        <v>33443</v>
      </c>
      <c r="J9" s="7">
        <v>42806</v>
      </c>
      <c r="K9" s="6">
        <v>43829</v>
      </c>
      <c r="L9">
        <f t="shared" si="0"/>
        <v>28</v>
      </c>
      <c r="M9" t="str">
        <f t="shared" si="1"/>
        <v>December</v>
      </c>
    </row>
    <row r="10" spans="1:14" x14ac:dyDescent="0.3">
      <c r="A10" t="s">
        <v>34</v>
      </c>
      <c r="B10" t="s">
        <v>12</v>
      </c>
      <c r="C10" s="2">
        <v>89700</v>
      </c>
      <c r="D10" t="s">
        <v>13</v>
      </c>
      <c r="E10" t="s">
        <v>14</v>
      </c>
      <c r="F10">
        <v>5</v>
      </c>
      <c r="G10" t="s">
        <v>22</v>
      </c>
      <c r="H10" s="4" t="s">
        <v>35</v>
      </c>
      <c r="I10" s="7">
        <v>34126</v>
      </c>
      <c r="J10" s="7">
        <v>42799</v>
      </c>
      <c r="K10" s="6">
        <v>43361</v>
      </c>
      <c r="L10">
        <f t="shared" si="0"/>
        <v>25</v>
      </c>
      <c r="M10" t="str">
        <f t="shared" si="1"/>
        <v>September</v>
      </c>
    </row>
    <row r="11" spans="1:14" x14ac:dyDescent="0.3">
      <c r="A11" t="s">
        <v>36</v>
      </c>
      <c r="B11" t="s">
        <v>12</v>
      </c>
      <c r="C11" s="2">
        <v>80000</v>
      </c>
      <c r="D11" t="s">
        <v>13</v>
      </c>
      <c r="E11" t="s">
        <v>14</v>
      </c>
      <c r="F11">
        <v>5</v>
      </c>
      <c r="G11" t="s">
        <v>22</v>
      </c>
      <c r="H11" s="4" t="s">
        <v>37</v>
      </c>
      <c r="I11" s="7">
        <v>31514</v>
      </c>
      <c r="J11" s="7">
        <v>42483</v>
      </c>
      <c r="K11" s="6">
        <v>43756</v>
      </c>
      <c r="L11">
        <f t="shared" si="0"/>
        <v>33</v>
      </c>
      <c r="M11" t="str">
        <f t="shared" si="1"/>
        <v>October</v>
      </c>
    </row>
    <row r="12" spans="1:14" x14ac:dyDescent="0.3">
      <c r="A12" t="s">
        <v>38</v>
      </c>
      <c r="B12" t="s">
        <v>12</v>
      </c>
      <c r="C12" s="2">
        <v>150000</v>
      </c>
      <c r="D12" t="s">
        <v>13</v>
      </c>
      <c r="E12" t="s">
        <v>14</v>
      </c>
      <c r="F12">
        <v>5</v>
      </c>
      <c r="G12" t="s">
        <v>13</v>
      </c>
      <c r="H12" s="4" t="s">
        <v>39</v>
      </c>
      <c r="I12" s="7">
        <v>33420</v>
      </c>
      <c r="J12" s="7">
        <v>42801</v>
      </c>
      <c r="K12" s="6">
        <v>43699</v>
      </c>
      <c r="L12">
        <f t="shared" si="0"/>
        <v>28</v>
      </c>
      <c r="M12" t="str">
        <f t="shared" si="1"/>
        <v>August</v>
      </c>
    </row>
    <row r="13" spans="1:14" x14ac:dyDescent="0.3">
      <c r="A13" t="s">
        <v>40</v>
      </c>
      <c r="B13" t="s">
        <v>21</v>
      </c>
      <c r="C13" s="2">
        <v>150000</v>
      </c>
      <c r="D13" t="s">
        <v>13</v>
      </c>
      <c r="E13" t="s">
        <v>14</v>
      </c>
      <c r="F13">
        <v>5</v>
      </c>
      <c r="G13" t="s">
        <v>13</v>
      </c>
      <c r="H13" s="4" t="s">
        <v>41</v>
      </c>
      <c r="I13" s="7">
        <v>32675</v>
      </c>
      <c r="J13" s="7">
        <v>42854</v>
      </c>
      <c r="K13" s="6">
        <v>43643</v>
      </c>
      <c r="L13">
        <f t="shared" si="0"/>
        <v>30</v>
      </c>
      <c r="M13" t="str">
        <f t="shared" si="1"/>
        <v>June</v>
      </c>
    </row>
    <row r="14" spans="1:14" x14ac:dyDescent="0.3">
      <c r="A14" t="s">
        <v>42</v>
      </c>
      <c r="B14" t="s">
        <v>12</v>
      </c>
      <c r="C14" s="2">
        <v>89700</v>
      </c>
      <c r="D14" t="s">
        <v>22</v>
      </c>
      <c r="E14" t="s">
        <v>14</v>
      </c>
      <c r="F14">
        <v>5</v>
      </c>
      <c r="G14" t="s">
        <v>22</v>
      </c>
      <c r="H14" s="4" t="s">
        <v>43</v>
      </c>
      <c r="I14" s="7">
        <v>33484</v>
      </c>
      <c r="J14" s="7">
        <v>42487</v>
      </c>
      <c r="K14" s="6">
        <v>43357</v>
      </c>
      <c r="L14">
        <f t="shared" si="0"/>
        <v>27</v>
      </c>
      <c r="M14" t="str">
        <f t="shared" si="1"/>
        <v>September</v>
      </c>
    </row>
    <row r="15" spans="1:14" x14ac:dyDescent="0.3">
      <c r="A15" t="s">
        <v>44</v>
      </c>
      <c r="B15" t="s">
        <v>17</v>
      </c>
      <c r="C15" s="2">
        <v>85000</v>
      </c>
      <c r="D15" t="s">
        <v>18</v>
      </c>
      <c r="E15" t="s">
        <v>14</v>
      </c>
      <c r="F15">
        <v>5</v>
      </c>
      <c r="G15" t="s">
        <v>18</v>
      </c>
      <c r="H15" s="4">
        <v>88885623</v>
      </c>
      <c r="I15" s="7">
        <v>33348</v>
      </c>
      <c r="J15" s="7">
        <v>42806</v>
      </c>
      <c r="K15" s="6">
        <v>43775</v>
      </c>
      <c r="L15">
        <f t="shared" si="0"/>
        <v>28</v>
      </c>
      <c r="M15" t="str">
        <f t="shared" si="1"/>
        <v>November</v>
      </c>
    </row>
    <row r="16" spans="1:14" x14ac:dyDescent="0.3">
      <c r="A16" t="s">
        <v>45</v>
      </c>
      <c r="B16" t="s">
        <v>17</v>
      </c>
      <c r="C16" s="2">
        <v>55000</v>
      </c>
      <c r="D16" t="s">
        <v>18</v>
      </c>
      <c r="E16" t="s">
        <v>46</v>
      </c>
      <c r="F16">
        <v>5</v>
      </c>
      <c r="G16" t="s">
        <v>18</v>
      </c>
      <c r="H16" s="4">
        <v>888856126</v>
      </c>
      <c r="I16" s="7">
        <v>33211</v>
      </c>
      <c r="J16" s="7">
        <v>42470</v>
      </c>
      <c r="K16" s="6">
        <v>43455</v>
      </c>
      <c r="L16">
        <f t="shared" si="0"/>
        <v>28</v>
      </c>
      <c r="M16" t="str">
        <f t="shared" si="1"/>
        <v>December</v>
      </c>
    </row>
    <row r="17" spans="1:13" x14ac:dyDescent="0.3">
      <c r="A17" t="s">
        <v>47</v>
      </c>
      <c r="B17" t="s">
        <v>17</v>
      </c>
      <c r="C17" s="2">
        <v>45000</v>
      </c>
      <c r="D17" t="s">
        <v>18</v>
      </c>
      <c r="E17" t="s">
        <v>46</v>
      </c>
      <c r="F17">
        <v>5</v>
      </c>
      <c r="G17" t="s">
        <v>22</v>
      </c>
      <c r="H17" s="4">
        <v>888856127</v>
      </c>
      <c r="I17" s="7">
        <v>33365</v>
      </c>
      <c r="J17" s="7">
        <v>42442</v>
      </c>
      <c r="K17" s="6">
        <v>43448</v>
      </c>
      <c r="L17">
        <f t="shared" si="0"/>
        <v>27</v>
      </c>
      <c r="M17" t="str">
        <f t="shared" si="1"/>
        <v>December</v>
      </c>
    </row>
    <row r="18" spans="1:13" x14ac:dyDescent="0.3">
      <c r="A18" t="s">
        <v>48</v>
      </c>
      <c r="B18" t="s">
        <v>17</v>
      </c>
      <c r="C18" s="5">
        <v>110000</v>
      </c>
      <c r="D18" t="s">
        <v>18</v>
      </c>
      <c r="E18" t="s">
        <v>46</v>
      </c>
      <c r="F18">
        <v>5</v>
      </c>
      <c r="G18" t="s">
        <v>18</v>
      </c>
      <c r="H18" s="4">
        <v>888856128</v>
      </c>
      <c r="I18" s="7">
        <v>34560</v>
      </c>
      <c r="J18" s="7">
        <v>42839</v>
      </c>
      <c r="K18" s="6">
        <v>43491</v>
      </c>
      <c r="L18">
        <f t="shared" si="0"/>
        <v>25</v>
      </c>
      <c r="M18" t="str">
        <f t="shared" si="1"/>
        <v>January</v>
      </c>
    </row>
    <row r="19" spans="1:13" x14ac:dyDescent="0.3">
      <c r="A19" t="s">
        <v>49</v>
      </c>
      <c r="B19" t="s">
        <v>17</v>
      </c>
      <c r="C19" s="2">
        <v>80000</v>
      </c>
      <c r="D19" t="s">
        <v>13</v>
      </c>
      <c r="E19" t="s">
        <v>46</v>
      </c>
      <c r="F19">
        <v>5</v>
      </c>
      <c r="G19" t="s">
        <v>13</v>
      </c>
      <c r="H19" s="4">
        <v>888856129</v>
      </c>
      <c r="I19" s="7">
        <v>32863</v>
      </c>
      <c r="J19" s="7">
        <v>42446</v>
      </c>
      <c r="K19" s="6">
        <v>43248</v>
      </c>
      <c r="L19">
        <f t="shared" si="0"/>
        <v>29</v>
      </c>
      <c r="M19" t="str">
        <f t="shared" si="1"/>
        <v>May</v>
      </c>
    </row>
    <row r="20" spans="1:13" x14ac:dyDescent="0.3">
      <c r="A20" t="s">
        <v>50</v>
      </c>
      <c r="B20" t="s">
        <v>17</v>
      </c>
      <c r="C20" s="2">
        <v>70000</v>
      </c>
      <c r="D20" t="s">
        <v>13</v>
      </c>
      <c r="E20" t="s">
        <v>46</v>
      </c>
      <c r="F20">
        <v>5</v>
      </c>
      <c r="G20" t="s">
        <v>13</v>
      </c>
      <c r="H20" s="4">
        <v>888856130</v>
      </c>
      <c r="I20" s="7">
        <v>32112</v>
      </c>
      <c r="J20" s="7">
        <v>42472</v>
      </c>
      <c r="K20" s="6">
        <v>43282</v>
      </c>
      <c r="L20">
        <f t="shared" si="0"/>
        <v>31</v>
      </c>
      <c r="M20" t="str">
        <f t="shared" si="1"/>
        <v>July</v>
      </c>
    </row>
    <row r="21" spans="1:13" x14ac:dyDescent="0.3">
      <c r="A21" t="s">
        <v>51</v>
      </c>
      <c r="B21" t="s">
        <v>21</v>
      </c>
      <c r="C21" s="2">
        <v>65000</v>
      </c>
      <c r="D21" t="s">
        <v>22</v>
      </c>
      <c r="E21" t="s">
        <v>46</v>
      </c>
      <c r="F21">
        <v>4</v>
      </c>
      <c r="G21" t="s">
        <v>22</v>
      </c>
      <c r="H21" s="4">
        <v>888856131</v>
      </c>
      <c r="I21" s="7">
        <v>34921</v>
      </c>
      <c r="J21" s="7">
        <v>42814</v>
      </c>
      <c r="K21" s="6">
        <v>43516</v>
      </c>
      <c r="L21">
        <f t="shared" si="0"/>
        <v>24</v>
      </c>
      <c r="M21" t="str">
        <f t="shared" si="1"/>
        <v>February</v>
      </c>
    </row>
    <row r="22" spans="1:13" x14ac:dyDescent="0.3">
      <c r="A22" t="s">
        <v>52</v>
      </c>
      <c r="B22" t="s">
        <v>21</v>
      </c>
      <c r="C22" s="2">
        <v>70000</v>
      </c>
      <c r="D22" t="s">
        <v>22</v>
      </c>
      <c r="E22" t="s">
        <v>46</v>
      </c>
      <c r="F22">
        <v>4</v>
      </c>
      <c r="G22" t="s">
        <v>22</v>
      </c>
      <c r="H22" s="4">
        <v>888856132</v>
      </c>
      <c r="I22" s="7">
        <v>34602</v>
      </c>
      <c r="J22" s="7">
        <v>42802</v>
      </c>
      <c r="K22" s="6">
        <v>43861</v>
      </c>
      <c r="L22">
        <f t="shared" si="0"/>
        <v>26</v>
      </c>
      <c r="M22" t="str">
        <f t="shared" si="1"/>
        <v>January</v>
      </c>
    </row>
    <row r="23" spans="1:13" x14ac:dyDescent="0.3">
      <c r="A23" t="s">
        <v>53</v>
      </c>
      <c r="B23" t="s">
        <v>21</v>
      </c>
      <c r="C23" s="2">
        <v>45000</v>
      </c>
      <c r="D23" t="s">
        <v>22</v>
      </c>
      <c r="E23" t="s">
        <v>46</v>
      </c>
      <c r="F23">
        <v>2</v>
      </c>
      <c r="G23" t="s">
        <v>22</v>
      </c>
      <c r="H23" s="4">
        <v>888856133</v>
      </c>
      <c r="I23" s="7">
        <v>34602</v>
      </c>
      <c r="J23" s="7">
        <v>42470</v>
      </c>
      <c r="K23" s="6">
        <v>43290</v>
      </c>
      <c r="L23">
        <f t="shared" si="0"/>
        <v>24</v>
      </c>
      <c r="M23" t="str">
        <f t="shared" si="1"/>
        <v>July</v>
      </c>
    </row>
    <row r="24" spans="1:13" x14ac:dyDescent="0.3">
      <c r="A24" t="s">
        <v>54</v>
      </c>
      <c r="B24" t="s">
        <v>21</v>
      </c>
      <c r="C24" s="2">
        <v>10000</v>
      </c>
      <c r="D24" t="s">
        <v>22</v>
      </c>
      <c r="E24" t="s">
        <v>46</v>
      </c>
      <c r="F24">
        <v>0</v>
      </c>
      <c r="G24" t="s">
        <v>22</v>
      </c>
      <c r="H24" s="4">
        <v>888856134</v>
      </c>
      <c r="I24" s="7">
        <v>34383</v>
      </c>
      <c r="J24" s="7">
        <v>42842</v>
      </c>
      <c r="K24" s="6">
        <v>43286</v>
      </c>
      <c r="L24">
        <f t="shared" si="0"/>
        <v>24</v>
      </c>
      <c r="M24" t="str">
        <f t="shared" si="1"/>
        <v>July</v>
      </c>
    </row>
    <row r="25" spans="1:13" x14ac:dyDescent="0.3">
      <c r="A25" t="s">
        <v>55</v>
      </c>
      <c r="B25" t="s">
        <v>12</v>
      </c>
      <c r="C25" s="2">
        <v>130000</v>
      </c>
      <c r="D25" t="s">
        <v>22</v>
      </c>
      <c r="E25" t="s">
        <v>46</v>
      </c>
      <c r="F25">
        <v>2</v>
      </c>
      <c r="G25" t="s">
        <v>22</v>
      </c>
      <c r="H25" s="4">
        <v>888856135</v>
      </c>
      <c r="I25" s="7">
        <v>35030</v>
      </c>
      <c r="J25" s="7">
        <v>42433</v>
      </c>
      <c r="K25" s="6">
        <v>43105</v>
      </c>
      <c r="L25">
        <f t="shared" si="0"/>
        <v>23</v>
      </c>
      <c r="M25" t="str">
        <f t="shared" si="1"/>
        <v>January</v>
      </c>
    </row>
    <row r="26" spans="1:13" x14ac:dyDescent="0.3">
      <c r="A26" t="s">
        <v>56</v>
      </c>
      <c r="B26" t="s">
        <v>12</v>
      </c>
      <c r="C26" s="2">
        <v>130000</v>
      </c>
      <c r="D26" t="s">
        <v>22</v>
      </c>
      <c r="E26" t="s">
        <v>46</v>
      </c>
      <c r="F26">
        <v>10</v>
      </c>
      <c r="G26" t="s">
        <v>22</v>
      </c>
      <c r="H26" s="4">
        <v>888856136</v>
      </c>
      <c r="I26" s="7">
        <v>31221</v>
      </c>
      <c r="J26" s="7">
        <v>42856</v>
      </c>
      <c r="K26" s="6">
        <v>43677</v>
      </c>
      <c r="L26">
        <f t="shared" si="0"/>
        <v>34</v>
      </c>
      <c r="M26" t="str">
        <f t="shared" si="1"/>
        <v>July</v>
      </c>
    </row>
    <row r="27" spans="1:13" x14ac:dyDescent="0.3">
      <c r="A27" t="s">
        <v>57</v>
      </c>
      <c r="B27" t="s">
        <v>12</v>
      </c>
      <c r="C27" s="2">
        <v>140000</v>
      </c>
      <c r="D27" t="s">
        <v>22</v>
      </c>
      <c r="E27" t="s">
        <v>46</v>
      </c>
      <c r="F27">
        <v>3</v>
      </c>
      <c r="G27" t="s">
        <v>22</v>
      </c>
      <c r="H27" s="4">
        <v>888856137</v>
      </c>
      <c r="I27" s="7">
        <v>33977</v>
      </c>
      <c r="J27" s="7">
        <v>42802</v>
      </c>
      <c r="K27" s="6">
        <v>43431</v>
      </c>
      <c r="L27">
        <f t="shared" si="0"/>
        <v>25</v>
      </c>
      <c r="M27" t="str">
        <f t="shared" si="1"/>
        <v>November</v>
      </c>
    </row>
    <row r="28" spans="1:13" x14ac:dyDescent="0.3">
      <c r="A28" t="s">
        <v>58</v>
      </c>
      <c r="B28" t="s">
        <v>12</v>
      </c>
      <c r="C28" s="2">
        <v>45000</v>
      </c>
      <c r="D28" t="s">
        <v>18</v>
      </c>
      <c r="E28" t="s">
        <v>46</v>
      </c>
      <c r="F28">
        <v>5</v>
      </c>
      <c r="G28" t="s">
        <v>18</v>
      </c>
      <c r="H28" s="4">
        <v>888856138</v>
      </c>
      <c r="I28" s="7">
        <v>35134</v>
      </c>
      <c r="J28" s="7">
        <v>42464</v>
      </c>
      <c r="K28" s="6">
        <v>43116</v>
      </c>
      <c r="L28">
        <f t="shared" si="0"/>
        <v>22</v>
      </c>
      <c r="M28" t="str">
        <f t="shared" si="1"/>
        <v>January</v>
      </c>
    </row>
    <row r="29" spans="1:13" x14ac:dyDescent="0.3">
      <c r="A29" t="s">
        <v>59</v>
      </c>
      <c r="B29" t="s">
        <v>12</v>
      </c>
      <c r="C29" s="2">
        <v>89700</v>
      </c>
      <c r="D29" t="s">
        <v>18</v>
      </c>
      <c r="E29" t="s">
        <v>46</v>
      </c>
      <c r="F29">
        <v>5</v>
      </c>
      <c r="G29" t="s">
        <v>18</v>
      </c>
      <c r="H29" s="4">
        <v>888856139</v>
      </c>
      <c r="I29" s="7">
        <v>35202</v>
      </c>
      <c r="J29" s="7">
        <v>42453</v>
      </c>
      <c r="K29" s="6">
        <v>43214</v>
      </c>
      <c r="L29">
        <f t="shared" si="0"/>
        <v>22</v>
      </c>
      <c r="M29" t="str">
        <f t="shared" si="1"/>
        <v>April</v>
      </c>
    </row>
    <row r="30" spans="1:13" x14ac:dyDescent="0.3">
      <c r="A30" t="s">
        <v>60</v>
      </c>
      <c r="B30" t="s">
        <v>12</v>
      </c>
      <c r="C30" s="2">
        <v>150000</v>
      </c>
      <c r="D30" t="s">
        <v>18</v>
      </c>
      <c r="E30" t="s">
        <v>61</v>
      </c>
      <c r="F30">
        <v>5</v>
      </c>
      <c r="G30" t="s">
        <v>18</v>
      </c>
      <c r="H30" s="4">
        <v>888856140</v>
      </c>
      <c r="I30" s="7">
        <v>35167</v>
      </c>
      <c r="J30" s="7">
        <v>42460</v>
      </c>
      <c r="K30" s="6">
        <v>43219</v>
      </c>
      <c r="L30">
        <f t="shared" si="0"/>
        <v>22</v>
      </c>
      <c r="M30" t="str">
        <f t="shared" si="1"/>
        <v>April</v>
      </c>
    </row>
    <row r="31" spans="1:13" x14ac:dyDescent="0.3">
      <c r="A31" t="s">
        <v>62</v>
      </c>
      <c r="B31" t="s">
        <v>17</v>
      </c>
      <c r="C31" s="2">
        <v>85000</v>
      </c>
      <c r="D31" t="s">
        <v>18</v>
      </c>
      <c r="E31" t="s">
        <v>61</v>
      </c>
      <c r="F31">
        <v>0</v>
      </c>
      <c r="G31" t="s">
        <v>18</v>
      </c>
      <c r="H31" s="4">
        <v>888856141</v>
      </c>
      <c r="I31" s="7">
        <v>35397</v>
      </c>
      <c r="J31" s="7">
        <v>42436</v>
      </c>
      <c r="K31" s="6">
        <v>43370</v>
      </c>
      <c r="L31">
        <f t="shared" si="0"/>
        <v>22</v>
      </c>
      <c r="M31" t="str">
        <f t="shared" si="1"/>
        <v>September</v>
      </c>
    </row>
    <row r="32" spans="1:13" x14ac:dyDescent="0.3">
      <c r="A32" t="s">
        <v>63</v>
      </c>
      <c r="B32" t="s">
        <v>21</v>
      </c>
      <c r="C32" s="2">
        <v>60000</v>
      </c>
      <c r="D32" t="s">
        <v>13</v>
      </c>
      <c r="E32" t="s">
        <v>46</v>
      </c>
      <c r="F32">
        <v>5</v>
      </c>
      <c r="G32" t="s">
        <v>22</v>
      </c>
      <c r="H32" s="4">
        <v>888856142</v>
      </c>
      <c r="I32" s="7">
        <v>34033</v>
      </c>
      <c r="J32" s="7">
        <v>42435</v>
      </c>
      <c r="K32" s="6">
        <v>43337</v>
      </c>
      <c r="L32">
        <f t="shared" si="0"/>
        <v>25</v>
      </c>
      <c r="M32" t="str">
        <f t="shared" si="1"/>
        <v>August</v>
      </c>
    </row>
    <row r="33" spans="1:13" x14ac:dyDescent="0.3">
      <c r="A33" t="s">
        <v>64</v>
      </c>
      <c r="B33" t="s">
        <v>17</v>
      </c>
      <c r="C33" s="2">
        <v>50000</v>
      </c>
      <c r="D33" t="s">
        <v>13</v>
      </c>
      <c r="E33" t="s">
        <v>46</v>
      </c>
      <c r="F33">
        <v>12</v>
      </c>
      <c r="G33" t="s">
        <v>22</v>
      </c>
      <c r="H33" s="4">
        <v>888856143</v>
      </c>
      <c r="I33" s="7">
        <v>29946</v>
      </c>
      <c r="J33" s="7">
        <v>42824</v>
      </c>
      <c r="K33" s="6">
        <v>43833</v>
      </c>
      <c r="L33">
        <f t="shared" si="0"/>
        <v>39</v>
      </c>
      <c r="M33" t="str">
        <f t="shared" si="1"/>
        <v>January</v>
      </c>
    </row>
    <row r="34" spans="1:13" x14ac:dyDescent="0.3">
      <c r="A34" t="s">
        <v>65</v>
      </c>
      <c r="B34" t="s">
        <v>17</v>
      </c>
      <c r="C34" s="2">
        <v>89000</v>
      </c>
      <c r="D34" t="s">
        <v>13</v>
      </c>
      <c r="E34" t="s">
        <v>66</v>
      </c>
      <c r="F34">
        <v>5</v>
      </c>
      <c r="G34" t="s">
        <v>22</v>
      </c>
      <c r="H34" s="4" t="s">
        <v>67</v>
      </c>
      <c r="I34" s="7">
        <v>34648</v>
      </c>
      <c r="J34" s="7">
        <v>42807</v>
      </c>
      <c r="K34" s="6">
        <v>43932</v>
      </c>
      <c r="L34">
        <f t="shared" si="0"/>
        <v>26</v>
      </c>
      <c r="M34" t="str">
        <f t="shared" si="1"/>
        <v>April</v>
      </c>
    </row>
    <row r="35" spans="1:13" x14ac:dyDescent="0.3">
      <c r="A35" t="s">
        <v>68</v>
      </c>
      <c r="B35" t="s">
        <v>17</v>
      </c>
      <c r="C35" s="2">
        <v>55000</v>
      </c>
      <c r="D35" t="s">
        <v>13</v>
      </c>
      <c r="E35" t="s">
        <v>66</v>
      </c>
      <c r="F35">
        <v>5</v>
      </c>
      <c r="G35" t="s">
        <v>22</v>
      </c>
      <c r="H35" s="4" t="s">
        <v>69</v>
      </c>
      <c r="I35" s="7">
        <v>34375</v>
      </c>
      <c r="J35" s="7">
        <v>42809</v>
      </c>
      <c r="K35" s="6">
        <v>43709</v>
      </c>
      <c r="L35">
        <f t="shared" si="0"/>
        <v>25</v>
      </c>
      <c r="M35" t="str">
        <f t="shared" si="1"/>
        <v>September</v>
      </c>
    </row>
    <row r="36" spans="1:13" x14ac:dyDescent="0.3">
      <c r="A36" t="s">
        <v>70</v>
      </c>
      <c r="B36" t="s">
        <v>21</v>
      </c>
      <c r="C36" s="2">
        <v>45000</v>
      </c>
      <c r="D36" t="s">
        <v>13</v>
      </c>
      <c r="E36" t="s">
        <v>46</v>
      </c>
      <c r="F36">
        <v>2</v>
      </c>
      <c r="G36" t="s">
        <v>22</v>
      </c>
      <c r="H36" s="4" t="s">
        <v>71</v>
      </c>
      <c r="I36" s="7">
        <v>35340</v>
      </c>
      <c r="J36" s="7">
        <v>42842</v>
      </c>
      <c r="K36" s="6">
        <v>43756</v>
      </c>
      <c r="L36">
        <f t="shared" si="0"/>
        <v>23</v>
      </c>
      <c r="M36" t="str">
        <f t="shared" si="1"/>
        <v>October</v>
      </c>
    </row>
    <row r="37" spans="1:13" x14ac:dyDescent="0.3">
      <c r="A37" t="s">
        <v>72</v>
      </c>
      <c r="B37" t="s">
        <v>21</v>
      </c>
      <c r="C37" s="2">
        <v>40000</v>
      </c>
      <c r="D37" t="s">
        <v>13</v>
      </c>
      <c r="E37" t="s">
        <v>46</v>
      </c>
      <c r="F37">
        <v>2</v>
      </c>
      <c r="G37" t="s">
        <v>13</v>
      </c>
      <c r="H37" s="4" t="s">
        <v>73</v>
      </c>
      <c r="I37" s="7">
        <v>35278</v>
      </c>
      <c r="J37" s="7">
        <v>42848</v>
      </c>
      <c r="K37" s="6">
        <v>43589</v>
      </c>
      <c r="L37">
        <f t="shared" si="0"/>
        <v>23</v>
      </c>
      <c r="M37" t="str">
        <f t="shared" si="1"/>
        <v>May</v>
      </c>
    </row>
    <row r="38" spans="1:13" x14ac:dyDescent="0.3">
      <c r="A38" t="s">
        <v>74</v>
      </c>
      <c r="B38" t="s">
        <v>21</v>
      </c>
      <c r="C38" s="2">
        <v>55000</v>
      </c>
      <c r="D38" t="s">
        <v>13</v>
      </c>
      <c r="E38" t="s">
        <v>46</v>
      </c>
      <c r="F38">
        <v>4</v>
      </c>
      <c r="G38" t="s">
        <v>13</v>
      </c>
      <c r="H38" s="4" t="s">
        <v>75</v>
      </c>
      <c r="I38" s="7">
        <v>31531</v>
      </c>
      <c r="J38" s="7">
        <v>42803</v>
      </c>
      <c r="K38" s="6">
        <v>43522</v>
      </c>
      <c r="L38">
        <f t="shared" si="0"/>
        <v>33</v>
      </c>
      <c r="M38" t="str">
        <f t="shared" si="1"/>
        <v>February</v>
      </c>
    </row>
    <row r="39" spans="1:13" x14ac:dyDescent="0.3">
      <c r="A39" t="s">
        <v>76</v>
      </c>
      <c r="B39" t="s">
        <v>21</v>
      </c>
      <c r="C39" s="2">
        <v>50000</v>
      </c>
      <c r="D39" t="s">
        <v>13</v>
      </c>
      <c r="E39" t="s">
        <v>46</v>
      </c>
      <c r="F39">
        <v>3</v>
      </c>
      <c r="G39" t="s">
        <v>13</v>
      </c>
      <c r="H39" s="4" t="s">
        <v>77</v>
      </c>
      <c r="I39" s="7">
        <v>34576</v>
      </c>
      <c r="J39" s="7">
        <v>42832</v>
      </c>
      <c r="K39" s="6">
        <v>43682</v>
      </c>
      <c r="L39">
        <f t="shared" si="0"/>
        <v>25</v>
      </c>
      <c r="M39" t="str">
        <f t="shared" si="1"/>
        <v>August</v>
      </c>
    </row>
    <row r="40" spans="1:13" x14ac:dyDescent="0.3">
      <c r="A40" t="s">
        <v>78</v>
      </c>
      <c r="B40" t="s">
        <v>21</v>
      </c>
      <c r="C40" s="2">
        <v>50000</v>
      </c>
      <c r="D40" t="s">
        <v>13</v>
      </c>
      <c r="E40" t="s">
        <v>46</v>
      </c>
      <c r="F40">
        <v>2</v>
      </c>
      <c r="G40" t="s">
        <v>13</v>
      </c>
      <c r="H40" s="4" t="s">
        <v>79</v>
      </c>
      <c r="I40" s="7">
        <v>35113</v>
      </c>
      <c r="J40" s="7">
        <v>42472</v>
      </c>
      <c r="K40" s="6">
        <v>43426</v>
      </c>
      <c r="L40">
        <f t="shared" si="0"/>
        <v>22</v>
      </c>
      <c r="M40" t="str">
        <f t="shared" si="1"/>
        <v>November</v>
      </c>
    </row>
    <row r="41" spans="1:13" x14ac:dyDescent="0.3">
      <c r="A41" t="s">
        <v>80</v>
      </c>
      <c r="B41" t="s">
        <v>12</v>
      </c>
      <c r="C41" s="2">
        <v>80000</v>
      </c>
      <c r="D41" t="s">
        <v>81</v>
      </c>
      <c r="E41" t="s">
        <v>46</v>
      </c>
      <c r="F41">
        <v>3</v>
      </c>
      <c r="G41" t="s">
        <v>18</v>
      </c>
      <c r="H41" s="4" t="s">
        <v>82</v>
      </c>
      <c r="I41" s="7">
        <v>34989</v>
      </c>
      <c r="J41" s="7">
        <v>42819</v>
      </c>
      <c r="K41" s="6">
        <v>44242</v>
      </c>
      <c r="L41">
        <f t="shared" si="0"/>
        <v>26</v>
      </c>
      <c r="M41" t="str">
        <f t="shared" si="1"/>
        <v>February</v>
      </c>
    </row>
    <row r="42" spans="1:13" x14ac:dyDescent="0.3">
      <c r="A42" t="s">
        <v>83</v>
      </c>
      <c r="B42" t="s">
        <v>12</v>
      </c>
      <c r="C42" s="2">
        <v>89700</v>
      </c>
      <c r="D42" t="s">
        <v>81</v>
      </c>
      <c r="E42" t="s">
        <v>46</v>
      </c>
      <c r="F42">
        <v>4</v>
      </c>
      <c r="G42" t="s">
        <v>18</v>
      </c>
      <c r="H42" s="4" t="s">
        <v>84</v>
      </c>
      <c r="I42" s="7">
        <v>34530</v>
      </c>
      <c r="J42" s="7">
        <v>42433</v>
      </c>
      <c r="K42" s="6">
        <v>43397</v>
      </c>
      <c r="L42">
        <f t="shared" si="0"/>
        <v>24</v>
      </c>
      <c r="M42" t="str">
        <f t="shared" si="1"/>
        <v>October</v>
      </c>
    </row>
    <row r="43" spans="1:13" x14ac:dyDescent="0.3">
      <c r="A43" t="s">
        <v>85</v>
      </c>
      <c r="B43" t="s">
        <v>12</v>
      </c>
      <c r="C43" s="2">
        <v>40000</v>
      </c>
      <c r="D43" t="s">
        <v>81</v>
      </c>
      <c r="E43" t="s">
        <v>46</v>
      </c>
      <c r="F43">
        <v>6</v>
      </c>
      <c r="G43" t="s">
        <v>13</v>
      </c>
      <c r="H43" s="4" t="s">
        <v>86</v>
      </c>
      <c r="I43" s="7">
        <v>34740</v>
      </c>
      <c r="J43" s="7">
        <v>42436</v>
      </c>
      <c r="K43" s="6">
        <v>44270</v>
      </c>
      <c r="L43">
        <f t="shared" si="0"/>
        <v>26</v>
      </c>
      <c r="M43" t="str">
        <f t="shared" si="1"/>
        <v>March</v>
      </c>
    </row>
    <row r="44" spans="1:13" x14ac:dyDescent="0.3">
      <c r="A44" t="s">
        <v>87</v>
      </c>
      <c r="B44" t="s">
        <v>12</v>
      </c>
      <c r="C44" s="5">
        <v>45000</v>
      </c>
      <c r="D44" t="s">
        <v>18</v>
      </c>
      <c r="E44" t="s">
        <v>46</v>
      </c>
      <c r="F44">
        <v>2</v>
      </c>
      <c r="G44" t="s">
        <v>13</v>
      </c>
      <c r="H44" s="4" t="s">
        <v>88</v>
      </c>
      <c r="I44" s="7">
        <v>34293</v>
      </c>
      <c r="J44" s="7">
        <v>42453</v>
      </c>
      <c r="K44" s="6">
        <v>43453</v>
      </c>
      <c r="L44">
        <f t="shared" si="0"/>
        <v>25</v>
      </c>
      <c r="M44" t="str">
        <f t="shared" si="1"/>
        <v>December</v>
      </c>
    </row>
    <row r="45" spans="1:13" x14ac:dyDescent="0.3">
      <c r="A45" t="s">
        <v>89</v>
      </c>
      <c r="B45" t="s">
        <v>21</v>
      </c>
      <c r="C45" s="5">
        <v>50000</v>
      </c>
      <c r="D45" t="s">
        <v>18</v>
      </c>
      <c r="E45" t="s">
        <v>46</v>
      </c>
      <c r="F45">
        <v>3</v>
      </c>
      <c r="G45" t="s">
        <v>22</v>
      </c>
      <c r="H45" s="4" t="s">
        <v>90</v>
      </c>
      <c r="I45" s="7">
        <v>32366</v>
      </c>
      <c r="J45" s="7">
        <v>42482</v>
      </c>
      <c r="K45" s="6">
        <v>44263</v>
      </c>
      <c r="L45">
        <f t="shared" si="0"/>
        <v>33</v>
      </c>
      <c r="M45" t="str">
        <f t="shared" si="1"/>
        <v>March</v>
      </c>
    </row>
    <row r="46" spans="1:13" x14ac:dyDescent="0.3">
      <c r="A46" t="s">
        <v>91</v>
      </c>
      <c r="B46" t="s">
        <v>17</v>
      </c>
      <c r="C46" s="2">
        <v>80000</v>
      </c>
      <c r="D46" t="s">
        <v>81</v>
      </c>
      <c r="E46" t="s">
        <v>46</v>
      </c>
      <c r="F46">
        <v>4</v>
      </c>
      <c r="G46" t="s">
        <v>22</v>
      </c>
      <c r="H46" s="4" t="s">
        <v>92</v>
      </c>
      <c r="I46" s="7">
        <v>32203</v>
      </c>
      <c r="J46" s="7">
        <v>42830</v>
      </c>
      <c r="K46" s="6">
        <v>43820</v>
      </c>
      <c r="L46">
        <f t="shared" si="0"/>
        <v>31</v>
      </c>
      <c r="M46" t="str">
        <f t="shared" si="1"/>
        <v>December</v>
      </c>
    </row>
    <row r="47" spans="1:13" x14ac:dyDescent="0.3">
      <c r="C47" s="5"/>
    </row>
    <row r="49" spans="3:6" x14ac:dyDescent="0.3">
      <c r="D49" s="2"/>
    </row>
    <row r="50" spans="3:6" x14ac:dyDescent="0.3">
      <c r="C50" s="5"/>
      <c r="D50" s="2"/>
      <c r="F50" s="2"/>
    </row>
    <row r="51" spans="3:6" x14ac:dyDescent="0.3">
      <c r="C51" s="5"/>
      <c r="D51" s="2"/>
      <c r="F51" s="2"/>
    </row>
    <row r="52" spans="3:6" x14ac:dyDescent="0.3">
      <c r="D52" s="2"/>
      <c r="F52" s="2"/>
    </row>
    <row r="53" spans="3:6" x14ac:dyDescent="0.3">
      <c r="D53" s="2"/>
      <c r="F53" s="2"/>
    </row>
    <row r="54" spans="3:6" x14ac:dyDescent="0.3">
      <c r="D54" s="2"/>
      <c r="F54" s="2"/>
    </row>
    <row r="55" spans="3:6" x14ac:dyDescent="0.3">
      <c r="D55" s="2"/>
      <c r="F55" s="2"/>
    </row>
    <row r="56" spans="3:6" x14ac:dyDescent="0.3">
      <c r="D56" s="5"/>
      <c r="F56" s="2"/>
    </row>
    <row r="57" spans="3:6" x14ac:dyDescent="0.3">
      <c r="D57" s="2"/>
      <c r="F57" s="2"/>
    </row>
    <row r="58" spans="3:6" x14ac:dyDescent="0.3">
      <c r="D58" s="2"/>
      <c r="F58" s="2"/>
    </row>
    <row r="59" spans="3:6" x14ac:dyDescent="0.3">
      <c r="D59" s="2"/>
      <c r="F59" s="2"/>
    </row>
    <row r="60" spans="3:6" x14ac:dyDescent="0.3">
      <c r="D60" s="2"/>
      <c r="F60" s="2"/>
    </row>
    <row r="61" spans="3:6" x14ac:dyDescent="0.3">
      <c r="D61" s="2"/>
      <c r="F61" s="2"/>
    </row>
    <row r="62" spans="3:6" x14ac:dyDescent="0.3">
      <c r="D62" s="2"/>
      <c r="F62" s="2"/>
    </row>
    <row r="63" spans="3:6" x14ac:dyDescent="0.3">
      <c r="C63" s="5"/>
      <c r="F6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564F-E0EE-47AE-A587-B7555129FA28}">
  <dimension ref="A2:U33"/>
  <sheetViews>
    <sheetView zoomScale="83" workbookViewId="0">
      <selection activeCell="E26" sqref="E26"/>
    </sheetView>
  </sheetViews>
  <sheetFormatPr defaultRowHeight="14.4" x14ac:dyDescent="0.3"/>
  <cols>
    <col min="1" max="1" width="15.5546875" customWidth="1"/>
    <col min="2" max="2" width="15.5546875" bestFit="1" customWidth="1"/>
    <col min="3" max="3" width="8.5546875" bestFit="1" customWidth="1"/>
    <col min="4" max="4" width="10.77734375" bestFit="1" customWidth="1"/>
    <col min="7" max="7" width="13.44140625" customWidth="1"/>
    <col min="8" max="8" width="9.6640625" customWidth="1"/>
    <col min="9" max="9" width="11.44140625" customWidth="1"/>
    <col min="10" max="10" width="10.77734375" bestFit="1" customWidth="1"/>
    <col min="15" max="15" width="13.88671875" customWidth="1"/>
    <col min="16" max="16" width="15.44140625" customWidth="1"/>
    <col min="18" max="18" width="10.77734375" bestFit="1" customWidth="1"/>
    <col min="19" max="19" width="13.33203125" customWidth="1"/>
    <col min="20" max="20" width="9.109375" customWidth="1"/>
    <col min="21" max="21" width="11.33203125" customWidth="1"/>
  </cols>
  <sheetData>
    <row r="2" spans="1:20" ht="28.8" x14ac:dyDescent="0.3">
      <c r="A2" s="1" t="s">
        <v>2</v>
      </c>
      <c r="B2" s="1" t="s">
        <v>6</v>
      </c>
      <c r="I2" s="1" t="s">
        <v>2</v>
      </c>
      <c r="J2" s="1" t="s">
        <v>6</v>
      </c>
      <c r="S2" s="1" t="s">
        <v>2</v>
      </c>
      <c r="T2" s="1" t="s">
        <v>6</v>
      </c>
    </row>
    <row r="3" spans="1:20" x14ac:dyDescent="0.3">
      <c r="A3" s="2">
        <v>230000</v>
      </c>
      <c r="B3" t="s">
        <v>13</v>
      </c>
      <c r="I3" s="2">
        <v>80000</v>
      </c>
      <c r="J3" t="s">
        <v>22</v>
      </c>
      <c r="S3" s="2">
        <v>40000</v>
      </c>
      <c r="T3" t="s">
        <v>18</v>
      </c>
    </row>
    <row r="4" spans="1:20" ht="14.4" customHeight="1" x14ac:dyDescent="0.3">
      <c r="A4" s="2">
        <v>45000</v>
      </c>
      <c r="B4" t="s">
        <v>13</v>
      </c>
      <c r="F4" s="9"/>
      <c r="I4" s="2">
        <v>89700</v>
      </c>
      <c r="J4" t="s">
        <v>22</v>
      </c>
      <c r="K4" s="10"/>
      <c r="L4" s="10"/>
      <c r="M4" s="10"/>
      <c r="N4" s="10"/>
      <c r="S4" s="2">
        <v>85000</v>
      </c>
      <c r="T4" t="s">
        <v>18</v>
      </c>
    </row>
    <row r="5" spans="1:20" x14ac:dyDescent="0.3">
      <c r="A5" s="2">
        <v>90000</v>
      </c>
      <c r="B5" t="s">
        <v>13</v>
      </c>
      <c r="I5" s="2">
        <v>89700</v>
      </c>
      <c r="J5" t="s">
        <v>22</v>
      </c>
      <c r="K5" s="10"/>
      <c r="L5" s="10"/>
      <c r="M5" s="10"/>
      <c r="N5" s="10"/>
      <c r="S5" s="2">
        <v>55000</v>
      </c>
      <c r="T5" t="s">
        <v>18</v>
      </c>
    </row>
    <row r="6" spans="1:20" x14ac:dyDescent="0.3">
      <c r="A6" s="2">
        <v>89700</v>
      </c>
      <c r="B6" t="s">
        <v>13</v>
      </c>
      <c r="I6" s="2">
        <v>80000</v>
      </c>
      <c r="J6" t="s">
        <v>22</v>
      </c>
      <c r="K6" s="10"/>
      <c r="L6" s="10"/>
      <c r="M6" s="10"/>
      <c r="N6" s="10"/>
      <c r="S6" s="5">
        <v>110000</v>
      </c>
      <c r="T6" t="s">
        <v>18</v>
      </c>
    </row>
    <row r="7" spans="1:20" x14ac:dyDescent="0.3">
      <c r="A7" s="2">
        <v>89700</v>
      </c>
      <c r="B7" t="s">
        <v>13</v>
      </c>
      <c r="I7" s="2">
        <v>89700</v>
      </c>
      <c r="J7" t="s">
        <v>22</v>
      </c>
      <c r="K7" s="10"/>
      <c r="L7" s="10"/>
      <c r="M7" s="10"/>
      <c r="N7" s="10"/>
      <c r="S7" s="2">
        <v>45000</v>
      </c>
      <c r="T7" t="s">
        <v>18</v>
      </c>
    </row>
    <row r="8" spans="1:20" x14ac:dyDescent="0.3">
      <c r="A8" s="2">
        <v>150000</v>
      </c>
      <c r="B8" t="s">
        <v>13</v>
      </c>
      <c r="I8" s="2">
        <v>45000</v>
      </c>
      <c r="J8" t="s">
        <v>22</v>
      </c>
      <c r="K8" s="10"/>
      <c r="L8" s="10"/>
      <c r="M8" s="10"/>
      <c r="N8" s="10"/>
      <c r="S8" s="2">
        <v>89700</v>
      </c>
      <c r="T8" t="s">
        <v>18</v>
      </c>
    </row>
    <row r="9" spans="1:20" x14ac:dyDescent="0.3">
      <c r="A9" s="2">
        <v>150000</v>
      </c>
      <c r="B9" t="s">
        <v>13</v>
      </c>
      <c r="I9" s="2">
        <v>65000</v>
      </c>
      <c r="J9" t="s">
        <v>22</v>
      </c>
      <c r="K9" s="10"/>
      <c r="L9" s="10"/>
      <c r="M9" s="10"/>
      <c r="N9" s="10"/>
      <c r="S9" s="2">
        <v>150000</v>
      </c>
      <c r="T9" t="s">
        <v>18</v>
      </c>
    </row>
    <row r="10" spans="1:20" x14ac:dyDescent="0.3">
      <c r="A10" s="2">
        <v>80000</v>
      </c>
      <c r="B10" t="s">
        <v>13</v>
      </c>
      <c r="I10" s="2">
        <v>70000</v>
      </c>
      <c r="J10" t="s">
        <v>22</v>
      </c>
      <c r="K10" s="10"/>
      <c r="L10" s="10"/>
      <c r="M10" s="10"/>
      <c r="N10" s="10"/>
      <c r="S10" s="2">
        <v>85000</v>
      </c>
      <c r="T10" t="s">
        <v>18</v>
      </c>
    </row>
    <row r="11" spans="1:20" x14ac:dyDescent="0.3">
      <c r="A11" s="2">
        <v>70000</v>
      </c>
      <c r="B11" t="s">
        <v>13</v>
      </c>
      <c r="I11" s="2">
        <v>45000</v>
      </c>
      <c r="J11" t="s">
        <v>22</v>
      </c>
      <c r="K11" s="10"/>
      <c r="L11" s="10"/>
      <c r="M11" s="10"/>
      <c r="N11" s="10"/>
      <c r="S11" s="2">
        <v>80000</v>
      </c>
      <c r="T11" t="s">
        <v>18</v>
      </c>
    </row>
    <row r="12" spans="1:20" x14ac:dyDescent="0.3">
      <c r="A12" s="2">
        <v>40000</v>
      </c>
      <c r="B12" t="s">
        <v>13</v>
      </c>
      <c r="I12" s="2">
        <v>10000</v>
      </c>
      <c r="J12" t="s">
        <v>22</v>
      </c>
      <c r="K12" s="10"/>
      <c r="L12" s="10"/>
      <c r="M12" s="10"/>
      <c r="N12" s="10"/>
      <c r="S12" s="2">
        <v>89700</v>
      </c>
      <c r="T12" t="s">
        <v>18</v>
      </c>
    </row>
    <row r="13" spans="1:20" x14ac:dyDescent="0.3">
      <c r="A13" s="2">
        <v>55000</v>
      </c>
      <c r="B13" t="s">
        <v>13</v>
      </c>
      <c r="I13" s="2">
        <v>130000</v>
      </c>
      <c r="J13" t="s">
        <v>22</v>
      </c>
      <c r="K13" s="10"/>
      <c r="L13" s="10"/>
      <c r="M13" s="10"/>
      <c r="N13" s="10"/>
      <c r="O13" s="5"/>
    </row>
    <row r="14" spans="1:20" x14ac:dyDescent="0.3">
      <c r="A14" s="2">
        <v>50000</v>
      </c>
      <c r="B14" t="s">
        <v>13</v>
      </c>
      <c r="I14" s="2">
        <v>130000</v>
      </c>
      <c r="J14" t="s">
        <v>22</v>
      </c>
    </row>
    <row r="15" spans="1:20" x14ac:dyDescent="0.3">
      <c r="A15" s="2">
        <v>50000</v>
      </c>
      <c r="B15" t="s">
        <v>13</v>
      </c>
      <c r="I15" s="2">
        <v>140000</v>
      </c>
      <c r="J15" t="s">
        <v>22</v>
      </c>
    </row>
    <row r="16" spans="1:20" x14ac:dyDescent="0.3">
      <c r="A16" s="2">
        <v>40000</v>
      </c>
      <c r="B16" t="s">
        <v>13</v>
      </c>
      <c r="I16" s="2">
        <v>60000</v>
      </c>
      <c r="J16" t="s">
        <v>22</v>
      </c>
    </row>
    <row r="17" spans="1:21" x14ac:dyDescent="0.3">
      <c r="A17" s="5">
        <v>45000</v>
      </c>
      <c r="B17" t="s">
        <v>13</v>
      </c>
      <c r="I17" s="2">
        <v>50000</v>
      </c>
      <c r="J17" t="s">
        <v>22</v>
      </c>
    </row>
    <row r="18" spans="1:21" x14ac:dyDescent="0.3">
      <c r="A18" s="5"/>
      <c r="C18" s="5"/>
      <c r="I18" s="2">
        <v>89000</v>
      </c>
      <c r="J18" t="s">
        <v>22</v>
      </c>
      <c r="T18" t="s">
        <v>122</v>
      </c>
      <c r="U18" s="5">
        <f>MAX(S3:S12)</f>
        <v>150000</v>
      </c>
    </row>
    <row r="19" spans="1:21" x14ac:dyDescent="0.3">
      <c r="I19" s="2">
        <v>55000</v>
      </c>
      <c r="J19" t="s">
        <v>22</v>
      </c>
      <c r="N19" t="s">
        <v>122</v>
      </c>
      <c r="O19" s="5">
        <f>MAX(I3:I22)</f>
        <v>140000</v>
      </c>
      <c r="T19" t="s">
        <v>123</v>
      </c>
      <c r="U19" s="5">
        <f>MIN(S3:S13)</f>
        <v>40000</v>
      </c>
    </row>
    <row r="20" spans="1:21" x14ac:dyDescent="0.3">
      <c r="A20" t="s">
        <v>120</v>
      </c>
      <c r="B20" s="5">
        <f>MAX(A3:A17)</f>
        <v>230000</v>
      </c>
      <c r="I20" s="2">
        <v>45000</v>
      </c>
      <c r="J20" t="s">
        <v>22</v>
      </c>
      <c r="N20" t="s">
        <v>123</v>
      </c>
      <c r="O20" s="5">
        <f>MIN(I3:I22)</f>
        <v>10000</v>
      </c>
    </row>
    <row r="21" spans="1:21" x14ac:dyDescent="0.3">
      <c r="A21" t="s">
        <v>121</v>
      </c>
      <c r="B21" s="5">
        <f>MIN(A3:A17)</f>
        <v>40000</v>
      </c>
      <c r="I21" s="5">
        <v>50000</v>
      </c>
      <c r="J21" t="s">
        <v>22</v>
      </c>
    </row>
    <row r="22" spans="1:21" x14ac:dyDescent="0.3">
      <c r="I22" s="2">
        <v>80000</v>
      </c>
      <c r="J22" t="s">
        <v>22</v>
      </c>
      <c r="U22" s="5">
        <f>SUM(U18-U19)</f>
        <v>110000</v>
      </c>
    </row>
    <row r="23" spans="1:21" x14ac:dyDescent="0.3">
      <c r="B23" s="5">
        <f>SUM(B20-B21)</f>
        <v>190000</v>
      </c>
      <c r="G23" s="5"/>
      <c r="O23" s="5">
        <f>MAX(O19-O20)</f>
        <v>130000</v>
      </c>
    </row>
    <row r="26" spans="1:21" x14ac:dyDescent="0.3">
      <c r="H26" s="14" t="s">
        <v>126</v>
      </c>
      <c r="I26" s="14"/>
      <c r="J26" s="14"/>
      <c r="K26" s="14"/>
      <c r="L26" s="14"/>
      <c r="M26" s="14"/>
    </row>
    <row r="27" spans="1:21" ht="14.4" customHeight="1" x14ac:dyDescent="0.3">
      <c r="G27" s="13"/>
      <c r="H27" s="14"/>
      <c r="I27" s="14"/>
      <c r="J27" s="14"/>
      <c r="K27" s="14"/>
      <c r="L27" s="14"/>
      <c r="M27" s="14"/>
    </row>
    <row r="28" spans="1:21" x14ac:dyDescent="0.3">
      <c r="G28" s="10"/>
      <c r="H28" s="14"/>
      <c r="I28" s="14"/>
      <c r="J28" s="14"/>
      <c r="K28" s="14"/>
      <c r="L28" s="14"/>
      <c r="M28" s="14"/>
    </row>
    <row r="29" spans="1:21" x14ac:dyDescent="0.3">
      <c r="G29" s="10"/>
      <c r="H29" s="14"/>
      <c r="I29" s="14"/>
      <c r="J29" s="14"/>
      <c r="K29" s="14"/>
      <c r="L29" s="14"/>
      <c r="M29" s="14"/>
    </row>
    <row r="30" spans="1:21" x14ac:dyDescent="0.3">
      <c r="G30" s="10"/>
      <c r="H30" s="14"/>
      <c r="I30" s="14"/>
      <c r="J30" s="14"/>
      <c r="K30" s="14"/>
      <c r="L30" s="14"/>
      <c r="M30" s="14"/>
    </row>
    <row r="31" spans="1:21" x14ac:dyDescent="0.3">
      <c r="G31" s="10"/>
      <c r="H31" s="14"/>
      <c r="I31" s="14"/>
      <c r="J31" s="14"/>
      <c r="K31" s="14"/>
      <c r="L31" s="14"/>
      <c r="M31" s="14"/>
    </row>
    <row r="32" spans="1:21" x14ac:dyDescent="0.3">
      <c r="G32" s="10"/>
      <c r="H32" s="14"/>
      <c r="I32" s="14"/>
      <c r="J32" s="14"/>
      <c r="K32" s="14"/>
      <c r="L32" s="14"/>
      <c r="M32" s="14"/>
    </row>
    <row r="33" spans="8:13" x14ac:dyDescent="0.3">
      <c r="H33" s="14"/>
      <c r="I33" s="14"/>
      <c r="J33" s="14"/>
      <c r="K33" s="14"/>
      <c r="L33" s="14"/>
      <c r="M33" s="14"/>
    </row>
  </sheetData>
  <mergeCells count="1">
    <mergeCell ref="H26:M3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A15F-6BA4-47E9-AF21-EA35A4A255FF}">
  <dimension ref="A1:V36"/>
  <sheetViews>
    <sheetView topLeftCell="A4" zoomScale="88" workbookViewId="0">
      <selection activeCell="J27" sqref="J27"/>
    </sheetView>
  </sheetViews>
  <sheetFormatPr defaultRowHeight="14.4" x14ac:dyDescent="0.3"/>
  <cols>
    <col min="1" max="1" width="13" customWidth="1"/>
    <col min="2" max="2" width="15.88671875" customWidth="1"/>
    <col min="10" max="10" width="12.6640625" customWidth="1"/>
    <col min="11" max="11" width="13.6640625" customWidth="1"/>
  </cols>
  <sheetData>
    <row r="1" spans="1:22" ht="28.8" x14ac:dyDescent="0.3">
      <c r="A1" s="1" t="s">
        <v>2</v>
      </c>
      <c r="B1" s="1" t="s">
        <v>6</v>
      </c>
      <c r="C1" s="1" t="s">
        <v>95</v>
      </c>
      <c r="J1" s="1" t="s">
        <v>2</v>
      </c>
      <c r="K1" s="1" t="s">
        <v>6</v>
      </c>
      <c r="L1" s="1" t="s">
        <v>95</v>
      </c>
    </row>
    <row r="2" spans="1:22" x14ac:dyDescent="0.3">
      <c r="A2" s="2">
        <v>89700</v>
      </c>
      <c r="B2" t="s">
        <v>13</v>
      </c>
      <c r="C2">
        <v>23</v>
      </c>
      <c r="J2" s="2">
        <v>230000</v>
      </c>
      <c r="K2" t="s">
        <v>13</v>
      </c>
      <c r="L2">
        <v>28</v>
      </c>
    </row>
    <row r="3" spans="1:22" x14ac:dyDescent="0.3">
      <c r="A3" s="2">
        <v>89700</v>
      </c>
      <c r="B3" t="s">
        <v>22</v>
      </c>
      <c r="C3">
        <v>25</v>
      </c>
      <c r="J3" s="2">
        <v>40000</v>
      </c>
      <c r="K3" t="s">
        <v>18</v>
      </c>
      <c r="L3">
        <v>30</v>
      </c>
      <c r="N3" t="s">
        <v>125</v>
      </c>
      <c r="O3" s="5">
        <f>AVERAGE(J2:J19)</f>
        <v>91358.823529411762</v>
      </c>
    </row>
    <row r="4" spans="1:22" x14ac:dyDescent="0.3">
      <c r="A4" s="5">
        <v>110000</v>
      </c>
      <c r="B4" t="s">
        <v>18</v>
      </c>
      <c r="C4">
        <v>25</v>
      </c>
      <c r="D4" t="s">
        <v>124</v>
      </c>
      <c r="E4" s="5">
        <f>AVERAGE(A2:A22)</f>
        <v>74190</v>
      </c>
      <c r="J4" s="2">
        <v>80000</v>
      </c>
      <c r="K4" t="s">
        <v>22</v>
      </c>
      <c r="L4">
        <v>28</v>
      </c>
      <c r="O4" s="5"/>
    </row>
    <row r="5" spans="1:22" x14ac:dyDescent="0.3">
      <c r="A5" s="2">
        <v>65000</v>
      </c>
      <c r="B5" t="s">
        <v>22</v>
      </c>
      <c r="C5">
        <v>24</v>
      </c>
      <c r="E5" s="5"/>
      <c r="J5" s="2">
        <v>90000</v>
      </c>
      <c r="K5" t="s">
        <v>13</v>
      </c>
      <c r="L5">
        <v>30</v>
      </c>
      <c r="Q5" s="14" t="s">
        <v>127</v>
      </c>
      <c r="R5" s="14"/>
      <c r="S5" s="14"/>
      <c r="T5" s="14"/>
      <c r="U5" s="14"/>
      <c r="V5" s="14"/>
    </row>
    <row r="6" spans="1:22" x14ac:dyDescent="0.3">
      <c r="A6" s="2">
        <v>45000</v>
      </c>
      <c r="B6" t="s">
        <v>22</v>
      </c>
      <c r="C6">
        <v>24</v>
      </c>
      <c r="J6" s="2">
        <v>89700</v>
      </c>
      <c r="K6" t="s">
        <v>13</v>
      </c>
      <c r="L6">
        <v>27</v>
      </c>
      <c r="Q6" s="14"/>
      <c r="R6" s="14"/>
      <c r="S6" s="14"/>
      <c r="T6" s="14"/>
      <c r="U6" s="14"/>
      <c r="V6" s="14"/>
    </row>
    <row r="7" spans="1:22" x14ac:dyDescent="0.3">
      <c r="A7" s="2">
        <v>10000</v>
      </c>
      <c r="B7" t="s">
        <v>22</v>
      </c>
      <c r="C7">
        <v>24</v>
      </c>
      <c r="J7" s="2">
        <v>89700</v>
      </c>
      <c r="K7" t="s">
        <v>22</v>
      </c>
      <c r="L7">
        <v>28</v>
      </c>
      <c r="P7" s="10"/>
      <c r="Q7" s="14"/>
      <c r="R7" s="14"/>
      <c r="S7" s="14"/>
      <c r="T7" s="14"/>
      <c r="U7" s="14"/>
      <c r="V7" s="14"/>
    </row>
    <row r="8" spans="1:22" x14ac:dyDescent="0.3">
      <c r="A8" s="2">
        <v>130000</v>
      </c>
      <c r="B8" t="s">
        <v>22</v>
      </c>
      <c r="C8">
        <v>23</v>
      </c>
      <c r="E8" s="5"/>
      <c r="J8" s="2">
        <v>150000</v>
      </c>
      <c r="K8" t="s">
        <v>13</v>
      </c>
      <c r="L8">
        <v>28</v>
      </c>
      <c r="P8" s="10"/>
      <c r="Q8" s="14"/>
      <c r="R8" s="14"/>
      <c r="S8" s="14"/>
      <c r="T8" s="14"/>
      <c r="U8" s="14"/>
      <c r="V8" s="14"/>
    </row>
    <row r="9" spans="1:22" x14ac:dyDescent="0.3">
      <c r="A9" s="2">
        <v>140000</v>
      </c>
      <c r="B9" t="s">
        <v>22</v>
      </c>
      <c r="C9">
        <v>25</v>
      </c>
      <c r="J9" s="2">
        <v>150000</v>
      </c>
      <c r="K9" t="s">
        <v>13</v>
      </c>
      <c r="L9">
        <v>30</v>
      </c>
      <c r="P9" s="10"/>
      <c r="Q9" s="14"/>
      <c r="R9" s="14"/>
      <c r="S9" s="14"/>
      <c r="T9" s="14"/>
      <c r="U9" s="14"/>
      <c r="V9" s="14"/>
    </row>
    <row r="10" spans="1:22" x14ac:dyDescent="0.3">
      <c r="A10" s="2">
        <v>45000</v>
      </c>
      <c r="B10" t="s">
        <v>18</v>
      </c>
      <c r="C10">
        <v>22</v>
      </c>
      <c r="J10" s="2">
        <v>89700</v>
      </c>
      <c r="K10" t="s">
        <v>22</v>
      </c>
      <c r="L10">
        <v>27</v>
      </c>
      <c r="P10" s="10"/>
      <c r="Q10" s="14"/>
      <c r="R10" s="14"/>
      <c r="S10" s="14"/>
      <c r="T10" s="14"/>
      <c r="U10" s="14"/>
      <c r="V10" s="14"/>
    </row>
    <row r="11" spans="1:22" x14ac:dyDescent="0.3">
      <c r="A11" s="2">
        <v>89700</v>
      </c>
      <c r="B11" t="s">
        <v>18</v>
      </c>
      <c r="C11">
        <v>22</v>
      </c>
      <c r="J11" s="2">
        <v>85000</v>
      </c>
      <c r="K11" t="s">
        <v>18</v>
      </c>
      <c r="L11">
        <v>28</v>
      </c>
      <c r="P11" s="10"/>
      <c r="Q11" s="14"/>
      <c r="R11" s="14"/>
      <c r="S11" s="14"/>
      <c r="T11" s="14"/>
      <c r="U11" s="14"/>
      <c r="V11" s="14"/>
    </row>
    <row r="12" spans="1:22" ht="14.4" customHeight="1" x14ac:dyDescent="0.3">
      <c r="A12" s="2">
        <v>150000</v>
      </c>
      <c r="B12" t="s">
        <v>18</v>
      </c>
      <c r="C12">
        <v>22</v>
      </c>
      <c r="J12" s="2">
        <v>55000</v>
      </c>
      <c r="K12" t="s">
        <v>18</v>
      </c>
      <c r="L12">
        <v>28</v>
      </c>
      <c r="O12" s="10"/>
      <c r="P12" s="10"/>
      <c r="Q12" s="14"/>
      <c r="R12" s="14"/>
      <c r="S12" s="14"/>
      <c r="T12" s="14"/>
      <c r="U12" s="14"/>
      <c r="V12" s="14"/>
    </row>
    <row r="13" spans="1:22" x14ac:dyDescent="0.3">
      <c r="A13" s="2">
        <v>85000</v>
      </c>
      <c r="B13" t="s">
        <v>18</v>
      </c>
      <c r="C13">
        <v>22</v>
      </c>
      <c r="J13" s="2">
        <v>45000</v>
      </c>
      <c r="K13" t="s">
        <v>22</v>
      </c>
      <c r="L13">
        <v>27</v>
      </c>
      <c r="O13" s="10"/>
      <c r="P13" s="10"/>
      <c r="Q13" s="14"/>
      <c r="R13" s="14"/>
      <c r="S13" s="14"/>
      <c r="T13" s="14"/>
      <c r="U13" s="14"/>
      <c r="V13" s="14"/>
    </row>
    <row r="14" spans="1:22" x14ac:dyDescent="0.3">
      <c r="A14" s="2">
        <v>60000</v>
      </c>
      <c r="B14" t="s">
        <v>22</v>
      </c>
      <c r="C14">
        <v>25</v>
      </c>
      <c r="J14" s="2">
        <v>80000</v>
      </c>
      <c r="K14" t="s">
        <v>13</v>
      </c>
      <c r="L14">
        <v>29</v>
      </c>
      <c r="O14" s="10"/>
      <c r="P14" s="10"/>
      <c r="Q14" s="14"/>
      <c r="R14" s="14"/>
      <c r="S14" s="14"/>
      <c r="T14" s="14"/>
      <c r="U14" s="14"/>
      <c r="V14" s="14"/>
    </row>
    <row r="15" spans="1:22" x14ac:dyDescent="0.3">
      <c r="A15" s="2">
        <v>55000</v>
      </c>
      <c r="B15" t="s">
        <v>22</v>
      </c>
      <c r="C15">
        <v>25</v>
      </c>
      <c r="J15" s="2">
        <v>70000</v>
      </c>
      <c r="K15" t="s">
        <v>22</v>
      </c>
      <c r="L15">
        <v>26</v>
      </c>
      <c r="O15" s="10"/>
      <c r="P15" s="10"/>
      <c r="Q15" s="14"/>
      <c r="R15" s="14"/>
      <c r="S15" s="14"/>
      <c r="T15" s="14"/>
      <c r="U15" s="14"/>
      <c r="V15" s="14"/>
    </row>
    <row r="16" spans="1:22" x14ac:dyDescent="0.3">
      <c r="A16" s="2">
        <v>45000</v>
      </c>
      <c r="B16" t="s">
        <v>22</v>
      </c>
      <c r="C16">
        <v>23</v>
      </c>
      <c r="J16" s="2">
        <v>89000</v>
      </c>
      <c r="K16" t="s">
        <v>22</v>
      </c>
      <c r="L16">
        <v>26</v>
      </c>
      <c r="O16" s="10"/>
      <c r="P16" s="10"/>
      <c r="Q16" s="14"/>
      <c r="R16" s="14"/>
      <c r="S16" s="14"/>
      <c r="T16" s="14"/>
      <c r="U16" s="14"/>
      <c r="V16" s="14"/>
    </row>
    <row r="17" spans="1:21" x14ac:dyDescent="0.3">
      <c r="A17" s="2">
        <v>40000</v>
      </c>
      <c r="B17" t="s">
        <v>13</v>
      </c>
      <c r="C17">
        <v>23</v>
      </c>
      <c r="J17" s="2">
        <v>80000</v>
      </c>
      <c r="K17" t="s">
        <v>18</v>
      </c>
      <c r="L17">
        <v>26</v>
      </c>
      <c r="O17" s="10"/>
      <c r="P17" s="10"/>
      <c r="Q17" s="10"/>
      <c r="R17" s="10"/>
      <c r="S17" s="10"/>
      <c r="T17" s="10"/>
      <c r="U17" s="10"/>
    </row>
    <row r="18" spans="1:21" x14ac:dyDescent="0.3">
      <c r="A18" s="2">
        <v>50000</v>
      </c>
      <c r="B18" t="s">
        <v>13</v>
      </c>
      <c r="C18">
        <v>25</v>
      </c>
      <c r="J18" s="2">
        <v>40000</v>
      </c>
      <c r="K18" t="s">
        <v>13</v>
      </c>
      <c r="L18">
        <v>26</v>
      </c>
      <c r="O18" s="10"/>
      <c r="P18" s="10"/>
      <c r="Q18" s="10"/>
      <c r="R18" s="10"/>
      <c r="S18" s="10"/>
      <c r="T18" s="10"/>
      <c r="U18" s="10"/>
    </row>
    <row r="19" spans="1:21" x14ac:dyDescent="0.3">
      <c r="A19" s="2">
        <v>50000</v>
      </c>
      <c r="B19" t="s">
        <v>13</v>
      </c>
      <c r="C19">
        <v>22</v>
      </c>
      <c r="J19" s="5"/>
      <c r="O19" s="10"/>
      <c r="P19" s="10"/>
      <c r="Q19" s="10"/>
      <c r="R19" s="10"/>
      <c r="S19" s="10"/>
      <c r="T19" s="10"/>
      <c r="U19" s="10"/>
    </row>
    <row r="20" spans="1:21" x14ac:dyDescent="0.3">
      <c r="A20" s="2">
        <v>89700</v>
      </c>
      <c r="B20" t="s">
        <v>18</v>
      </c>
      <c r="C20">
        <v>24</v>
      </c>
      <c r="O20" s="10"/>
      <c r="P20" s="10"/>
      <c r="Q20" s="10"/>
      <c r="R20" s="10"/>
      <c r="S20" s="10"/>
      <c r="T20" s="10"/>
      <c r="U20" s="10"/>
    </row>
    <row r="21" spans="1:21" x14ac:dyDescent="0.3">
      <c r="A21" s="5">
        <v>45000</v>
      </c>
      <c r="B21" t="s">
        <v>13</v>
      </c>
      <c r="C21">
        <v>25</v>
      </c>
      <c r="O21" s="10"/>
      <c r="P21" s="10"/>
      <c r="Q21" s="10"/>
      <c r="R21" s="10"/>
      <c r="S21" s="10"/>
      <c r="T21" s="10"/>
      <c r="U21" s="10"/>
    </row>
    <row r="22" spans="1:21" x14ac:dyDescent="0.3">
      <c r="A22" s="5"/>
      <c r="O22" s="10"/>
      <c r="P22" s="10"/>
      <c r="Q22" s="10"/>
      <c r="R22" s="10"/>
      <c r="S22" s="10"/>
      <c r="T22" s="10"/>
      <c r="U22" s="10"/>
    </row>
    <row r="23" spans="1:21" ht="15" thickBot="1" x14ac:dyDescent="0.35">
      <c r="O23" s="10"/>
      <c r="P23" s="10"/>
      <c r="Q23" s="10"/>
      <c r="R23" s="10"/>
      <c r="S23" s="10"/>
      <c r="T23" s="10"/>
      <c r="U23" s="10"/>
    </row>
    <row r="24" spans="1:21" ht="29.4" thickBot="1" x14ac:dyDescent="0.35">
      <c r="A24" s="15" t="s">
        <v>2</v>
      </c>
      <c r="B24" s="15" t="s">
        <v>6</v>
      </c>
      <c r="C24" s="21" t="s">
        <v>95</v>
      </c>
      <c r="D24" s="23"/>
      <c r="E24" s="24"/>
      <c r="J24" s="15" t="s">
        <v>2</v>
      </c>
      <c r="K24" s="15" t="s">
        <v>6</v>
      </c>
      <c r="L24" s="15" t="s">
        <v>95</v>
      </c>
      <c r="Q24" s="10"/>
      <c r="R24" s="10"/>
      <c r="S24" s="10"/>
      <c r="T24" s="10"/>
      <c r="U24" s="10"/>
    </row>
    <row r="25" spans="1:21" ht="15" thickBot="1" x14ac:dyDescent="0.35">
      <c r="A25" s="17">
        <v>45000</v>
      </c>
      <c r="B25" s="16" t="s">
        <v>13</v>
      </c>
      <c r="C25" s="22">
        <v>31</v>
      </c>
      <c r="D25" s="25"/>
      <c r="E25" s="26"/>
      <c r="J25" s="17">
        <v>50000</v>
      </c>
      <c r="K25" s="16" t="s">
        <v>22</v>
      </c>
      <c r="L25" s="16">
        <v>39</v>
      </c>
      <c r="N25" s="19" t="s">
        <v>125</v>
      </c>
      <c r="O25" s="20">
        <f>AVERAGE(J25)</f>
        <v>50000</v>
      </c>
      <c r="Q25" s="10"/>
      <c r="R25" s="10"/>
      <c r="S25" s="10"/>
      <c r="T25" s="10"/>
      <c r="U25" s="10"/>
    </row>
    <row r="26" spans="1:21" x14ac:dyDescent="0.3">
      <c r="A26" s="17">
        <v>80000</v>
      </c>
      <c r="B26" s="16" t="s">
        <v>22</v>
      </c>
      <c r="C26" s="22">
        <v>33</v>
      </c>
      <c r="D26" s="25" t="s">
        <v>125</v>
      </c>
      <c r="E26" s="27">
        <f>AVERAGE(A25:A31)</f>
        <v>72857.142857142855</v>
      </c>
      <c r="J26" s="5"/>
      <c r="O26" s="5"/>
      <c r="Q26" s="10"/>
      <c r="R26" s="10"/>
      <c r="S26" s="10"/>
      <c r="T26" s="10"/>
      <c r="U26" s="10"/>
    </row>
    <row r="27" spans="1:21" x14ac:dyDescent="0.3">
      <c r="A27" s="17">
        <v>70000</v>
      </c>
      <c r="B27" s="16" t="s">
        <v>13</v>
      </c>
      <c r="C27" s="22">
        <v>31</v>
      </c>
      <c r="D27" s="25"/>
      <c r="E27" s="27"/>
    </row>
    <row r="28" spans="1:21" x14ac:dyDescent="0.3">
      <c r="A28" s="17">
        <v>130000</v>
      </c>
      <c r="B28" s="16" t="s">
        <v>22</v>
      </c>
      <c r="C28" s="22">
        <v>34</v>
      </c>
      <c r="D28" s="25"/>
      <c r="E28" s="26"/>
    </row>
    <row r="29" spans="1:21" x14ac:dyDescent="0.3">
      <c r="A29" s="17">
        <v>55000</v>
      </c>
      <c r="B29" s="16" t="s">
        <v>13</v>
      </c>
      <c r="C29" s="22">
        <v>33</v>
      </c>
      <c r="D29" s="25"/>
      <c r="E29" s="26"/>
    </row>
    <row r="30" spans="1:21" x14ac:dyDescent="0.3">
      <c r="A30" s="18">
        <v>50000</v>
      </c>
      <c r="B30" s="16" t="s">
        <v>22</v>
      </c>
      <c r="C30" s="22">
        <v>33</v>
      </c>
      <c r="D30" s="25"/>
      <c r="E30" s="26"/>
    </row>
    <row r="31" spans="1:21" x14ac:dyDescent="0.3">
      <c r="A31" s="17">
        <v>80000</v>
      </c>
      <c r="B31" s="16" t="s">
        <v>22</v>
      </c>
      <c r="C31" s="22">
        <v>31</v>
      </c>
      <c r="D31" s="25"/>
      <c r="E31" s="26"/>
    </row>
    <row r="32" spans="1:21" ht="15" thickBot="1" x14ac:dyDescent="0.35">
      <c r="A32" s="16"/>
      <c r="B32" s="16"/>
      <c r="C32" s="22"/>
      <c r="D32" s="28"/>
      <c r="E32" s="29"/>
    </row>
    <row r="36" spans="2:2" x14ac:dyDescent="0.3">
      <c r="B36" s="5"/>
    </row>
  </sheetData>
  <mergeCells count="1">
    <mergeCell ref="Q5:V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E7C4-C4D6-4D32-B04D-BAA35584D53F}">
  <dimension ref="A3:N49"/>
  <sheetViews>
    <sheetView topLeftCell="A34" workbookViewId="0">
      <selection activeCell="O24" sqref="O24"/>
    </sheetView>
  </sheetViews>
  <sheetFormatPr defaultRowHeight="14.4" x14ac:dyDescent="0.3"/>
  <cols>
    <col min="1" max="1" width="16.21875" bestFit="1" customWidth="1"/>
    <col min="2" max="2" width="10.6640625" bestFit="1" customWidth="1"/>
  </cols>
  <sheetData>
    <row r="3" spans="1:14" x14ac:dyDescent="0.3">
      <c r="A3" s="8" t="s">
        <v>93</v>
      </c>
      <c r="B3" t="s">
        <v>99</v>
      </c>
      <c r="G3" s="11"/>
    </row>
    <row r="4" spans="1:14" ht="15" thickBot="1" x14ac:dyDescent="0.35">
      <c r="A4" s="4" t="s">
        <v>64</v>
      </c>
      <c r="B4">
        <v>39</v>
      </c>
      <c r="F4" s="11"/>
    </row>
    <row r="5" spans="1:14" x14ac:dyDescent="0.3">
      <c r="A5" s="4" t="s">
        <v>56</v>
      </c>
      <c r="B5">
        <v>34</v>
      </c>
      <c r="H5" s="30" t="s">
        <v>128</v>
      </c>
      <c r="I5" s="31"/>
      <c r="J5" s="31"/>
      <c r="K5" s="31"/>
      <c r="L5" s="31"/>
      <c r="M5" s="31"/>
      <c r="N5" s="32"/>
    </row>
    <row r="6" spans="1:14" x14ac:dyDescent="0.3">
      <c r="A6" s="4" t="s">
        <v>89</v>
      </c>
      <c r="B6">
        <v>33</v>
      </c>
      <c r="H6" s="33"/>
      <c r="I6" s="34"/>
      <c r="J6" s="34"/>
      <c r="K6" s="34"/>
      <c r="L6" s="34"/>
      <c r="M6" s="34"/>
      <c r="N6" s="35"/>
    </row>
    <row r="7" spans="1:14" x14ac:dyDescent="0.3">
      <c r="A7" s="4" t="s">
        <v>36</v>
      </c>
      <c r="B7">
        <v>33</v>
      </c>
      <c r="D7" s="16" t="s">
        <v>96</v>
      </c>
      <c r="E7" s="16">
        <f>AVERAGE(B4:C48)</f>
        <v>26.888888888888889</v>
      </c>
      <c r="H7" s="33"/>
      <c r="I7" s="34"/>
      <c r="J7" s="34"/>
      <c r="K7" s="34"/>
      <c r="L7" s="34"/>
      <c r="M7" s="34"/>
      <c r="N7" s="35"/>
    </row>
    <row r="8" spans="1:14" x14ac:dyDescent="0.3">
      <c r="A8" s="4" t="s">
        <v>74</v>
      </c>
      <c r="B8">
        <v>33</v>
      </c>
      <c r="D8" s="16" t="s">
        <v>97</v>
      </c>
      <c r="E8" s="16">
        <f>MEDIAN(B4:C48)</f>
        <v>26</v>
      </c>
      <c r="H8" s="33"/>
      <c r="I8" s="34"/>
      <c r="J8" s="34"/>
      <c r="K8" s="34"/>
      <c r="L8" s="34"/>
      <c r="M8" s="34"/>
      <c r="N8" s="35"/>
    </row>
    <row r="9" spans="1:14" x14ac:dyDescent="0.3">
      <c r="A9" s="4" t="s">
        <v>24</v>
      </c>
      <c r="B9">
        <v>31</v>
      </c>
      <c r="D9" s="16" t="s">
        <v>98</v>
      </c>
      <c r="E9" s="16">
        <f>MODE(B4:C48)</f>
        <v>25</v>
      </c>
      <c r="H9" s="33"/>
      <c r="I9" s="34"/>
      <c r="J9" s="34"/>
      <c r="K9" s="34"/>
      <c r="L9" s="34"/>
      <c r="M9" s="34"/>
      <c r="N9" s="35"/>
    </row>
    <row r="10" spans="1:14" x14ac:dyDescent="0.3">
      <c r="A10" s="4" t="s">
        <v>50</v>
      </c>
      <c r="B10">
        <v>31</v>
      </c>
      <c r="D10" s="16"/>
      <c r="E10" s="16"/>
      <c r="H10" s="33"/>
      <c r="I10" s="34"/>
      <c r="J10" s="34"/>
      <c r="K10" s="34"/>
      <c r="L10" s="34"/>
      <c r="M10" s="34"/>
      <c r="N10" s="35"/>
    </row>
    <row r="11" spans="1:14" x14ac:dyDescent="0.3">
      <c r="A11" s="4" t="s">
        <v>91</v>
      </c>
      <c r="B11">
        <v>31</v>
      </c>
      <c r="D11" s="16" t="s">
        <v>100</v>
      </c>
      <c r="E11" s="16">
        <f>QUARTILE(B4:C48,1)</f>
        <v>24</v>
      </c>
      <c r="H11" s="33"/>
      <c r="I11" s="34"/>
      <c r="J11" s="34"/>
      <c r="K11" s="34"/>
      <c r="L11" s="34"/>
      <c r="M11" s="34"/>
      <c r="N11" s="35"/>
    </row>
    <row r="12" spans="1:14" x14ac:dyDescent="0.3">
      <c r="A12" s="4" t="s">
        <v>26</v>
      </c>
      <c r="B12">
        <v>30</v>
      </c>
      <c r="D12" s="16" t="s">
        <v>101</v>
      </c>
      <c r="E12" s="16">
        <f>QUARTILE(B4:C48,3)</f>
        <v>29</v>
      </c>
      <c r="H12" s="33"/>
      <c r="I12" s="34"/>
      <c r="J12" s="34"/>
      <c r="K12" s="34"/>
      <c r="L12" s="34"/>
      <c r="M12" s="34"/>
      <c r="N12" s="35"/>
    </row>
    <row r="13" spans="1:14" x14ac:dyDescent="0.3">
      <c r="A13" s="4" t="s">
        <v>40</v>
      </c>
      <c r="B13">
        <v>30</v>
      </c>
      <c r="D13" s="16"/>
      <c r="E13" s="16"/>
      <c r="H13" s="33"/>
      <c r="I13" s="34"/>
      <c r="J13" s="34"/>
      <c r="K13" s="34"/>
      <c r="L13" s="34"/>
      <c r="M13" s="34"/>
      <c r="N13" s="35"/>
    </row>
    <row r="14" spans="1:14" x14ac:dyDescent="0.3">
      <c r="A14" s="4" t="s">
        <v>16</v>
      </c>
      <c r="B14">
        <v>30</v>
      </c>
      <c r="D14" s="16" t="s">
        <v>102</v>
      </c>
      <c r="E14" s="16">
        <f>SUM(E12-E11)</f>
        <v>5</v>
      </c>
      <c r="H14" s="33"/>
      <c r="I14" s="34"/>
      <c r="J14" s="34"/>
      <c r="K14" s="34"/>
      <c r="L14" s="34"/>
      <c r="M14" s="34"/>
      <c r="N14" s="35"/>
    </row>
    <row r="15" spans="1:14" ht="15" thickBot="1" x14ac:dyDescent="0.35">
      <c r="A15" s="4" t="s">
        <v>49</v>
      </c>
      <c r="B15">
        <v>29</v>
      </c>
      <c r="D15" s="16"/>
      <c r="E15" s="16"/>
      <c r="H15" s="36"/>
      <c r="I15" s="37"/>
      <c r="J15" s="37"/>
      <c r="K15" s="37"/>
      <c r="L15" s="37"/>
      <c r="M15" s="37"/>
      <c r="N15" s="38"/>
    </row>
    <row r="16" spans="1:14" x14ac:dyDescent="0.3">
      <c r="A16" s="4" t="s">
        <v>32</v>
      </c>
      <c r="B16">
        <v>28</v>
      </c>
      <c r="D16" s="16" t="s">
        <v>103</v>
      </c>
      <c r="E16" s="16">
        <f>24-1.5*5</f>
        <v>16.5</v>
      </c>
    </row>
    <row r="17" spans="1:5" x14ac:dyDescent="0.3">
      <c r="A17" s="4" t="s">
        <v>38</v>
      </c>
      <c r="B17">
        <v>28</v>
      </c>
      <c r="D17" s="16" t="s">
        <v>104</v>
      </c>
      <c r="E17" s="16">
        <f>29+1.5*5</f>
        <v>36.5</v>
      </c>
    </row>
    <row r="18" spans="1:5" x14ac:dyDescent="0.3">
      <c r="A18" s="4" t="s">
        <v>20</v>
      </c>
      <c r="B18">
        <v>28</v>
      </c>
      <c r="D18" s="16"/>
      <c r="E18" s="16"/>
    </row>
    <row r="19" spans="1:5" x14ac:dyDescent="0.3">
      <c r="A19" s="4" t="s">
        <v>45</v>
      </c>
      <c r="B19">
        <v>28</v>
      </c>
    </row>
    <row r="20" spans="1:5" x14ac:dyDescent="0.3">
      <c r="A20" s="4" t="s">
        <v>44</v>
      </c>
      <c r="B20">
        <v>28</v>
      </c>
    </row>
    <row r="21" spans="1:5" x14ac:dyDescent="0.3">
      <c r="A21" s="4" t="s">
        <v>11</v>
      </c>
      <c r="B21">
        <v>28</v>
      </c>
    </row>
    <row r="22" spans="1:5" x14ac:dyDescent="0.3">
      <c r="A22" s="4" t="s">
        <v>28</v>
      </c>
      <c r="B22">
        <v>27</v>
      </c>
    </row>
    <row r="23" spans="1:5" x14ac:dyDescent="0.3">
      <c r="A23" s="4" t="s">
        <v>42</v>
      </c>
      <c r="B23">
        <v>27</v>
      </c>
    </row>
    <row r="24" spans="1:5" x14ac:dyDescent="0.3">
      <c r="A24" s="4" t="s">
        <v>47</v>
      </c>
      <c r="B24">
        <v>27</v>
      </c>
    </row>
    <row r="25" spans="1:5" x14ac:dyDescent="0.3">
      <c r="A25" s="4" t="s">
        <v>80</v>
      </c>
      <c r="B25">
        <v>26</v>
      </c>
    </row>
    <row r="26" spans="1:5" x14ac:dyDescent="0.3">
      <c r="A26" s="4" t="s">
        <v>65</v>
      </c>
      <c r="B26">
        <v>26</v>
      </c>
    </row>
    <row r="27" spans="1:5" x14ac:dyDescent="0.3">
      <c r="A27" s="4" t="s">
        <v>52</v>
      </c>
      <c r="B27">
        <v>26</v>
      </c>
    </row>
    <row r="28" spans="1:5" x14ac:dyDescent="0.3">
      <c r="A28" s="4" t="s">
        <v>85</v>
      </c>
      <c r="B28">
        <v>26</v>
      </c>
    </row>
    <row r="29" spans="1:5" x14ac:dyDescent="0.3">
      <c r="A29" s="4" t="s">
        <v>68</v>
      </c>
      <c r="B29">
        <v>25</v>
      </c>
    </row>
    <row r="30" spans="1:5" x14ac:dyDescent="0.3">
      <c r="A30" s="4" t="s">
        <v>34</v>
      </c>
      <c r="B30">
        <v>25</v>
      </c>
    </row>
    <row r="31" spans="1:5" x14ac:dyDescent="0.3">
      <c r="A31" s="4" t="s">
        <v>57</v>
      </c>
      <c r="B31">
        <v>25</v>
      </c>
    </row>
    <row r="32" spans="1:5" x14ac:dyDescent="0.3">
      <c r="A32" s="4" t="s">
        <v>48</v>
      </c>
      <c r="B32">
        <v>25</v>
      </c>
    </row>
    <row r="33" spans="1:2" x14ac:dyDescent="0.3">
      <c r="A33" s="4" t="s">
        <v>63</v>
      </c>
      <c r="B33">
        <v>25</v>
      </c>
    </row>
    <row r="34" spans="1:2" x14ac:dyDescent="0.3">
      <c r="A34" s="4" t="s">
        <v>76</v>
      </c>
      <c r="B34">
        <v>25</v>
      </c>
    </row>
    <row r="35" spans="1:2" x14ac:dyDescent="0.3">
      <c r="A35" s="4" t="s">
        <v>87</v>
      </c>
      <c r="B35">
        <v>25</v>
      </c>
    </row>
    <row r="36" spans="1:2" x14ac:dyDescent="0.3">
      <c r="A36" s="4" t="s">
        <v>53</v>
      </c>
      <c r="B36">
        <v>24</v>
      </c>
    </row>
    <row r="37" spans="1:2" x14ac:dyDescent="0.3">
      <c r="A37" s="4" t="s">
        <v>54</v>
      </c>
      <c r="B37">
        <v>24</v>
      </c>
    </row>
    <row r="38" spans="1:2" x14ac:dyDescent="0.3">
      <c r="A38" s="4" t="s">
        <v>83</v>
      </c>
      <c r="B38">
        <v>24</v>
      </c>
    </row>
    <row r="39" spans="1:2" x14ac:dyDescent="0.3">
      <c r="A39" s="4" t="s">
        <v>51</v>
      </c>
      <c r="B39">
        <v>24</v>
      </c>
    </row>
    <row r="40" spans="1:2" x14ac:dyDescent="0.3">
      <c r="A40" s="4" t="s">
        <v>70</v>
      </c>
      <c r="B40">
        <v>23</v>
      </c>
    </row>
    <row r="41" spans="1:2" x14ac:dyDescent="0.3">
      <c r="A41" s="4" t="s">
        <v>55</v>
      </c>
      <c r="B41">
        <v>23</v>
      </c>
    </row>
    <row r="42" spans="1:2" x14ac:dyDescent="0.3">
      <c r="A42" s="4" t="s">
        <v>72</v>
      </c>
      <c r="B42">
        <v>23</v>
      </c>
    </row>
    <row r="43" spans="1:2" x14ac:dyDescent="0.3">
      <c r="A43" s="4" t="s">
        <v>30</v>
      </c>
      <c r="B43">
        <v>23</v>
      </c>
    </row>
    <row r="44" spans="1:2" x14ac:dyDescent="0.3">
      <c r="A44" s="4" t="s">
        <v>59</v>
      </c>
      <c r="B44">
        <v>22</v>
      </c>
    </row>
    <row r="45" spans="1:2" x14ac:dyDescent="0.3">
      <c r="A45" s="4" t="s">
        <v>62</v>
      </c>
      <c r="B45">
        <v>22</v>
      </c>
    </row>
    <row r="46" spans="1:2" x14ac:dyDescent="0.3">
      <c r="A46" s="4" t="s">
        <v>78</v>
      </c>
      <c r="B46">
        <v>22</v>
      </c>
    </row>
    <row r="47" spans="1:2" x14ac:dyDescent="0.3">
      <c r="A47" s="4" t="s">
        <v>60</v>
      </c>
      <c r="B47">
        <v>22</v>
      </c>
    </row>
    <row r="48" spans="1:2" x14ac:dyDescent="0.3">
      <c r="A48" s="4" t="s">
        <v>58</v>
      </c>
      <c r="B48">
        <v>22</v>
      </c>
    </row>
    <row r="49" spans="1:2" x14ac:dyDescent="0.3">
      <c r="A49" s="4" t="s">
        <v>94</v>
      </c>
      <c r="B49">
        <v>1210</v>
      </c>
    </row>
  </sheetData>
  <mergeCells count="1">
    <mergeCell ref="H5:N15"/>
  </mergeCells>
  <conditionalFormatting sqref="B4:C48">
    <cfRule type="cellIs" dxfId="1" priority="1" operator="greaterThan">
      <formula>36.5</formula>
    </cfRule>
  </conditionalFormatting>
  <conditionalFormatting sqref="E17">
    <cfRule type="cellIs" dxfId="0" priority="2" operator="greaterThan">
      <formula>36.5</formula>
    </cfRule>
  </conditionalFormatting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0488-2F3E-43D4-95EB-3053416FC0FB}">
  <dimension ref="A2:L16"/>
  <sheetViews>
    <sheetView tabSelected="1" workbookViewId="0">
      <selection activeCell="F6" sqref="F6:L14"/>
    </sheetView>
  </sheetViews>
  <sheetFormatPr defaultRowHeight="14.4" x14ac:dyDescent="0.3"/>
  <cols>
    <col min="1" max="1" width="12.5546875" bestFit="1" customWidth="1"/>
    <col min="2" max="3" width="24.5546875" bestFit="1" customWidth="1"/>
    <col min="4" max="5" width="5" bestFit="1" customWidth="1"/>
    <col min="6" max="6" width="10.77734375" bestFit="1" customWidth="1"/>
  </cols>
  <sheetData>
    <row r="2" spans="1:12" x14ac:dyDescent="0.3">
      <c r="E2" s="12"/>
    </row>
    <row r="3" spans="1:12" x14ac:dyDescent="0.3">
      <c r="A3" s="8" t="s">
        <v>93</v>
      </c>
      <c r="B3" t="s">
        <v>119</v>
      </c>
    </row>
    <row r="4" spans="1:12" x14ac:dyDescent="0.3">
      <c r="A4" s="4" t="s">
        <v>118</v>
      </c>
      <c r="B4">
        <v>6</v>
      </c>
    </row>
    <row r="5" spans="1:12" x14ac:dyDescent="0.3">
      <c r="A5" s="4" t="s">
        <v>107</v>
      </c>
      <c r="B5">
        <v>6</v>
      </c>
    </row>
    <row r="6" spans="1:12" x14ac:dyDescent="0.3">
      <c r="A6" s="4" t="s">
        <v>113</v>
      </c>
      <c r="B6">
        <v>5</v>
      </c>
      <c r="D6" s="11"/>
      <c r="F6" s="14" t="s">
        <v>129</v>
      </c>
      <c r="G6" s="14"/>
      <c r="H6" s="14"/>
      <c r="I6" s="14"/>
      <c r="J6" s="14"/>
      <c r="K6" s="14"/>
      <c r="L6" s="14"/>
    </row>
    <row r="7" spans="1:12" x14ac:dyDescent="0.3">
      <c r="A7" s="4" t="s">
        <v>114</v>
      </c>
      <c r="B7">
        <v>4</v>
      </c>
      <c r="F7" s="14"/>
      <c r="G7" s="14"/>
      <c r="H7" s="14"/>
      <c r="I7" s="14"/>
      <c r="J7" s="14"/>
      <c r="K7" s="14"/>
      <c r="L7" s="14"/>
    </row>
    <row r="8" spans="1:12" x14ac:dyDescent="0.3">
      <c r="A8" s="4" t="s">
        <v>116</v>
      </c>
      <c r="B8">
        <v>4</v>
      </c>
      <c r="F8" s="14"/>
      <c r="G8" s="14"/>
      <c r="H8" s="14"/>
      <c r="I8" s="14"/>
      <c r="J8" s="14"/>
      <c r="K8" s="14"/>
      <c r="L8" s="14"/>
    </row>
    <row r="9" spans="1:12" x14ac:dyDescent="0.3">
      <c r="A9" s="4" t="s">
        <v>115</v>
      </c>
      <c r="B9">
        <v>4</v>
      </c>
      <c r="F9" s="14"/>
      <c r="G9" s="14"/>
      <c r="H9" s="14"/>
      <c r="I9" s="14"/>
      <c r="J9" s="14"/>
      <c r="K9" s="14"/>
      <c r="L9" s="14"/>
    </row>
    <row r="10" spans="1:12" x14ac:dyDescent="0.3">
      <c r="A10" s="4" t="s">
        <v>108</v>
      </c>
      <c r="B10">
        <v>3</v>
      </c>
      <c r="F10" s="14"/>
      <c r="G10" s="14"/>
      <c r="H10" s="14"/>
      <c r="I10" s="14"/>
      <c r="J10" s="14"/>
      <c r="K10" s="14"/>
      <c r="L10" s="14"/>
    </row>
    <row r="11" spans="1:12" x14ac:dyDescent="0.3">
      <c r="A11" s="4" t="s">
        <v>117</v>
      </c>
      <c r="B11">
        <v>3</v>
      </c>
      <c r="F11" s="14"/>
      <c r="G11" s="14"/>
      <c r="H11" s="14"/>
      <c r="I11" s="14"/>
      <c r="J11" s="14"/>
      <c r="K11" s="14"/>
      <c r="L11" s="14"/>
    </row>
    <row r="12" spans="1:12" x14ac:dyDescent="0.3">
      <c r="A12" s="4" t="s">
        <v>110</v>
      </c>
      <c r="B12">
        <v>3</v>
      </c>
      <c r="F12" s="14"/>
      <c r="G12" s="14"/>
      <c r="H12" s="14"/>
      <c r="I12" s="14"/>
      <c r="J12" s="14"/>
      <c r="K12" s="14"/>
      <c r="L12" s="14"/>
    </row>
    <row r="13" spans="1:12" x14ac:dyDescent="0.3">
      <c r="A13" s="4" t="s">
        <v>109</v>
      </c>
      <c r="B13">
        <v>3</v>
      </c>
      <c r="F13" s="14"/>
      <c r="G13" s="14"/>
      <c r="H13" s="14"/>
      <c r="I13" s="14"/>
      <c r="J13" s="14"/>
      <c r="K13" s="14"/>
      <c r="L13" s="14"/>
    </row>
    <row r="14" spans="1:12" x14ac:dyDescent="0.3">
      <c r="A14" s="4" t="s">
        <v>111</v>
      </c>
      <c r="B14">
        <v>2</v>
      </c>
      <c r="F14" s="14"/>
      <c r="G14" s="14"/>
      <c r="H14" s="14"/>
      <c r="I14" s="14"/>
      <c r="J14" s="14"/>
      <c r="K14" s="14"/>
      <c r="L14" s="14"/>
    </row>
    <row r="15" spans="1:12" x14ac:dyDescent="0.3">
      <c r="A15" s="4" t="s">
        <v>112</v>
      </c>
      <c r="B15">
        <v>2</v>
      </c>
    </row>
    <row r="16" spans="1:12" x14ac:dyDescent="0.3">
      <c r="A16" s="4" t="s">
        <v>94</v>
      </c>
      <c r="B16">
        <v>45</v>
      </c>
    </row>
  </sheetData>
  <mergeCells count="1">
    <mergeCell ref="F6:L1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6" ma:contentTypeDescription="Create a new document." ma:contentTypeScope="" ma:versionID="ee2220e2ebe03faad1bc7a7467e1efb6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a021a2e02bf73388eacc8be9dcbaa463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613922-848E-4938-B6DD-2026B82FF2B2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2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F455E-3171-4B0D-ABB0-D096325D90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task2.1</vt:lpstr>
      <vt:lpstr>task 2.2</vt:lpstr>
      <vt:lpstr>task 2.3</vt:lpstr>
      <vt:lpstr>task 2.4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SOUNDHAR  V 962318104051[CSE]</cp:lastModifiedBy>
  <cp:revision/>
  <dcterms:created xsi:type="dcterms:W3CDTF">2021-05-24T07:11:16Z</dcterms:created>
  <dcterms:modified xsi:type="dcterms:W3CDTF">2023-09-12T10:21:22Z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