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C:\Users\win 10\OneDrive\Documents\"/>
    </mc:Choice>
  </mc:AlternateContent>
  <xr:revisionPtr revIDLastSave="0" documentId="13_ncr:1_{FA620C51-EE70-4898-9D0A-27552F2F4718}" xr6:coauthVersionLast="47" xr6:coauthVersionMax="47" xr10:uidLastSave="{00000000-0000-0000-0000-000000000000}"/>
  <bookViews>
    <workbookView xWindow="-108" yWindow="-108" windowWidth="23256" windowHeight="12456" activeTab="7" xr2:uid="{00000000-000D-0000-FFFF-FFFF00000000}"/>
  </bookViews>
  <sheets>
    <sheet name="sheet 1" sheetId="1" r:id="rId1"/>
    <sheet name="task 1" sheetId="4" r:id="rId2"/>
    <sheet name="task 2" sheetId="6" r:id="rId3"/>
    <sheet name="task 3" sheetId="9" r:id="rId4"/>
    <sheet name="task 4" sheetId="10" r:id="rId5"/>
    <sheet name="task 5" sheetId="13" r:id="rId6"/>
    <sheet name="task 6" sheetId="15" r:id="rId7"/>
    <sheet name="task 7" sheetId="16" r:id="rId8"/>
  </sheets>
  <definedNames>
    <definedName name="_xlnm._FilterDatabase" localSheetId="0" hidden="1">'sheet 1'!$C$1:$D$71</definedName>
    <definedName name="_xlnm._FilterDatabase" localSheetId="7" hidden="1">'task 7'!$A$1:$B$71</definedName>
  </definedNames>
  <calcPr calcId="191028"/>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15" l="1"/>
  <c r="F25" i="15"/>
  <c r="F24" i="15"/>
  <c r="J33" i="15"/>
  <c r="J32" i="15"/>
  <c r="J31" i="15"/>
  <c r="N32" i="15"/>
  <c r="N31" i="15"/>
  <c r="N30" i="15"/>
  <c r="B24" i="15"/>
  <c r="B23" i="15"/>
  <c r="B22" i="15"/>
  <c r="N27" i="15"/>
  <c r="N26" i="15"/>
  <c r="N25" i="15"/>
  <c r="N24" i="15"/>
  <c r="N23" i="15"/>
  <c r="J29" i="15"/>
  <c r="J28" i="15"/>
  <c r="J27" i="15"/>
  <c r="J26" i="15"/>
  <c r="J25" i="15"/>
  <c r="F22" i="15"/>
  <c r="F21" i="15"/>
  <c r="F20" i="15"/>
  <c r="F19" i="15"/>
  <c r="F18" i="15"/>
  <c r="B20" i="15"/>
  <c r="B19" i="15"/>
  <c r="B17" i="15"/>
  <c r="B18" i="15" s="1"/>
  <c r="B16" i="15"/>
  <c r="F8" i="13"/>
  <c r="F7" i="13"/>
  <c r="F5" i="13"/>
  <c r="F6" i="13"/>
  <c r="F4" i="13"/>
  <c r="F3" i="13"/>
  <c r="F4" i="10" l="1"/>
  <c r="F16" i="10"/>
</calcChain>
</file>

<file path=xl/sharedStrings.xml><?xml version="1.0" encoding="utf-8"?>
<sst xmlns="http://schemas.openxmlformats.org/spreadsheetml/2006/main" count="320" uniqueCount="43">
  <si>
    <t xml:space="preserve">Employee_Code </t>
  </si>
  <si>
    <t>Gender</t>
  </si>
  <si>
    <t>Department</t>
  </si>
  <si>
    <t>Annual_Salary ($)</t>
  </si>
  <si>
    <t>Experience</t>
  </si>
  <si>
    <t>Age</t>
  </si>
  <si>
    <t>Work_Experience</t>
  </si>
  <si>
    <t>Male</t>
  </si>
  <si>
    <t xml:space="preserve">IT </t>
  </si>
  <si>
    <t>Female</t>
  </si>
  <si>
    <t>Sales</t>
  </si>
  <si>
    <t>Finance</t>
  </si>
  <si>
    <t>HR</t>
  </si>
  <si>
    <t xml:space="preserve"> </t>
  </si>
  <si>
    <t>Row Labels</t>
  </si>
  <si>
    <t>Grand Total</t>
  </si>
  <si>
    <t>Sum of Annual_Salary ($)</t>
  </si>
  <si>
    <t>Count of Gender</t>
  </si>
  <si>
    <t>Column Labels</t>
  </si>
  <si>
    <t>Average salary of IT department</t>
  </si>
  <si>
    <t>Average salary of sales department</t>
  </si>
  <si>
    <t>20-25</t>
  </si>
  <si>
    <t>26-30</t>
  </si>
  <si>
    <t>31-35</t>
  </si>
  <si>
    <t>36-40</t>
  </si>
  <si>
    <t>41-45</t>
  </si>
  <si>
    <t>46-50</t>
  </si>
  <si>
    <t>Frequency</t>
  </si>
  <si>
    <r>
      <rPr>
        <sz val="12"/>
        <color theme="1"/>
        <rFont val="Calibri"/>
        <family val="2"/>
        <scheme val="minor"/>
      </rPr>
      <t xml:space="preserve">5)which age group has the highest number of employees?present the output using Histogram                                                                                                                         </t>
    </r>
    <r>
      <rPr>
        <b/>
        <sz val="12"/>
        <color theme="1"/>
        <rFont val="Calibri"/>
        <family val="2"/>
        <scheme val="minor"/>
      </rPr>
      <t>Interpretation</t>
    </r>
    <r>
      <rPr>
        <sz val="12"/>
        <color theme="1"/>
        <rFont val="Calibri"/>
        <family val="2"/>
        <scheme val="minor"/>
      </rPr>
      <t xml:space="preserve">                                                                                                                                                                                               The age group of 26-30 has the highest no. of employees of 29                                                                                     and the above has the Histogram chart for the age group</t>
    </r>
    <r>
      <rPr>
        <sz val="11"/>
        <color theme="1"/>
        <rFont val="Calibri"/>
        <family val="2"/>
        <scheme val="minor"/>
      </rPr>
      <t xml:space="preserve">                                    </t>
    </r>
  </si>
  <si>
    <r>
      <t xml:space="preserve">4)What would be the salary of  a person with less than 2 years of work experience in IT department . What would be the salary of a person with 3 to 5 years of work experience in the sales department?                                                                                                                 </t>
    </r>
    <r>
      <rPr>
        <b/>
        <sz val="11"/>
        <color theme="1"/>
        <rFont val="Calibri"/>
        <family val="2"/>
        <scheme val="minor"/>
      </rPr>
      <t xml:space="preserve">Interpretation </t>
    </r>
    <r>
      <rPr>
        <sz val="11"/>
        <color theme="1"/>
        <rFont val="Calibri"/>
        <family val="2"/>
        <scheme val="minor"/>
      </rPr>
      <t xml:space="preserve">                                                                                                                      here is salary of a emloyee with 2 years of experience in IT department , also the salary of the employee with 3 to 5 years of work experience in sales department</t>
    </r>
  </si>
  <si>
    <r>
      <t xml:space="preserve">3)The company cares about diversity and advocates equal opportunities for men and women. Therefore it needs to find out the gender ratio across departments.                              Compute the department wise male and female employees.present your findings using a chart/graph?                                                                                                                                                                        </t>
    </r>
    <r>
      <rPr>
        <b/>
        <sz val="11"/>
        <color theme="1"/>
        <rFont val="Calibri"/>
        <family val="2"/>
        <scheme val="minor"/>
      </rPr>
      <t>Interpretation</t>
    </r>
    <r>
      <rPr>
        <sz val="11"/>
        <color theme="1"/>
        <rFont val="Calibri"/>
        <family val="2"/>
        <scheme val="minor"/>
      </rPr>
      <t xml:space="preserve">                                                                                                                                                                                                                     there are totally 27 female and 43 male in the company . </t>
    </r>
  </si>
  <si>
    <r>
      <t xml:space="preserve">2)Present the department wise percentage of cost incurred to the company using a pie chart                                                                                                                    </t>
    </r>
    <r>
      <rPr>
        <b/>
        <sz val="11"/>
        <color theme="1"/>
        <rFont val="Calibri"/>
        <family val="2"/>
        <scheme val="minor"/>
      </rPr>
      <t>Interpretation</t>
    </r>
    <r>
      <rPr>
        <sz val="11"/>
        <color theme="1"/>
        <rFont val="Calibri"/>
        <family val="2"/>
        <scheme val="minor"/>
      </rPr>
      <t xml:space="preserve">                                                                                                                                                   The IT department has the highest annual salary and the Finance department has the lowest annual salary</t>
    </r>
  </si>
  <si>
    <r>
      <t xml:space="preserve">1)Present the cost incurred by each department of the company in increasing order using bar graph ?                                                                                                                                                                                                                                        </t>
    </r>
    <r>
      <rPr>
        <b/>
        <sz val="11"/>
        <color theme="1"/>
        <rFont val="Calibri"/>
        <family val="2"/>
        <scheme val="minor"/>
      </rPr>
      <t>Interpretation</t>
    </r>
    <r>
      <rPr>
        <sz val="11"/>
        <color theme="1"/>
        <rFont val="Calibri"/>
        <family val="2"/>
        <scheme val="minor"/>
      </rPr>
      <t xml:space="preserve">                                                                                                                                                                                        Here the bar graph for the cost incurred by each department of the company                                </t>
    </r>
  </si>
  <si>
    <t>Q1</t>
  </si>
  <si>
    <t>IQR</t>
  </si>
  <si>
    <t>Q3</t>
  </si>
  <si>
    <t>LF</t>
  </si>
  <si>
    <t>UF</t>
  </si>
  <si>
    <t>mean</t>
  </si>
  <si>
    <t>median</t>
  </si>
  <si>
    <t>mode</t>
  </si>
  <si>
    <r>
      <t xml:space="preserve">6)Which department has the highest disparity in salary distribution?                                                                                                                              </t>
    </r>
    <r>
      <rPr>
        <b/>
        <sz val="12"/>
        <color theme="1"/>
        <rFont val="Calibri"/>
        <family val="2"/>
        <scheme val="minor"/>
      </rPr>
      <t>Interpretation</t>
    </r>
    <r>
      <rPr>
        <sz val="11"/>
        <color theme="1"/>
        <rFont val="Calibri"/>
        <family val="2"/>
        <scheme val="minor"/>
      </rPr>
      <t xml:space="preserve">                                                                                                      HR and IT department has the highest disparity in salary distribution</t>
    </r>
  </si>
  <si>
    <t>7)Create a chart/graph to represent the relationship between employee experience and salary?                                                                                                                                                                  Interpretation                                                                                                                                                       The above graph  represent the relationship between employee experience and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</si>
</sst>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1" xfId="0" applyBorder="1"/>
    <xf numFmtId="0" fontId="0" fillId="0" borderId="0" xfId="0" applyAlignment="1">
      <alignment wrapText="1"/>
    </xf>
    <xf numFmtId="0" fontId="0" fillId="0" borderId="1" xfId="0" applyBorder="1" applyAlignment="1">
      <alignment wrapText="1"/>
    </xf>
    <xf numFmtId="0" fontId="1" fillId="0" borderId="0" xfId="0" applyFont="1" applyAlignment="1">
      <alignment horizontal="center"/>
    </xf>
    <xf numFmtId="0" fontId="0" fillId="0" borderId="2" xfId="0" applyBorder="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horizontal="left" vertical="top"/>
    </xf>
    <xf numFmtId="0" fontId="0" fillId="0" borderId="0" xfId="0" applyAlignment="1">
      <alignment horizontal="left" vertical="top" wrapText="1"/>
    </xf>
    <xf numFmtId="0" fontId="0" fillId="0" borderId="6" xfId="0" applyBorder="1" applyAlignment="1">
      <alignment horizontal="left" vertical="top"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3( practice).xlsx]task 1!PivotTable6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1'!$A$4:$A$8</c:f>
              <c:strCache>
                <c:ptCount val="4"/>
                <c:pt idx="0">
                  <c:v>Finance</c:v>
                </c:pt>
                <c:pt idx="1">
                  <c:v>HR</c:v>
                </c:pt>
                <c:pt idx="2">
                  <c:v>Sales</c:v>
                </c:pt>
                <c:pt idx="3">
                  <c:v>IT </c:v>
                </c:pt>
              </c:strCache>
            </c:strRef>
          </c:cat>
          <c:val>
            <c:numRef>
              <c:f>'task 1'!$B$4:$B$8</c:f>
              <c:numCache>
                <c:formatCode>General</c:formatCode>
                <c:ptCount val="4"/>
                <c:pt idx="0">
                  <c:v>790000</c:v>
                </c:pt>
                <c:pt idx="1">
                  <c:v>987000</c:v>
                </c:pt>
                <c:pt idx="2">
                  <c:v>1089000</c:v>
                </c:pt>
                <c:pt idx="3">
                  <c:v>1282900</c:v>
                </c:pt>
              </c:numCache>
            </c:numRef>
          </c:val>
          <c:extLst>
            <c:ext xmlns:c16="http://schemas.microsoft.com/office/drawing/2014/chart" uri="{C3380CC4-5D6E-409C-BE32-E72D297353CC}">
              <c16:uniqueId val="{00000000-AD13-4400-9178-1EDFDD8BD3D9}"/>
            </c:ext>
          </c:extLst>
        </c:ser>
        <c:dLbls>
          <c:dLblPos val="outEnd"/>
          <c:showLegendKey val="0"/>
          <c:showVal val="1"/>
          <c:showCatName val="0"/>
          <c:showSerName val="0"/>
          <c:showPercent val="0"/>
          <c:showBubbleSize val="0"/>
        </c:dLbls>
        <c:gapWidth val="219"/>
        <c:overlap val="-27"/>
        <c:axId val="1003584624"/>
        <c:axId val="1003588944"/>
      </c:barChart>
      <c:catAx>
        <c:axId val="100358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Sum of the salaries of employees in each department </a:t>
                </a:r>
                <a:endParaRPr lang="en-IN"/>
              </a:p>
            </c:rich>
          </c:tx>
          <c:layout>
            <c:manualLayout>
              <c:xMode val="edge"/>
              <c:yMode val="edge"/>
              <c:x val="0.31667544046325652"/>
              <c:y val="2.57800318938481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88944"/>
        <c:crosses val="autoZero"/>
        <c:auto val="1"/>
        <c:lblAlgn val="ctr"/>
        <c:lblOffset val="100"/>
        <c:noMultiLvlLbl val="0"/>
      </c:catAx>
      <c:valAx>
        <c:axId val="100358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3( practice).xlsx]task 2!PivotTable8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'task 2'!$C$3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A3-44DD-B040-DD1930C049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A3-44DD-B040-DD1930C049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A3-44DD-B040-DD1930C049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A3-44DD-B040-DD1930C0496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 2'!$B$4:$B$8</c:f>
              <c:strCache>
                <c:ptCount val="4"/>
                <c:pt idx="0">
                  <c:v>Finance</c:v>
                </c:pt>
                <c:pt idx="1">
                  <c:v>HR</c:v>
                </c:pt>
                <c:pt idx="2">
                  <c:v>IT </c:v>
                </c:pt>
                <c:pt idx="3">
                  <c:v>Sales</c:v>
                </c:pt>
              </c:strCache>
            </c:strRef>
          </c:cat>
          <c:val>
            <c:numRef>
              <c:f>'task 2'!$C$4:$C$8</c:f>
              <c:numCache>
                <c:formatCode>General</c:formatCode>
                <c:ptCount val="4"/>
                <c:pt idx="0">
                  <c:v>790000</c:v>
                </c:pt>
                <c:pt idx="1">
                  <c:v>987000</c:v>
                </c:pt>
                <c:pt idx="2">
                  <c:v>1282900</c:v>
                </c:pt>
                <c:pt idx="3">
                  <c:v>1089000</c:v>
                </c:pt>
              </c:numCache>
            </c:numRef>
          </c:val>
          <c:extLst>
            <c:ext xmlns:c16="http://schemas.microsoft.com/office/drawing/2014/chart" uri="{C3380CC4-5D6E-409C-BE32-E72D297353CC}">
              <c16:uniqueId val="{00000000-3D5D-482F-B6B0-61F26E4EB87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3( practice).xlsx]task 3!PivotTable11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 3'!$B$3:$B$4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3'!$A$5:$A$9</c:f>
              <c:strCache>
                <c:ptCount val="4"/>
                <c:pt idx="0">
                  <c:v>Finance</c:v>
                </c:pt>
                <c:pt idx="1">
                  <c:v>HR</c:v>
                </c:pt>
                <c:pt idx="2">
                  <c:v>IT </c:v>
                </c:pt>
                <c:pt idx="3">
                  <c:v>Sales</c:v>
                </c:pt>
              </c:strCache>
            </c:strRef>
          </c:cat>
          <c:val>
            <c:numRef>
              <c:f>'task 3'!$B$5:$B$9</c:f>
              <c:numCache>
                <c:formatCode>General</c:formatCode>
                <c:ptCount val="4"/>
                <c:pt idx="0">
                  <c:v>2</c:v>
                </c:pt>
                <c:pt idx="1">
                  <c:v>11</c:v>
                </c:pt>
                <c:pt idx="2">
                  <c:v>10</c:v>
                </c:pt>
                <c:pt idx="3">
                  <c:v>4</c:v>
                </c:pt>
              </c:numCache>
            </c:numRef>
          </c:val>
          <c:extLst>
            <c:ext xmlns:c16="http://schemas.microsoft.com/office/drawing/2014/chart" uri="{C3380CC4-5D6E-409C-BE32-E72D297353CC}">
              <c16:uniqueId val="{00000000-8924-43AD-8FF4-E3012D9B079C}"/>
            </c:ext>
          </c:extLst>
        </c:ser>
        <c:ser>
          <c:idx val="1"/>
          <c:order val="1"/>
          <c:tx>
            <c:strRef>
              <c:f>'task 3'!$C$3:$C$4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3'!$A$5:$A$9</c:f>
              <c:strCache>
                <c:ptCount val="4"/>
                <c:pt idx="0">
                  <c:v>Finance</c:v>
                </c:pt>
                <c:pt idx="1">
                  <c:v>HR</c:v>
                </c:pt>
                <c:pt idx="2">
                  <c:v>IT </c:v>
                </c:pt>
                <c:pt idx="3">
                  <c:v>Sales</c:v>
                </c:pt>
              </c:strCache>
            </c:strRef>
          </c:cat>
          <c:val>
            <c:numRef>
              <c:f>'task 3'!$C$5:$C$9</c:f>
              <c:numCache>
                <c:formatCode>General</c:formatCode>
                <c:ptCount val="4"/>
                <c:pt idx="0">
                  <c:v>11</c:v>
                </c:pt>
                <c:pt idx="1">
                  <c:v>4</c:v>
                </c:pt>
                <c:pt idx="2">
                  <c:v>12</c:v>
                </c:pt>
                <c:pt idx="3">
                  <c:v>16</c:v>
                </c:pt>
              </c:numCache>
            </c:numRef>
          </c:val>
          <c:extLst>
            <c:ext xmlns:c16="http://schemas.microsoft.com/office/drawing/2014/chart" uri="{C3380CC4-5D6E-409C-BE32-E72D297353CC}">
              <c16:uniqueId val="{00000001-8924-43AD-8FF4-E3012D9B079C}"/>
            </c:ext>
          </c:extLst>
        </c:ser>
        <c:dLbls>
          <c:dLblPos val="ctr"/>
          <c:showLegendKey val="0"/>
          <c:showVal val="1"/>
          <c:showCatName val="0"/>
          <c:showSerName val="0"/>
          <c:showPercent val="0"/>
          <c:showBubbleSize val="0"/>
        </c:dLbls>
        <c:gapWidth val="150"/>
        <c:overlap val="100"/>
        <c:axId val="998845584"/>
        <c:axId val="998835024"/>
      </c:barChart>
      <c:catAx>
        <c:axId val="99884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35024"/>
        <c:crosses val="autoZero"/>
        <c:auto val="1"/>
        <c:lblAlgn val="ctr"/>
        <c:lblOffset val="100"/>
        <c:noMultiLvlLbl val="0"/>
      </c:catAx>
      <c:valAx>
        <c:axId val="99883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4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5'!$F$2</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5'!$E$3:$E$8</c:f>
              <c:strCache>
                <c:ptCount val="6"/>
                <c:pt idx="0">
                  <c:v>20-25</c:v>
                </c:pt>
                <c:pt idx="1">
                  <c:v>26-30</c:v>
                </c:pt>
                <c:pt idx="2">
                  <c:v>31-35</c:v>
                </c:pt>
                <c:pt idx="3">
                  <c:v>36-40</c:v>
                </c:pt>
                <c:pt idx="4">
                  <c:v>41-45</c:v>
                </c:pt>
                <c:pt idx="5">
                  <c:v>46-50</c:v>
                </c:pt>
              </c:strCache>
            </c:strRef>
          </c:cat>
          <c:val>
            <c:numRef>
              <c:f>'task 5'!$F$3:$F$8</c:f>
              <c:numCache>
                <c:formatCode>General</c:formatCode>
                <c:ptCount val="6"/>
                <c:pt idx="0">
                  <c:v>12</c:v>
                </c:pt>
                <c:pt idx="1">
                  <c:v>29</c:v>
                </c:pt>
                <c:pt idx="2">
                  <c:v>13</c:v>
                </c:pt>
                <c:pt idx="3">
                  <c:v>7</c:v>
                </c:pt>
                <c:pt idx="4">
                  <c:v>5</c:v>
                </c:pt>
                <c:pt idx="5">
                  <c:v>4</c:v>
                </c:pt>
              </c:numCache>
            </c:numRef>
          </c:val>
          <c:extLst>
            <c:ext xmlns:c16="http://schemas.microsoft.com/office/drawing/2014/chart" uri="{C3380CC4-5D6E-409C-BE32-E72D297353CC}">
              <c16:uniqueId val="{00000000-2FAE-4F44-883F-AA5277033715}"/>
            </c:ext>
          </c:extLst>
        </c:ser>
        <c:dLbls>
          <c:dLblPos val="outEnd"/>
          <c:showLegendKey val="0"/>
          <c:showVal val="1"/>
          <c:showCatName val="0"/>
          <c:showSerName val="0"/>
          <c:showPercent val="0"/>
          <c:showBubbleSize val="0"/>
        </c:dLbls>
        <c:gapWidth val="0"/>
        <c:overlap val="-27"/>
        <c:axId val="171656912"/>
        <c:axId val="171657392"/>
      </c:barChart>
      <c:catAx>
        <c:axId val="17165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7392"/>
        <c:crosses val="autoZero"/>
        <c:auto val="1"/>
        <c:lblAlgn val="ctr"/>
        <c:lblOffset val="100"/>
        <c:noMultiLvlLbl val="0"/>
      </c:catAx>
      <c:valAx>
        <c:axId val="17165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Work_Experience and Annual</a:t>
            </a:r>
            <a:r>
              <a:rPr lang="en-US" baseline="0"/>
              <a:t>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7'!$B$1</c:f>
              <c:strCache>
                <c:ptCount val="1"/>
                <c:pt idx="0">
                  <c:v>Work_Experience</c:v>
                </c:pt>
              </c:strCache>
            </c:strRef>
          </c:tx>
          <c:spPr>
            <a:ln w="28575" cap="rnd">
              <a:noFill/>
              <a:round/>
            </a:ln>
            <a:effectLst/>
          </c:spPr>
          <c:marker>
            <c:symbol val="circle"/>
            <c:size val="5"/>
            <c:spPr>
              <a:solidFill>
                <a:schemeClr val="accent1"/>
              </a:solidFill>
              <a:ln w="9525">
                <a:solidFill>
                  <a:schemeClr val="accent1"/>
                </a:solidFill>
              </a:ln>
              <a:effectLst/>
            </c:spPr>
          </c:marker>
          <c:xVal>
            <c:numRef>
              <c:f>'task 7'!$A$2:$A$71</c:f>
              <c:numCache>
                <c:formatCode>General</c:formatCode>
                <c:ptCount val="70"/>
                <c:pt idx="0">
                  <c:v>27000</c:v>
                </c:pt>
                <c:pt idx="1">
                  <c:v>28000</c:v>
                </c:pt>
                <c:pt idx="2">
                  <c:v>29000</c:v>
                </c:pt>
                <c:pt idx="3">
                  <c:v>28000</c:v>
                </c:pt>
                <c:pt idx="4">
                  <c:v>28000</c:v>
                </c:pt>
                <c:pt idx="5">
                  <c:v>27500</c:v>
                </c:pt>
                <c:pt idx="6">
                  <c:v>29000</c:v>
                </c:pt>
                <c:pt idx="7">
                  <c:v>30000</c:v>
                </c:pt>
                <c:pt idx="8">
                  <c:v>32000</c:v>
                </c:pt>
                <c:pt idx="9">
                  <c:v>30000</c:v>
                </c:pt>
                <c:pt idx="10">
                  <c:v>28500</c:v>
                </c:pt>
                <c:pt idx="11">
                  <c:v>36000</c:v>
                </c:pt>
                <c:pt idx="12">
                  <c:v>36000</c:v>
                </c:pt>
                <c:pt idx="13">
                  <c:v>35000</c:v>
                </c:pt>
                <c:pt idx="14">
                  <c:v>40000</c:v>
                </c:pt>
                <c:pt idx="15">
                  <c:v>36000</c:v>
                </c:pt>
                <c:pt idx="16">
                  <c:v>38000</c:v>
                </c:pt>
                <c:pt idx="17">
                  <c:v>48000</c:v>
                </c:pt>
                <c:pt idx="18">
                  <c:v>45000</c:v>
                </c:pt>
                <c:pt idx="19">
                  <c:v>42000</c:v>
                </c:pt>
                <c:pt idx="20">
                  <c:v>48000</c:v>
                </c:pt>
                <c:pt idx="21">
                  <c:v>54000</c:v>
                </c:pt>
                <c:pt idx="22">
                  <c:v>45000</c:v>
                </c:pt>
                <c:pt idx="23">
                  <c:v>48000</c:v>
                </c:pt>
                <c:pt idx="24">
                  <c:v>42000</c:v>
                </c:pt>
                <c:pt idx="25">
                  <c:v>48000</c:v>
                </c:pt>
                <c:pt idx="26">
                  <c:v>48000</c:v>
                </c:pt>
                <c:pt idx="27">
                  <c:v>48000</c:v>
                </c:pt>
                <c:pt idx="28">
                  <c:v>51000</c:v>
                </c:pt>
                <c:pt idx="29">
                  <c:v>54000</c:v>
                </c:pt>
                <c:pt idx="30">
                  <c:v>42000</c:v>
                </c:pt>
                <c:pt idx="31">
                  <c:v>52000</c:v>
                </c:pt>
                <c:pt idx="32">
                  <c:v>56000</c:v>
                </c:pt>
                <c:pt idx="33">
                  <c:v>53000</c:v>
                </c:pt>
                <c:pt idx="34">
                  <c:v>58000</c:v>
                </c:pt>
                <c:pt idx="35">
                  <c:v>53500</c:v>
                </c:pt>
                <c:pt idx="36">
                  <c:v>61000</c:v>
                </c:pt>
                <c:pt idx="37">
                  <c:v>58000</c:v>
                </c:pt>
                <c:pt idx="38">
                  <c:v>60000</c:v>
                </c:pt>
                <c:pt idx="39">
                  <c:v>57000</c:v>
                </c:pt>
                <c:pt idx="40">
                  <c:v>75000</c:v>
                </c:pt>
                <c:pt idx="41">
                  <c:v>65000</c:v>
                </c:pt>
                <c:pt idx="42">
                  <c:v>61000</c:v>
                </c:pt>
                <c:pt idx="43">
                  <c:v>62000</c:v>
                </c:pt>
                <c:pt idx="44">
                  <c:v>63000</c:v>
                </c:pt>
                <c:pt idx="45">
                  <c:v>62500</c:v>
                </c:pt>
                <c:pt idx="46">
                  <c:v>66500</c:v>
                </c:pt>
                <c:pt idx="47">
                  <c:v>78000</c:v>
                </c:pt>
                <c:pt idx="48">
                  <c:v>68000</c:v>
                </c:pt>
                <c:pt idx="49">
                  <c:v>65000</c:v>
                </c:pt>
                <c:pt idx="50">
                  <c:v>68000</c:v>
                </c:pt>
                <c:pt idx="51">
                  <c:v>95000</c:v>
                </c:pt>
                <c:pt idx="52">
                  <c:v>70000</c:v>
                </c:pt>
                <c:pt idx="53">
                  <c:v>68500</c:v>
                </c:pt>
                <c:pt idx="54">
                  <c:v>83000</c:v>
                </c:pt>
                <c:pt idx="55">
                  <c:v>78000</c:v>
                </c:pt>
                <c:pt idx="56">
                  <c:v>77000</c:v>
                </c:pt>
                <c:pt idx="57">
                  <c:v>75000</c:v>
                </c:pt>
                <c:pt idx="58">
                  <c:v>94000</c:v>
                </c:pt>
                <c:pt idx="59">
                  <c:v>78000</c:v>
                </c:pt>
                <c:pt idx="60">
                  <c:v>79400</c:v>
                </c:pt>
                <c:pt idx="61">
                  <c:v>80000</c:v>
                </c:pt>
                <c:pt idx="62">
                  <c:v>80000</c:v>
                </c:pt>
                <c:pt idx="63">
                  <c:v>82500</c:v>
                </c:pt>
                <c:pt idx="64">
                  <c:v>85000</c:v>
                </c:pt>
                <c:pt idx="65">
                  <c:v>88000</c:v>
                </c:pt>
                <c:pt idx="66">
                  <c:v>90000</c:v>
                </c:pt>
                <c:pt idx="67">
                  <c:v>92000</c:v>
                </c:pt>
                <c:pt idx="68">
                  <c:v>140000</c:v>
                </c:pt>
                <c:pt idx="69">
                  <c:v>170000</c:v>
                </c:pt>
              </c:numCache>
            </c:numRef>
          </c:xVal>
          <c:yVal>
            <c:numRef>
              <c:f>'task 7'!$B$2:$B$71</c:f>
              <c:numCache>
                <c:formatCode>General</c:formatCode>
                <c:ptCount val="70"/>
                <c:pt idx="0">
                  <c:v>0</c:v>
                </c:pt>
                <c:pt idx="1">
                  <c:v>0</c:v>
                </c:pt>
                <c:pt idx="2">
                  <c:v>0</c:v>
                </c:pt>
                <c:pt idx="3">
                  <c:v>0</c:v>
                </c:pt>
                <c:pt idx="4">
                  <c:v>0</c:v>
                </c:pt>
                <c:pt idx="5">
                  <c:v>0</c:v>
                </c:pt>
                <c:pt idx="6">
                  <c:v>0</c:v>
                </c:pt>
                <c:pt idx="7">
                  <c:v>1</c:v>
                </c:pt>
                <c:pt idx="8">
                  <c:v>1</c:v>
                </c:pt>
                <c:pt idx="9">
                  <c:v>1</c:v>
                </c:pt>
                <c:pt idx="10">
                  <c:v>1</c:v>
                </c:pt>
                <c:pt idx="11">
                  <c:v>2</c:v>
                </c:pt>
                <c:pt idx="12">
                  <c:v>2</c:v>
                </c:pt>
                <c:pt idx="13">
                  <c:v>2</c:v>
                </c:pt>
                <c:pt idx="14">
                  <c:v>3</c:v>
                </c:pt>
                <c:pt idx="15">
                  <c:v>3</c:v>
                </c:pt>
                <c:pt idx="16">
                  <c:v>3</c:v>
                </c:pt>
                <c:pt idx="17">
                  <c:v>4</c:v>
                </c:pt>
                <c:pt idx="18">
                  <c:v>4</c:v>
                </c:pt>
                <c:pt idx="19">
                  <c:v>4</c:v>
                </c:pt>
                <c:pt idx="20">
                  <c:v>4</c:v>
                </c:pt>
                <c:pt idx="21">
                  <c:v>4</c:v>
                </c:pt>
                <c:pt idx="22">
                  <c:v>4</c:v>
                </c:pt>
                <c:pt idx="23">
                  <c:v>4</c:v>
                </c:pt>
                <c:pt idx="24">
                  <c:v>4</c:v>
                </c:pt>
                <c:pt idx="25">
                  <c:v>4</c:v>
                </c:pt>
                <c:pt idx="26">
                  <c:v>4</c:v>
                </c:pt>
                <c:pt idx="27">
                  <c:v>4</c:v>
                </c:pt>
                <c:pt idx="28">
                  <c:v>4</c:v>
                </c:pt>
                <c:pt idx="29">
                  <c:v>5</c:v>
                </c:pt>
                <c:pt idx="30">
                  <c:v>5</c:v>
                </c:pt>
                <c:pt idx="31">
                  <c:v>5</c:v>
                </c:pt>
                <c:pt idx="32">
                  <c:v>5</c:v>
                </c:pt>
                <c:pt idx="33">
                  <c:v>5</c:v>
                </c:pt>
                <c:pt idx="34">
                  <c:v>5</c:v>
                </c:pt>
                <c:pt idx="35">
                  <c:v>5</c:v>
                </c:pt>
                <c:pt idx="36">
                  <c:v>6</c:v>
                </c:pt>
                <c:pt idx="37">
                  <c:v>6</c:v>
                </c:pt>
                <c:pt idx="38">
                  <c:v>6</c:v>
                </c:pt>
                <c:pt idx="39">
                  <c:v>6</c:v>
                </c:pt>
                <c:pt idx="40">
                  <c:v>7</c:v>
                </c:pt>
                <c:pt idx="41">
                  <c:v>7</c:v>
                </c:pt>
                <c:pt idx="42">
                  <c:v>7</c:v>
                </c:pt>
                <c:pt idx="43">
                  <c:v>7</c:v>
                </c:pt>
                <c:pt idx="44">
                  <c:v>7</c:v>
                </c:pt>
                <c:pt idx="45">
                  <c:v>7</c:v>
                </c:pt>
                <c:pt idx="46">
                  <c:v>7</c:v>
                </c:pt>
                <c:pt idx="47">
                  <c:v>8</c:v>
                </c:pt>
                <c:pt idx="48">
                  <c:v>8</c:v>
                </c:pt>
                <c:pt idx="49">
                  <c:v>8</c:v>
                </c:pt>
                <c:pt idx="50">
                  <c:v>8</c:v>
                </c:pt>
                <c:pt idx="51">
                  <c:v>9</c:v>
                </c:pt>
                <c:pt idx="52">
                  <c:v>9</c:v>
                </c:pt>
                <c:pt idx="53">
                  <c:v>9</c:v>
                </c:pt>
                <c:pt idx="54">
                  <c:v>10</c:v>
                </c:pt>
                <c:pt idx="55">
                  <c:v>10</c:v>
                </c:pt>
                <c:pt idx="56">
                  <c:v>11</c:v>
                </c:pt>
                <c:pt idx="57">
                  <c:v>11</c:v>
                </c:pt>
                <c:pt idx="58">
                  <c:v>12</c:v>
                </c:pt>
                <c:pt idx="59">
                  <c:v>12</c:v>
                </c:pt>
                <c:pt idx="60">
                  <c:v>12</c:v>
                </c:pt>
                <c:pt idx="61">
                  <c:v>13</c:v>
                </c:pt>
                <c:pt idx="62">
                  <c:v>13</c:v>
                </c:pt>
                <c:pt idx="63">
                  <c:v>13</c:v>
                </c:pt>
                <c:pt idx="64">
                  <c:v>15</c:v>
                </c:pt>
                <c:pt idx="65">
                  <c:v>16</c:v>
                </c:pt>
                <c:pt idx="66">
                  <c:v>17</c:v>
                </c:pt>
                <c:pt idx="67">
                  <c:v>19</c:v>
                </c:pt>
                <c:pt idx="68">
                  <c:v>20</c:v>
                </c:pt>
                <c:pt idx="69">
                  <c:v>24</c:v>
                </c:pt>
              </c:numCache>
            </c:numRef>
          </c:yVal>
          <c:smooth val="0"/>
          <c:extLst>
            <c:ext xmlns:c16="http://schemas.microsoft.com/office/drawing/2014/chart" uri="{C3380CC4-5D6E-409C-BE32-E72D297353CC}">
              <c16:uniqueId val="{00000000-789A-4796-A60F-D2CD3FCBABB3}"/>
            </c:ext>
          </c:extLst>
        </c:ser>
        <c:dLbls>
          <c:showLegendKey val="0"/>
          <c:showVal val="0"/>
          <c:showCatName val="0"/>
          <c:showSerName val="0"/>
          <c:showPercent val="0"/>
          <c:showBubbleSize val="0"/>
        </c:dLbls>
        <c:axId val="2003586928"/>
        <c:axId val="2003587888"/>
      </c:scatterChart>
      <c:valAx>
        <c:axId val="200358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87888"/>
        <c:crosses val="autoZero"/>
        <c:crossBetween val="midCat"/>
      </c:valAx>
      <c:valAx>
        <c:axId val="200358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8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1470660</xdr:colOff>
      <xdr:row>1</xdr:row>
      <xdr:rowOff>11430</xdr:rowOff>
    </xdr:from>
    <xdr:to>
      <xdr:col>11</xdr:col>
      <xdr:colOff>449580</xdr:colOff>
      <xdr:row>16</xdr:row>
      <xdr:rowOff>83820</xdr:rowOff>
    </xdr:to>
    <xdr:graphicFrame macro="">
      <xdr:nvGraphicFramePr>
        <xdr:cNvPr id="2" name="Chart 1">
          <a:extLst>
            <a:ext uri="{FF2B5EF4-FFF2-40B4-BE49-F238E27FC236}">
              <a16:creationId xmlns:a16="http://schemas.microsoft.com/office/drawing/2014/main" id="{7DDB05C8-C20B-42B4-F7F3-E80C4EFBE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2</xdr:row>
      <xdr:rowOff>140970</xdr:rowOff>
    </xdr:from>
    <xdr:to>
      <xdr:col>14</xdr:col>
      <xdr:colOff>53340</xdr:colOff>
      <xdr:row>18</xdr:row>
      <xdr:rowOff>38100</xdr:rowOff>
    </xdr:to>
    <xdr:graphicFrame macro="">
      <xdr:nvGraphicFramePr>
        <xdr:cNvPr id="2" name="Chart 1">
          <a:extLst>
            <a:ext uri="{FF2B5EF4-FFF2-40B4-BE49-F238E27FC236}">
              <a16:creationId xmlns:a16="http://schemas.microsoft.com/office/drawing/2014/main" id="{A0F01DE9-574C-C13D-3FD3-B4D76D2CF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152400</xdr:colOff>
      <xdr:row>1</xdr:row>
      <xdr:rowOff>160020</xdr:rowOff>
    </xdr:from>
    <xdr:to>
      <xdr:col>14</xdr:col>
      <xdr:colOff>487680</xdr:colOff>
      <xdr:row>19</xdr:row>
      <xdr:rowOff>76200</xdr:rowOff>
    </xdr:to>
    <xdr:graphicFrame macro="">
      <xdr:nvGraphicFramePr>
        <xdr:cNvPr id="3" name="Chart 2">
          <a:extLst>
            <a:ext uri="{FF2B5EF4-FFF2-40B4-BE49-F238E27FC236}">
              <a16:creationId xmlns:a16="http://schemas.microsoft.com/office/drawing/2014/main" id="{89DEB2FB-8E95-9AA1-7838-F655AA5FF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594360</xdr:colOff>
      <xdr:row>0</xdr:row>
      <xdr:rowOff>38100</xdr:rowOff>
    </xdr:from>
    <xdr:to>
      <xdr:col>16</xdr:col>
      <xdr:colOff>243840</xdr:colOff>
      <xdr:row>18</xdr:row>
      <xdr:rowOff>11430</xdr:rowOff>
    </xdr:to>
    <xdr:graphicFrame macro="">
      <xdr:nvGraphicFramePr>
        <xdr:cNvPr id="2" name="Chart 1">
          <a:extLst>
            <a:ext uri="{FF2B5EF4-FFF2-40B4-BE49-F238E27FC236}">
              <a16:creationId xmlns:a16="http://schemas.microsoft.com/office/drawing/2014/main" id="{BE8474EC-6C68-03A6-A8EA-70B1A8DB0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411480</xdr:colOff>
      <xdr:row>2</xdr:row>
      <xdr:rowOff>30480</xdr:rowOff>
    </xdr:from>
    <xdr:to>
      <xdr:col>16</xdr:col>
      <xdr:colOff>350520</xdr:colOff>
      <xdr:row>21</xdr:row>
      <xdr:rowOff>87630</xdr:rowOff>
    </xdr:to>
    <xdr:graphicFrame macro="">
      <xdr:nvGraphicFramePr>
        <xdr:cNvPr id="2" name="Chart 1">
          <a:extLst>
            <a:ext uri="{FF2B5EF4-FFF2-40B4-BE49-F238E27FC236}">
              <a16:creationId xmlns:a16="http://schemas.microsoft.com/office/drawing/2014/main" id="{4A65C372-743A-014D-4ECB-88A2D6708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NDHAR" refreshedDate="45120.674263425928" createdVersion="8" refreshedVersion="8" minRefreshableVersion="3" recordCount="71" xr:uid="{49C94B61-6A2D-4742-827D-7A3C5222317D}">
  <cacheSource type="worksheet">
    <worksheetSource ref="A1:G1048576" sheet="sheet 1"/>
  </cacheSource>
  <cacheFields count="7">
    <cacheField name="Employee_Code " numFmtId="0">
      <sharedItems containsString="0" containsBlank="1" containsNumber="1" containsInteger="1" minValue="1010" maxValue="1078" count="70">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m/>
      </sharedItems>
    </cacheField>
    <cacheField name="Gender" numFmtId="0">
      <sharedItems containsBlank="1" count="3">
        <s v="Male"/>
        <s v="Female"/>
        <m/>
      </sharedItems>
    </cacheField>
    <cacheField name="Department" numFmtId="0">
      <sharedItems containsBlank="1" count="5">
        <s v="IT "/>
        <s v="Sales"/>
        <s v="Finance"/>
        <s v="HR"/>
        <m/>
      </sharedItems>
    </cacheField>
    <cacheField name="Annual_Salary ($)" numFmtId="0">
      <sharedItems containsString="0" containsBlank="1" containsNumber="1" containsInteger="1" minValue="27000" maxValue="170000" count="48">
        <n v="27000"/>
        <n v="48000"/>
        <n v="75000"/>
        <n v="61000"/>
        <n v="45000"/>
        <n v="40000"/>
        <n v="42000"/>
        <n v="28000"/>
        <n v="65000"/>
        <n v="54000"/>
        <n v="29000"/>
        <n v="95000"/>
        <n v="78000"/>
        <n v="36000"/>
        <n v="94000"/>
        <n v="30000"/>
        <n v="52000"/>
        <n v="56000"/>
        <n v="140000"/>
        <n v="38000"/>
        <n v="68000"/>
        <n v="32000"/>
        <n v="28500"/>
        <n v="53000"/>
        <n v="51000"/>
        <n v="35000"/>
        <n v="70000"/>
        <n v="58000"/>
        <n v="83000"/>
        <n v="27500"/>
        <n v="62000"/>
        <n v="68500"/>
        <n v="60000"/>
        <n v="80000"/>
        <n v="77000"/>
        <n v="85000"/>
        <n v="88000"/>
        <n v="90000"/>
        <n v="63000"/>
        <n v="62500"/>
        <n v="79400"/>
        <n v="170000"/>
        <n v="82500"/>
        <n v="53500"/>
        <n v="57000"/>
        <n v="66500"/>
        <n v="92000"/>
        <m/>
      </sharedItems>
    </cacheField>
    <cacheField name="Experience" numFmtId="0">
      <sharedItems containsString="0" containsBlank="1" containsNumber="1" containsInteger="1" minValue="0" maxValue="10" count="8">
        <n v="1"/>
        <n v="4"/>
        <n v="10"/>
        <n v="0"/>
        <n v="2"/>
        <n v="9"/>
        <n v="5"/>
        <m/>
      </sharedItems>
    </cacheField>
    <cacheField name="Age" numFmtId="0">
      <sharedItems containsString="0" containsBlank="1" containsNumber="1" containsInteger="1" minValue="22" maxValue="50" count="29">
        <n v="22"/>
        <n v="27"/>
        <n v="31"/>
        <n v="29"/>
        <n v="26"/>
        <n v="23"/>
        <n v="32"/>
        <n v="28"/>
        <n v="35"/>
        <n v="33"/>
        <n v="25"/>
        <n v="37"/>
        <n v="24"/>
        <n v="49"/>
        <n v="30"/>
        <n v="36"/>
        <n v="34"/>
        <n v="41"/>
        <n v="38"/>
        <n v="40"/>
        <n v="44"/>
        <n v="46"/>
        <n v="47"/>
        <n v="39"/>
        <n v="42"/>
        <n v="50"/>
        <n v="43"/>
        <n v="45"/>
        <m/>
      </sharedItems>
    </cacheField>
    <cacheField name="Work_Experience" numFmtId="0">
      <sharedItems containsString="0" containsBlank="1" containsNumber="1" containsInteger="1" minValue="0" maxValue="24" count="21">
        <n v="0"/>
        <n v="4"/>
        <n v="7"/>
        <n v="6"/>
        <n v="3"/>
        <n v="9"/>
        <n v="8"/>
        <n v="5"/>
        <n v="12"/>
        <n v="1"/>
        <n v="2"/>
        <n v="20"/>
        <n v="10"/>
        <n v="13"/>
        <n v="11"/>
        <n v="15"/>
        <n v="16"/>
        <n v="17"/>
        <n v="24"/>
        <n v="19"/>
        <m/>
      </sharedItems>
    </cacheField>
  </cacheFields>
  <extLst>
    <ext xmlns:x14="http://schemas.microsoft.com/office/spreadsheetml/2009/9/main" uri="{725AE2AE-9491-48be-B2B4-4EB974FC3084}">
      <x14:pivotCacheDefinition pivotCacheId="1499217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x v="0"/>
    <x v="0"/>
    <x v="0"/>
    <x v="0"/>
  </r>
  <r>
    <x v="1"/>
    <x v="1"/>
    <x v="0"/>
    <x v="1"/>
    <x v="1"/>
    <x v="1"/>
    <x v="1"/>
  </r>
  <r>
    <x v="2"/>
    <x v="0"/>
    <x v="1"/>
    <x v="2"/>
    <x v="2"/>
    <x v="2"/>
    <x v="2"/>
  </r>
  <r>
    <x v="3"/>
    <x v="0"/>
    <x v="1"/>
    <x v="3"/>
    <x v="1"/>
    <x v="3"/>
    <x v="3"/>
  </r>
  <r>
    <x v="4"/>
    <x v="1"/>
    <x v="2"/>
    <x v="4"/>
    <x v="1"/>
    <x v="1"/>
    <x v="1"/>
  </r>
  <r>
    <x v="5"/>
    <x v="0"/>
    <x v="2"/>
    <x v="5"/>
    <x v="3"/>
    <x v="4"/>
    <x v="4"/>
  </r>
  <r>
    <x v="6"/>
    <x v="1"/>
    <x v="3"/>
    <x v="6"/>
    <x v="4"/>
    <x v="1"/>
    <x v="1"/>
  </r>
  <r>
    <x v="7"/>
    <x v="0"/>
    <x v="0"/>
    <x v="7"/>
    <x v="0"/>
    <x v="5"/>
    <x v="0"/>
  </r>
  <r>
    <x v="8"/>
    <x v="1"/>
    <x v="0"/>
    <x v="1"/>
    <x v="1"/>
    <x v="1"/>
    <x v="1"/>
  </r>
  <r>
    <x v="9"/>
    <x v="0"/>
    <x v="1"/>
    <x v="8"/>
    <x v="1"/>
    <x v="6"/>
    <x v="2"/>
  </r>
  <r>
    <x v="10"/>
    <x v="0"/>
    <x v="1"/>
    <x v="9"/>
    <x v="1"/>
    <x v="7"/>
    <x v="1"/>
  </r>
  <r>
    <x v="11"/>
    <x v="1"/>
    <x v="0"/>
    <x v="4"/>
    <x v="1"/>
    <x v="1"/>
    <x v="1"/>
  </r>
  <r>
    <x v="12"/>
    <x v="0"/>
    <x v="0"/>
    <x v="10"/>
    <x v="3"/>
    <x v="0"/>
    <x v="0"/>
  </r>
  <r>
    <x v="13"/>
    <x v="0"/>
    <x v="2"/>
    <x v="1"/>
    <x v="4"/>
    <x v="1"/>
    <x v="1"/>
  </r>
  <r>
    <x v="14"/>
    <x v="1"/>
    <x v="3"/>
    <x v="11"/>
    <x v="5"/>
    <x v="8"/>
    <x v="5"/>
  </r>
  <r>
    <x v="15"/>
    <x v="0"/>
    <x v="0"/>
    <x v="12"/>
    <x v="1"/>
    <x v="9"/>
    <x v="6"/>
  </r>
  <r>
    <x v="16"/>
    <x v="0"/>
    <x v="1"/>
    <x v="9"/>
    <x v="1"/>
    <x v="7"/>
    <x v="7"/>
  </r>
  <r>
    <x v="17"/>
    <x v="1"/>
    <x v="3"/>
    <x v="7"/>
    <x v="0"/>
    <x v="0"/>
    <x v="0"/>
  </r>
  <r>
    <x v="18"/>
    <x v="0"/>
    <x v="3"/>
    <x v="13"/>
    <x v="3"/>
    <x v="10"/>
    <x v="4"/>
  </r>
  <r>
    <x v="19"/>
    <x v="0"/>
    <x v="0"/>
    <x v="6"/>
    <x v="4"/>
    <x v="1"/>
    <x v="1"/>
  </r>
  <r>
    <x v="20"/>
    <x v="0"/>
    <x v="1"/>
    <x v="14"/>
    <x v="1"/>
    <x v="11"/>
    <x v="8"/>
  </r>
  <r>
    <x v="21"/>
    <x v="0"/>
    <x v="1"/>
    <x v="6"/>
    <x v="4"/>
    <x v="1"/>
    <x v="7"/>
  </r>
  <r>
    <x v="22"/>
    <x v="1"/>
    <x v="2"/>
    <x v="15"/>
    <x v="1"/>
    <x v="12"/>
    <x v="9"/>
  </r>
  <r>
    <x v="23"/>
    <x v="0"/>
    <x v="2"/>
    <x v="1"/>
    <x v="1"/>
    <x v="1"/>
    <x v="1"/>
  </r>
  <r>
    <x v="24"/>
    <x v="0"/>
    <x v="0"/>
    <x v="16"/>
    <x v="6"/>
    <x v="7"/>
    <x v="7"/>
  </r>
  <r>
    <x v="25"/>
    <x v="0"/>
    <x v="0"/>
    <x v="13"/>
    <x v="0"/>
    <x v="4"/>
    <x v="10"/>
  </r>
  <r>
    <x v="26"/>
    <x v="0"/>
    <x v="0"/>
    <x v="1"/>
    <x v="1"/>
    <x v="1"/>
    <x v="1"/>
  </r>
  <r>
    <x v="27"/>
    <x v="1"/>
    <x v="0"/>
    <x v="1"/>
    <x v="1"/>
    <x v="1"/>
    <x v="1"/>
  </r>
  <r>
    <x v="28"/>
    <x v="1"/>
    <x v="3"/>
    <x v="17"/>
    <x v="1"/>
    <x v="3"/>
    <x v="7"/>
  </r>
  <r>
    <x v="29"/>
    <x v="1"/>
    <x v="3"/>
    <x v="18"/>
    <x v="5"/>
    <x v="13"/>
    <x v="11"/>
  </r>
  <r>
    <x v="30"/>
    <x v="0"/>
    <x v="3"/>
    <x v="19"/>
    <x v="0"/>
    <x v="4"/>
    <x v="4"/>
  </r>
  <r>
    <x v="30"/>
    <x v="0"/>
    <x v="2"/>
    <x v="20"/>
    <x v="7"/>
    <x v="6"/>
    <x v="6"/>
  </r>
  <r>
    <x v="31"/>
    <x v="0"/>
    <x v="1"/>
    <x v="13"/>
    <x v="4"/>
    <x v="4"/>
    <x v="10"/>
  </r>
  <r>
    <x v="32"/>
    <x v="0"/>
    <x v="1"/>
    <x v="21"/>
    <x v="5"/>
    <x v="12"/>
    <x v="9"/>
  </r>
  <r>
    <x v="33"/>
    <x v="1"/>
    <x v="1"/>
    <x v="15"/>
    <x v="4"/>
    <x v="12"/>
    <x v="9"/>
  </r>
  <r>
    <x v="34"/>
    <x v="1"/>
    <x v="1"/>
    <x v="22"/>
    <x v="0"/>
    <x v="5"/>
    <x v="9"/>
  </r>
  <r>
    <x v="35"/>
    <x v="1"/>
    <x v="0"/>
    <x v="23"/>
    <x v="1"/>
    <x v="7"/>
    <x v="7"/>
  </r>
  <r>
    <x v="36"/>
    <x v="1"/>
    <x v="3"/>
    <x v="24"/>
    <x v="1"/>
    <x v="7"/>
    <x v="1"/>
  </r>
  <r>
    <x v="37"/>
    <x v="1"/>
    <x v="1"/>
    <x v="7"/>
    <x v="0"/>
    <x v="0"/>
    <x v="0"/>
  </r>
  <r>
    <x v="38"/>
    <x v="0"/>
    <x v="2"/>
    <x v="25"/>
    <x v="2"/>
    <x v="4"/>
    <x v="10"/>
  </r>
  <r>
    <x v="39"/>
    <x v="0"/>
    <x v="2"/>
    <x v="8"/>
    <x v="7"/>
    <x v="6"/>
    <x v="6"/>
  </r>
  <r>
    <x v="40"/>
    <x v="1"/>
    <x v="3"/>
    <x v="26"/>
    <x v="7"/>
    <x v="8"/>
    <x v="5"/>
  </r>
  <r>
    <x v="41"/>
    <x v="0"/>
    <x v="1"/>
    <x v="20"/>
    <x v="7"/>
    <x v="9"/>
    <x v="6"/>
  </r>
  <r>
    <x v="42"/>
    <x v="1"/>
    <x v="3"/>
    <x v="3"/>
    <x v="7"/>
    <x v="2"/>
    <x v="2"/>
  </r>
  <r>
    <x v="43"/>
    <x v="0"/>
    <x v="1"/>
    <x v="27"/>
    <x v="7"/>
    <x v="14"/>
    <x v="3"/>
  </r>
  <r>
    <x v="44"/>
    <x v="0"/>
    <x v="2"/>
    <x v="28"/>
    <x v="7"/>
    <x v="15"/>
    <x v="12"/>
  </r>
  <r>
    <x v="45"/>
    <x v="0"/>
    <x v="0"/>
    <x v="29"/>
    <x v="7"/>
    <x v="0"/>
    <x v="0"/>
  </r>
  <r>
    <x v="46"/>
    <x v="1"/>
    <x v="0"/>
    <x v="10"/>
    <x v="7"/>
    <x v="5"/>
    <x v="0"/>
  </r>
  <r>
    <x v="47"/>
    <x v="1"/>
    <x v="0"/>
    <x v="30"/>
    <x v="7"/>
    <x v="6"/>
    <x v="2"/>
  </r>
  <r>
    <x v="48"/>
    <x v="1"/>
    <x v="3"/>
    <x v="31"/>
    <x v="7"/>
    <x v="16"/>
    <x v="5"/>
  </r>
  <r>
    <x v="49"/>
    <x v="0"/>
    <x v="1"/>
    <x v="32"/>
    <x v="7"/>
    <x v="14"/>
    <x v="3"/>
  </r>
  <r>
    <x v="50"/>
    <x v="0"/>
    <x v="2"/>
    <x v="33"/>
    <x v="7"/>
    <x v="17"/>
    <x v="13"/>
  </r>
  <r>
    <x v="51"/>
    <x v="0"/>
    <x v="3"/>
    <x v="34"/>
    <x v="7"/>
    <x v="18"/>
    <x v="14"/>
  </r>
  <r>
    <x v="52"/>
    <x v="0"/>
    <x v="2"/>
    <x v="12"/>
    <x v="7"/>
    <x v="19"/>
    <x v="8"/>
  </r>
  <r>
    <x v="53"/>
    <x v="0"/>
    <x v="0"/>
    <x v="2"/>
    <x v="7"/>
    <x v="11"/>
    <x v="14"/>
  </r>
  <r>
    <x v="54"/>
    <x v="0"/>
    <x v="3"/>
    <x v="35"/>
    <x v="7"/>
    <x v="20"/>
    <x v="15"/>
  </r>
  <r>
    <x v="55"/>
    <x v="1"/>
    <x v="1"/>
    <x v="27"/>
    <x v="7"/>
    <x v="3"/>
    <x v="7"/>
  </r>
  <r>
    <x v="56"/>
    <x v="1"/>
    <x v="0"/>
    <x v="36"/>
    <x v="7"/>
    <x v="21"/>
    <x v="16"/>
  </r>
  <r>
    <x v="57"/>
    <x v="1"/>
    <x v="0"/>
    <x v="37"/>
    <x v="7"/>
    <x v="22"/>
    <x v="17"/>
  </r>
  <r>
    <x v="58"/>
    <x v="0"/>
    <x v="1"/>
    <x v="38"/>
    <x v="7"/>
    <x v="6"/>
    <x v="2"/>
  </r>
  <r>
    <x v="59"/>
    <x v="0"/>
    <x v="1"/>
    <x v="39"/>
    <x v="7"/>
    <x v="14"/>
    <x v="2"/>
  </r>
  <r>
    <x v="60"/>
    <x v="0"/>
    <x v="2"/>
    <x v="12"/>
    <x v="7"/>
    <x v="11"/>
    <x v="12"/>
  </r>
  <r>
    <x v="61"/>
    <x v="0"/>
    <x v="0"/>
    <x v="40"/>
    <x v="7"/>
    <x v="23"/>
    <x v="8"/>
  </r>
  <r>
    <x v="62"/>
    <x v="1"/>
    <x v="0"/>
    <x v="33"/>
    <x v="7"/>
    <x v="24"/>
    <x v="13"/>
  </r>
  <r>
    <x v="63"/>
    <x v="0"/>
    <x v="0"/>
    <x v="41"/>
    <x v="7"/>
    <x v="25"/>
    <x v="18"/>
  </r>
  <r>
    <x v="64"/>
    <x v="1"/>
    <x v="3"/>
    <x v="42"/>
    <x v="7"/>
    <x v="26"/>
    <x v="13"/>
  </r>
  <r>
    <x v="65"/>
    <x v="0"/>
    <x v="1"/>
    <x v="43"/>
    <x v="7"/>
    <x v="7"/>
    <x v="7"/>
  </r>
  <r>
    <x v="66"/>
    <x v="1"/>
    <x v="3"/>
    <x v="44"/>
    <x v="7"/>
    <x v="3"/>
    <x v="3"/>
  </r>
  <r>
    <x v="67"/>
    <x v="0"/>
    <x v="1"/>
    <x v="45"/>
    <x v="7"/>
    <x v="9"/>
    <x v="2"/>
  </r>
  <r>
    <x v="68"/>
    <x v="0"/>
    <x v="2"/>
    <x v="46"/>
    <x v="7"/>
    <x v="27"/>
    <x v="19"/>
  </r>
  <r>
    <x v="69"/>
    <x v="2"/>
    <x v="4"/>
    <x v="47"/>
    <x v="7"/>
    <x v="28"/>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D861B-6222-4618-A902-BBF5A70F66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7">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axis="axisRow" showAll="0" sortType="ascending">
      <items count="6">
        <item x="2"/>
        <item x="3"/>
        <item x="0"/>
        <item x="1"/>
        <item h="1"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2"/>
  </rowFields>
  <rowItems count="5">
    <i>
      <x/>
    </i>
    <i>
      <x v="1"/>
    </i>
    <i>
      <x v="3"/>
    </i>
    <i>
      <x v="2"/>
    </i>
    <i t="grand">
      <x/>
    </i>
  </rowItems>
  <colItems count="1">
    <i/>
  </colItems>
  <dataFields count="1">
    <dataField name="Sum of Annual_Salary ($)" fld="3"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913626-2DE8-4806-8656-3D900D2F9DB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C8" firstHeaderRow="1" firstDataRow="1" firstDataCol="1"/>
  <pivotFields count="7">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axis="axisRow" showAll="0">
      <items count="6">
        <item x="2"/>
        <item x="3"/>
        <item x="0"/>
        <item x="1"/>
        <item h="1" x="4"/>
        <item t="default"/>
      </items>
    </pivotField>
    <pivotField dataField="1" showAll="0"/>
    <pivotField showAll="0"/>
    <pivotField showAll="0"/>
    <pivotField showAll="0"/>
  </pivotFields>
  <rowFields count="1">
    <field x="2"/>
  </rowFields>
  <rowItems count="5">
    <i>
      <x/>
    </i>
    <i>
      <x v="1"/>
    </i>
    <i>
      <x v="2"/>
    </i>
    <i>
      <x v="3"/>
    </i>
    <i t="grand">
      <x/>
    </i>
  </rowItems>
  <colItems count="1">
    <i/>
  </colItems>
  <dataFields count="1">
    <dataField name="Sum of Annual_Salary ($)" fld="3" baseField="0" baseItem="0"/>
  </dataFields>
  <chartFormats count="6">
    <chartFormat chart="2"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664F0C-4C53-47E6-9355-D8DD2315449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9" firstHeaderRow="1" firstDataRow="2" firstDataCol="1"/>
  <pivotFields count="7">
    <pivotField showAll="0"/>
    <pivotField axis="axisCol" dataField="1" showAll="0">
      <items count="4">
        <item x="1"/>
        <item x="0"/>
        <item h="1" x="2"/>
        <item t="default"/>
      </items>
    </pivotField>
    <pivotField axis="axisRow" showAll="0">
      <items count="6">
        <item x="2"/>
        <item x="3"/>
        <item x="0"/>
        <item x="1"/>
        <item x="4"/>
        <item t="default"/>
      </items>
    </pivotField>
    <pivotField showAll="0"/>
    <pivotField showAll="0"/>
    <pivotField showAll="0"/>
    <pivotField showAll="0"/>
  </pivotFields>
  <rowFields count="1">
    <field x="2"/>
  </rowFields>
  <rowItems count="5">
    <i>
      <x/>
    </i>
    <i>
      <x v="1"/>
    </i>
    <i>
      <x v="2"/>
    </i>
    <i>
      <x v="3"/>
    </i>
    <i t="grand">
      <x/>
    </i>
  </rowItems>
  <colFields count="1">
    <field x="1"/>
  </colFields>
  <colItems count="3">
    <i>
      <x/>
    </i>
    <i>
      <x v="1"/>
    </i>
    <i t="grand">
      <x/>
    </i>
  </colItems>
  <dataFields count="1">
    <dataField name="Count of Gender" fld="1" subtotal="count" baseField="0" baseItem="0"/>
  </dataFields>
  <formats count="10">
    <format dxfId="12">
      <pivotArea type="all" dataOnly="0" outline="0" fieldPosition="0"/>
    </format>
    <format dxfId="11">
      <pivotArea outline="0" collapsedLevelsAreSubtotals="1" fieldPosition="0"/>
    </format>
    <format dxfId="10">
      <pivotArea type="origin" dataOnly="0" labelOnly="1" outline="0" fieldPosition="0"/>
    </format>
    <format dxfId="9">
      <pivotArea field="1" type="button" dataOnly="0" labelOnly="1" outline="0" axis="axisCol" fieldPosition="0"/>
    </format>
    <format dxfId="8">
      <pivotArea type="topRight" dataOnly="0" labelOnly="1" outline="0" fieldPosition="0"/>
    </format>
    <format dxfId="7">
      <pivotArea field="2" type="button" dataOnly="0" labelOnly="1" outline="0" axis="axisRow" fieldPosition="0"/>
    </format>
    <format dxfId="6">
      <pivotArea dataOnly="0" labelOnly="1" fieldPosition="0">
        <references count="1">
          <reference field="2" count="4">
            <x v="0"/>
            <x v="1"/>
            <x v="2"/>
            <x v="3"/>
          </reference>
        </references>
      </pivotArea>
    </format>
    <format dxfId="5">
      <pivotArea dataOnly="0" labelOnly="1" grandRow="1" outline="0" fieldPosition="0"/>
    </format>
    <format dxfId="4">
      <pivotArea dataOnly="0" labelOnly="1" fieldPosition="0">
        <references count="1">
          <reference field="1" count="0"/>
        </references>
      </pivotArea>
    </format>
    <format dxfId="3">
      <pivotArea dataOnly="0" labelOnly="1" grandCol="1" outline="0" fieldPosition="0"/>
    </format>
  </formats>
  <chartFormats count="2">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zoomScale="110" zoomScaleNormal="110" workbookViewId="0">
      <selection activeCell="G1" activeCellId="1" sqref="D1:D1048576 G1:G1048576"/>
    </sheetView>
  </sheetViews>
  <sheetFormatPr defaultRowHeight="14.4" x14ac:dyDescent="0.3"/>
  <cols>
    <col min="1" max="2" width="16.88671875" customWidth="1"/>
    <col min="3" max="3" width="12" customWidth="1"/>
    <col min="4" max="4" width="17.44140625" customWidth="1"/>
    <col min="5" max="5" width="12" hidden="1" customWidth="1"/>
    <col min="7" max="7" width="20.6640625" customWidth="1"/>
    <col min="8" max="8" width="8.44140625" customWidth="1"/>
  </cols>
  <sheetData>
    <row r="1" spans="1:8" x14ac:dyDescent="0.3">
      <c r="A1" s="1" t="s">
        <v>0</v>
      </c>
      <c r="B1" s="1" t="s">
        <v>1</v>
      </c>
      <c r="C1" s="1" t="s">
        <v>2</v>
      </c>
      <c r="D1" s="1" t="s">
        <v>3</v>
      </c>
      <c r="E1" s="1" t="s">
        <v>4</v>
      </c>
      <c r="F1" s="1" t="s">
        <v>5</v>
      </c>
      <c r="G1" s="1" t="s">
        <v>6</v>
      </c>
    </row>
    <row r="2" spans="1:8" x14ac:dyDescent="0.3">
      <c r="A2" s="1">
        <v>1010</v>
      </c>
      <c r="B2" s="1" t="s">
        <v>7</v>
      </c>
      <c r="C2" s="1" t="s">
        <v>8</v>
      </c>
      <c r="D2" s="1">
        <v>27000</v>
      </c>
      <c r="E2" s="1">
        <v>1</v>
      </c>
      <c r="F2" s="3">
        <v>22</v>
      </c>
      <c r="G2" s="1">
        <v>0</v>
      </c>
      <c r="H2" s="2"/>
    </row>
    <row r="3" spans="1:8" x14ac:dyDescent="0.3">
      <c r="A3" s="1">
        <v>1011</v>
      </c>
      <c r="B3" s="1" t="s">
        <v>9</v>
      </c>
      <c r="C3" s="1" t="s">
        <v>8</v>
      </c>
      <c r="D3" s="1">
        <v>48000</v>
      </c>
      <c r="E3" s="1">
        <v>4</v>
      </c>
      <c r="F3" s="3">
        <v>27</v>
      </c>
      <c r="G3" s="1">
        <v>4</v>
      </c>
      <c r="H3" s="2"/>
    </row>
    <row r="4" spans="1:8" x14ac:dyDescent="0.3">
      <c r="A4" s="1">
        <v>1012</v>
      </c>
      <c r="B4" s="1" t="s">
        <v>7</v>
      </c>
      <c r="C4" s="1" t="s">
        <v>10</v>
      </c>
      <c r="D4" s="1">
        <v>75000</v>
      </c>
      <c r="E4" s="1">
        <v>10</v>
      </c>
      <c r="F4" s="3">
        <v>31</v>
      </c>
      <c r="G4" s="1">
        <v>7</v>
      </c>
      <c r="H4" s="2"/>
    </row>
    <row r="5" spans="1:8" x14ac:dyDescent="0.3">
      <c r="A5" s="1">
        <v>1013</v>
      </c>
      <c r="B5" s="1" t="s">
        <v>7</v>
      </c>
      <c r="C5" s="1" t="s">
        <v>10</v>
      </c>
      <c r="D5" s="1">
        <v>61000</v>
      </c>
      <c r="E5" s="1">
        <v>4</v>
      </c>
      <c r="F5" s="3">
        <v>29</v>
      </c>
      <c r="G5" s="1">
        <v>6</v>
      </c>
      <c r="H5" s="2"/>
    </row>
    <row r="6" spans="1:8" x14ac:dyDescent="0.3">
      <c r="A6" s="1">
        <v>1014</v>
      </c>
      <c r="B6" s="1" t="s">
        <v>9</v>
      </c>
      <c r="C6" s="1" t="s">
        <v>11</v>
      </c>
      <c r="D6" s="1">
        <v>45000</v>
      </c>
      <c r="E6" s="1">
        <v>4</v>
      </c>
      <c r="F6" s="3">
        <v>27</v>
      </c>
      <c r="G6" s="1">
        <v>4</v>
      </c>
      <c r="H6" s="2"/>
    </row>
    <row r="7" spans="1:8" x14ac:dyDescent="0.3">
      <c r="A7" s="1">
        <v>1015</v>
      </c>
      <c r="B7" s="1" t="s">
        <v>7</v>
      </c>
      <c r="C7" s="1" t="s">
        <v>11</v>
      </c>
      <c r="D7" s="1">
        <v>40000</v>
      </c>
      <c r="E7" s="1">
        <v>0</v>
      </c>
      <c r="F7" s="3">
        <v>26</v>
      </c>
      <c r="G7" s="1">
        <v>3</v>
      </c>
      <c r="H7" s="2"/>
    </row>
    <row r="8" spans="1:8" x14ac:dyDescent="0.3">
      <c r="A8" s="1">
        <v>1016</v>
      </c>
      <c r="B8" s="1" t="s">
        <v>9</v>
      </c>
      <c r="C8" s="1" t="s">
        <v>12</v>
      </c>
      <c r="D8" s="1">
        <v>42000</v>
      </c>
      <c r="E8" s="1">
        <v>2</v>
      </c>
      <c r="F8" s="3">
        <v>27</v>
      </c>
      <c r="G8" s="1">
        <v>4</v>
      </c>
      <c r="H8" s="2"/>
    </row>
    <row r="9" spans="1:8" x14ac:dyDescent="0.3">
      <c r="A9" s="1">
        <v>1017</v>
      </c>
      <c r="B9" s="1" t="s">
        <v>7</v>
      </c>
      <c r="C9" s="1" t="s">
        <v>8</v>
      </c>
      <c r="D9" s="1">
        <v>28000</v>
      </c>
      <c r="E9" s="1">
        <v>1</v>
      </c>
      <c r="F9" s="3">
        <v>23</v>
      </c>
      <c r="G9" s="1">
        <v>0</v>
      </c>
      <c r="H9" s="2"/>
    </row>
    <row r="10" spans="1:8" x14ac:dyDescent="0.3">
      <c r="A10" s="1">
        <v>1018</v>
      </c>
      <c r="B10" s="1" t="s">
        <v>9</v>
      </c>
      <c r="C10" s="1" t="s">
        <v>8</v>
      </c>
      <c r="D10" s="1">
        <v>48000</v>
      </c>
      <c r="E10" s="1">
        <v>4</v>
      </c>
      <c r="F10" s="3">
        <v>27</v>
      </c>
      <c r="G10" s="1">
        <v>4</v>
      </c>
      <c r="H10" s="2"/>
    </row>
    <row r="11" spans="1:8" x14ac:dyDescent="0.3">
      <c r="A11" s="1">
        <v>1019</v>
      </c>
      <c r="B11" s="1" t="s">
        <v>7</v>
      </c>
      <c r="C11" s="1" t="s">
        <v>10</v>
      </c>
      <c r="D11" s="1">
        <v>65000</v>
      </c>
      <c r="E11" s="1">
        <v>4</v>
      </c>
      <c r="F11" s="3">
        <v>32</v>
      </c>
      <c r="G11" s="1">
        <v>7</v>
      </c>
      <c r="H11" s="2"/>
    </row>
    <row r="12" spans="1:8" x14ac:dyDescent="0.3">
      <c r="A12" s="1">
        <v>1020</v>
      </c>
      <c r="B12" s="1" t="s">
        <v>7</v>
      </c>
      <c r="C12" s="1" t="s">
        <v>10</v>
      </c>
      <c r="D12" s="1">
        <v>54000</v>
      </c>
      <c r="E12" s="1">
        <v>4</v>
      </c>
      <c r="F12" s="3">
        <v>28</v>
      </c>
      <c r="G12" s="1">
        <v>4</v>
      </c>
      <c r="H12" s="2"/>
    </row>
    <row r="13" spans="1:8" x14ac:dyDescent="0.3">
      <c r="A13" s="1">
        <v>1021</v>
      </c>
      <c r="B13" s="1" t="s">
        <v>9</v>
      </c>
      <c r="C13" s="1" t="s">
        <v>8</v>
      </c>
      <c r="D13" s="1">
        <v>45000</v>
      </c>
      <c r="E13" s="1">
        <v>4</v>
      </c>
      <c r="F13" s="3">
        <v>27</v>
      </c>
      <c r="G13" s="1">
        <v>4</v>
      </c>
      <c r="H13" t="s">
        <v>13</v>
      </c>
    </row>
    <row r="14" spans="1:8" x14ac:dyDescent="0.3">
      <c r="A14" s="1">
        <v>1022</v>
      </c>
      <c r="B14" s="1" t="s">
        <v>7</v>
      </c>
      <c r="C14" s="1" t="s">
        <v>8</v>
      </c>
      <c r="D14" s="1">
        <v>29000</v>
      </c>
      <c r="E14" s="1">
        <v>0</v>
      </c>
      <c r="F14" s="3">
        <v>22</v>
      </c>
      <c r="G14" s="1">
        <v>0</v>
      </c>
    </row>
    <row r="15" spans="1:8" x14ac:dyDescent="0.3">
      <c r="A15" s="1">
        <v>1023</v>
      </c>
      <c r="B15" s="1" t="s">
        <v>7</v>
      </c>
      <c r="C15" s="1" t="s">
        <v>11</v>
      </c>
      <c r="D15" s="1">
        <v>48000</v>
      </c>
      <c r="E15" s="1">
        <v>2</v>
      </c>
      <c r="F15" s="3">
        <v>27</v>
      </c>
      <c r="G15" s="1">
        <v>4</v>
      </c>
    </row>
    <row r="16" spans="1:8" x14ac:dyDescent="0.3">
      <c r="A16" s="1">
        <v>1024</v>
      </c>
      <c r="B16" s="1" t="s">
        <v>9</v>
      </c>
      <c r="C16" s="1" t="s">
        <v>12</v>
      </c>
      <c r="D16" s="1">
        <v>95000</v>
      </c>
      <c r="E16" s="1">
        <v>9</v>
      </c>
      <c r="F16" s="3">
        <v>35</v>
      </c>
      <c r="G16" s="1">
        <v>9</v>
      </c>
    </row>
    <row r="17" spans="1:7" x14ac:dyDescent="0.3">
      <c r="A17" s="1">
        <v>1025</v>
      </c>
      <c r="B17" s="1" t="s">
        <v>7</v>
      </c>
      <c r="C17" s="1" t="s">
        <v>8</v>
      </c>
      <c r="D17" s="1">
        <v>78000</v>
      </c>
      <c r="E17" s="1">
        <v>4</v>
      </c>
      <c r="F17" s="3">
        <v>33</v>
      </c>
      <c r="G17" s="1">
        <v>8</v>
      </c>
    </row>
    <row r="18" spans="1:7" x14ac:dyDescent="0.3">
      <c r="A18" s="1">
        <v>1026</v>
      </c>
      <c r="B18" s="1" t="s">
        <v>7</v>
      </c>
      <c r="C18" s="1" t="s">
        <v>10</v>
      </c>
      <c r="D18" s="1">
        <v>54000</v>
      </c>
      <c r="E18" s="1">
        <v>4</v>
      </c>
      <c r="F18" s="3">
        <v>28</v>
      </c>
      <c r="G18" s="1">
        <v>5</v>
      </c>
    </row>
    <row r="19" spans="1:7" x14ac:dyDescent="0.3">
      <c r="A19" s="1">
        <v>1027</v>
      </c>
      <c r="B19" s="1" t="s">
        <v>9</v>
      </c>
      <c r="C19" s="1" t="s">
        <v>12</v>
      </c>
      <c r="D19" s="1">
        <v>28000</v>
      </c>
      <c r="E19" s="1">
        <v>1</v>
      </c>
      <c r="F19" s="3">
        <v>22</v>
      </c>
      <c r="G19" s="1">
        <v>0</v>
      </c>
    </row>
    <row r="20" spans="1:7" x14ac:dyDescent="0.3">
      <c r="A20" s="1">
        <v>1028</v>
      </c>
      <c r="B20" s="1" t="s">
        <v>7</v>
      </c>
      <c r="C20" s="1" t="s">
        <v>12</v>
      </c>
      <c r="D20" s="1">
        <v>36000</v>
      </c>
      <c r="E20" s="1">
        <v>0</v>
      </c>
      <c r="F20" s="3">
        <v>25</v>
      </c>
      <c r="G20" s="1">
        <v>3</v>
      </c>
    </row>
    <row r="21" spans="1:7" x14ac:dyDescent="0.3">
      <c r="A21" s="1">
        <v>1029</v>
      </c>
      <c r="B21" s="1" t="s">
        <v>7</v>
      </c>
      <c r="C21" s="1" t="s">
        <v>8</v>
      </c>
      <c r="D21" s="1">
        <v>42000</v>
      </c>
      <c r="E21" s="1">
        <v>2</v>
      </c>
      <c r="F21" s="3">
        <v>27</v>
      </c>
      <c r="G21" s="1">
        <v>4</v>
      </c>
    </row>
    <row r="22" spans="1:7" x14ac:dyDescent="0.3">
      <c r="A22" s="1">
        <v>1030</v>
      </c>
      <c r="B22" s="1" t="s">
        <v>7</v>
      </c>
      <c r="C22" s="1" t="s">
        <v>10</v>
      </c>
      <c r="D22" s="1">
        <v>94000</v>
      </c>
      <c r="E22" s="1">
        <v>4</v>
      </c>
      <c r="F22" s="3">
        <v>37</v>
      </c>
      <c r="G22" s="1">
        <v>12</v>
      </c>
    </row>
    <row r="23" spans="1:7" x14ac:dyDescent="0.3">
      <c r="A23" s="1">
        <v>1031</v>
      </c>
      <c r="B23" s="1" t="s">
        <v>7</v>
      </c>
      <c r="C23" s="1" t="s">
        <v>10</v>
      </c>
      <c r="D23" s="1">
        <v>42000</v>
      </c>
      <c r="E23" s="1">
        <v>2</v>
      </c>
      <c r="F23" s="3">
        <v>27</v>
      </c>
      <c r="G23" s="1">
        <v>5</v>
      </c>
    </row>
    <row r="24" spans="1:7" x14ac:dyDescent="0.3">
      <c r="A24" s="1">
        <v>1032</v>
      </c>
      <c r="B24" s="1" t="s">
        <v>9</v>
      </c>
      <c r="C24" s="1" t="s">
        <v>11</v>
      </c>
      <c r="D24" s="1">
        <v>30000</v>
      </c>
      <c r="E24" s="1">
        <v>4</v>
      </c>
      <c r="F24" s="3">
        <v>24</v>
      </c>
      <c r="G24" s="1">
        <v>1</v>
      </c>
    </row>
    <row r="25" spans="1:7" x14ac:dyDescent="0.3">
      <c r="A25" s="1">
        <v>1033</v>
      </c>
      <c r="B25" s="1" t="s">
        <v>7</v>
      </c>
      <c r="C25" s="1" t="s">
        <v>11</v>
      </c>
      <c r="D25" s="1">
        <v>48000</v>
      </c>
      <c r="E25" s="1">
        <v>4</v>
      </c>
      <c r="F25" s="3">
        <v>27</v>
      </c>
      <c r="G25" s="1">
        <v>4</v>
      </c>
    </row>
    <row r="26" spans="1:7" x14ac:dyDescent="0.3">
      <c r="A26" s="1">
        <v>1034</v>
      </c>
      <c r="B26" s="1" t="s">
        <v>7</v>
      </c>
      <c r="C26" s="1" t="s">
        <v>8</v>
      </c>
      <c r="D26" s="1">
        <v>52000</v>
      </c>
      <c r="E26" s="1">
        <v>5</v>
      </c>
      <c r="F26" s="3">
        <v>28</v>
      </c>
      <c r="G26" s="1">
        <v>5</v>
      </c>
    </row>
    <row r="27" spans="1:7" x14ac:dyDescent="0.3">
      <c r="A27" s="1">
        <v>1035</v>
      </c>
      <c r="B27" s="1" t="s">
        <v>7</v>
      </c>
      <c r="C27" s="1" t="s">
        <v>8</v>
      </c>
      <c r="D27" s="1">
        <v>36000</v>
      </c>
      <c r="E27" s="1">
        <v>1</v>
      </c>
      <c r="F27" s="3">
        <v>26</v>
      </c>
      <c r="G27" s="1">
        <v>2</v>
      </c>
    </row>
    <row r="28" spans="1:7" x14ac:dyDescent="0.3">
      <c r="A28" s="1">
        <v>1036</v>
      </c>
      <c r="B28" s="1" t="s">
        <v>7</v>
      </c>
      <c r="C28" s="1" t="s">
        <v>8</v>
      </c>
      <c r="D28" s="1">
        <v>48000</v>
      </c>
      <c r="E28" s="1">
        <v>4</v>
      </c>
      <c r="F28" s="3">
        <v>27</v>
      </c>
      <c r="G28" s="1">
        <v>4</v>
      </c>
    </row>
    <row r="29" spans="1:7" x14ac:dyDescent="0.3">
      <c r="A29" s="1">
        <v>1037</v>
      </c>
      <c r="B29" s="1" t="s">
        <v>9</v>
      </c>
      <c r="C29" s="1" t="s">
        <v>8</v>
      </c>
      <c r="D29" s="1">
        <v>48000</v>
      </c>
      <c r="E29" s="1">
        <v>4</v>
      </c>
      <c r="F29" s="3">
        <v>27</v>
      </c>
      <c r="G29" s="1">
        <v>4</v>
      </c>
    </row>
    <row r="30" spans="1:7" x14ac:dyDescent="0.3">
      <c r="A30" s="1">
        <v>1038</v>
      </c>
      <c r="B30" s="1" t="s">
        <v>9</v>
      </c>
      <c r="C30" s="1" t="s">
        <v>12</v>
      </c>
      <c r="D30" s="1">
        <v>56000</v>
      </c>
      <c r="E30" s="1">
        <v>4</v>
      </c>
      <c r="F30" s="3">
        <v>29</v>
      </c>
      <c r="G30" s="1">
        <v>5</v>
      </c>
    </row>
    <row r="31" spans="1:7" x14ac:dyDescent="0.3">
      <c r="A31" s="1">
        <v>1039</v>
      </c>
      <c r="B31" s="1" t="s">
        <v>9</v>
      </c>
      <c r="C31" s="1" t="s">
        <v>12</v>
      </c>
      <c r="D31" s="1">
        <v>140000</v>
      </c>
      <c r="E31" s="1">
        <v>9</v>
      </c>
      <c r="F31" s="3">
        <v>49</v>
      </c>
      <c r="G31" s="1">
        <v>20</v>
      </c>
    </row>
    <row r="32" spans="1:7" x14ac:dyDescent="0.3">
      <c r="A32" s="1">
        <v>1040</v>
      </c>
      <c r="B32" s="1" t="s">
        <v>7</v>
      </c>
      <c r="C32" s="1" t="s">
        <v>12</v>
      </c>
      <c r="D32" s="1">
        <v>38000</v>
      </c>
      <c r="E32" s="1">
        <v>1</v>
      </c>
      <c r="F32" s="3">
        <v>26</v>
      </c>
      <c r="G32" s="1">
        <v>3</v>
      </c>
    </row>
    <row r="33" spans="1:10" x14ac:dyDescent="0.3">
      <c r="A33" s="1">
        <v>1040</v>
      </c>
      <c r="B33" s="1" t="s">
        <v>7</v>
      </c>
      <c r="C33" s="1" t="s">
        <v>11</v>
      </c>
      <c r="D33" s="1">
        <v>68000</v>
      </c>
      <c r="E33" s="1"/>
      <c r="F33" s="3">
        <v>32</v>
      </c>
      <c r="G33" s="1">
        <v>8</v>
      </c>
    </row>
    <row r="34" spans="1:10" x14ac:dyDescent="0.3">
      <c r="A34" s="1">
        <v>1041</v>
      </c>
      <c r="B34" s="1" t="s">
        <v>7</v>
      </c>
      <c r="C34" s="1" t="s">
        <v>10</v>
      </c>
      <c r="D34" s="1">
        <v>36000</v>
      </c>
      <c r="E34" s="1">
        <v>2</v>
      </c>
      <c r="F34" s="3">
        <v>26</v>
      </c>
      <c r="G34" s="1">
        <v>2</v>
      </c>
    </row>
    <row r="35" spans="1:10" x14ac:dyDescent="0.3">
      <c r="A35" s="1">
        <v>1042</v>
      </c>
      <c r="B35" s="1" t="s">
        <v>7</v>
      </c>
      <c r="C35" s="1" t="s">
        <v>10</v>
      </c>
      <c r="D35" s="1">
        <v>32000</v>
      </c>
      <c r="E35" s="1">
        <v>9</v>
      </c>
      <c r="F35" s="3">
        <v>24</v>
      </c>
      <c r="G35" s="1">
        <v>1</v>
      </c>
    </row>
    <row r="36" spans="1:10" x14ac:dyDescent="0.3">
      <c r="A36" s="1">
        <v>1043</v>
      </c>
      <c r="B36" s="1" t="s">
        <v>9</v>
      </c>
      <c r="C36" s="1" t="s">
        <v>10</v>
      </c>
      <c r="D36" s="1">
        <v>30000</v>
      </c>
      <c r="E36" s="1">
        <v>2</v>
      </c>
      <c r="F36" s="3">
        <v>24</v>
      </c>
      <c r="G36" s="1">
        <v>1</v>
      </c>
    </row>
    <row r="37" spans="1:10" x14ac:dyDescent="0.3">
      <c r="A37" s="1">
        <v>1044</v>
      </c>
      <c r="B37" s="1" t="s">
        <v>9</v>
      </c>
      <c r="C37" s="1" t="s">
        <v>10</v>
      </c>
      <c r="D37" s="1">
        <v>28500</v>
      </c>
      <c r="E37" s="1">
        <v>1</v>
      </c>
      <c r="F37" s="3">
        <v>23</v>
      </c>
      <c r="G37" s="1">
        <v>1</v>
      </c>
    </row>
    <row r="38" spans="1:10" x14ac:dyDescent="0.3">
      <c r="A38" s="1">
        <v>1045</v>
      </c>
      <c r="B38" s="1" t="s">
        <v>9</v>
      </c>
      <c r="C38" s="1" t="s">
        <v>8</v>
      </c>
      <c r="D38" s="1">
        <v>53000</v>
      </c>
      <c r="E38" s="1">
        <v>4</v>
      </c>
      <c r="F38" s="3">
        <v>28</v>
      </c>
      <c r="G38" s="1">
        <v>5</v>
      </c>
    </row>
    <row r="39" spans="1:10" x14ac:dyDescent="0.3">
      <c r="A39" s="1">
        <v>1046</v>
      </c>
      <c r="B39" s="1" t="s">
        <v>9</v>
      </c>
      <c r="C39" s="1" t="s">
        <v>12</v>
      </c>
      <c r="D39" s="1">
        <v>51000</v>
      </c>
      <c r="E39" s="1">
        <v>4</v>
      </c>
      <c r="F39" s="3">
        <v>28</v>
      </c>
      <c r="G39" s="1">
        <v>4</v>
      </c>
    </row>
    <row r="40" spans="1:10" x14ac:dyDescent="0.3">
      <c r="A40" s="1">
        <v>1047</v>
      </c>
      <c r="B40" s="1" t="s">
        <v>9</v>
      </c>
      <c r="C40" s="1" t="s">
        <v>10</v>
      </c>
      <c r="D40" s="1">
        <v>28000</v>
      </c>
      <c r="E40" s="1">
        <v>1</v>
      </c>
      <c r="F40" s="3">
        <v>22</v>
      </c>
      <c r="G40" s="1">
        <v>0</v>
      </c>
    </row>
    <row r="41" spans="1:10" x14ac:dyDescent="0.3">
      <c r="A41" s="1">
        <v>1048</v>
      </c>
      <c r="B41" s="1" t="s">
        <v>7</v>
      </c>
      <c r="C41" s="1" t="s">
        <v>11</v>
      </c>
      <c r="D41" s="1">
        <v>35000</v>
      </c>
      <c r="E41" s="1">
        <v>10</v>
      </c>
      <c r="F41" s="3">
        <v>26</v>
      </c>
      <c r="G41" s="1">
        <v>2</v>
      </c>
    </row>
    <row r="42" spans="1:10" x14ac:dyDescent="0.3">
      <c r="A42" s="1">
        <v>1049</v>
      </c>
      <c r="B42" s="1" t="s">
        <v>7</v>
      </c>
      <c r="C42" s="1" t="s">
        <v>11</v>
      </c>
      <c r="D42" s="1">
        <v>65000</v>
      </c>
      <c r="E42" s="1"/>
      <c r="F42" s="1">
        <v>32</v>
      </c>
      <c r="G42" s="1">
        <v>8</v>
      </c>
    </row>
    <row r="43" spans="1:10" x14ac:dyDescent="0.3">
      <c r="A43" s="1">
        <v>1050</v>
      </c>
      <c r="B43" s="1" t="s">
        <v>9</v>
      </c>
      <c r="C43" s="1" t="s">
        <v>12</v>
      </c>
      <c r="D43" s="1">
        <v>70000</v>
      </c>
      <c r="E43" s="1"/>
      <c r="F43" s="1">
        <v>35</v>
      </c>
      <c r="G43" s="1">
        <v>9</v>
      </c>
    </row>
    <row r="44" spans="1:10" x14ac:dyDescent="0.3">
      <c r="A44" s="1">
        <v>1051</v>
      </c>
      <c r="B44" s="1" t="s">
        <v>7</v>
      </c>
      <c r="C44" s="3" t="s">
        <v>10</v>
      </c>
      <c r="D44" s="1">
        <v>68000</v>
      </c>
      <c r="E44" s="1"/>
      <c r="F44" s="1">
        <v>33</v>
      </c>
      <c r="G44" s="1">
        <v>8</v>
      </c>
      <c r="I44" s="4"/>
      <c r="J44" s="4"/>
    </row>
    <row r="45" spans="1:10" x14ac:dyDescent="0.3">
      <c r="A45" s="1">
        <v>1052</v>
      </c>
      <c r="B45" s="1" t="s">
        <v>9</v>
      </c>
      <c r="C45" s="3" t="s">
        <v>12</v>
      </c>
      <c r="D45" s="1">
        <v>61000</v>
      </c>
      <c r="E45" s="1"/>
      <c r="F45" s="1">
        <v>31</v>
      </c>
      <c r="G45" s="1">
        <v>7</v>
      </c>
    </row>
    <row r="46" spans="1:10" x14ac:dyDescent="0.3">
      <c r="A46" s="1">
        <v>1053</v>
      </c>
      <c r="B46" s="1" t="s">
        <v>7</v>
      </c>
      <c r="C46" s="1" t="s">
        <v>10</v>
      </c>
      <c r="D46" s="1">
        <v>58000</v>
      </c>
      <c r="E46" s="1"/>
      <c r="F46" s="1">
        <v>30</v>
      </c>
      <c r="G46" s="1">
        <v>6</v>
      </c>
    </row>
    <row r="47" spans="1:10" x14ac:dyDescent="0.3">
      <c r="A47" s="1">
        <v>1054</v>
      </c>
      <c r="B47" s="1" t="s">
        <v>7</v>
      </c>
      <c r="C47" s="1" t="s">
        <v>11</v>
      </c>
      <c r="D47" s="1">
        <v>83000</v>
      </c>
      <c r="E47" s="1"/>
      <c r="F47" s="1">
        <v>36</v>
      </c>
      <c r="G47" s="1">
        <v>10</v>
      </c>
    </row>
    <row r="48" spans="1:10"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autoFilter ref="C1:D71" xr:uid="{00000000-0001-0000-0000-000000000000}"/>
  <sortState xmlns:xlrd2="http://schemas.microsoft.com/office/spreadsheetml/2017/richdata2" ref="G43:G59">
    <sortCondition ref="G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A1841-6830-4702-9233-2340EA936FCF}">
  <dimension ref="A3:L26"/>
  <sheetViews>
    <sheetView workbookViewId="0">
      <selection activeCell="D20" sqref="D20:L26"/>
    </sheetView>
  </sheetViews>
  <sheetFormatPr defaultRowHeight="14.4" x14ac:dyDescent="0.3"/>
  <cols>
    <col min="1" max="1" width="12.5546875" bestFit="1" customWidth="1"/>
    <col min="2" max="2" width="22.6640625" bestFit="1" customWidth="1"/>
    <col min="3" max="3" width="21.88671875" bestFit="1" customWidth="1"/>
  </cols>
  <sheetData>
    <row r="3" spans="1:2" x14ac:dyDescent="0.3">
      <c r="A3" s="6" t="s">
        <v>14</v>
      </c>
      <c r="B3" t="s">
        <v>16</v>
      </c>
    </row>
    <row r="4" spans="1:2" x14ac:dyDescent="0.3">
      <c r="A4" s="7" t="s">
        <v>11</v>
      </c>
      <c r="B4">
        <v>790000</v>
      </c>
    </row>
    <row r="5" spans="1:2" x14ac:dyDescent="0.3">
      <c r="A5" s="7" t="s">
        <v>12</v>
      </c>
      <c r="B5">
        <v>987000</v>
      </c>
    </row>
    <row r="6" spans="1:2" x14ac:dyDescent="0.3">
      <c r="A6" s="7" t="s">
        <v>10</v>
      </c>
      <c r="B6">
        <v>1089000</v>
      </c>
    </row>
    <row r="7" spans="1:2" x14ac:dyDescent="0.3">
      <c r="A7" s="7" t="s">
        <v>8</v>
      </c>
      <c r="B7">
        <v>1282900</v>
      </c>
    </row>
    <row r="8" spans="1:2" x14ac:dyDescent="0.3">
      <c r="A8" s="7" t="s">
        <v>15</v>
      </c>
      <c r="B8">
        <v>4148900</v>
      </c>
    </row>
    <row r="20" spans="4:12" x14ac:dyDescent="0.3">
      <c r="D20" s="22" t="s">
        <v>32</v>
      </c>
      <c r="E20" s="22"/>
      <c r="F20" s="22"/>
      <c r="G20" s="22"/>
      <c r="H20" s="22"/>
      <c r="I20" s="22"/>
      <c r="J20" s="22"/>
      <c r="K20" s="22"/>
      <c r="L20" s="22"/>
    </row>
    <row r="21" spans="4:12" x14ac:dyDescent="0.3">
      <c r="D21" s="22"/>
      <c r="E21" s="22"/>
      <c r="F21" s="22"/>
      <c r="G21" s="22"/>
      <c r="H21" s="22"/>
      <c r="I21" s="22"/>
      <c r="J21" s="22"/>
      <c r="K21" s="22"/>
      <c r="L21" s="22"/>
    </row>
    <row r="22" spans="4:12" x14ac:dyDescent="0.3">
      <c r="D22" s="22"/>
      <c r="E22" s="22"/>
      <c r="F22" s="22"/>
      <c r="G22" s="22"/>
      <c r="H22" s="22"/>
      <c r="I22" s="22"/>
      <c r="J22" s="22"/>
      <c r="K22" s="22"/>
      <c r="L22" s="22"/>
    </row>
    <row r="23" spans="4:12" x14ac:dyDescent="0.3">
      <c r="D23" s="22"/>
      <c r="E23" s="22"/>
      <c r="F23" s="22"/>
      <c r="G23" s="22"/>
      <c r="H23" s="22"/>
      <c r="I23" s="22"/>
      <c r="J23" s="22"/>
      <c r="K23" s="22"/>
      <c r="L23" s="22"/>
    </row>
    <row r="24" spans="4:12" x14ac:dyDescent="0.3">
      <c r="D24" s="22"/>
      <c r="E24" s="22"/>
      <c r="F24" s="22"/>
      <c r="G24" s="22"/>
      <c r="H24" s="22"/>
      <c r="I24" s="22"/>
      <c r="J24" s="22"/>
      <c r="K24" s="22"/>
      <c r="L24" s="22"/>
    </row>
    <row r="25" spans="4:12" x14ac:dyDescent="0.3">
      <c r="D25" s="22"/>
      <c r="E25" s="22"/>
      <c r="F25" s="22"/>
      <c r="G25" s="22"/>
      <c r="H25" s="22"/>
      <c r="I25" s="22"/>
      <c r="J25" s="22"/>
      <c r="K25" s="22"/>
      <c r="L25" s="22"/>
    </row>
    <row r="26" spans="4:12" x14ac:dyDescent="0.3">
      <c r="D26" s="22"/>
      <c r="E26" s="22"/>
      <c r="F26" s="22"/>
      <c r="G26" s="22"/>
      <c r="H26" s="22"/>
      <c r="I26" s="22"/>
      <c r="J26" s="22"/>
      <c r="K26" s="22"/>
      <c r="L26" s="22"/>
    </row>
  </sheetData>
  <mergeCells count="1">
    <mergeCell ref="D20:L26"/>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44D0B-0AB7-4713-BCD3-39B200040550}">
  <dimension ref="B3:E20"/>
  <sheetViews>
    <sheetView workbookViewId="0">
      <selection activeCell="B13" sqref="B13:E20"/>
    </sheetView>
  </sheetViews>
  <sheetFormatPr defaultRowHeight="14.4" x14ac:dyDescent="0.3"/>
  <cols>
    <col min="2" max="2" width="15.6640625" customWidth="1"/>
    <col min="3" max="3" width="23.88671875" customWidth="1"/>
  </cols>
  <sheetData>
    <row r="3" spans="2:5" x14ac:dyDescent="0.3">
      <c r="B3" s="6" t="s">
        <v>14</v>
      </c>
      <c r="C3" t="s">
        <v>16</v>
      </c>
    </row>
    <row r="4" spans="2:5" x14ac:dyDescent="0.3">
      <c r="B4" s="7" t="s">
        <v>11</v>
      </c>
      <c r="C4">
        <v>790000</v>
      </c>
    </row>
    <row r="5" spans="2:5" x14ac:dyDescent="0.3">
      <c r="B5" s="7" t="s">
        <v>12</v>
      </c>
      <c r="C5">
        <v>987000</v>
      </c>
    </row>
    <row r="6" spans="2:5" x14ac:dyDescent="0.3">
      <c r="B6" s="7" t="s">
        <v>8</v>
      </c>
      <c r="C6">
        <v>1282900</v>
      </c>
    </row>
    <row r="7" spans="2:5" x14ac:dyDescent="0.3">
      <c r="B7" s="7" t="s">
        <v>10</v>
      </c>
      <c r="C7">
        <v>1089000</v>
      </c>
    </row>
    <row r="8" spans="2:5" x14ac:dyDescent="0.3">
      <c r="B8" s="7" t="s">
        <v>15</v>
      </c>
      <c r="C8">
        <v>4148900</v>
      </c>
    </row>
    <row r="13" spans="2:5" x14ac:dyDescent="0.3">
      <c r="B13" s="22" t="s">
        <v>31</v>
      </c>
      <c r="C13" s="22"/>
      <c r="D13" s="22"/>
      <c r="E13" s="22"/>
    </row>
    <row r="14" spans="2:5" x14ac:dyDescent="0.3">
      <c r="B14" s="22"/>
      <c r="C14" s="22"/>
      <c r="D14" s="22"/>
      <c r="E14" s="22"/>
    </row>
    <row r="15" spans="2:5" x14ac:dyDescent="0.3">
      <c r="B15" s="22"/>
      <c r="C15" s="22"/>
      <c r="D15" s="22"/>
      <c r="E15" s="22"/>
    </row>
    <row r="16" spans="2:5" x14ac:dyDescent="0.3">
      <c r="B16" s="22"/>
      <c r="C16" s="22"/>
      <c r="D16" s="22"/>
      <c r="E16" s="22"/>
    </row>
    <row r="17" spans="2:5" x14ac:dyDescent="0.3">
      <c r="B17" s="22"/>
      <c r="C17" s="22"/>
      <c r="D17" s="22"/>
      <c r="E17" s="22"/>
    </row>
    <row r="18" spans="2:5" x14ac:dyDescent="0.3">
      <c r="B18" s="22"/>
      <c r="C18" s="22"/>
      <c r="D18" s="22"/>
      <c r="E18" s="22"/>
    </row>
    <row r="19" spans="2:5" x14ac:dyDescent="0.3">
      <c r="B19" s="22"/>
      <c r="C19" s="22"/>
      <c r="D19" s="22"/>
      <c r="E19" s="22"/>
    </row>
    <row r="20" spans="2:5" x14ac:dyDescent="0.3">
      <c r="B20" s="22"/>
      <c r="C20" s="22"/>
      <c r="D20" s="22"/>
      <c r="E20" s="22"/>
    </row>
  </sheetData>
  <mergeCells count="1">
    <mergeCell ref="B13:E20"/>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1C898-DE1B-4C1D-92EA-025034ED0866}">
  <dimension ref="A3:F23"/>
  <sheetViews>
    <sheetView workbookViewId="0">
      <selection activeCell="A13" sqref="A13:F23"/>
    </sheetView>
  </sheetViews>
  <sheetFormatPr defaultRowHeight="14.4" x14ac:dyDescent="0.3"/>
  <cols>
    <col min="1" max="1" width="15" bestFit="1" customWidth="1"/>
    <col min="2" max="2" width="15.5546875" bestFit="1" customWidth="1"/>
    <col min="3" max="3" width="5.21875" bestFit="1" customWidth="1"/>
    <col min="4" max="5" width="10.77734375" bestFit="1" customWidth="1"/>
  </cols>
  <sheetData>
    <row r="3" spans="1:6" x14ac:dyDescent="0.3">
      <c r="A3" s="8" t="s">
        <v>17</v>
      </c>
      <c r="B3" s="8" t="s">
        <v>18</v>
      </c>
      <c r="C3" s="9"/>
      <c r="D3" s="9"/>
    </row>
    <row r="4" spans="1:6" x14ac:dyDescent="0.3">
      <c r="A4" s="8" t="s">
        <v>14</v>
      </c>
      <c r="B4" s="9" t="s">
        <v>9</v>
      </c>
      <c r="C4" s="9" t="s">
        <v>7</v>
      </c>
      <c r="D4" s="9" t="s">
        <v>15</v>
      </c>
    </row>
    <row r="5" spans="1:6" x14ac:dyDescent="0.3">
      <c r="A5" s="9" t="s">
        <v>11</v>
      </c>
      <c r="B5" s="9">
        <v>2</v>
      </c>
      <c r="C5" s="9">
        <v>11</v>
      </c>
      <c r="D5" s="9">
        <v>13</v>
      </c>
    </row>
    <row r="6" spans="1:6" x14ac:dyDescent="0.3">
      <c r="A6" s="9" t="s">
        <v>12</v>
      </c>
      <c r="B6" s="9">
        <v>11</v>
      </c>
      <c r="C6" s="9">
        <v>4</v>
      </c>
      <c r="D6" s="9">
        <v>15</v>
      </c>
    </row>
    <row r="7" spans="1:6" x14ac:dyDescent="0.3">
      <c r="A7" s="9" t="s">
        <v>8</v>
      </c>
      <c r="B7" s="9">
        <v>10</v>
      </c>
      <c r="C7" s="9">
        <v>12</v>
      </c>
      <c r="D7" s="9">
        <v>22</v>
      </c>
    </row>
    <row r="8" spans="1:6" x14ac:dyDescent="0.3">
      <c r="A8" s="9" t="s">
        <v>10</v>
      </c>
      <c r="B8" s="9">
        <v>4</v>
      </c>
      <c r="C8" s="9">
        <v>16</v>
      </c>
      <c r="D8" s="9">
        <v>20</v>
      </c>
    </row>
    <row r="9" spans="1:6" x14ac:dyDescent="0.3">
      <c r="A9" s="9" t="s">
        <v>15</v>
      </c>
      <c r="B9" s="9">
        <v>27</v>
      </c>
      <c r="C9" s="9">
        <v>43</v>
      </c>
      <c r="D9" s="9">
        <v>70</v>
      </c>
    </row>
    <row r="13" spans="1:6" x14ac:dyDescent="0.3">
      <c r="A13" s="22" t="s">
        <v>30</v>
      </c>
      <c r="B13" s="22"/>
      <c r="C13" s="22"/>
      <c r="D13" s="22"/>
      <c r="E13" s="22"/>
      <c r="F13" s="22"/>
    </row>
    <row r="14" spans="1:6" x14ac:dyDescent="0.3">
      <c r="A14" s="22"/>
      <c r="B14" s="22"/>
      <c r="C14" s="22"/>
      <c r="D14" s="22"/>
      <c r="E14" s="22"/>
      <c r="F14" s="22"/>
    </row>
    <row r="15" spans="1:6" x14ac:dyDescent="0.3">
      <c r="A15" s="22"/>
      <c r="B15" s="22"/>
      <c r="C15" s="22"/>
      <c r="D15" s="22"/>
      <c r="E15" s="22"/>
      <c r="F15" s="22"/>
    </row>
    <row r="16" spans="1:6" x14ac:dyDescent="0.3">
      <c r="A16" s="22"/>
      <c r="B16" s="22"/>
      <c r="C16" s="22"/>
      <c r="D16" s="22"/>
      <c r="E16" s="22"/>
      <c r="F16" s="22"/>
    </row>
    <row r="17" spans="1:6" x14ac:dyDescent="0.3">
      <c r="A17" s="22"/>
      <c r="B17" s="22"/>
      <c r="C17" s="22"/>
      <c r="D17" s="22"/>
      <c r="E17" s="22"/>
      <c r="F17" s="22"/>
    </row>
    <row r="18" spans="1:6" x14ac:dyDescent="0.3">
      <c r="A18" s="22"/>
      <c r="B18" s="22"/>
      <c r="C18" s="22"/>
      <c r="D18" s="22"/>
      <c r="E18" s="22"/>
      <c r="F18" s="22"/>
    </row>
    <row r="19" spans="1:6" x14ac:dyDescent="0.3">
      <c r="A19" s="22"/>
      <c r="B19" s="22"/>
      <c r="C19" s="22"/>
      <c r="D19" s="22"/>
      <c r="E19" s="22"/>
      <c r="F19" s="22"/>
    </row>
    <row r="20" spans="1:6" x14ac:dyDescent="0.3">
      <c r="A20" s="22"/>
      <c r="B20" s="22"/>
      <c r="C20" s="22"/>
      <c r="D20" s="22"/>
      <c r="E20" s="22"/>
      <c r="F20" s="22"/>
    </row>
    <row r="21" spans="1:6" x14ac:dyDescent="0.3">
      <c r="A21" s="22"/>
      <c r="B21" s="22"/>
      <c r="C21" s="22"/>
      <c r="D21" s="22"/>
      <c r="E21" s="22"/>
      <c r="F21" s="22"/>
    </row>
    <row r="22" spans="1:6" x14ac:dyDescent="0.3">
      <c r="A22" s="22"/>
      <c r="B22" s="22"/>
      <c r="C22" s="22"/>
      <c r="D22" s="22"/>
      <c r="E22" s="22"/>
      <c r="F22" s="22"/>
    </row>
    <row r="23" spans="1:6" x14ac:dyDescent="0.3">
      <c r="A23" s="22"/>
      <c r="B23" s="22"/>
      <c r="C23" s="22"/>
      <c r="D23" s="22"/>
      <c r="E23" s="22"/>
      <c r="F23" s="22"/>
    </row>
  </sheetData>
  <mergeCells count="1">
    <mergeCell ref="A13:F2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5230C-7C38-49D7-99EA-2121AFA124DC}">
  <dimension ref="A1:M19"/>
  <sheetViews>
    <sheetView workbookViewId="0">
      <selection activeCell="H6" sqref="H6:M14"/>
    </sheetView>
  </sheetViews>
  <sheetFormatPr defaultRowHeight="14.4" x14ac:dyDescent="0.3"/>
  <cols>
    <col min="1" max="1" width="15" customWidth="1"/>
    <col min="2" max="2" width="14.6640625" customWidth="1"/>
    <col min="3" max="3" width="19.109375" customWidth="1"/>
    <col min="6" max="6" width="16.109375" customWidth="1"/>
    <col min="7" max="7" width="16.21875" customWidth="1"/>
  </cols>
  <sheetData>
    <row r="1" spans="1:13" x14ac:dyDescent="0.3">
      <c r="A1" s="10" t="s">
        <v>2</v>
      </c>
      <c r="B1" s="10" t="s">
        <v>3</v>
      </c>
      <c r="C1" s="10" t="s">
        <v>6</v>
      </c>
    </row>
    <row r="2" spans="1:13" x14ac:dyDescent="0.3">
      <c r="A2" s="10" t="s">
        <v>8</v>
      </c>
      <c r="B2" s="10">
        <v>27000</v>
      </c>
      <c r="C2" s="10">
        <v>0</v>
      </c>
    </row>
    <row r="3" spans="1:13" x14ac:dyDescent="0.3">
      <c r="A3" s="10" t="s">
        <v>8</v>
      </c>
      <c r="B3" s="10">
        <v>28000</v>
      </c>
      <c r="C3" s="10">
        <v>0</v>
      </c>
      <c r="E3" t="s">
        <v>19</v>
      </c>
    </row>
    <row r="4" spans="1:13" x14ac:dyDescent="0.3">
      <c r="A4" s="10" t="s">
        <v>8</v>
      </c>
      <c r="B4" s="10">
        <v>29000</v>
      </c>
      <c r="C4" s="10">
        <v>0</v>
      </c>
      <c r="F4" s="9">
        <f>AVERAGE(B2:B6)</f>
        <v>28100</v>
      </c>
    </row>
    <row r="5" spans="1:13" x14ac:dyDescent="0.3">
      <c r="A5" s="10" t="s">
        <v>8</v>
      </c>
      <c r="B5" s="11">
        <v>27500</v>
      </c>
      <c r="C5" s="10">
        <v>0</v>
      </c>
    </row>
    <row r="6" spans="1:13" x14ac:dyDescent="0.3">
      <c r="A6" s="10" t="s">
        <v>8</v>
      </c>
      <c r="B6" s="10">
        <v>29000</v>
      </c>
      <c r="C6" s="10">
        <v>0</v>
      </c>
      <c r="H6" s="22" t="s">
        <v>29</v>
      </c>
      <c r="I6" s="22"/>
      <c r="J6" s="22"/>
      <c r="K6" s="22"/>
      <c r="L6" s="22"/>
      <c r="M6" s="22"/>
    </row>
    <row r="7" spans="1:13" x14ac:dyDescent="0.3">
      <c r="A7" s="13"/>
      <c r="B7" s="14"/>
      <c r="C7" s="15"/>
      <c r="H7" s="22"/>
      <c r="I7" s="22"/>
      <c r="J7" s="22"/>
      <c r="K7" s="22"/>
      <c r="L7" s="22"/>
      <c r="M7" s="22"/>
    </row>
    <row r="8" spans="1:13" x14ac:dyDescent="0.3">
      <c r="A8" s="16"/>
      <c r="C8" s="17"/>
      <c r="H8" s="22"/>
      <c r="I8" s="22"/>
      <c r="J8" s="22"/>
      <c r="K8" s="22"/>
      <c r="L8" s="22"/>
      <c r="M8" s="22"/>
    </row>
    <row r="9" spans="1:13" x14ac:dyDescent="0.3">
      <c r="A9" s="16"/>
      <c r="C9" s="17"/>
      <c r="H9" s="22"/>
      <c r="I9" s="22"/>
      <c r="J9" s="22"/>
      <c r="K9" s="22"/>
      <c r="L9" s="22"/>
      <c r="M9" s="22"/>
    </row>
    <row r="10" spans="1:13" x14ac:dyDescent="0.3">
      <c r="A10" s="16"/>
      <c r="C10" s="17"/>
      <c r="H10" s="22"/>
      <c r="I10" s="22"/>
      <c r="J10" s="22"/>
      <c r="K10" s="22"/>
      <c r="L10" s="22"/>
      <c r="M10" s="22"/>
    </row>
    <row r="11" spans="1:13" x14ac:dyDescent="0.3">
      <c r="A11" s="18"/>
      <c r="B11" s="19"/>
      <c r="C11" s="20"/>
      <c r="H11" s="22"/>
      <c r="I11" s="22"/>
      <c r="J11" s="22"/>
      <c r="K11" s="22"/>
      <c r="L11" s="22"/>
      <c r="M11" s="22"/>
    </row>
    <row r="12" spans="1:13" x14ac:dyDescent="0.3">
      <c r="H12" s="22"/>
      <c r="I12" s="22"/>
      <c r="J12" s="22"/>
      <c r="K12" s="22"/>
      <c r="L12" s="22"/>
      <c r="M12" s="22"/>
    </row>
    <row r="13" spans="1:13" x14ac:dyDescent="0.3">
      <c r="H13" s="22"/>
      <c r="I13" s="22"/>
      <c r="J13" s="22"/>
      <c r="K13" s="22"/>
      <c r="L13" s="22"/>
      <c r="M13" s="22"/>
    </row>
    <row r="14" spans="1:13" x14ac:dyDescent="0.3">
      <c r="A14" s="1" t="s">
        <v>2</v>
      </c>
      <c r="B14" s="1" t="s">
        <v>3</v>
      </c>
      <c r="C14" s="1" t="s">
        <v>6</v>
      </c>
      <c r="H14" s="22"/>
      <c r="I14" s="22"/>
      <c r="J14" s="22"/>
      <c r="K14" s="22"/>
      <c r="L14" s="22"/>
      <c r="M14" s="22"/>
    </row>
    <row r="15" spans="1:13" x14ac:dyDescent="0.3">
      <c r="A15" s="1" t="s">
        <v>10</v>
      </c>
      <c r="B15" s="1">
        <v>54000</v>
      </c>
      <c r="C15" s="1">
        <v>4</v>
      </c>
      <c r="E15" t="s">
        <v>20</v>
      </c>
    </row>
    <row r="16" spans="1:13" x14ac:dyDescent="0.3">
      <c r="A16" s="1" t="s">
        <v>10</v>
      </c>
      <c r="B16" s="1">
        <v>54000</v>
      </c>
      <c r="C16" s="1">
        <v>5</v>
      </c>
      <c r="F16" s="9">
        <f>AVERAGE(B15:B19)</f>
        <v>52300</v>
      </c>
    </row>
    <row r="17" spans="1:3" x14ac:dyDescent="0.3">
      <c r="A17" s="1" t="s">
        <v>10</v>
      </c>
      <c r="B17" s="1">
        <v>42000</v>
      </c>
      <c r="C17" s="1">
        <v>5</v>
      </c>
    </row>
    <row r="18" spans="1:3" x14ac:dyDescent="0.3">
      <c r="A18" s="1" t="s">
        <v>10</v>
      </c>
      <c r="B18" s="1">
        <v>58000</v>
      </c>
      <c r="C18" s="1">
        <v>5</v>
      </c>
    </row>
    <row r="19" spans="1:3" x14ac:dyDescent="0.3">
      <c r="A19" s="1" t="s">
        <v>10</v>
      </c>
      <c r="B19" s="1">
        <v>53500</v>
      </c>
      <c r="C19" s="1">
        <v>5</v>
      </c>
    </row>
  </sheetData>
  <mergeCells count="1">
    <mergeCell ref="H6:M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9798C-6333-4CA4-9BBF-462F578BE0BB}">
  <dimension ref="A1:P71"/>
  <sheetViews>
    <sheetView topLeftCell="A4" workbookViewId="0">
      <selection activeCell="H22" sqref="H22:P28"/>
    </sheetView>
  </sheetViews>
  <sheetFormatPr defaultRowHeight="14.4" x14ac:dyDescent="0.3"/>
  <cols>
    <col min="1" max="1" width="16.88671875" style="9" customWidth="1"/>
    <col min="2" max="2" width="8.88671875" style="9"/>
    <col min="6" max="6" width="11.33203125" customWidth="1"/>
  </cols>
  <sheetData>
    <row r="1" spans="1:6" x14ac:dyDescent="0.3">
      <c r="A1" s="10" t="s">
        <v>0</v>
      </c>
      <c r="B1" s="10" t="s">
        <v>5</v>
      </c>
    </row>
    <row r="2" spans="1:6" x14ac:dyDescent="0.3">
      <c r="A2" s="10">
        <v>1010</v>
      </c>
      <c r="B2" s="12">
        <v>22</v>
      </c>
      <c r="E2" s="10" t="s">
        <v>5</v>
      </c>
      <c r="F2" s="10" t="s">
        <v>27</v>
      </c>
    </row>
    <row r="3" spans="1:6" x14ac:dyDescent="0.3">
      <c r="A3" s="10">
        <v>1011</v>
      </c>
      <c r="B3" s="12">
        <v>27</v>
      </c>
      <c r="E3" s="10" t="s">
        <v>21</v>
      </c>
      <c r="F3" s="10">
        <f>COUNTIFS($B:$B,"&gt;=20",$B:$B,"&lt;=25")</f>
        <v>12</v>
      </c>
    </row>
    <row r="4" spans="1:6" x14ac:dyDescent="0.3">
      <c r="A4" s="10">
        <v>1012</v>
      </c>
      <c r="B4" s="12">
        <v>31</v>
      </c>
      <c r="E4" s="10" t="s">
        <v>22</v>
      </c>
      <c r="F4" s="10">
        <f>COUNTIFS($B:$B,"&gt;=26",$B:$B,"&lt;=30")</f>
        <v>29</v>
      </c>
    </row>
    <row r="5" spans="1:6" x14ac:dyDescent="0.3">
      <c r="A5" s="10">
        <v>1013</v>
      </c>
      <c r="B5" s="12">
        <v>29</v>
      </c>
      <c r="E5" s="10" t="s">
        <v>23</v>
      </c>
      <c r="F5" s="10">
        <f>COUNTIFS($B:$B,"&gt;=31",$B:$B,"&lt;=35")</f>
        <v>13</v>
      </c>
    </row>
    <row r="6" spans="1:6" x14ac:dyDescent="0.3">
      <c r="A6" s="10">
        <v>1014</v>
      </c>
      <c r="B6" s="12">
        <v>27</v>
      </c>
      <c r="E6" s="10" t="s">
        <v>24</v>
      </c>
      <c r="F6" s="10">
        <f>COUNTIFS($B:$B,"&gt;=36",$B:$B,"&lt;=40")</f>
        <v>7</v>
      </c>
    </row>
    <row r="7" spans="1:6" x14ac:dyDescent="0.3">
      <c r="A7" s="10">
        <v>1015</v>
      </c>
      <c r="B7" s="12">
        <v>26</v>
      </c>
      <c r="E7" s="10" t="s">
        <v>25</v>
      </c>
      <c r="F7" s="10">
        <f>COUNTIFS($B:$B,"&gt;=41",$B:$B,"&lt;=45")</f>
        <v>5</v>
      </c>
    </row>
    <row r="8" spans="1:6" x14ac:dyDescent="0.3">
      <c r="A8" s="10">
        <v>1016</v>
      </c>
      <c r="B8" s="12">
        <v>27</v>
      </c>
      <c r="E8" s="10" t="s">
        <v>26</v>
      </c>
      <c r="F8" s="10">
        <f>COUNTIFS($B:$B,"&gt;=46",$B:$B,"&lt;=50")</f>
        <v>4</v>
      </c>
    </row>
    <row r="9" spans="1:6" x14ac:dyDescent="0.3">
      <c r="A9" s="10">
        <v>1017</v>
      </c>
      <c r="B9" s="12">
        <v>23</v>
      </c>
    </row>
    <row r="10" spans="1:6" x14ac:dyDescent="0.3">
      <c r="A10" s="10">
        <v>1018</v>
      </c>
      <c r="B10" s="12">
        <v>27</v>
      </c>
    </row>
    <row r="11" spans="1:6" x14ac:dyDescent="0.3">
      <c r="A11" s="10">
        <v>1019</v>
      </c>
      <c r="B11" s="12">
        <v>32</v>
      </c>
    </row>
    <row r="12" spans="1:6" x14ac:dyDescent="0.3">
      <c r="A12" s="10">
        <v>1020</v>
      </c>
      <c r="B12" s="12">
        <v>28</v>
      </c>
    </row>
    <row r="13" spans="1:6" x14ac:dyDescent="0.3">
      <c r="A13" s="10">
        <v>1021</v>
      </c>
      <c r="B13" s="12">
        <v>27</v>
      </c>
    </row>
    <row r="14" spans="1:6" x14ac:dyDescent="0.3">
      <c r="A14" s="10">
        <v>1022</v>
      </c>
      <c r="B14" s="12">
        <v>22</v>
      </c>
    </row>
    <row r="15" spans="1:6" x14ac:dyDescent="0.3">
      <c r="A15" s="10">
        <v>1023</v>
      </c>
      <c r="B15" s="12">
        <v>27</v>
      </c>
    </row>
    <row r="16" spans="1:6" x14ac:dyDescent="0.3">
      <c r="A16" s="10">
        <v>1024</v>
      </c>
      <c r="B16" s="12">
        <v>35</v>
      </c>
    </row>
    <row r="17" spans="1:16" x14ac:dyDescent="0.3">
      <c r="A17" s="10">
        <v>1025</v>
      </c>
      <c r="B17" s="12">
        <v>33</v>
      </c>
      <c r="G17" s="21"/>
    </row>
    <row r="18" spans="1:16" x14ac:dyDescent="0.3">
      <c r="A18" s="10">
        <v>1026</v>
      </c>
      <c r="B18" s="12">
        <v>28</v>
      </c>
    </row>
    <row r="19" spans="1:16" x14ac:dyDescent="0.3">
      <c r="A19" s="10">
        <v>1027</v>
      </c>
      <c r="B19" s="12">
        <v>22</v>
      </c>
    </row>
    <row r="20" spans="1:16" x14ac:dyDescent="0.3">
      <c r="A20" s="10">
        <v>1028</v>
      </c>
      <c r="B20" s="12">
        <v>25</v>
      </c>
    </row>
    <row r="21" spans="1:16" x14ac:dyDescent="0.3">
      <c r="A21" s="10">
        <v>1029</v>
      </c>
      <c r="B21" s="12">
        <v>27</v>
      </c>
    </row>
    <row r="22" spans="1:16" x14ac:dyDescent="0.3">
      <c r="A22" s="10">
        <v>1030</v>
      </c>
      <c r="B22" s="12">
        <v>37</v>
      </c>
      <c r="H22" s="22" t="s">
        <v>28</v>
      </c>
      <c r="I22" s="22"/>
      <c r="J22" s="22"/>
      <c r="K22" s="22"/>
      <c r="L22" s="22"/>
      <c r="M22" s="22"/>
      <c r="N22" s="22"/>
      <c r="O22" s="22"/>
      <c r="P22" s="22"/>
    </row>
    <row r="23" spans="1:16" x14ac:dyDescent="0.3">
      <c r="A23" s="10">
        <v>1031</v>
      </c>
      <c r="B23" s="12">
        <v>27</v>
      </c>
      <c r="H23" s="22"/>
      <c r="I23" s="22"/>
      <c r="J23" s="22"/>
      <c r="K23" s="22"/>
      <c r="L23" s="22"/>
      <c r="M23" s="22"/>
      <c r="N23" s="22"/>
      <c r="O23" s="22"/>
      <c r="P23" s="22"/>
    </row>
    <row r="24" spans="1:16" x14ac:dyDescent="0.3">
      <c r="A24" s="10">
        <v>1032</v>
      </c>
      <c r="B24" s="12">
        <v>24</v>
      </c>
      <c r="H24" s="22"/>
      <c r="I24" s="22"/>
      <c r="J24" s="22"/>
      <c r="K24" s="22"/>
      <c r="L24" s="22"/>
      <c r="M24" s="22"/>
      <c r="N24" s="22"/>
      <c r="O24" s="22"/>
      <c r="P24" s="22"/>
    </row>
    <row r="25" spans="1:16" x14ac:dyDescent="0.3">
      <c r="A25" s="10">
        <v>1033</v>
      </c>
      <c r="B25" s="12">
        <v>27</v>
      </c>
      <c r="H25" s="22"/>
      <c r="I25" s="22"/>
      <c r="J25" s="22"/>
      <c r="K25" s="22"/>
      <c r="L25" s="22"/>
      <c r="M25" s="22"/>
      <c r="N25" s="22"/>
      <c r="O25" s="22"/>
      <c r="P25" s="22"/>
    </row>
    <row r="26" spans="1:16" x14ac:dyDescent="0.3">
      <c r="A26" s="10">
        <v>1034</v>
      </c>
      <c r="B26" s="12">
        <v>28</v>
      </c>
      <c r="H26" s="22"/>
      <c r="I26" s="22"/>
      <c r="J26" s="22"/>
      <c r="K26" s="22"/>
      <c r="L26" s="22"/>
      <c r="M26" s="22"/>
      <c r="N26" s="22"/>
      <c r="O26" s="22"/>
      <c r="P26" s="22"/>
    </row>
    <row r="27" spans="1:16" x14ac:dyDescent="0.3">
      <c r="A27" s="10">
        <v>1035</v>
      </c>
      <c r="B27" s="12">
        <v>26</v>
      </c>
      <c r="H27" s="22"/>
      <c r="I27" s="22"/>
      <c r="J27" s="22"/>
      <c r="K27" s="22"/>
      <c r="L27" s="22"/>
      <c r="M27" s="22"/>
      <c r="N27" s="22"/>
      <c r="O27" s="22"/>
      <c r="P27" s="22"/>
    </row>
    <row r="28" spans="1:16" x14ac:dyDescent="0.3">
      <c r="A28" s="10">
        <v>1036</v>
      </c>
      <c r="B28" s="12">
        <v>27</v>
      </c>
      <c r="H28" s="22"/>
      <c r="I28" s="22"/>
      <c r="J28" s="22"/>
      <c r="K28" s="22"/>
      <c r="L28" s="22"/>
      <c r="M28" s="22"/>
      <c r="N28" s="22"/>
      <c r="O28" s="22"/>
      <c r="P28" s="22"/>
    </row>
    <row r="29" spans="1:16" x14ac:dyDescent="0.3">
      <c r="A29" s="10">
        <v>1037</v>
      </c>
      <c r="B29" s="12">
        <v>27</v>
      </c>
    </row>
    <row r="30" spans="1:16" x14ac:dyDescent="0.3">
      <c r="A30" s="10">
        <v>1038</v>
      </c>
      <c r="B30" s="12">
        <v>29</v>
      </c>
    </row>
    <row r="31" spans="1:16" x14ac:dyDescent="0.3">
      <c r="A31" s="10">
        <v>1039</v>
      </c>
      <c r="B31" s="12">
        <v>49</v>
      </c>
    </row>
    <row r="32" spans="1:16" x14ac:dyDescent="0.3">
      <c r="A32" s="10">
        <v>1040</v>
      </c>
      <c r="B32" s="12">
        <v>26</v>
      </c>
    </row>
    <row r="33" spans="1:2" x14ac:dyDescent="0.3">
      <c r="A33" s="10">
        <v>1040</v>
      </c>
      <c r="B33" s="12">
        <v>32</v>
      </c>
    </row>
    <row r="34" spans="1:2" x14ac:dyDescent="0.3">
      <c r="A34" s="10">
        <v>1041</v>
      </c>
      <c r="B34" s="12">
        <v>26</v>
      </c>
    </row>
    <row r="35" spans="1:2" x14ac:dyDescent="0.3">
      <c r="A35" s="10">
        <v>1042</v>
      </c>
      <c r="B35" s="12">
        <v>24</v>
      </c>
    </row>
    <row r="36" spans="1:2" x14ac:dyDescent="0.3">
      <c r="A36" s="10">
        <v>1043</v>
      </c>
      <c r="B36" s="12">
        <v>24</v>
      </c>
    </row>
    <row r="37" spans="1:2" x14ac:dyDescent="0.3">
      <c r="A37" s="10">
        <v>1044</v>
      </c>
      <c r="B37" s="12">
        <v>23</v>
      </c>
    </row>
    <row r="38" spans="1:2" x14ac:dyDescent="0.3">
      <c r="A38" s="10">
        <v>1045</v>
      </c>
      <c r="B38" s="12">
        <v>28</v>
      </c>
    </row>
    <row r="39" spans="1:2" x14ac:dyDescent="0.3">
      <c r="A39" s="10">
        <v>1046</v>
      </c>
      <c r="B39" s="12">
        <v>28</v>
      </c>
    </row>
    <row r="40" spans="1:2" x14ac:dyDescent="0.3">
      <c r="A40" s="10">
        <v>1047</v>
      </c>
      <c r="B40" s="12">
        <v>22</v>
      </c>
    </row>
    <row r="41" spans="1:2" x14ac:dyDescent="0.3">
      <c r="A41" s="10">
        <v>1048</v>
      </c>
      <c r="B41" s="12">
        <v>26</v>
      </c>
    </row>
    <row r="42" spans="1:2" x14ac:dyDescent="0.3">
      <c r="A42" s="10">
        <v>1049</v>
      </c>
      <c r="B42" s="10">
        <v>32</v>
      </c>
    </row>
    <row r="43" spans="1:2" x14ac:dyDescent="0.3">
      <c r="A43" s="10">
        <v>1050</v>
      </c>
      <c r="B43" s="10">
        <v>35</v>
      </c>
    </row>
    <row r="44" spans="1:2" x14ac:dyDescent="0.3">
      <c r="A44" s="10">
        <v>1051</v>
      </c>
      <c r="B44" s="10">
        <v>33</v>
      </c>
    </row>
    <row r="45" spans="1:2" x14ac:dyDescent="0.3">
      <c r="A45" s="10">
        <v>1052</v>
      </c>
      <c r="B45" s="10">
        <v>31</v>
      </c>
    </row>
    <row r="46" spans="1:2" x14ac:dyDescent="0.3">
      <c r="A46" s="10">
        <v>1053</v>
      </c>
      <c r="B46" s="10">
        <v>30</v>
      </c>
    </row>
    <row r="47" spans="1:2" x14ac:dyDescent="0.3">
      <c r="A47" s="10">
        <v>1054</v>
      </c>
      <c r="B47" s="10">
        <v>36</v>
      </c>
    </row>
    <row r="48" spans="1:2" x14ac:dyDescent="0.3">
      <c r="A48" s="10">
        <v>1055</v>
      </c>
      <c r="B48" s="10">
        <v>22</v>
      </c>
    </row>
    <row r="49" spans="1:2" x14ac:dyDescent="0.3">
      <c r="A49" s="10">
        <v>1056</v>
      </c>
      <c r="B49" s="10">
        <v>23</v>
      </c>
    </row>
    <row r="50" spans="1:2" x14ac:dyDescent="0.3">
      <c r="A50" s="10">
        <v>1057</v>
      </c>
      <c r="B50" s="10">
        <v>32</v>
      </c>
    </row>
    <row r="51" spans="1:2" x14ac:dyDescent="0.3">
      <c r="A51" s="10">
        <v>1058</v>
      </c>
      <c r="B51" s="10">
        <v>34</v>
      </c>
    </row>
    <row r="52" spans="1:2" x14ac:dyDescent="0.3">
      <c r="A52" s="10">
        <v>1059</v>
      </c>
      <c r="B52" s="10">
        <v>30</v>
      </c>
    </row>
    <row r="53" spans="1:2" x14ac:dyDescent="0.3">
      <c r="A53" s="10">
        <v>1060</v>
      </c>
      <c r="B53" s="10">
        <v>41</v>
      </c>
    </row>
    <row r="54" spans="1:2" x14ac:dyDescent="0.3">
      <c r="A54" s="10">
        <v>1061</v>
      </c>
      <c r="B54" s="10">
        <v>38</v>
      </c>
    </row>
    <row r="55" spans="1:2" x14ac:dyDescent="0.3">
      <c r="A55" s="10">
        <v>1062</v>
      </c>
      <c r="B55" s="10">
        <v>40</v>
      </c>
    </row>
    <row r="56" spans="1:2" x14ac:dyDescent="0.3">
      <c r="A56" s="10">
        <v>1063</v>
      </c>
      <c r="B56" s="10">
        <v>37</v>
      </c>
    </row>
    <row r="57" spans="1:2" x14ac:dyDescent="0.3">
      <c r="A57" s="10">
        <v>1064</v>
      </c>
      <c r="B57" s="10">
        <v>44</v>
      </c>
    </row>
    <row r="58" spans="1:2" x14ac:dyDescent="0.3">
      <c r="A58" s="10">
        <v>1065</v>
      </c>
      <c r="B58" s="10">
        <v>29</v>
      </c>
    </row>
    <row r="59" spans="1:2" x14ac:dyDescent="0.3">
      <c r="A59" s="10">
        <v>1066</v>
      </c>
      <c r="B59" s="10">
        <v>46</v>
      </c>
    </row>
    <row r="60" spans="1:2" x14ac:dyDescent="0.3">
      <c r="A60" s="10">
        <v>1067</v>
      </c>
      <c r="B60" s="10">
        <v>47</v>
      </c>
    </row>
    <row r="61" spans="1:2" x14ac:dyDescent="0.3">
      <c r="A61" s="10">
        <v>1068</v>
      </c>
      <c r="B61" s="10">
        <v>32</v>
      </c>
    </row>
    <row r="62" spans="1:2" x14ac:dyDescent="0.3">
      <c r="A62" s="10">
        <v>1069</v>
      </c>
      <c r="B62" s="10">
        <v>30</v>
      </c>
    </row>
    <row r="63" spans="1:2" x14ac:dyDescent="0.3">
      <c r="A63" s="10">
        <v>1070</v>
      </c>
      <c r="B63" s="10">
        <v>37</v>
      </c>
    </row>
    <row r="64" spans="1:2" x14ac:dyDescent="0.3">
      <c r="A64" s="10">
        <v>1071</v>
      </c>
      <c r="B64" s="10">
        <v>39</v>
      </c>
    </row>
    <row r="65" spans="1:2" x14ac:dyDescent="0.3">
      <c r="A65" s="10">
        <v>1072</v>
      </c>
      <c r="B65" s="10">
        <v>42</v>
      </c>
    </row>
    <row r="66" spans="1:2" x14ac:dyDescent="0.3">
      <c r="A66" s="10">
        <v>1073</v>
      </c>
      <c r="B66" s="10">
        <v>50</v>
      </c>
    </row>
    <row r="67" spans="1:2" x14ac:dyDescent="0.3">
      <c r="A67" s="10">
        <v>1074</v>
      </c>
      <c r="B67" s="10">
        <v>43</v>
      </c>
    </row>
    <row r="68" spans="1:2" x14ac:dyDescent="0.3">
      <c r="A68" s="10">
        <v>1075</v>
      </c>
      <c r="B68" s="10">
        <v>28</v>
      </c>
    </row>
    <row r="69" spans="1:2" x14ac:dyDescent="0.3">
      <c r="A69" s="10">
        <v>1076</v>
      </c>
      <c r="B69" s="10">
        <v>29</v>
      </c>
    </row>
    <row r="70" spans="1:2" x14ac:dyDescent="0.3">
      <c r="A70" s="10">
        <v>1077</v>
      </c>
      <c r="B70" s="10">
        <v>33</v>
      </c>
    </row>
    <row r="71" spans="1:2" x14ac:dyDescent="0.3">
      <c r="A71" s="10">
        <v>1078</v>
      </c>
      <c r="B71" s="10">
        <v>45</v>
      </c>
    </row>
  </sheetData>
  <mergeCells count="1">
    <mergeCell ref="H22:P2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DA03-87C7-4125-AB37-13D07EFE0CF2}">
  <dimension ref="A1:T33"/>
  <sheetViews>
    <sheetView workbookViewId="0">
      <selection activeCell="O8" sqref="O8:T17"/>
    </sheetView>
  </sheetViews>
  <sheetFormatPr defaultRowHeight="14.4" x14ac:dyDescent="0.3"/>
  <cols>
    <col min="1" max="1" width="12.21875" customWidth="1"/>
    <col min="2" max="2" width="15.109375" customWidth="1"/>
    <col min="5" max="5" width="11.5546875" customWidth="1"/>
    <col min="6" max="6" width="15.33203125" customWidth="1"/>
    <col min="9" max="9" width="10.33203125" customWidth="1"/>
    <col min="10" max="10" width="14.5546875" customWidth="1"/>
    <col min="13" max="13" width="10.44140625" customWidth="1"/>
    <col min="14" max="14" width="15" customWidth="1"/>
  </cols>
  <sheetData>
    <row r="1" spans="1:20" x14ac:dyDescent="0.3">
      <c r="A1" s="1" t="s">
        <v>2</v>
      </c>
      <c r="B1" s="1" t="s">
        <v>3</v>
      </c>
      <c r="E1" s="1" t="s">
        <v>2</v>
      </c>
      <c r="F1" s="1" t="s">
        <v>3</v>
      </c>
      <c r="I1" s="1" t="s">
        <v>2</v>
      </c>
      <c r="J1" s="1" t="s">
        <v>3</v>
      </c>
      <c r="M1" s="1" t="s">
        <v>2</v>
      </c>
      <c r="N1" s="1" t="s">
        <v>3</v>
      </c>
    </row>
    <row r="2" spans="1:20" x14ac:dyDescent="0.3">
      <c r="A2" s="1" t="s">
        <v>11</v>
      </c>
      <c r="B2" s="1">
        <v>45000</v>
      </c>
      <c r="E2" s="1" t="s">
        <v>12</v>
      </c>
      <c r="F2" s="1">
        <v>42000</v>
      </c>
      <c r="I2" s="1" t="s">
        <v>8</v>
      </c>
      <c r="J2" s="1">
        <v>27000</v>
      </c>
      <c r="M2" s="1" t="s">
        <v>10</v>
      </c>
      <c r="N2" s="1">
        <v>75000</v>
      </c>
    </row>
    <row r="3" spans="1:20" x14ac:dyDescent="0.3">
      <c r="A3" s="1" t="s">
        <v>11</v>
      </c>
      <c r="B3" s="1">
        <v>40000</v>
      </c>
      <c r="E3" s="1" t="s">
        <v>12</v>
      </c>
      <c r="F3" s="1">
        <v>95000</v>
      </c>
      <c r="I3" s="1" t="s">
        <v>8</v>
      </c>
      <c r="J3" s="1">
        <v>48000</v>
      </c>
      <c r="M3" s="1" t="s">
        <v>10</v>
      </c>
      <c r="N3" s="1">
        <v>61000</v>
      </c>
    </row>
    <row r="4" spans="1:20" x14ac:dyDescent="0.3">
      <c r="A4" s="1" t="s">
        <v>11</v>
      </c>
      <c r="B4" s="1">
        <v>48000</v>
      </c>
      <c r="E4" s="1" t="s">
        <v>12</v>
      </c>
      <c r="F4" s="1">
        <v>28000</v>
      </c>
      <c r="I4" s="1" t="s">
        <v>8</v>
      </c>
      <c r="J4" s="1">
        <v>28000</v>
      </c>
      <c r="M4" s="1" t="s">
        <v>10</v>
      </c>
      <c r="N4" s="1">
        <v>65000</v>
      </c>
    </row>
    <row r="5" spans="1:20" x14ac:dyDescent="0.3">
      <c r="A5" s="1" t="s">
        <v>11</v>
      </c>
      <c r="B5" s="1">
        <v>30000</v>
      </c>
      <c r="E5" s="1" t="s">
        <v>12</v>
      </c>
      <c r="F5" s="1">
        <v>36000</v>
      </c>
      <c r="I5" s="1" t="s">
        <v>8</v>
      </c>
      <c r="J5" s="1">
        <v>48000</v>
      </c>
      <c r="M5" s="1" t="s">
        <v>10</v>
      </c>
      <c r="N5" s="1">
        <v>54000</v>
      </c>
    </row>
    <row r="6" spans="1:20" x14ac:dyDescent="0.3">
      <c r="A6" s="1" t="s">
        <v>11</v>
      </c>
      <c r="B6" s="1">
        <v>48000</v>
      </c>
      <c r="E6" s="1" t="s">
        <v>12</v>
      </c>
      <c r="F6" s="1">
        <v>56000</v>
      </c>
      <c r="I6" s="1" t="s">
        <v>8</v>
      </c>
      <c r="J6" s="1">
        <v>45000</v>
      </c>
      <c r="M6" s="1" t="s">
        <v>10</v>
      </c>
      <c r="N6" s="1">
        <v>54000</v>
      </c>
    </row>
    <row r="7" spans="1:20" x14ac:dyDescent="0.3">
      <c r="A7" s="1" t="s">
        <v>11</v>
      </c>
      <c r="B7" s="1">
        <v>68000</v>
      </c>
      <c r="E7" s="1" t="s">
        <v>12</v>
      </c>
      <c r="F7" s="1">
        <v>140000</v>
      </c>
      <c r="I7" s="1" t="s">
        <v>8</v>
      </c>
      <c r="J7" s="1">
        <v>29000</v>
      </c>
      <c r="M7" s="1" t="s">
        <v>10</v>
      </c>
      <c r="N7" s="1">
        <v>94000</v>
      </c>
    </row>
    <row r="8" spans="1:20" x14ac:dyDescent="0.3">
      <c r="A8" s="1" t="s">
        <v>11</v>
      </c>
      <c r="B8" s="1">
        <v>35000</v>
      </c>
      <c r="E8" s="1" t="s">
        <v>12</v>
      </c>
      <c r="F8" s="1">
        <v>38000</v>
      </c>
      <c r="I8" s="1" t="s">
        <v>8</v>
      </c>
      <c r="J8" s="1">
        <v>78000</v>
      </c>
      <c r="M8" s="1" t="s">
        <v>10</v>
      </c>
      <c r="N8" s="1">
        <v>42000</v>
      </c>
      <c r="O8" s="23" t="s">
        <v>41</v>
      </c>
      <c r="P8" s="22"/>
      <c r="Q8" s="22"/>
      <c r="R8" s="22"/>
      <c r="S8" s="22"/>
      <c r="T8" s="22"/>
    </row>
    <row r="9" spans="1:20" x14ac:dyDescent="0.3">
      <c r="A9" s="1" t="s">
        <v>11</v>
      </c>
      <c r="B9" s="1">
        <v>65000</v>
      </c>
      <c r="E9" s="1" t="s">
        <v>12</v>
      </c>
      <c r="F9" s="1">
        <v>51000</v>
      </c>
      <c r="I9" s="1" t="s">
        <v>8</v>
      </c>
      <c r="J9" s="1">
        <v>42000</v>
      </c>
      <c r="M9" s="1" t="s">
        <v>10</v>
      </c>
      <c r="N9" s="1">
        <v>36000</v>
      </c>
      <c r="O9" s="23"/>
      <c r="P9" s="22"/>
      <c r="Q9" s="22"/>
      <c r="R9" s="22"/>
      <c r="S9" s="22"/>
      <c r="T9" s="22"/>
    </row>
    <row r="10" spans="1:20" x14ac:dyDescent="0.3">
      <c r="A10" s="1" t="s">
        <v>11</v>
      </c>
      <c r="B10" s="1">
        <v>83000</v>
      </c>
      <c r="E10" s="1" t="s">
        <v>12</v>
      </c>
      <c r="F10" s="1">
        <v>70000</v>
      </c>
      <c r="I10" s="1" t="s">
        <v>8</v>
      </c>
      <c r="J10" s="1">
        <v>52000</v>
      </c>
      <c r="M10" s="1" t="s">
        <v>10</v>
      </c>
      <c r="N10" s="1">
        <v>32000</v>
      </c>
      <c r="O10" s="23"/>
      <c r="P10" s="22"/>
      <c r="Q10" s="22"/>
      <c r="R10" s="22"/>
      <c r="S10" s="22"/>
      <c r="T10" s="22"/>
    </row>
    <row r="11" spans="1:20" x14ac:dyDescent="0.3">
      <c r="A11" s="3" t="s">
        <v>11</v>
      </c>
      <c r="B11" s="1">
        <v>80000</v>
      </c>
      <c r="E11" s="3" t="s">
        <v>12</v>
      </c>
      <c r="F11" s="1">
        <v>61000</v>
      </c>
      <c r="I11" s="1" t="s">
        <v>8</v>
      </c>
      <c r="J11" s="1">
        <v>36000</v>
      </c>
      <c r="M11" s="1" t="s">
        <v>10</v>
      </c>
      <c r="N11" s="1">
        <v>30000</v>
      </c>
      <c r="O11" s="23"/>
      <c r="P11" s="22"/>
      <c r="Q11" s="22"/>
      <c r="R11" s="22"/>
      <c r="S11" s="22"/>
      <c r="T11" s="22"/>
    </row>
    <row r="12" spans="1:20" x14ac:dyDescent="0.3">
      <c r="A12" s="1" t="s">
        <v>11</v>
      </c>
      <c r="B12" s="1">
        <v>78000</v>
      </c>
      <c r="E12" s="1" t="s">
        <v>12</v>
      </c>
      <c r="F12" s="1">
        <v>68500</v>
      </c>
      <c r="I12" s="1" t="s">
        <v>8</v>
      </c>
      <c r="J12" s="1">
        <v>48000</v>
      </c>
      <c r="M12" s="1" t="s">
        <v>10</v>
      </c>
      <c r="N12" s="1">
        <v>28500</v>
      </c>
      <c r="O12" s="23"/>
      <c r="P12" s="22"/>
      <c r="Q12" s="22"/>
      <c r="R12" s="22"/>
      <c r="S12" s="22"/>
      <c r="T12" s="22"/>
    </row>
    <row r="13" spans="1:20" x14ac:dyDescent="0.3">
      <c r="A13" s="1" t="s">
        <v>11</v>
      </c>
      <c r="B13" s="1">
        <v>78000</v>
      </c>
      <c r="E13" s="1" t="s">
        <v>12</v>
      </c>
      <c r="F13" s="1">
        <v>77000</v>
      </c>
      <c r="I13" s="1" t="s">
        <v>8</v>
      </c>
      <c r="J13" s="1">
        <v>48000</v>
      </c>
      <c r="M13" s="1" t="s">
        <v>10</v>
      </c>
      <c r="N13" s="1">
        <v>28000</v>
      </c>
      <c r="O13" s="23"/>
      <c r="P13" s="22"/>
      <c r="Q13" s="22"/>
      <c r="R13" s="22"/>
      <c r="S13" s="22"/>
      <c r="T13" s="22"/>
    </row>
    <row r="14" spans="1:20" x14ac:dyDescent="0.3">
      <c r="A14" s="1" t="s">
        <v>11</v>
      </c>
      <c r="B14" s="1">
        <v>92000</v>
      </c>
      <c r="E14" s="1" t="s">
        <v>12</v>
      </c>
      <c r="F14" s="1">
        <v>85000</v>
      </c>
      <c r="I14" s="1" t="s">
        <v>8</v>
      </c>
      <c r="J14" s="1">
        <v>53000</v>
      </c>
      <c r="M14" s="3" t="s">
        <v>10</v>
      </c>
      <c r="N14" s="1">
        <v>68000</v>
      </c>
      <c r="O14" s="23"/>
      <c r="P14" s="22"/>
      <c r="Q14" s="22"/>
      <c r="R14" s="22"/>
      <c r="S14" s="22"/>
      <c r="T14" s="22"/>
    </row>
    <row r="15" spans="1:20" x14ac:dyDescent="0.3">
      <c r="E15" s="1" t="s">
        <v>12</v>
      </c>
      <c r="F15" s="1">
        <v>82500</v>
      </c>
      <c r="I15" s="1" t="s">
        <v>8</v>
      </c>
      <c r="J15" s="5">
        <v>27500</v>
      </c>
      <c r="M15" s="1" t="s">
        <v>10</v>
      </c>
      <c r="N15" s="1">
        <v>58000</v>
      </c>
      <c r="O15" s="23"/>
      <c r="P15" s="22"/>
      <c r="Q15" s="22"/>
      <c r="R15" s="22"/>
      <c r="S15" s="22"/>
      <c r="T15" s="22"/>
    </row>
    <row r="16" spans="1:20" x14ac:dyDescent="0.3">
      <c r="A16" s="1" t="s">
        <v>33</v>
      </c>
      <c r="B16" s="1">
        <f>QUARTILE(B2:B14,1)</f>
        <v>45000</v>
      </c>
      <c r="E16" s="1" t="s">
        <v>12</v>
      </c>
      <c r="F16" s="1">
        <v>57000</v>
      </c>
      <c r="I16" s="1" t="s">
        <v>8</v>
      </c>
      <c r="J16" s="1">
        <v>29000</v>
      </c>
      <c r="M16" s="3" t="s">
        <v>10</v>
      </c>
      <c r="N16" s="1">
        <v>60000</v>
      </c>
      <c r="O16" s="23"/>
      <c r="P16" s="22"/>
      <c r="Q16" s="22"/>
      <c r="R16" s="22"/>
      <c r="S16" s="22"/>
      <c r="T16" s="22"/>
    </row>
    <row r="17" spans="1:20" x14ac:dyDescent="0.3">
      <c r="A17" s="1" t="s">
        <v>35</v>
      </c>
      <c r="B17" s="1">
        <f>QUARTILE(B2:B14,3)</f>
        <v>78000</v>
      </c>
      <c r="I17" s="1" t="s">
        <v>8</v>
      </c>
      <c r="J17" s="1">
        <v>62000</v>
      </c>
      <c r="M17" s="1" t="s">
        <v>10</v>
      </c>
      <c r="N17" s="1">
        <v>58000</v>
      </c>
      <c r="O17" s="23"/>
      <c r="P17" s="22"/>
      <c r="Q17" s="22"/>
      <c r="R17" s="22"/>
      <c r="S17" s="22"/>
      <c r="T17" s="22"/>
    </row>
    <row r="18" spans="1:20" x14ac:dyDescent="0.3">
      <c r="A18" s="1" t="s">
        <v>34</v>
      </c>
      <c r="B18" s="1">
        <f>B17-B16</f>
        <v>33000</v>
      </c>
      <c r="E18" s="1" t="s">
        <v>33</v>
      </c>
      <c r="F18" s="1">
        <f>QUARTILE(F2:F16,1)</f>
        <v>46500</v>
      </c>
      <c r="I18" s="1" t="s">
        <v>8</v>
      </c>
      <c r="J18" s="1">
        <v>75000</v>
      </c>
      <c r="M18" s="1" t="s">
        <v>10</v>
      </c>
      <c r="N18" s="1">
        <v>63000</v>
      </c>
    </row>
    <row r="19" spans="1:20" x14ac:dyDescent="0.3">
      <c r="A19" s="1" t="s">
        <v>36</v>
      </c>
      <c r="B19" s="1">
        <f>B16-1.5*B18</f>
        <v>-4500</v>
      </c>
      <c r="E19" s="1" t="s">
        <v>35</v>
      </c>
      <c r="F19" s="1">
        <f>QUARTILE(F2:F16,3)</f>
        <v>79750</v>
      </c>
      <c r="I19" s="1" t="s">
        <v>8</v>
      </c>
      <c r="J19" s="1">
        <v>88000</v>
      </c>
      <c r="M19" s="1" t="s">
        <v>10</v>
      </c>
      <c r="N19" s="1">
        <v>62500</v>
      </c>
    </row>
    <row r="20" spans="1:20" x14ac:dyDescent="0.3">
      <c r="A20" s="1" t="s">
        <v>37</v>
      </c>
      <c r="B20" s="1">
        <f>B17+1.5*B18</f>
        <v>127500</v>
      </c>
      <c r="E20" s="1" t="s">
        <v>34</v>
      </c>
      <c r="F20" s="1">
        <f>F19-F18</f>
        <v>33250</v>
      </c>
      <c r="I20" s="1" t="s">
        <v>8</v>
      </c>
      <c r="J20" s="1">
        <v>90000</v>
      </c>
      <c r="M20" s="1" t="s">
        <v>10</v>
      </c>
      <c r="N20" s="1">
        <v>53500</v>
      </c>
    </row>
    <row r="21" spans="1:20" x14ac:dyDescent="0.3">
      <c r="E21" s="1" t="s">
        <v>36</v>
      </c>
      <c r="F21" s="1">
        <f>F18-1.5*F20</f>
        <v>-3375</v>
      </c>
      <c r="I21" s="1" t="s">
        <v>8</v>
      </c>
      <c r="J21" s="1">
        <v>79400</v>
      </c>
      <c r="M21" s="1" t="s">
        <v>10</v>
      </c>
      <c r="N21" s="1">
        <v>66500</v>
      </c>
    </row>
    <row r="22" spans="1:20" x14ac:dyDescent="0.3">
      <c r="A22" t="s">
        <v>38</v>
      </c>
      <c r="B22">
        <f>AVERAGE(B2:B14)</f>
        <v>60769.230769230766</v>
      </c>
      <c r="E22" s="1" t="s">
        <v>37</v>
      </c>
      <c r="F22" s="1">
        <f>F19+1.5*F20</f>
        <v>129625</v>
      </c>
      <c r="I22" s="1" t="s">
        <v>8</v>
      </c>
      <c r="J22" s="1">
        <v>80000</v>
      </c>
    </row>
    <row r="23" spans="1:20" x14ac:dyDescent="0.3">
      <c r="A23" t="s">
        <v>39</v>
      </c>
      <c r="B23">
        <f>MEDIAN(B2:B14)</f>
        <v>65000</v>
      </c>
      <c r="I23" s="1" t="s">
        <v>8</v>
      </c>
      <c r="J23" s="1">
        <v>170000</v>
      </c>
      <c r="M23" s="1" t="s">
        <v>33</v>
      </c>
      <c r="N23" s="1">
        <f>QUARTILE(N2:N21,1)</f>
        <v>40500</v>
      </c>
    </row>
    <row r="24" spans="1:20" x14ac:dyDescent="0.3">
      <c r="A24" t="s">
        <v>40</v>
      </c>
      <c r="B24">
        <f>MODE(B2:B14)</f>
        <v>48000</v>
      </c>
      <c r="E24" t="s">
        <v>38</v>
      </c>
      <c r="F24">
        <f>AVERAGE(F2:F16)</f>
        <v>65800</v>
      </c>
      <c r="M24" s="1" t="s">
        <v>35</v>
      </c>
      <c r="N24" s="1">
        <f>QUARTILE(N2:N21,3)</f>
        <v>63500</v>
      </c>
    </row>
    <row r="25" spans="1:20" x14ac:dyDescent="0.3">
      <c r="E25" t="s">
        <v>39</v>
      </c>
      <c r="F25">
        <f>MEDIAN(F2:F16)</f>
        <v>61000</v>
      </c>
      <c r="I25" s="1" t="s">
        <v>33</v>
      </c>
      <c r="J25" s="1">
        <f>QUARTILE(J2:J23,1)</f>
        <v>37500</v>
      </c>
      <c r="M25" s="1" t="s">
        <v>34</v>
      </c>
      <c r="N25" s="1">
        <f>N24-N23</f>
        <v>23000</v>
      </c>
    </row>
    <row r="26" spans="1:20" x14ac:dyDescent="0.3">
      <c r="E26" t="s">
        <v>40</v>
      </c>
      <c r="F26" t="e">
        <f>MODE(F2:F16)</f>
        <v>#N/A</v>
      </c>
      <c r="I26" s="1" t="s">
        <v>35</v>
      </c>
      <c r="J26" s="1">
        <f>QUARTILE(J2:J23,3)</f>
        <v>77250</v>
      </c>
      <c r="M26" s="1" t="s">
        <v>36</v>
      </c>
      <c r="N26" s="1">
        <f>N23-1.5*N25</f>
        <v>6000</v>
      </c>
    </row>
    <row r="27" spans="1:20" x14ac:dyDescent="0.3">
      <c r="I27" s="1" t="s">
        <v>34</v>
      </c>
      <c r="J27" s="1">
        <f>J26-J25</f>
        <v>39750</v>
      </c>
      <c r="M27" s="1" t="s">
        <v>37</v>
      </c>
      <c r="N27" s="1">
        <f>N24+1.5*N25</f>
        <v>98000</v>
      </c>
    </row>
    <row r="28" spans="1:20" x14ac:dyDescent="0.3">
      <c r="I28" s="1" t="s">
        <v>36</v>
      </c>
      <c r="J28" s="1">
        <f>J25-1.5*J27</f>
        <v>-22125</v>
      </c>
    </row>
    <row r="29" spans="1:20" x14ac:dyDescent="0.3">
      <c r="I29" s="1" t="s">
        <v>37</v>
      </c>
      <c r="J29" s="1">
        <f>J26+1.5*J27</f>
        <v>136875</v>
      </c>
    </row>
    <row r="30" spans="1:20" x14ac:dyDescent="0.3">
      <c r="M30" t="s">
        <v>38</v>
      </c>
      <c r="N30">
        <f>AVERAGE(N2:N21)</f>
        <v>54450</v>
      </c>
    </row>
    <row r="31" spans="1:20" x14ac:dyDescent="0.3">
      <c r="I31" t="s">
        <v>38</v>
      </c>
      <c r="J31">
        <f>AVERAGE(J2:J23)</f>
        <v>58313.63636363636</v>
      </c>
      <c r="M31" t="s">
        <v>39</v>
      </c>
      <c r="N31">
        <f>MEDIAN(N2:N21)</f>
        <v>58000</v>
      </c>
    </row>
    <row r="32" spans="1:20" x14ac:dyDescent="0.3">
      <c r="I32" t="s">
        <v>39</v>
      </c>
      <c r="J32">
        <f>MEDIAN(J2:J23)</f>
        <v>48000</v>
      </c>
      <c r="M32" t="s">
        <v>40</v>
      </c>
      <c r="N32">
        <f>MODE(N2:N21)</f>
        <v>54000</v>
      </c>
    </row>
    <row r="33" spans="9:10" x14ac:dyDescent="0.3">
      <c r="I33" t="s">
        <v>40</v>
      </c>
      <c r="J33">
        <f>MODE(J2:J23)</f>
        <v>48000</v>
      </c>
    </row>
  </sheetData>
  <mergeCells count="1">
    <mergeCell ref="O8:T17"/>
  </mergeCells>
  <conditionalFormatting sqref="F2:F16">
    <cfRule type="cellIs" dxfId="2" priority="3" operator="greaterThan">
      <formula>129625</formula>
    </cfRule>
  </conditionalFormatting>
  <conditionalFormatting sqref="J2:J23">
    <cfRule type="cellIs" dxfId="1" priority="2" operator="greaterThan">
      <formula>136875</formula>
    </cfRule>
  </conditionalFormatting>
  <conditionalFormatting sqref="N2:N21">
    <cfRule type="cellIs" dxfId="0" priority="1" operator="greaterThan">
      <formula>98000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A03B5-B318-4296-8075-046F01CB8B38}">
  <dimension ref="A1:M71"/>
  <sheetViews>
    <sheetView tabSelected="1" workbookViewId="0">
      <selection activeCell="F25" sqref="F25:M30"/>
    </sheetView>
  </sheetViews>
  <sheetFormatPr defaultRowHeight="14.4" x14ac:dyDescent="0.3"/>
  <cols>
    <col min="1" max="1" width="17.44140625" style="9" customWidth="1"/>
    <col min="2" max="2" width="20.6640625" style="9" customWidth="1"/>
  </cols>
  <sheetData>
    <row r="1" spans="1:2" x14ac:dyDescent="0.3">
      <c r="A1" s="10" t="s">
        <v>3</v>
      </c>
      <c r="B1" s="10" t="s">
        <v>6</v>
      </c>
    </row>
    <row r="2" spans="1:2" x14ac:dyDescent="0.3">
      <c r="A2" s="10">
        <v>27000</v>
      </c>
      <c r="B2" s="10">
        <v>0</v>
      </c>
    </row>
    <row r="3" spans="1:2" x14ac:dyDescent="0.3">
      <c r="A3" s="10">
        <v>28000</v>
      </c>
      <c r="B3" s="10">
        <v>0</v>
      </c>
    </row>
    <row r="4" spans="1:2" x14ac:dyDescent="0.3">
      <c r="A4" s="10">
        <v>29000</v>
      </c>
      <c r="B4" s="10">
        <v>0</v>
      </c>
    </row>
    <row r="5" spans="1:2" x14ac:dyDescent="0.3">
      <c r="A5" s="10">
        <v>28000</v>
      </c>
      <c r="B5" s="10">
        <v>0</v>
      </c>
    </row>
    <row r="6" spans="1:2" x14ac:dyDescent="0.3">
      <c r="A6" s="10">
        <v>28000</v>
      </c>
      <c r="B6" s="10">
        <v>0</v>
      </c>
    </row>
    <row r="7" spans="1:2" x14ac:dyDescent="0.3">
      <c r="A7" s="10">
        <v>27500</v>
      </c>
      <c r="B7" s="10">
        <v>0</v>
      </c>
    </row>
    <row r="8" spans="1:2" x14ac:dyDescent="0.3">
      <c r="A8" s="10">
        <v>29000</v>
      </c>
      <c r="B8" s="10">
        <v>0</v>
      </c>
    </row>
    <row r="9" spans="1:2" x14ac:dyDescent="0.3">
      <c r="A9" s="10">
        <v>30000</v>
      </c>
      <c r="B9" s="10">
        <v>1</v>
      </c>
    </row>
    <row r="10" spans="1:2" x14ac:dyDescent="0.3">
      <c r="A10" s="10">
        <v>32000</v>
      </c>
      <c r="B10" s="10">
        <v>1</v>
      </c>
    </row>
    <row r="11" spans="1:2" x14ac:dyDescent="0.3">
      <c r="A11" s="10">
        <v>30000</v>
      </c>
      <c r="B11" s="10">
        <v>1</v>
      </c>
    </row>
    <row r="12" spans="1:2" x14ac:dyDescent="0.3">
      <c r="A12" s="10">
        <v>28500</v>
      </c>
      <c r="B12" s="10">
        <v>1</v>
      </c>
    </row>
    <row r="13" spans="1:2" x14ac:dyDescent="0.3">
      <c r="A13" s="10">
        <v>36000</v>
      </c>
      <c r="B13" s="10">
        <v>2</v>
      </c>
    </row>
    <row r="14" spans="1:2" x14ac:dyDescent="0.3">
      <c r="A14" s="10">
        <v>36000</v>
      </c>
      <c r="B14" s="10">
        <v>2</v>
      </c>
    </row>
    <row r="15" spans="1:2" x14ac:dyDescent="0.3">
      <c r="A15" s="10">
        <v>35000</v>
      </c>
      <c r="B15" s="10">
        <v>2</v>
      </c>
    </row>
    <row r="16" spans="1:2" x14ac:dyDescent="0.3">
      <c r="A16" s="10">
        <v>40000</v>
      </c>
      <c r="B16" s="10">
        <v>3</v>
      </c>
    </row>
    <row r="17" spans="1:13" x14ac:dyDescent="0.3">
      <c r="A17" s="10">
        <v>36000</v>
      </c>
      <c r="B17" s="10">
        <v>3</v>
      </c>
    </row>
    <row r="18" spans="1:13" x14ac:dyDescent="0.3">
      <c r="A18" s="10">
        <v>38000</v>
      </c>
      <c r="B18" s="10">
        <v>3</v>
      </c>
    </row>
    <row r="19" spans="1:13" x14ac:dyDescent="0.3">
      <c r="A19" s="10">
        <v>48000</v>
      </c>
      <c r="B19" s="10">
        <v>4</v>
      </c>
    </row>
    <row r="20" spans="1:13" x14ac:dyDescent="0.3">
      <c r="A20" s="10">
        <v>45000</v>
      </c>
      <c r="B20" s="10">
        <v>4</v>
      </c>
    </row>
    <row r="21" spans="1:13" x14ac:dyDescent="0.3">
      <c r="A21" s="10">
        <v>42000</v>
      </c>
      <c r="B21" s="10">
        <v>4</v>
      </c>
    </row>
    <row r="22" spans="1:13" x14ac:dyDescent="0.3">
      <c r="A22" s="10">
        <v>48000</v>
      </c>
      <c r="B22" s="10">
        <v>4</v>
      </c>
    </row>
    <row r="23" spans="1:13" x14ac:dyDescent="0.3">
      <c r="A23" s="10">
        <v>54000</v>
      </c>
      <c r="B23" s="10">
        <v>4</v>
      </c>
    </row>
    <row r="24" spans="1:13" x14ac:dyDescent="0.3">
      <c r="A24" s="10">
        <v>45000</v>
      </c>
      <c r="B24" s="10">
        <v>4</v>
      </c>
    </row>
    <row r="25" spans="1:13" x14ac:dyDescent="0.3">
      <c r="A25" s="10">
        <v>48000</v>
      </c>
      <c r="B25" s="10">
        <v>4</v>
      </c>
      <c r="F25" s="22" t="s">
        <v>42</v>
      </c>
      <c r="G25" s="22"/>
      <c r="H25" s="22"/>
      <c r="I25" s="22"/>
      <c r="J25" s="22"/>
      <c r="K25" s="22"/>
      <c r="L25" s="22"/>
      <c r="M25" s="22"/>
    </row>
    <row r="26" spans="1:13" x14ac:dyDescent="0.3">
      <c r="A26" s="10">
        <v>42000</v>
      </c>
      <c r="B26" s="10">
        <v>4</v>
      </c>
      <c r="F26" s="22"/>
      <c r="G26" s="22"/>
      <c r="H26" s="22"/>
      <c r="I26" s="22"/>
      <c r="J26" s="22"/>
      <c r="K26" s="22"/>
      <c r="L26" s="22"/>
      <c r="M26" s="22"/>
    </row>
    <row r="27" spans="1:13" x14ac:dyDescent="0.3">
      <c r="A27" s="10">
        <v>48000</v>
      </c>
      <c r="B27" s="10">
        <v>4</v>
      </c>
      <c r="F27" s="22"/>
      <c r="G27" s="22"/>
      <c r="H27" s="22"/>
      <c r="I27" s="22"/>
      <c r="J27" s="22"/>
      <c r="K27" s="22"/>
      <c r="L27" s="22"/>
      <c r="M27" s="22"/>
    </row>
    <row r="28" spans="1:13" x14ac:dyDescent="0.3">
      <c r="A28" s="10">
        <v>48000</v>
      </c>
      <c r="B28" s="10">
        <v>4</v>
      </c>
      <c r="F28" s="22"/>
      <c r="G28" s="22"/>
      <c r="H28" s="22"/>
      <c r="I28" s="22"/>
      <c r="J28" s="22"/>
      <c r="K28" s="22"/>
      <c r="L28" s="22"/>
      <c r="M28" s="22"/>
    </row>
    <row r="29" spans="1:13" x14ac:dyDescent="0.3">
      <c r="A29" s="10">
        <v>48000</v>
      </c>
      <c r="B29" s="10">
        <v>4</v>
      </c>
      <c r="F29" s="22"/>
      <c r="G29" s="22"/>
      <c r="H29" s="22"/>
      <c r="I29" s="22"/>
      <c r="J29" s="22"/>
      <c r="K29" s="22"/>
      <c r="L29" s="22"/>
      <c r="M29" s="22"/>
    </row>
    <row r="30" spans="1:13" x14ac:dyDescent="0.3">
      <c r="A30" s="10">
        <v>51000</v>
      </c>
      <c r="B30" s="10">
        <v>4</v>
      </c>
      <c r="F30" s="22"/>
      <c r="G30" s="22"/>
      <c r="H30" s="22"/>
      <c r="I30" s="22"/>
      <c r="J30" s="22"/>
      <c r="K30" s="22"/>
      <c r="L30" s="22"/>
      <c r="M30" s="22"/>
    </row>
    <row r="31" spans="1:13" x14ac:dyDescent="0.3">
      <c r="A31" s="10">
        <v>54000</v>
      </c>
      <c r="B31" s="10">
        <v>5</v>
      </c>
    </row>
    <row r="32" spans="1:13" x14ac:dyDescent="0.3">
      <c r="A32" s="10">
        <v>42000</v>
      </c>
      <c r="B32" s="10">
        <v>5</v>
      </c>
    </row>
    <row r="33" spans="1:2" x14ac:dyDescent="0.3">
      <c r="A33" s="10">
        <v>52000</v>
      </c>
      <c r="B33" s="10">
        <v>5</v>
      </c>
    </row>
    <row r="34" spans="1:2" x14ac:dyDescent="0.3">
      <c r="A34" s="10">
        <v>56000</v>
      </c>
      <c r="B34" s="10">
        <v>5</v>
      </c>
    </row>
    <row r="35" spans="1:2" x14ac:dyDescent="0.3">
      <c r="A35" s="10">
        <v>53000</v>
      </c>
      <c r="B35" s="10">
        <v>5</v>
      </c>
    </row>
    <row r="36" spans="1:2" x14ac:dyDescent="0.3">
      <c r="A36" s="10">
        <v>58000</v>
      </c>
      <c r="B36" s="10">
        <v>5</v>
      </c>
    </row>
    <row r="37" spans="1:2" x14ac:dyDescent="0.3">
      <c r="A37" s="10">
        <v>53500</v>
      </c>
      <c r="B37" s="10">
        <v>5</v>
      </c>
    </row>
    <row r="38" spans="1:2" x14ac:dyDescent="0.3">
      <c r="A38" s="10">
        <v>61000</v>
      </c>
      <c r="B38" s="10">
        <v>6</v>
      </c>
    </row>
    <row r="39" spans="1:2" x14ac:dyDescent="0.3">
      <c r="A39" s="10">
        <v>58000</v>
      </c>
      <c r="B39" s="10">
        <v>6</v>
      </c>
    </row>
    <row r="40" spans="1:2" x14ac:dyDescent="0.3">
      <c r="A40" s="10">
        <v>60000</v>
      </c>
      <c r="B40" s="10">
        <v>6</v>
      </c>
    </row>
    <row r="41" spans="1:2" x14ac:dyDescent="0.3">
      <c r="A41" s="10">
        <v>57000</v>
      </c>
      <c r="B41" s="10">
        <v>6</v>
      </c>
    </row>
    <row r="42" spans="1:2" x14ac:dyDescent="0.3">
      <c r="A42" s="10">
        <v>75000</v>
      </c>
      <c r="B42" s="10">
        <v>7</v>
      </c>
    </row>
    <row r="43" spans="1:2" x14ac:dyDescent="0.3">
      <c r="A43" s="10">
        <v>65000</v>
      </c>
      <c r="B43" s="10">
        <v>7</v>
      </c>
    </row>
    <row r="44" spans="1:2" x14ac:dyDescent="0.3">
      <c r="A44" s="10">
        <v>61000</v>
      </c>
      <c r="B44" s="10">
        <v>7</v>
      </c>
    </row>
    <row r="45" spans="1:2" x14ac:dyDescent="0.3">
      <c r="A45" s="10">
        <v>62000</v>
      </c>
      <c r="B45" s="10">
        <v>7</v>
      </c>
    </row>
    <row r="46" spans="1:2" x14ac:dyDescent="0.3">
      <c r="A46" s="10">
        <v>63000</v>
      </c>
      <c r="B46" s="10">
        <v>7</v>
      </c>
    </row>
    <row r="47" spans="1:2" x14ac:dyDescent="0.3">
      <c r="A47" s="10">
        <v>62500</v>
      </c>
      <c r="B47" s="10">
        <v>7</v>
      </c>
    </row>
    <row r="48" spans="1:2" x14ac:dyDescent="0.3">
      <c r="A48" s="11">
        <v>66500</v>
      </c>
      <c r="B48" s="10">
        <v>7</v>
      </c>
    </row>
    <row r="49" spans="1:2" x14ac:dyDescent="0.3">
      <c r="A49" s="10">
        <v>78000</v>
      </c>
      <c r="B49" s="10">
        <v>8</v>
      </c>
    </row>
    <row r="50" spans="1:2" x14ac:dyDescent="0.3">
      <c r="A50" s="10">
        <v>68000</v>
      </c>
      <c r="B50" s="10">
        <v>8</v>
      </c>
    </row>
    <row r="51" spans="1:2" x14ac:dyDescent="0.3">
      <c r="A51" s="10">
        <v>65000</v>
      </c>
      <c r="B51" s="10">
        <v>8</v>
      </c>
    </row>
    <row r="52" spans="1:2" x14ac:dyDescent="0.3">
      <c r="A52" s="10">
        <v>68000</v>
      </c>
      <c r="B52" s="10">
        <v>8</v>
      </c>
    </row>
    <row r="53" spans="1:2" x14ac:dyDescent="0.3">
      <c r="A53" s="10">
        <v>95000</v>
      </c>
      <c r="B53" s="10">
        <v>9</v>
      </c>
    </row>
    <row r="54" spans="1:2" x14ac:dyDescent="0.3">
      <c r="A54" s="10">
        <v>70000</v>
      </c>
      <c r="B54" s="10">
        <v>9</v>
      </c>
    </row>
    <row r="55" spans="1:2" x14ac:dyDescent="0.3">
      <c r="A55" s="10">
        <v>68500</v>
      </c>
      <c r="B55" s="10">
        <v>9</v>
      </c>
    </row>
    <row r="56" spans="1:2" x14ac:dyDescent="0.3">
      <c r="A56" s="10">
        <v>83000</v>
      </c>
      <c r="B56" s="10">
        <v>10</v>
      </c>
    </row>
    <row r="57" spans="1:2" x14ac:dyDescent="0.3">
      <c r="A57" s="10">
        <v>78000</v>
      </c>
      <c r="B57" s="10">
        <v>10</v>
      </c>
    </row>
    <row r="58" spans="1:2" x14ac:dyDescent="0.3">
      <c r="A58" s="10">
        <v>77000</v>
      </c>
      <c r="B58" s="10">
        <v>11</v>
      </c>
    </row>
    <row r="59" spans="1:2" x14ac:dyDescent="0.3">
      <c r="A59" s="10">
        <v>75000</v>
      </c>
      <c r="B59" s="10">
        <v>11</v>
      </c>
    </row>
    <row r="60" spans="1:2" x14ac:dyDescent="0.3">
      <c r="A60" s="10">
        <v>94000</v>
      </c>
      <c r="B60" s="10">
        <v>12</v>
      </c>
    </row>
    <row r="61" spans="1:2" x14ac:dyDescent="0.3">
      <c r="A61" s="10">
        <v>78000</v>
      </c>
      <c r="B61" s="10">
        <v>12</v>
      </c>
    </row>
    <row r="62" spans="1:2" x14ac:dyDescent="0.3">
      <c r="A62" s="10">
        <v>79400</v>
      </c>
      <c r="B62" s="10">
        <v>12</v>
      </c>
    </row>
    <row r="63" spans="1:2" x14ac:dyDescent="0.3">
      <c r="A63" s="10">
        <v>80000</v>
      </c>
      <c r="B63" s="10">
        <v>13</v>
      </c>
    </row>
    <row r="64" spans="1:2" x14ac:dyDescent="0.3">
      <c r="A64" s="10">
        <v>80000</v>
      </c>
      <c r="B64" s="10">
        <v>13</v>
      </c>
    </row>
    <row r="65" spans="1:2" x14ac:dyDescent="0.3">
      <c r="A65" s="10">
        <v>82500</v>
      </c>
      <c r="B65" s="10">
        <v>13</v>
      </c>
    </row>
    <row r="66" spans="1:2" x14ac:dyDescent="0.3">
      <c r="A66" s="10">
        <v>85000</v>
      </c>
      <c r="B66" s="10">
        <v>15</v>
      </c>
    </row>
    <row r="67" spans="1:2" x14ac:dyDescent="0.3">
      <c r="A67" s="10">
        <v>88000</v>
      </c>
      <c r="B67" s="10">
        <v>16</v>
      </c>
    </row>
    <row r="68" spans="1:2" x14ac:dyDescent="0.3">
      <c r="A68" s="10">
        <v>90000</v>
      </c>
      <c r="B68" s="10">
        <v>17</v>
      </c>
    </row>
    <row r="69" spans="1:2" x14ac:dyDescent="0.3">
      <c r="A69" s="10">
        <v>92000</v>
      </c>
      <c r="B69" s="10">
        <v>19</v>
      </c>
    </row>
    <row r="70" spans="1:2" x14ac:dyDescent="0.3">
      <c r="A70" s="10">
        <v>140000</v>
      </c>
      <c r="B70" s="10">
        <v>20</v>
      </c>
    </row>
    <row r="71" spans="1:2" x14ac:dyDescent="0.3">
      <c r="A71" s="10">
        <v>170000</v>
      </c>
      <c r="B71" s="10">
        <v>24</v>
      </c>
    </row>
  </sheetData>
  <mergeCells count="1">
    <mergeCell ref="F25:M3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F5D1F9-073B-4498-BB58-168E808CDF7A}">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3F7729BB-9E9A-4F2A-B9A1-0AC37D3AF9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6A5D62-EF81-459A-B426-BCB6EE7E4F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 1</vt:lpstr>
      <vt:lpstr>task 1</vt:lpstr>
      <vt:lpstr>task 2</vt:lpstr>
      <vt:lpstr>task 3</vt:lpstr>
      <vt:lpstr>task 4</vt:lpstr>
      <vt:lpstr>task 5</vt:lpstr>
      <vt:lpstr>task 6</vt:lpstr>
      <vt:lpstr>task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SOUNDHAR</cp:lastModifiedBy>
  <cp:revision/>
  <dcterms:created xsi:type="dcterms:W3CDTF">2021-05-22T09:50:20Z</dcterms:created>
  <dcterms:modified xsi:type="dcterms:W3CDTF">2023-07-16T14:31:41Z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61f690a1-e6a9-4f62-9f69-38e1360137ea</vt:lpwstr>
  </property>
  <property fmtid="{D5CDD505-2E9C-101B-9397-08002B2CF9AE}" pid="3" name="ContentTypeId">
    <vt:lpwstr>0x010100D80C9320661FCB478F077E19A50F7652</vt:lpwstr>
  </property>
  <property fmtid="{D5CDD505-2E9C-101B-9397-08002B2CF9AE}" pid="4" name="MediaServiceImageTags">
    <vt:lpwstr/>
  </property>
</Properties>
</file>