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6" i="1" l="1"/>
  <c r="V5" i="1"/>
  <c r="V7" i="1"/>
  <c r="V8" i="1"/>
  <c r="V9" i="1"/>
  <c r="V10" i="1"/>
  <c r="V11" i="1"/>
  <c r="V12" i="1"/>
  <c r="V16" i="1"/>
  <c r="V4" i="1"/>
  <c r="C17" i="1"/>
  <c r="R14" i="1"/>
  <c r="R8" i="1"/>
  <c r="S8" i="1"/>
  <c r="U5" i="1"/>
  <c r="U6" i="1"/>
  <c r="U7" i="1" s="1"/>
  <c r="U8" i="1" s="1"/>
  <c r="U9" i="1" s="1"/>
  <c r="U10" i="1" s="1"/>
  <c r="U11" i="1" s="1"/>
  <c r="U12" i="1" s="1"/>
  <c r="U4" i="1"/>
  <c r="T5" i="1"/>
  <c r="T6" i="1"/>
  <c r="T7" i="1"/>
  <c r="T8" i="1"/>
  <c r="T9" i="1" s="1"/>
  <c r="T10" i="1" s="1"/>
  <c r="T11" i="1" s="1"/>
  <c r="T12" i="1" s="1"/>
  <c r="T13" i="1" s="1"/>
  <c r="T4" i="1"/>
  <c r="R7" i="1"/>
  <c r="S5" i="1"/>
  <c r="S6" i="1"/>
  <c r="V6" i="1" s="1"/>
  <c r="S7" i="1"/>
  <c r="S9" i="1"/>
  <c r="S10" i="1"/>
  <c r="S11" i="1"/>
  <c r="S12" i="1"/>
  <c r="S13" i="1"/>
  <c r="V13" i="1" s="1"/>
  <c r="S14" i="1"/>
  <c r="V14" i="1" s="1"/>
  <c r="S15" i="1"/>
  <c r="V15" i="1" s="1"/>
  <c r="S16" i="1"/>
  <c r="S4" i="1"/>
  <c r="R5" i="1"/>
  <c r="R6" i="1"/>
  <c r="R9" i="1"/>
  <c r="R10" i="1"/>
  <c r="R11" i="1"/>
  <c r="R12" i="1"/>
  <c r="R13" i="1"/>
  <c r="R15" i="1"/>
  <c r="R16" i="1"/>
  <c r="R4" i="1"/>
  <c r="U13" i="1" l="1"/>
  <c r="U14" i="1" s="1"/>
  <c r="U15" i="1" s="1"/>
  <c r="U16" i="1" s="1"/>
  <c r="T14" i="1"/>
  <c r="T15" i="1" s="1"/>
</calcChain>
</file>

<file path=xl/sharedStrings.xml><?xml version="1.0" encoding="utf-8"?>
<sst xmlns="http://schemas.openxmlformats.org/spreadsheetml/2006/main" count="75" uniqueCount="61">
  <si>
    <t>STATION</t>
  </si>
  <si>
    <t>LINE/LEG</t>
  </si>
  <si>
    <t>Distance</t>
  </si>
  <si>
    <t>Observed Angle</t>
  </si>
  <si>
    <t>d</t>
  </si>
  <si>
    <t>m</t>
  </si>
  <si>
    <t>s</t>
  </si>
  <si>
    <t>Computed Bearing</t>
  </si>
  <si>
    <t>Correction</t>
  </si>
  <si>
    <t>Corrected WCB</t>
  </si>
  <si>
    <t>Consecutive Coordinate</t>
  </si>
  <si>
    <t>Latitude</t>
  </si>
  <si>
    <t>Departure</t>
  </si>
  <si>
    <t>Corrected Consecutive Coordinate</t>
  </si>
  <si>
    <t>Independent Coordinate</t>
  </si>
  <si>
    <t>Northing</t>
  </si>
  <si>
    <t>Easting</t>
  </si>
  <si>
    <t>Adjusted length</t>
  </si>
  <si>
    <t>Adjusted Bearing</t>
  </si>
  <si>
    <t>17-L1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</si>
  <si>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</si>
  <si>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</si>
  <si>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</si>
  <si>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</si>
  <si>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</si>
  <si>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</si>
  <si>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</si>
  <si>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</si>
  <si>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</si>
  <si>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</si>
  <si>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</si>
  <si>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ST. 14</t>
  </si>
  <si>
    <t>ST. 17</t>
  </si>
  <si>
    <t>L1-L2</t>
  </si>
  <si>
    <t>L2-L3</t>
  </si>
  <si>
    <t>L3-L4</t>
  </si>
  <si>
    <t>L4-L5</t>
  </si>
  <si>
    <t>L5-L6</t>
  </si>
  <si>
    <t>L6-L7</t>
  </si>
  <si>
    <t>L7-L8</t>
  </si>
  <si>
    <t>L8-L9</t>
  </si>
  <si>
    <t>L9-L10</t>
  </si>
  <si>
    <t>L10-L11</t>
  </si>
  <si>
    <t>L11-ST.14</t>
  </si>
  <si>
    <t>ST.15</t>
  </si>
  <si>
    <t>ST.14-ST.15</t>
  </si>
  <si>
    <t>S(-)</t>
  </si>
  <si>
    <t>SUM</t>
  </si>
  <si>
    <t>Departure(-)</t>
  </si>
  <si>
    <t>Difference in Northing=74.159</t>
  </si>
  <si>
    <t>Difference in Easting=140.162</t>
  </si>
  <si>
    <t>Error in latitude=74.156-74.159=-0.003</t>
  </si>
  <si>
    <t>Latitude(+)</t>
  </si>
  <si>
    <t>Station</t>
  </si>
  <si>
    <t>From Major Traverse</t>
  </si>
  <si>
    <t>St. 15</t>
  </si>
  <si>
    <t>St. 17</t>
  </si>
  <si>
    <t>Error in departure=140.218-140.162=0.056</t>
  </si>
  <si>
    <t>Error=0.056</t>
  </si>
  <si>
    <t>P=</t>
  </si>
  <si>
    <r>
      <t xml:space="preserve">Relative precision= </t>
    </r>
    <r>
      <rPr>
        <b/>
        <sz val="14"/>
        <color theme="1"/>
        <rFont val="Calibri"/>
        <family val="2"/>
        <scheme val="minor"/>
      </rPr>
      <t>1:12030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</si>
</sst>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/>
    <xf numFmtId="0" fontId="0" fillId="4" borderId="0" xfId="0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workbookViewId="0">
      <selection activeCell="G31" sqref="G31"/>
    </sheetView>
  </sheetViews>
  <sheetFormatPr defaultRowHeight="14.4" x14ac:dyDescent="0.3"/>
  <cols>
    <col min="2" max="2" width="10" customWidth="1"/>
    <col min="3" max="3" width="12.21875" customWidth="1"/>
    <col min="4" max="4" width="11.109375" customWidth="1"/>
    <col min="10" max="11" width="10.5546875" customWidth="1"/>
    <col min="14" max="14" width="10.5546875" customWidth="1"/>
    <col min="15" max="15" width="12.88671875" customWidth="1"/>
    <col min="16" max="16" width="10.33203125" customWidth="1"/>
    <col min="17" max="17" width="10.6640625" customWidth="1"/>
    <col min="18" max="18" width="14.21875" customWidth="1"/>
    <col min="19" max="19" width="19.77734375" customWidth="1"/>
    <col min="20" max="20" width="12.44140625" customWidth="1"/>
    <col min="21" max="21" width="13.5546875" customWidth="1"/>
    <col min="22" max="22" width="13.21875" customWidth="1"/>
  </cols>
  <sheetData>
    <row r="1" spans="1:25" ht="29.4" customHeight="1" x14ac:dyDescent="0.3">
      <c r="A1" s="4" t="s">
        <v>0</v>
      </c>
      <c r="B1" s="4" t="s">
        <v>1</v>
      </c>
      <c r="C1" s="4" t="s">
        <v>2</v>
      </c>
      <c r="D1" s="5" t="s">
        <v>3</v>
      </c>
      <c r="E1" s="5"/>
      <c r="F1" s="5"/>
      <c r="G1" s="5" t="s">
        <v>7</v>
      </c>
      <c r="H1" s="5"/>
      <c r="I1" s="5"/>
      <c r="J1" s="4" t="s">
        <v>8</v>
      </c>
      <c r="K1" s="6" t="s">
        <v>9</v>
      </c>
      <c r="L1" s="6"/>
      <c r="M1" s="6"/>
      <c r="N1" s="5" t="s">
        <v>10</v>
      </c>
      <c r="O1" s="5"/>
      <c r="P1" s="6" t="s">
        <v>8</v>
      </c>
      <c r="Q1" s="6"/>
      <c r="R1" s="6" t="s">
        <v>13</v>
      </c>
      <c r="S1" s="6"/>
      <c r="T1" s="6" t="s">
        <v>14</v>
      </c>
      <c r="U1" s="6"/>
      <c r="V1" s="4" t="s">
        <v>17</v>
      </c>
      <c r="W1" s="6" t="s">
        <v>18</v>
      </c>
      <c r="X1" s="6"/>
      <c r="Y1" s="6"/>
    </row>
    <row r="2" spans="1:25" x14ac:dyDescent="0.3">
      <c r="A2" s="4"/>
      <c r="B2" s="4"/>
      <c r="C2" s="4"/>
      <c r="D2" s="4" t="s">
        <v>4</v>
      </c>
      <c r="E2" s="4" t="s">
        <v>5</v>
      </c>
      <c r="F2" s="4" t="s">
        <v>6</v>
      </c>
      <c r="G2" s="4" t="s">
        <v>4</v>
      </c>
      <c r="H2" s="4" t="s">
        <v>5</v>
      </c>
      <c r="I2" s="4" t="s">
        <v>6</v>
      </c>
      <c r="J2" s="4" t="s">
        <v>46</v>
      </c>
      <c r="K2" s="4" t="s">
        <v>4</v>
      </c>
      <c r="L2" s="4" t="s">
        <v>5</v>
      </c>
      <c r="M2" s="4" t="s">
        <v>6</v>
      </c>
      <c r="N2" s="4" t="s">
        <v>11</v>
      </c>
      <c r="O2" s="4" t="s">
        <v>12</v>
      </c>
      <c r="P2" s="4" t="s">
        <v>52</v>
      </c>
      <c r="Q2" s="4" t="s">
        <v>48</v>
      </c>
      <c r="R2" s="4" t="s">
        <v>11</v>
      </c>
      <c r="S2" s="4" t="s">
        <v>12</v>
      </c>
      <c r="T2" s="4" t="s">
        <v>15</v>
      </c>
      <c r="U2" s="4" t="s">
        <v>16</v>
      </c>
      <c r="V2" s="4"/>
      <c r="W2" s="4" t="s">
        <v>4</v>
      </c>
      <c r="X2" s="4" t="s">
        <v>5</v>
      </c>
      <c r="Y2" s="4" t="s">
        <v>6</v>
      </c>
    </row>
    <row r="3" spans="1:25" x14ac:dyDescent="0.3">
      <c r="A3" t="s">
        <v>32</v>
      </c>
      <c r="T3" s="1">
        <v>3063271.9550000001</v>
      </c>
      <c r="U3" s="1">
        <v>626915.93400000001</v>
      </c>
    </row>
    <row r="4" spans="1:25" x14ac:dyDescent="0.3">
      <c r="A4" t="s">
        <v>20</v>
      </c>
      <c r="B4" t="s">
        <v>19</v>
      </c>
      <c r="C4">
        <v>34.198999999999998</v>
      </c>
      <c r="D4">
        <v>151</v>
      </c>
      <c r="E4">
        <v>40</v>
      </c>
      <c r="F4">
        <v>15</v>
      </c>
      <c r="G4">
        <v>185</v>
      </c>
      <c r="H4">
        <v>17</v>
      </c>
      <c r="I4">
        <v>13</v>
      </c>
      <c r="J4">
        <v>4</v>
      </c>
      <c r="K4">
        <v>185</v>
      </c>
      <c r="L4">
        <v>17</v>
      </c>
      <c r="M4">
        <v>19</v>
      </c>
      <c r="N4">
        <v>-34.052999999999997</v>
      </c>
      <c r="O4">
        <v>-3.1520000000000001</v>
      </c>
      <c r="P4">
        <v>0</v>
      </c>
      <c r="Q4">
        <v>2E-3</v>
      </c>
      <c r="R4">
        <f>N4-P4</f>
        <v>-34.052999999999997</v>
      </c>
      <c r="S4">
        <f>O4-Q4</f>
        <v>-3.1539999999999999</v>
      </c>
      <c r="T4">
        <f>T3+R4</f>
        <v>3063237.9020000002</v>
      </c>
      <c r="U4">
        <f>U3+S4</f>
        <v>626912.78</v>
      </c>
      <c r="V4">
        <f>SQRT(R4^2+S4^2)</f>
        <v>34.198750342666031</v>
      </c>
    </row>
    <row r="5" spans="1:25" x14ac:dyDescent="0.3">
      <c r="A5" t="s">
        <v>21</v>
      </c>
      <c r="B5" t="s">
        <v>33</v>
      </c>
      <c r="C5">
        <v>35.445999999999998</v>
      </c>
      <c r="D5">
        <v>117</v>
      </c>
      <c r="E5">
        <v>54</v>
      </c>
      <c r="F5">
        <v>17</v>
      </c>
      <c r="G5">
        <v>123</v>
      </c>
      <c r="H5">
        <v>11</v>
      </c>
      <c r="I5">
        <v>40</v>
      </c>
      <c r="J5">
        <v>9</v>
      </c>
      <c r="K5">
        <v>123</v>
      </c>
      <c r="L5">
        <v>11</v>
      </c>
      <c r="M5">
        <v>31</v>
      </c>
      <c r="N5">
        <v>-19.416</v>
      </c>
      <c r="O5">
        <v>29.678999999999998</v>
      </c>
      <c r="P5">
        <v>0</v>
      </c>
      <c r="Q5">
        <v>2E-3</v>
      </c>
      <c r="R5">
        <f t="shared" ref="R5:R16" si="0">N5-P5</f>
        <v>-19.416</v>
      </c>
      <c r="S5">
        <f t="shared" ref="S5:S16" si="1">O5-Q5</f>
        <v>29.677</v>
      </c>
      <c r="T5">
        <f t="shared" ref="T5:T16" si="2">T4+R5</f>
        <v>3063218.486</v>
      </c>
      <c r="U5">
        <f t="shared" ref="U5:U17" si="3">U4+S5</f>
        <v>626942.45700000005</v>
      </c>
      <c r="V5">
        <f t="shared" ref="V5:V16" si="4">SQRT(R5^2+S5^2)</f>
        <v>35.464142242552548</v>
      </c>
    </row>
    <row r="6" spans="1:25" x14ac:dyDescent="0.3">
      <c r="A6" t="s">
        <v>22</v>
      </c>
      <c r="B6" t="s">
        <v>34</v>
      </c>
      <c r="C6">
        <v>72.358000000000004</v>
      </c>
      <c r="D6">
        <v>153</v>
      </c>
      <c r="E6">
        <v>9</v>
      </c>
      <c r="F6">
        <v>18</v>
      </c>
      <c r="G6">
        <v>96</v>
      </c>
      <c r="H6">
        <v>20</v>
      </c>
      <c r="I6">
        <v>58</v>
      </c>
      <c r="J6">
        <v>13</v>
      </c>
      <c r="K6">
        <v>96</v>
      </c>
      <c r="L6">
        <v>20</v>
      </c>
      <c r="M6">
        <v>45</v>
      </c>
      <c r="N6">
        <v>-7.9980000000000002</v>
      </c>
      <c r="O6">
        <v>71.915000000000006</v>
      </c>
      <c r="P6">
        <v>0</v>
      </c>
      <c r="Q6">
        <v>6.0000000000000001E-3</v>
      </c>
      <c r="R6">
        <f t="shared" si="0"/>
        <v>-7.9980000000000002</v>
      </c>
      <c r="S6">
        <f t="shared" si="1"/>
        <v>71.909000000000006</v>
      </c>
      <c r="T6">
        <f t="shared" si="2"/>
        <v>3063210.4879999999</v>
      </c>
      <c r="U6">
        <f t="shared" si="3"/>
        <v>627014.36600000004</v>
      </c>
      <c r="V6">
        <f t="shared" si="4"/>
        <v>72.352417271297867</v>
      </c>
    </row>
    <row r="7" spans="1:25" x14ac:dyDescent="0.3">
      <c r="A7" t="s">
        <v>23</v>
      </c>
      <c r="B7" t="s">
        <v>35</v>
      </c>
      <c r="C7">
        <v>86.435000000000002</v>
      </c>
      <c r="D7">
        <v>103</v>
      </c>
      <c r="E7">
        <v>52</v>
      </c>
      <c r="F7">
        <v>23</v>
      </c>
      <c r="G7">
        <v>20</v>
      </c>
      <c r="H7">
        <v>13</v>
      </c>
      <c r="I7">
        <v>21</v>
      </c>
      <c r="J7">
        <v>17</v>
      </c>
      <c r="K7">
        <v>20</v>
      </c>
      <c r="L7">
        <v>13</v>
      </c>
      <c r="M7">
        <v>4</v>
      </c>
      <c r="N7">
        <v>81.108999999999995</v>
      </c>
      <c r="O7">
        <v>29.870999999999999</v>
      </c>
      <c r="P7">
        <v>1E-3</v>
      </c>
      <c r="Q7">
        <v>7.0000000000000001E-3</v>
      </c>
      <c r="R7">
        <f>N7+P7</f>
        <v>81.11</v>
      </c>
      <c r="S7">
        <f t="shared" si="1"/>
        <v>29.863999999999997</v>
      </c>
      <c r="T7">
        <f t="shared" si="2"/>
        <v>3063291.5979999998</v>
      </c>
      <c r="U7">
        <f t="shared" si="3"/>
        <v>627044.23</v>
      </c>
      <c r="V7">
        <f t="shared" si="4"/>
        <v>86.433156809178271</v>
      </c>
    </row>
    <row r="8" spans="1:25" x14ac:dyDescent="0.3">
      <c r="A8" t="s">
        <v>24</v>
      </c>
      <c r="B8" t="s">
        <v>36</v>
      </c>
      <c r="C8">
        <v>56.274000000000001</v>
      </c>
      <c r="D8">
        <v>303</v>
      </c>
      <c r="E8">
        <v>57</v>
      </c>
      <c r="F8">
        <v>25</v>
      </c>
      <c r="G8">
        <v>144</v>
      </c>
      <c r="H8">
        <v>10</v>
      </c>
      <c r="I8">
        <v>46</v>
      </c>
      <c r="J8">
        <v>22</v>
      </c>
      <c r="K8">
        <v>144</v>
      </c>
      <c r="L8">
        <v>10</v>
      </c>
      <c r="M8">
        <v>24</v>
      </c>
      <c r="N8">
        <v>-45.625999999999998</v>
      </c>
      <c r="O8">
        <v>32.939</v>
      </c>
      <c r="P8">
        <v>1E-3</v>
      </c>
      <c r="Q8">
        <v>7.0000000000000001E-3</v>
      </c>
      <c r="R8">
        <f>N8+P8</f>
        <v>-45.625</v>
      </c>
      <c r="S8">
        <f>O8-Q8</f>
        <v>32.932000000000002</v>
      </c>
      <c r="T8">
        <f t="shared" si="2"/>
        <v>3063245.9729999998</v>
      </c>
      <c r="U8">
        <f t="shared" si="3"/>
        <v>627077.16200000001</v>
      </c>
      <c r="V8">
        <f t="shared" si="4"/>
        <v>56.268616910316887</v>
      </c>
    </row>
    <row r="9" spans="1:25" x14ac:dyDescent="0.3">
      <c r="A9" t="s">
        <v>25</v>
      </c>
      <c r="B9" t="s">
        <v>37</v>
      </c>
      <c r="C9">
        <v>34.655999999999999</v>
      </c>
      <c r="D9">
        <v>137</v>
      </c>
      <c r="E9">
        <v>47</v>
      </c>
      <c r="F9">
        <v>37</v>
      </c>
      <c r="G9">
        <v>101</v>
      </c>
      <c r="H9">
        <v>58</v>
      </c>
      <c r="I9">
        <v>23</v>
      </c>
      <c r="J9">
        <v>26</v>
      </c>
      <c r="K9">
        <v>101</v>
      </c>
      <c r="L9">
        <v>57</v>
      </c>
      <c r="M9">
        <v>57</v>
      </c>
      <c r="N9">
        <v>-7.1849999999999996</v>
      </c>
      <c r="O9">
        <v>33.902999999999999</v>
      </c>
      <c r="P9">
        <v>0</v>
      </c>
      <c r="Q9">
        <v>3.0000000000000001E-3</v>
      </c>
      <c r="R9">
        <f t="shared" si="0"/>
        <v>-7.1849999999999996</v>
      </c>
      <c r="S9">
        <f t="shared" si="1"/>
        <v>33.9</v>
      </c>
      <c r="T9">
        <f t="shared" si="2"/>
        <v>3063238.7879999997</v>
      </c>
      <c r="U9">
        <f t="shared" si="3"/>
        <v>627111.06200000003</v>
      </c>
      <c r="V9">
        <f t="shared" si="4"/>
        <v>34.653055060124203</v>
      </c>
    </row>
    <row r="10" spans="1:25" x14ac:dyDescent="0.3">
      <c r="A10" t="s">
        <v>26</v>
      </c>
      <c r="B10" t="s">
        <v>38</v>
      </c>
      <c r="C10">
        <v>34.57</v>
      </c>
      <c r="D10">
        <v>249</v>
      </c>
      <c r="E10">
        <v>28</v>
      </c>
      <c r="F10">
        <v>1</v>
      </c>
      <c r="G10">
        <v>171</v>
      </c>
      <c r="H10">
        <v>26</v>
      </c>
      <c r="I10">
        <v>24</v>
      </c>
      <c r="J10">
        <v>30</v>
      </c>
      <c r="K10">
        <v>171</v>
      </c>
      <c r="L10">
        <v>25</v>
      </c>
      <c r="M10">
        <v>54</v>
      </c>
      <c r="N10">
        <v>-34.183999999999997</v>
      </c>
      <c r="O10">
        <v>5.15</v>
      </c>
      <c r="P10">
        <v>0</v>
      </c>
      <c r="Q10">
        <v>2E-3</v>
      </c>
      <c r="R10">
        <f t="shared" si="0"/>
        <v>-34.183999999999997</v>
      </c>
      <c r="S10">
        <f t="shared" si="1"/>
        <v>5.1480000000000006</v>
      </c>
      <c r="T10">
        <f t="shared" si="2"/>
        <v>3063204.6039999998</v>
      </c>
      <c r="U10">
        <f t="shared" si="3"/>
        <v>627116.21000000008</v>
      </c>
      <c r="V10">
        <f t="shared" si="4"/>
        <v>34.569462824868999</v>
      </c>
    </row>
    <row r="11" spans="1:25" x14ac:dyDescent="0.3">
      <c r="A11" t="s">
        <v>27</v>
      </c>
      <c r="B11" t="s">
        <v>39</v>
      </c>
      <c r="C11">
        <v>69.075000000000003</v>
      </c>
      <c r="D11">
        <v>105</v>
      </c>
      <c r="E11">
        <v>43</v>
      </c>
      <c r="F11">
        <v>17</v>
      </c>
      <c r="G11">
        <v>97</v>
      </c>
      <c r="H11">
        <v>9</v>
      </c>
      <c r="I11">
        <v>41</v>
      </c>
      <c r="J11">
        <v>34</v>
      </c>
      <c r="K11">
        <v>97</v>
      </c>
      <c r="L11">
        <v>9</v>
      </c>
      <c r="M11">
        <v>7</v>
      </c>
      <c r="N11">
        <v>-8.6</v>
      </c>
      <c r="O11">
        <v>68.537999999999997</v>
      </c>
      <c r="P11">
        <v>0</v>
      </c>
      <c r="Q11">
        <v>6.0000000000000001E-3</v>
      </c>
      <c r="R11">
        <f t="shared" si="0"/>
        <v>-8.6</v>
      </c>
      <c r="S11">
        <f t="shared" si="1"/>
        <v>68.531999999999996</v>
      </c>
      <c r="T11">
        <f t="shared" si="2"/>
        <v>3063196.0039999997</v>
      </c>
      <c r="U11">
        <f t="shared" si="3"/>
        <v>627184.74200000009</v>
      </c>
      <c r="V11">
        <f t="shared" si="4"/>
        <v>69.069494163487249</v>
      </c>
    </row>
    <row r="12" spans="1:25" x14ac:dyDescent="0.3">
      <c r="A12" t="s">
        <v>28</v>
      </c>
      <c r="B12" t="s">
        <v>40</v>
      </c>
      <c r="C12">
        <v>61.177</v>
      </c>
      <c r="D12">
        <v>161</v>
      </c>
      <c r="E12">
        <v>59</v>
      </c>
      <c r="F12">
        <v>31</v>
      </c>
      <c r="G12">
        <v>79</v>
      </c>
      <c r="H12">
        <v>9</v>
      </c>
      <c r="I12">
        <v>12</v>
      </c>
      <c r="J12">
        <v>39</v>
      </c>
      <c r="K12">
        <v>79</v>
      </c>
      <c r="L12">
        <v>8</v>
      </c>
      <c r="M12">
        <v>33</v>
      </c>
      <c r="N12">
        <v>11.523999999999999</v>
      </c>
      <c r="O12">
        <v>60.082000000000001</v>
      </c>
      <c r="P12">
        <v>0</v>
      </c>
      <c r="Q12">
        <v>5.0000000000000001E-3</v>
      </c>
      <c r="R12">
        <f t="shared" si="0"/>
        <v>11.523999999999999</v>
      </c>
      <c r="S12">
        <f t="shared" si="1"/>
        <v>60.076999999999998</v>
      </c>
      <c r="T12">
        <f t="shared" si="2"/>
        <v>3063207.5279999999</v>
      </c>
      <c r="U12">
        <f t="shared" si="3"/>
        <v>627244.81900000013</v>
      </c>
      <c r="V12">
        <f t="shared" si="4"/>
        <v>61.172285432211865</v>
      </c>
    </row>
    <row r="13" spans="1:25" x14ac:dyDescent="0.3">
      <c r="A13" t="s">
        <v>29</v>
      </c>
      <c r="B13" t="s">
        <v>41</v>
      </c>
      <c r="C13">
        <v>39.665999999999997</v>
      </c>
      <c r="D13">
        <v>64</v>
      </c>
      <c r="E13">
        <v>27</v>
      </c>
      <c r="F13">
        <v>56</v>
      </c>
      <c r="G13">
        <v>323</v>
      </c>
      <c r="H13">
        <v>37</v>
      </c>
      <c r="I13">
        <v>8</v>
      </c>
      <c r="J13">
        <v>43</v>
      </c>
      <c r="K13">
        <v>323</v>
      </c>
      <c r="L13">
        <v>36</v>
      </c>
      <c r="M13">
        <v>25</v>
      </c>
      <c r="N13">
        <v>31.93</v>
      </c>
      <c r="O13">
        <v>-23.535</v>
      </c>
      <c r="P13">
        <v>0</v>
      </c>
      <c r="Q13">
        <v>4.0000000000000001E-3</v>
      </c>
      <c r="R13">
        <f t="shared" si="0"/>
        <v>31.93</v>
      </c>
      <c r="S13">
        <f t="shared" si="1"/>
        <v>-23.539000000000001</v>
      </c>
      <c r="T13">
        <f t="shared" si="2"/>
        <v>3063239.4580000001</v>
      </c>
      <c r="U13">
        <f t="shared" si="3"/>
        <v>627221.28000000014</v>
      </c>
      <c r="V13">
        <f t="shared" si="4"/>
        <v>39.668746148573945</v>
      </c>
    </row>
    <row r="14" spans="1:25" x14ac:dyDescent="0.3">
      <c r="A14" t="s">
        <v>30</v>
      </c>
      <c r="B14" t="s">
        <v>42</v>
      </c>
      <c r="C14">
        <v>73.335999999999999</v>
      </c>
      <c r="D14">
        <v>235</v>
      </c>
      <c r="E14">
        <v>41</v>
      </c>
      <c r="F14">
        <v>12</v>
      </c>
      <c r="G14">
        <v>19</v>
      </c>
      <c r="H14">
        <v>18</v>
      </c>
      <c r="I14">
        <v>20</v>
      </c>
      <c r="J14">
        <v>47</v>
      </c>
      <c r="K14">
        <v>19</v>
      </c>
      <c r="L14">
        <v>17</v>
      </c>
      <c r="M14">
        <v>33</v>
      </c>
      <c r="N14">
        <v>69.218000000000004</v>
      </c>
      <c r="O14">
        <v>24.23</v>
      </c>
      <c r="P14">
        <v>1E-3</v>
      </c>
      <c r="Q14">
        <v>6.0000000000000001E-3</v>
      </c>
      <c r="R14">
        <f>N14+P14</f>
        <v>69.219000000000008</v>
      </c>
      <c r="S14">
        <f t="shared" si="1"/>
        <v>24.224</v>
      </c>
      <c r="T14">
        <f t="shared" si="2"/>
        <v>3063308.6770000001</v>
      </c>
      <c r="U14">
        <f t="shared" si="3"/>
        <v>627245.50400000019</v>
      </c>
      <c r="V14">
        <f t="shared" si="4"/>
        <v>73.335340300567239</v>
      </c>
    </row>
    <row r="15" spans="1:25" x14ac:dyDescent="0.3">
      <c r="A15" t="s">
        <v>31</v>
      </c>
      <c r="B15" t="s">
        <v>43</v>
      </c>
      <c r="C15">
        <v>76.596999999999994</v>
      </c>
      <c r="D15">
        <v>75</v>
      </c>
      <c r="E15">
        <v>58</v>
      </c>
      <c r="F15">
        <v>27</v>
      </c>
      <c r="G15">
        <v>275</v>
      </c>
      <c r="H15">
        <v>16</v>
      </c>
      <c r="I15">
        <v>47</v>
      </c>
      <c r="J15">
        <v>52</v>
      </c>
      <c r="K15">
        <v>275</v>
      </c>
      <c r="L15">
        <v>15</v>
      </c>
      <c r="M15">
        <v>55</v>
      </c>
      <c r="N15">
        <v>7.0289999999999999</v>
      </c>
      <c r="O15">
        <v>-76.274000000000001</v>
      </c>
      <c r="P15">
        <v>0</v>
      </c>
      <c r="Q15">
        <v>6.0000000000000001E-3</v>
      </c>
      <c r="R15">
        <f t="shared" si="0"/>
        <v>7.0289999999999999</v>
      </c>
      <c r="S15">
        <f t="shared" si="1"/>
        <v>-76.28</v>
      </c>
      <c r="T15">
        <f t="shared" si="2"/>
        <v>3063315.7060000002</v>
      </c>
      <c r="U15">
        <f t="shared" si="3"/>
        <v>627169.22400000016</v>
      </c>
      <c r="V15">
        <f t="shared" si="4"/>
        <v>76.603167303969883</v>
      </c>
    </row>
    <row r="16" spans="1:25" x14ac:dyDescent="0.3">
      <c r="A16" t="s">
        <v>44</v>
      </c>
      <c r="B16" t="s">
        <v>45</v>
      </c>
      <c r="C16">
        <v>117.14400000000001</v>
      </c>
      <c r="D16">
        <v>189</v>
      </c>
      <c r="E16">
        <v>46</v>
      </c>
      <c r="F16">
        <v>52</v>
      </c>
      <c r="G16">
        <v>285</v>
      </c>
      <c r="H16">
        <v>3</v>
      </c>
      <c r="I16">
        <v>39</v>
      </c>
      <c r="J16">
        <v>56</v>
      </c>
      <c r="K16">
        <v>285</v>
      </c>
      <c r="L16">
        <v>2</v>
      </c>
      <c r="M16">
        <v>43</v>
      </c>
      <c r="N16">
        <v>30.408000000000001</v>
      </c>
      <c r="O16">
        <v>-113.128</v>
      </c>
      <c r="P16">
        <v>0</v>
      </c>
      <c r="Q16">
        <v>0</v>
      </c>
      <c r="R16">
        <f t="shared" si="0"/>
        <v>30.408000000000001</v>
      </c>
      <c r="S16">
        <f t="shared" si="1"/>
        <v>-113.128</v>
      </c>
      <c r="T16" s="1">
        <f t="shared" si="2"/>
        <v>3063346.1140000001</v>
      </c>
      <c r="U16" s="1">
        <f t="shared" si="3"/>
        <v>627056.09600000014</v>
      </c>
      <c r="V16">
        <f t="shared" si="4"/>
        <v>117.14346267718058</v>
      </c>
    </row>
    <row r="17" spans="2:15" x14ac:dyDescent="0.3">
      <c r="B17" t="s">
        <v>59</v>
      </c>
      <c r="C17">
        <f>SUM(C4:C15)</f>
        <v>673.78899999999999</v>
      </c>
      <c r="M17" t="s">
        <v>47</v>
      </c>
      <c r="N17">
        <v>74.156000000000006</v>
      </c>
      <c r="O17">
        <v>140.21799999999999</v>
      </c>
    </row>
    <row r="18" spans="2:15" x14ac:dyDescent="0.3">
      <c r="K18" s="2" t="s">
        <v>49</v>
      </c>
      <c r="L18" s="2"/>
      <c r="M18" s="2"/>
      <c r="N18" s="2"/>
      <c r="O18" s="2"/>
    </row>
    <row r="19" spans="2:15" x14ac:dyDescent="0.3">
      <c r="B19" s="2" t="s">
        <v>54</v>
      </c>
      <c r="C19" s="2"/>
      <c r="D19" s="2"/>
      <c r="K19" s="2" t="s">
        <v>50</v>
      </c>
      <c r="L19" s="2"/>
      <c r="M19" s="2"/>
      <c r="N19" s="2"/>
      <c r="O19" s="2"/>
    </row>
    <row r="20" spans="2:15" x14ac:dyDescent="0.3">
      <c r="B20" t="s">
        <v>53</v>
      </c>
      <c r="C20" t="s">
        <v>15</v>
      </c>
      <c r="D20" t="s">
        <v>16</v>
      </c>
      <c r="K20" s="2" t="s">
        <v>51</v>
      </c>
      <c r="L20" s="2"/>
      <c r="M20" s="2"/>
      <c r="N20" s="2"/>
    </row>
    <row r="21" spans="2:15" x14ac:dyDescent="0.3">
      <c r="B21" t="s">
        <v>55</v>
      </c>
      <c r="C21">
        <v>3063346.1140000001</v>
      </c>
      <c r="D21">
        <v>627056.09600000002</v>
      </c>
      <c r="K21" s="2" t="s">
        <v>57</v>
      </c>
      <c r="L21" s="2"/>
      <c r="M21" s="2"/>
      <c r="N21" s="2"/>
    </row>
    <row r="22" spans="2:15" x14ac:dyDescent="0.3">
      <c r="B22" t="s">
        <v>56</v>
      </c>
      <c r="C22">
        <v>3063271.9550000001</v>
      </c>
      <c r="D22">
        <v>626915.93400000001</v>
      </c>
    </row>
    <row r="23" spans="2:15" x14ac:dyDescent="0.3">
      <c r="J23" s="2" t="s">
        <v>58</v>
      </c>
      <c r="K23" s="2"/>
      <c r="L23" s="2"/>
      <c r="M23" s="2"/>
    </row>
    <row r="24" spans="2:15" ht="18" x14ac:dyDescent="0.35">
      <c r="J24" s="2" t="s">
        <v>60</v>
      </c>
      <c r="K24" s="2"/>
      <c r="L24" s="2"/>
      <c r="M24" s="2"/>
    </row>
    <row r="28" spans="2:15" x14ac:dyDescent="0.3">
      <c r="G28" s="3"/>
    </row>
  </sheetData>
  <mergeCells count="12">
    <mergeCell ref="B19:D19"/>
    <mergeCell ref="J23:M23"/>
    <mergeCell ref="J24:M24"/>
    <mergeCell ref="T1:U1"/>
    <mergeCell ref="W1:Y1"/>
    <mergeCell ref="K18:O18"/>
    <mergeCell ref="K19:O19"/>
    <mergeCell ref="K20:N20"/>
    <mergeCell ref="K21:N21"/>
    <mergeCell ref="K1:M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2020-02-15T09:15:39Z</dcterms:created>
  <dcterms:modified xsi:type="dcterms:W3CDTF">2020-02-15T10:21:32Z</dcterms:modified>
</cp:coreProperties>
</file>