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B0EAD8FC-734D-47FC-8376-B9A60DF819E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1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AO1694" i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E43" i="1"/>
  <c r="D43" i="1"/>
  <c r="R36" i="1"/>
  <c r="S36" i="1" s="1"/>
  <c r="U36" i="1" s="1"/>
  <c r="Q36" i="1"/>
  <c r="R35" i="1"/>
  <c r="S35" i="1" s="1"/>
  <c r="Q35" i="1"/>
  <c r="O35" i="1"/>
  <c r="T34" i="1"/>
  <c r="R34" i="1"/>
  <c r="S34" i="1" s="1"/>
  <c r="Q34" i="1"/>
  <c r="O34" i="1"/>
  <c r="R33" i="1"/>
  <c r="S33" i="1" s="1"/>
  <c r="Q33" i="1"/>
  <c r="O33" i="1"/>
  <c r="R32" i="1"/>
  <c r="S32" i="1" s="1"/>
  <c r="Q32" i="1"/>
  <c r="O32" i="1"/>
  <c r="R31" i="1"/>
  <c r="S31" i="1" s="1"/>
  <c r="U31" i="1" s="1"/>
  <c r="Q31" i="1"/>
  <c r="O31" i="1"/>
  <c r="N31" i="1"/>
  <c r="P10" i="1"/>
  <c r="W1694" i="1" s="1"/>
  <c r="P9" i="1"/>
  <c r="L1648" i="1" s="1"/>
  <c r="P8" i="1"/>
  <c r="N60" i="1" s="1"/>
  <c r="P7" i="1"/>
  <c r="M65" i="1" s="1"/>
  <c r="P6" i="1"/>
  <c r="L79" i="1" s="1"/>
  <c r="P5" i="1"/>
  <c r="K60" i="1" s="1"/>
  <c r="G43" i="1" l="1"/>
  <c r="H43" i="1" s="1"/>
  <c r="AP1608" i="1"/>
  <c r="AP1609" i="1" s="1"/>
  <c r="AP1610" i="1" s="1"/>
  <c r="AP1611" i="1" s="1"/>
  <c r="AP1612" i="1" s="1"/>
  <c r="AP1613" i="1" s="1"/>
  <c r="AP1614" i="1" s="1"/>
  <c r="AP1615" i="1" s="1"/>
  <c r="AP1540" i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L62" i="1"/>
  <c r="M79" i="1"/>
  <c r="M49" i="1"/>
  <c r="U34" i="1"/>
  <c r="N76" i="1"/>
  <c r="N36" i="1"/>
  <c r="H1645" i="1" s="1"/>
  <c r="N62" i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M46" i="1"/>
  <c r="M98" i="1"/>
  <c r="N98" i="1"/>
  <c r="N56" i="1"/>
  <c r="AP151" i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L43" i="1"/>
  <c r="L59" i="1"/>
  <c r="N43" i="1"/>
  <c r="M59" i="1"/>
  <c r="L46" i="1"/>
  <c r="N59" i="1"/>
  <c r="M44" i="1"/>
  <c r="L68" i="1"/>
  <c r="N44" i="1"/>
  <c r="L81" i="1"/>
  <c r="N96" i="1"/>
  <c r="K48" i="1"/>
  <c r="N57" i="1"/>
  <c r="L48" i="1"/>
  <c r="K61" i="1"/>
  <c r="L64" i="1"/>
  <c r="N48" i="1"/>
  <c r="L61" i="1"/>
  <c r="N64" i="1"/>
  <c r="M78" i="1"/>
  <c r="M77" i="1"/>
  <c r="M63" i="1"/>
  <c r="K45" i="1"/>
  <c r="M100" i="1"/>
  <c r="K102" i="1"/>
  <c r="M67" i="1"/>
  <c r="M80" i="1"/>
  <c r="K44" i="1"/>
  <c r="N77" i="1"/>
  <c r="L60" i="1"/>
  <c r="M61" i="1"/>
  <c r="L45" i="1"/>
  <c r="M97" i="1"/>
  <c r="L50" i="1"/>
  <c r="K80" i="1"/>
  <c r="M47" i="1"/>
  <c r="L44" i="1"/>
  <c r="K69" i="1"/>
  <c r="N78" i="1"/>
  <c r="L100" i="1"/>
  <c r="M120" i="1"/>
  <c r="N45" i="1"/>
  <c r="K49" i="1"/>
  <c r="N97" i="1"/>
  <c r="K81" i="1"/>
  <c r="K120" i="1"/>
  <c r="K59" i="1"/>
  <c r="K100" i="1"/>
  <c r="L120" i="1"/>
  <c r="AA1694" i="1"/>
  <c r="Y1694" i="1"/>
  <c r="X1694" i="1"/>
  <c r="H130" i="1"/>
  <c r="K133" i="1"/>
  <c r="K62" i="1"/>
  <c r="M45" i="1"/>
  <c r="M57" i="1"/>
  <c r="K63" i="1"/>
  <c r="L80" i="1"/>
  <c r="K99" i="1"/>
  <c r="N63" i="1"/>
  <c r="L99" i="1"/>
  <c r="K46" i="1"/>
  <c r="K79" i="1"/>
  <c r="M99" i="1"/>
  <c r="K43" i="1"/>
  <c r="M64" i="1"/>
  <c r="N99" i="1"/>
  <c r="L133" i="1"/>
  <c r="K98" i="1"/>
  <c r="K78" i="1"/>
  <c r="K58" i="1"/>
  <c r="K56" i="1"/>
  <c r="K54" i="1"/>
  <c r="K97" i="1"/>
  <c r="K77" i="1"/>
  <c r="K57" i="1"/>
  <c r="K76" i="1"/>
  <c r="K96" i="1"/>
  <c r="K121" i="1"/>
  <c r="K95" i="1"/>
  <c r="K75" i="1"/>
  <c r="K55" i="1"/>
  <c r="K114" i="1"/>
  <c r="K94" i="1"/>
  <c r="K74" i="1"/>
  <c r="K116" i="1"/>
  <c r="K115" i="1"/>
  <c r="K113" i="1"/>
  <c r="K93" i="1"/>
  <c r="K73" i="1"/>
  <c r="K53" i="1"/>
  <c r="K117" i="1"/>
  <c r="K112" i="1"/>
  <c r="K92" i="1"/>
  <c r="K72" i="1"/>
  <c r="K52" i="1"/>
  <c r="K111" i="1"/>
  <c r="K91" i="1"/>
  <c r="K71" i="1"/>
  <c r="K110" i="1"/>
  <c r="K90" i="1"/>
  <c r="K70" i="1"/>
  <c r="K50" i="1"/>
  <c r="K122" i="1"/>
  <c r="K118" i="1"/>
  <c r="K109" i="1"/>
  <c r="K89" i="1"/>
  <c r="K108" i="1"/>
  <c r="K88" i="1"/>
  <c r="K107" i="1"/>
  <c r="K87" i="1"/>
  <c r="K119" i="1"/>
  <c r="K106" i="1"/>
  <c r="K86" i="1"/>
  <c r="K105" i="1"/>
  <c r="K85" i="1"/>
  <c r="K104" i="1"/>
  <c r="K84" i="1"/>
  <c r="K64" i="1"/>
  <c r="K103" i="1"/>
  <c r="K83" i="1"/>
  <c r="K65" i="1"/>
  <c r="W1557" i="1"/>
  <c r="L97" i="1"/>
  <c r="L77" i="1"/>
  <c r="L57" i="1"/>
  <c r="L55" i="1"/>
  <c r="L96" i="1"/>
  <c r="L76" i="1"/>
  <c r="L56" i="1"/>
  <c r="L121" i="1"/>
  <c r="L95" i="1"/>
  <c r="L75" i="1"/>
  <c r="L114" i="1"/>
  <c r="L94" i="1"/>
  <c r="L74" i="1"/>
  <c r="L54" i="1"/>
  <c r="L116" i="1"/>
  <c r="L115" i="1"/>
  <c r="L113" i="1"/>
  <c r="L93" i="1"/>
  <c r="L73" i="1"/>
  <c r="L53" i="1"/>
  <c r="L117" i="1"/>
  <c r="L112" i="1"/>
  <c r="L92" i="1"/>
  <c r="L72" i="1"/>
  <c r="L52" i="1"/>
  <c r="L111" i="1"/>
  <c r="L91" i="1"/>
  <c r="L71" i="1"/>
  <c r="L51" i="1"/>
  <c r="L110" i="1"/>
  <c r="L90" i="1"/>
  <c r="L70" i="1"/>
  <c r="L122" i="1"/>
  <c r="L118" i="1"/>
  <c r="L109" i="1"/>
  <c r="L89" i="1"/>
  <c r="L69" i="1"/>
  <c r="L49" i="1"/>
  <c r="L108" i="1"/>
  <c r="L88" i="1"/>
  <c r="L107" i="1"/>
  <c r="L87" i="1"/>
  <c r="L119" i="1"/>
  <c r="L106" i="1"/>
  <c r="L86" i="1"/>
  <c r="L105" i="1"/>
  <c r="L85" i="1"/>
  <c r="L104" i="1"/>
  <c r="L84" i="1"/>
  <c r="L103" i="1"/>
  <c r="L83" i="1"/>
  <c r="L63" i="1"/>
  <c r="L102" i="1"/>
  <c r="L82" i="1"/>
  <c r="M43" i="1"/>
  <c r="N46" i="1"/>
  <c r="M60" i="1"/>
  <c r="L65" i="1"/>
  <c r="K66" i="1"/>
  <c r="N79" i="1"/>
  <c r="K51" i="1"/>
  <c r="L58" i="1"/>
  <c r="L66" i="1"/>
  <c r="K82" i="1"/>
  <c r="K101" i="1"/>
  <c r="W1601" i="1"/>
  <c r="M96" i="1"/>
  <c r="M76" i="1"/>
  <c r="M56" i="1"/>
  <c r="M54" i="1"/>
  <c r="M52" i="1"/>
  <c r="M121" i="1"/>
  <c r="M95" i="1"/>
  <c r="M75" i="1"/>
  <c r="M55" i="1"/>
  <c r="M114" i="1"/>
  <c r="M94" i="1"/>
  <c r="M74" i="1"/>
  <c r="M116" i="1"/>
  <c r="M115" i="1"/>
  <c r="M113" i="1"/>
  <c r="M93" i="1"/>
  <c r="M73" i="1"/>
  <c r="M53" i="1"/>
  <c r="M117" i="1"/>
  <c r="M112" i="1"/>
  <c r="M92" i="1"/>
  <c r="M72" i="1"/>
  <c r="M111" i="1"/>
  <c r="M91" i="1"/>
  <c r="M71" i="1"/>
  <c r="M51" i="1"/>
  <c r="M110" i="1"/>
  <c r="M90" i="1"/>
  <c r="M70" i="1"/>
  <c r="M50" i="1"/>
  <c r="M122" i="1"/>
  <c r="M118" i="1"/>
  <c r="M109" i="1"/>
  <c r="M89" i="1"/>
  <c r="M69" i="1"/>
  <c r="M108" i="1"/>
  <c r="M88" i="1"/>
  <c r="M68" i="1"/>
  <c r="M48" i="1"/>
  <c r="M107" i="1"/>
  <c r="M87" i="1"/>
  <c r="M119" i="1"/>
  <c r="M106" i="1"/>
  <c r="M86" i="1"/>
  <c r="M105" i="1"/>
  <c r="M85" i="1"/>
  <c r="M104" i="1"/>
  <c r="M84" i="1"/>
  <c r="M103" i="1"/>
  <c r="M83" i="1"/>
  <c r="M102" i="1"/>
  <c r="M82" i="1"/>
  <c r="M62" i="1"/>
  <c r="M101" i="1"/>
  <c r="M81" i="1"/>
  <c r="W1642" i="1"/>
  <c r="N121" i="1"/>
  <c r="N95" i="1"/>
  <c r="N75" i="1"/>
  <c r="N55" i="1"/>
  <c r="N114" i="1"/>
  <c r="N94" i="1"/>
  <c r="N74" i="1"/>
  <c r="N54" i="1"/>
  <c r="N116" i="1"/>
  <c r="N115" i="1"/>
  <c r="N113" i="1"/>
  <c r="N93" i="1"/>
  <c r="N73" i="1"/>
  <c r="N53" i="1"/>
  <c r="N117" i="1"/>
  <c r="N112" i="1"/>
  <c r="N92" i="1"/>
  <c r="N72" i="1"/>
  <c r="N52" i="1"/>
  <c r="N51" i="1"/>
  <c r="N111" i="1"/>
  <c r="N91" i="1"/>
  <c r="N71" i="1"/>
  <c r="N110" i="1"/>
  <c r="N90" i="1"/>
  <c r="N70" i="1"/>
  <c r="N50" i="1"/>
  <c r="N122" i="1"/>
  <c r="N118" i="1"/>
  <c r="N109" i="1"/>
  <c r="N89" i="1"/>
  <c r="N69" i="1"/>
  <c r="N49" i="1"/>
  <c r="N108" i="1"/>
  <c r="N88" i="1"/>
  <c r="N68" i="1"/>
  <c r="N107" i="1"/>
  <c r="N87" i="1"/>
  <c r="N67" i="1"/>
  <c r="N47" i="1"/>
  <c r="N119" i="1"/>
  <c r="N106" i="1"/>
  <c r="N86" i="1"/>
  <c r="N105" i="1"/>
  <c r="N85" i="1"/>
  <c r="N104" i="1"/>
  <c r="N84" i="1"/>
  <c r="N103" i="1"/>
  <c r="N83" i="1"/>
  <c r="N102" i="1"/>
  <c r="N82" i="1"/>
  <c r="N101" i="1"/>
  <c r="N81" i="1"/>
  <c r="N61" i="1"/>
  <c r="N120" i="1"/>
  <c r="N100" i="1"/>
  <c r="N80" i="1"/>
  <c r="K47" i="1"/>
  <c r="M58" i="1"/>
  <c r="N65" i="1"/>
  <c r="M66" i="1"/>
  <c r="K67" i="1"/>
  <c r="L101" i="1"/>
  <c r="T1648" i="1"/>
  <c r="S1648" i="1"/>
  <c r="N1648" i="1"/>
  <c r="M1648" i="1"/>
  <c r="R1648" i="1"/>
  <c r="O1648" i="1"/>
  <c r="P1648" i="1"/>
  <c r="Q1648" i="1" s="1"/>
  <c r="L47" i="1"/>
  <c r="N58" i="1"/>
  <c r="N66" i="1"/>
  <c r="L67" i="1"/>
  <c r="K68" i="1"/>
  <c r="L78" i="1"/>
  <c r="L98" i="1"/>
  <c r="AP1564" i="1"/>
  <c r="AP1565" i="1" s="1"/>
  <c r="AP1566" i="1" s="1"/>
  <c r="AP1567" i="1" s="1"/>
  <c r="AP1568" i="1" s="1"/>
  <c r="AP1569" i="1" s="1"/>
  <c r="I43" i="1" l="1"/>
  <c r="J43" i="1" s="1"/>
  <c r="I15" i="1"/>
  <c r="T133" i="1"/>
  <c r="P133" i="1"/>
  <c r="Q133" i="1" s="1"/>
  <c r="N133" i="1"/>
  <c r="M133" i="1"/>
  <c r="AA1557" i="1"/>
  <c r="Y1557" i="1"/>
  <c r="X1557" i="1"/>
  <c r="S133" i="1"/>
  <c r="R133" i="1"/>
  <c r="K134" i="1"/>
  <c r="O133" i="1"/>
  <c r="Y1642" i="1"/>
  <c r="X1642" i="1"/>
  <c r="AA1642" i="1"/>
  <c r="Y1601" i="1"/>
  <c r="AA1601" i="1"/>
  <c r="X1601" i="1"/>
  <c r="K135" i="1" l="1"/>
  <c r="K136" i="1" l="1"/>
  <c r="K137" i="1" l="1"/>
  <c r="K138" i="1" l="1"/>
  <c r="K139" i="1" l="1"/>
  <c r="K140" i="1" l="1"/>
  <c r="K141" i="1" l="1"/>
  <c r="K142" i="1" l="1"/>
  <c r="K143" i="1" l="1"/>
  <c r="K144" i="1" l="1"/>
  <c r="P31" i="1" l="1"/>
  <c r="G44" i="1"/>
  <c r="H44" i="1" s="1"/>
  <c r="G45" i="1"/>
  <c r="H45" i="1" s="1"/>
  <c r="G46" i="1"/>
  <c r="G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G67" i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G83" i="1"/>
  <c r="H83" i="1" s="1"/>
  <c r="G84" i="1"/>
  <c r="H84" i="1" s="1"/>
  <c r="G85" i="1"/>
  <c r="H85" i="1" s="1"/>
  <c r="G86" i="1"/>
  <c r="G87" i="1"/>
  <c r="G88" i="1"/>
  <c r="H88" i="1" s="1"/>
  <c r="G89" i="1"/>
  <c r="G90" i="1"/>
  <c r="G91" i="1"/>
  <c r="H91" i="1" s="1"/>
  <c r="G92" i="1"/>
  <c r="H92" i="1" s="1"/>
  <c r="G93" i="1"/>
  <c r="H93" i="1"/>
  <c r="G94" i="1"/>
  <c r="G95" i="1"/>
  <c r="H95" i="1" s="1"/>
  <c r="G96" i="1"/>
  <c r="H96" i="1" s="1"/>
  <c r="G97" i="1"/>
  <c r="H97" i="1" s="1"/>
  <c r="G98" i="1"/>
  <c r="H98" i="1" s="1"/>
  <c r="G99" i="1"/>
  <c r="H99" i="1" s="1"/>
  <c r="G100" i="1"/>
  <c r="G101" i="1"/>
  <c r="H101" i="1" s="1"/>
  <c r="G102" i="1"/>
  <c r="H102" i="1" s="1"/>
  <c r="G103" i="1"/>
  <c r="G104" i="1"/>
  <c r="H104" i="1" s="1"/>
  <c r="G105" i="1"/>
  <c r="H105" i="1" s="1"/>
  <c r="G106" i="1"/>
  <c r="H106" i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G116" i="1"/>
  <c r="H116" i="1" s="1"/>
  <c r="G117" i="1"/>
  <c r="H117" i="1" s="1"/>
  <c r="G118" i="1"/>
  <c r="G119" i="1"/>
  <c r="H119" i="1" s="1"/>
  <c r="G120" i="1"/>
  <c r="H120" i="1" s="1"/>
  <c r="G121" i="1"/>
  <c r="H121" i="1" s="1"/>
  <c r="G122" i="1"/>
  <c r="H122" i="1" s="1"/>
  <c r="H94" i="1" l="1"/>
  <c r="H100" i="1"/>
  <c r="H115" i="1"/>
  <c r="H87" i="1"/>
  <c r="H90" i="1"/>
  <c r="H89" i="1"/>
  <c r="H82" i="1"/>
  <c r="H118" i="1"/>
  <c r="H53" i="1"/>
  <c r="H66" i="1"/>
  <c r="H47" i="1"/>
  <c r="H46" i="1"/>
  <c r="H103" i="1"/>
  <c r="H67" i="1"/>
  <c r="H86" i="1"/>
  <c r="I11" i="1"/>
  <c r="I12" i="1"/>
  <c r="I13" i="1"/>
  <c r="I14" i="1"/>
  <c r="I16" i="1"/>
  <c r="I17" i="1"/>
  <c r="L31" i="1"/>
  <c r="M31" i="1"/>
  <c r="L32" i="1"/>
  <c r="M32" i="1"/>
  <c r="N32" i="1"/>
  <c r="P32" i="1"/>
  <c r="T32" i="1"/>
  <c r="U32" i="1"/>
  <c r="L33" i="1"/>
  <c r="M33" i="1"/>
  <c r="N33" i="1"/>
  <c r="T33" i="1"/>
  <c r="U33" i="1"/>
  <c r="L34" i="1"/>
  <c r="M34" i="1"/>
  <c r="N34" i="1"/>
  <c r="P34" i="1"/>
  <c r="L35" i="1"/>
  <c r="M35" i="1"/>
  <c r="N35" i="1"/>
  <c r="T35" i="1"/>
  <c r="U35" i="1"/>
  <c r="L36" i="1"/>
  <c r="M36" i="1"/>
  <c r="P36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C44" i="1"/>
  <c r="D44" i="1"/>
  <c r="E44" i="1"/>
  <c r="I44" i="1"/>
  <c r="J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H147" i="1"/>
  <c r="K150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H1533" i="1"/>
  <c r="AI1533" i="1"/>
  <c r="AJ1533" i="1"/>
  <c r="AQ1533" i="1"/>
  <c r="AR1533" i="1"/>
  <c r="AS1533" i="1"/>
  <c r="H1536" i="1"/>
  <c r="K1539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Z1557" i="1"/>
  <c r="AB1557" i="1"/>
  <c r="AC1557" i="1"/>
  <c r="AD1557" i="1"/>
  <c r="AE1557" i="1"/>
  <c r="AH1557" i="1"/>
  <c r="AI1557" i="1"/>
  <c r="AJ1557" i="1"/>
  <c r="AQ1557" i="1"/>
  <c r="AR1557" i="1"/>
  <c r="AS1557" i="1"/>
  <c r="H1560" i="1"/>
  <c r="K1563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H1601" i="1"/>
  <c r="AI1601" i="1"/>
  <c r="AJ1601" i="1"/>
  <c r="AP1601" i="1"/>
  <c r="AQ1601" i="1"/>
  <c r="AR1601" i="1"/>
  <c r="AS1601" i="1"/>
  <c r="H1604" i="1"/>
  <c r="K1607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<sst xmlns="http://schemas.openxmlformats.org/spreadsheetml/2006/main" count="2298" uniqueCount="197">
  <si>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</si>
  <si>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</si>
  <si>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</si>
  <si>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</si>
  <si>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</si>
  <si>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</si>
  <si>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</si>
  <si>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</si>
  <si>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</si>
  <si>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</si>
  <si>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</si>
  <si>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</si>
  <si>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</si>
  <si>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</si>
  <si>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</si>
  <si>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</si>
  <si>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</si>
  <si>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</si>
  <si>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</si>
  <si>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</si>
  <si>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</si>
  <si>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</si>
  <si>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</si>
  <si>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</si>
  <si>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</si>
  <si>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</si>
  <si>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</si>
  <si>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</si>
  <si>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</si>
  <si>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</si>
  <si>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</si>
  <si>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</si>
  <si>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</si>
  <si>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</si>
  <si>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</si>
  <si>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</si>
  <si>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</si>
  <si>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</si>
  <si>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</si>
  <si>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</si>
  <si>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</si>
  <si>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</si>
  <si>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</si>
  <si>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</si>
  <si>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</si>
  <si>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</si>
  <si>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</si>
  <si>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</si>
  <si>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</si>
  <si>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</si>
  <si>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</si>
  <si>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</si>
  <si>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</si>
  <si>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</si>
  <si>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</si>
  <si>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</si>
  <si>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</si>
  <si>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</si>
  <si>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</si>
  <si>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</si>
  <si>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</si>
  <si>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</si>
  <si>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</si>
  <si>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</si>
  <si>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</si>
  <si>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</si>
  <si>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</si>
  <si>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</si>
  <si>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Junction solver follows mixed-flow split logic: subcritical branch backwater, supercritical upstream forewater, then specific-force control selection.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</si>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</sst>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O25" workbookViewId="0">
      <selection activeCell="AA32" sqref="AA32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19</v>
      </c>
      <c r="O6" s="3">
        <v>637.1</v>
      </c>
      <c r="P6" s="3">
        <f>IF(OR(N6="Known WSE",N6="Known WS"),O6,IF(N6="Known Depth",(K33)+(O6),IF(N6="Normal Depth",(K33)+(MAX($D$16,POWER((ABS(P33)*$D$6)/(MAX(G33,0.1)*SQRT(MAX(ABS((K33-J33)/MAX(E33,0.000001)),$D$17))),3/5))),IF(N6="Critical Depth",(K33)+(MAX($D$16,POWER((ABS(P33)^2)/($I$5*MAX(G33,0.1)^2),1/3))),IF(OR(N6="None",N6="Spill End",N6="Spill Zero"),(K33)+$D$16,(K33)+(MAX($D$16,POWER((ABS(P33)*$D$6)/(MAX(G33,0.1)*SQRT(MAX(ABS((K33-J33)/MAX(E33,0.000001)),$D$17))),3/5))))))))</f>
        <v>637.1</v>
      </c>
      <c r="Q6" s="3" t="s">
        <v>28</v>
      </c>
    </row>
    <row r="7" spans="1:17" x14ac:dyDescent="0.35">
      <c r="B7" s="2" t="s">
        <v>29</v>
      </c>
      <c r="C7" s="2" t="s">
        <v>30</v>
      </c>
      <c r="D7" s="2">
        <v>0</v>
      </c>
      <c r="G7" t="s">
        <v>31</v>
      </c>
      <c r="H7" t="s">
        <v>22</v>
      </c>
      <c r="I7" t="s">
        <v>32</v>
      </c>
      <c r="K7" s="3" t="s">
        <v>33</v>
      </c>
      <c r="L7" s="3" t="s">
        <v>34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28</v>
      </c>
    </row>
    <row r="8" spans="1:17" x14ac:dyDescent="0.35">
      <c r="B8" s="2" t="s">
        <v>35</v>
      </c>
      <c r="C8" s="2" t="s">
        <v>22</v>
      </c>
      <c r="D8" s="2">
        <v>0.3</v>
      </c>
      <c r="K8" s="3" t="s">
        <v>36</v>
      </c>
      <c r="L8" s="3" t="s">
        <v>37</v>
      </c>
      <c r="M8" s="3" t="s">
        <v>27</v>
      </c>
      <c r="N8" s="3" t="s">
        <v>38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28</v>
      </c>
    </row>
    <row r="9" spans="1:17" x14ac:dyDescent="0.35">
      <c r="B9" s="2" t="s">
        <v>39</v>
      </c>
      <c r="C9" s="2" t="s">
        <v>22</v>
      </c>
      <c r="D9" s="2">
        <v>0.1</v>
      </c>
      <c r="K9" s="3" t="s">
        <v>40</v>
      </c>
      <c r="L9" s="3" t="s">
        <v>41</v>
      </c>
      <c r="M9" s="3" t="s">
        <v>18</v>
      </c>
      <c r="N9" s="3" t="s">
        <v>42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43</v>
      </c>
      <c r="C10" s="2" t="s">
        <v>22</v>
      </c>
      <c r="D10" s="2">
        <v>0.15</v>
      </c>
      <c r="K10" s="3" t="s">
        <v>44</v>
      </c>
      <c r="L10" s="3" t="s">
        <v>41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28</v>
      </c>
    </row>
    <row r="11" spans="1:17" x14ac:dyDescent="0.35">
      <c r="B11" s="2" t="s">
        <v>45</v>
      </c>
      <c r="C11" s="2" t="s">
        <v>22</v>
      </c>
      <c r="D11" s="2">
        <v>0.75</v>
      </c>
      <c r="G11" t="s">
        <v>46</v>
      </c>
      <c r="H11" t="s">
        <v>22</v>
      </c>
      <c r="I11">
        <f ca="1">IFERROR(Y122,"")</f>
        <v>0.98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47</v>
      </c>
      <c r="C12" s="2" t="s">
        <v>22</v>
      </c>
      <c r="D12" s="2">
        <v>1.7</v>
      </c>
      <c r="G12" t="s">
        <v>48</v>
      </c>
      <c r="H12" t="s">
        <v>22</v>
      </c>
      <c r="I12">
        <f ca="1">IFERROR(Z122,"")</f>
        <v>0.98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49</v>
      </c>
      <c r="C13" s="2" t="s">
        <v>22</v>
      </c>
      <c r="D13" s="2">
        <v>0.35</v>
      </c>
      <c r="G13" t="s">
        <v>50</v>
      </c>
      <c r="H13" t="s">
        <v>51</v>
      </c>
      <c r="I13">
        <f ca="1">IFERROR(AM122,"")</f>
        <v>640.05172072912751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52</v>
      </c>
      <c r="C14" s="2" t="s">
        <v>22</v>
      </c>
      <c r="D14" s="2">
        <v>0.08</v>
      </c>
      <c r="G14" t="s">
        <v>53</v>
      </c>
      <c r="H14" t="s">
        <v>51</v>
      </c>
      <c r="I14">
        <f ca="1">IFERROR(AN122,"")</f>
        <v>639.97358149342301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54</v>
      </c>
      <c r="C15" s="2" t="s">
        <v>22</v>
      </c>
      <c r="D15" s="2">
        <v>0.05</v>
      </c>
      <c r="G15" t="s">
        <v>55</v>
      </c>
      <c r="H15" t="s">
        <v>13</v>
      </c>
      <c r="I15">
        <f ca="1">IFERROR(N36,0)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56</v>
      </c>
      <c r="C16" s="2" t="s">
        <v>51</v>
      </c>
      <c r="D16" s="2">
        <v>0.05</v>
      </c>
      <c r="G16" t="s">
        <v>57</v>
      </c>
      <c r="H16" t="s">
        <v>51</v>
      </c>
      <c r="I16">
        <f ca="1">IFERROR(AO122,0)</f>
        <v>1.0076235753331275E-5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58</v>
      </c>
      <c r="C17" s="2" t="s">
        <v>22</v>
      </c>
      <c r="D17" s="2">
        <v>1E-3</v>
      </c>
      <c r="G17" t="s">
        <v>59</v>
      </c>
      <c r="H17" t="s">
        <v>51</v>
      </c>
      <c r="I17">
        <f ca="1">IFERROR(AP122,0)</f>
        <v>6.5027334130718373E-6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60</v>
      </c>
      <c r="C18" s="2" t="s">
        <v>22</v>
      </c>
      <c r="D18" s="2">
        <v>0.01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61</v>
      </c>
      <c r="C19" s="2" t="s">
        <v>51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62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63</v>
      </c>
      <c r="C21" s="2" t="s">
        <v>51</v>
      </c>
      <c r="D21" s="2">
        <v>637</v>
      </c>
    </row>
    <row r="22" spans="1:24" x14ac:dyDescent="0.35">
      <c r="B22" s="2" t="s">
        <v>64</v>
      </c>
      <c r="C22" s="2" t="s">
        <v>51</v>
      </c>
      <c r="D22" s="2">
        <v>636</v>
      </c>
    </row>
    <row r="23" spans="1:24" x14ac:dyDescent="0.35">
      <c r="B23" s="2" t="s">
        <v>65</v>
      </c>
      <c r="C23" s="2" t="s">
        <v>22</v>
      </c>
      <c r="D23" s="2">
        <v>0.65</v>
      </c>
    </row>
    <row r="24" spans="1:24" x14ac:dyDescent="0.35">
      <c r="B24" s="2" t="s">
        <v>66</v>
      </c>
      <c r="C24" s="2" t="s">
        <v>22</v>
      </c>
      <c r="D24" s="2">
        <v>0.65</v>
      </c>
    </row>
    <row r="26" spans="1:24" x14ac:dyDescent="0.35">
      <c r="A26" t="s">
        <v>67</v>
      </c>
    </row>
    <row r="27" spans="1:24" x14ac:dyDescent="0.35">
      <c r="A27" t="s">
        <v>68</v>
      </c>
    </row>
    <row r="30" spans="1:24" x14ac:dyDescent="0.35">
      <c r="A30" s="4" t="s">
        <v>7</v>
      </c>
      <c r="B30" s="4" t="s">
        <v>69</v>
      </c>
      <c r="C30" s="4" t="s">
        <v>70</v>
      </c>
      <c r="D30" s="4" t="s">
        <v>71</v>
      </c>
      <c r="E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  <c r="J30" s="4" t="s">
        <v>77</v>
      </c>
      <c r="K30" s="4" t="s">
        <v>78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83</v>
      </c>
      <c r="Q30" s="4" t="s">
        <v>84</v>
      </c>
      <c r="R30" s="4" t="s">
        <v>85</v>
      </c>
      <c r="S30" s="4" t="s">
        <v>86</v>
      </c>
      <c r="T30" s="4" t="s">
        <v>87</v>
      </c>
      <c r="U30" s="4" t="s">
        <v>88</v>
      </c>
      <c r="V30" s="4" t="s">
        <v>89</v>
      </c>
      <c r="W30" s="4" t="s">
        <v>90</v>
      </c>
      <c r="X30" s="4" t="s">
        <v>91</v>
      </c>
    </row>
    <row r="31" spans="1:24" x14ac:dyDescent="0.35">
      <c r="A31" t="s">
        <v>17</v>
      </c>
      <c r="B31" t="s">
        <v>92</v>
      </c>
      <c r="C31" t="s">
        <v>93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IFERROR(AI133,IFERROR(P5,0))</f>
        <v>637</v>
      </c>
      <c r="M31">
        <f ca="1">IFERROR(AI144,IFERROR($I$13,0))</f>
        <v>640.05172072912751</v>
      </c>
      <c r="N31">
        <f>$D$5</f>
        <v>51</v>
      </c>
      <c r="O31">
        <f ca="1">IFERROR(_xludf.AGGREGATE(9,6,AO133:AO144),0)</f>
        <v>0</v>
      </c>
      <c r="P31">
        <f>MAX(0,IFERROR(K144,0)-IFERROR(AO144,0)-0)</f>
        <v>51</v>
      </c>
      <c r="Q31">
        <f ca="1">IFERROR(_xludf.AGGREGATE(1,6,AH133:AH144),0)</f>
        <v>0</v>
      </c>
      <c r="R31">
        <f ca="1">IFERROR(_xludf.AGGREGATE(1,6,AS133:AS144),0)</f>
        <v>0</v>
      </c>
      <c r="S31">
        <f t="shared" ref="S31:S36" ca="1" si="0">IFERROR(E31*R31,0)</f>
        <v>0</v>
      </c>
      <c r="T31">
        <v>0</v>
      </c>
      <c r="U31">
        <f t="shared" ref="U31:U36" ca="1" si="1">S31+T31</f>
        <v>0</v>
      </c>
      <c r="V31" t="s">
        <v>94</v>
      </c>
      <c r="W31">
        <v>-118.02500000000001</v>
      </c>
      <c r="X31">
        <v>-117.982</v>
      </c>
    </row>
    <row r="32" spans="1:24" x14ac:dyDescent="0.35">
      <c r="A32" t="s">
        <v>95</v>
      </c>
      <c r="B32" t="s">
        <v>93</v>
      </c>
      <c r="C32" t="s">
        <v>96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IFERROR(AI150,IFERROR($I$13,0))</f>
        <v>640.05172072912751</v>
      </c>
      <c r="M32">
        <f ca="1">IFERROR(AI1533,IFERROR($I$14,0))</f>
        <v>639.97358149342301</v>
      </c>
      <c r="N32">
        <f ca="1">IF(N6="None",$D$5,$D$5*$I$11)</f>
        <v>49.98</v>
      </c>
      <c r="O32">
        <f ca="1">IFERROR(_xludf.AGGREGATE(9,6,AO150:AO1533),0)</f>
        <v>0</v>
      </c>
      <c r="P32">
        <f ca="1">MAX(0,IFERROR(K1533,0)-IFERROR(AO1533,0)-0)</f>
        <v>49.98</v>
      </c>
      <c r="Q32">
        <f ca="1">IFERROR(_xludf.AGGREGATE(1,6,AH150:AH1533),0)</f>
        <v>0</v>
      </c>
      <c r="R32">
        <f ca="1">IFERROR(_xludf.AGGREGATE(1,6,AS150:AS1533),0)</f>
        <v>0</v>
      </c>
      <c r="S32">
        <f t="shared" ca="1" si="0"/>
        <v>0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3.6504998383176468E-6</v>
      </c>
      <c r="U32">
        <f t="shared" ca="1" si="1"/>
        <v>3.6504998383176468E-6</v>
      </c>
      <c r="V32" t="s">
        <v>94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93</v>
      </c>
      <c r="C33" t="s">
        <v>97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IFERROR(AI1539,IFERROR($I$13,0))</f>
        <v>640.05172072912751</v>
      </c>
      <c r="M33">
        <f ca="1">IFERROR(AI1557,IFERROR(P6,0))</f>
        <v>637.1</v>
      </c>
      <c r="N33">
        <f ca="1">IF(N6="None",0,$D$5-N32)</f>
        <v>1.0200000000000031</v>
      </c>
      <c r="O33">
        <f ca="1">IFERROR(_xludf.AGGREGATE(9,6,AO1539:AO1557),0)</f>
        <v>0</v>
      </c>
      <c r="P33">
        <v>0</v>
      </c>
      <c r="Q33">
        <f ca="1">IFERROR(_xludf.AGGREGATE(1,6,AH1539:AH1557),0)</f>
        <v>0</v>
      </c>
      <c r="R33">
        <f ca="1">IFERROR(_xludf.AGGREGATE(1,6,AS1539:AS1557),0)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1.9799205114890355E-11</v>
      </c>
      <c r="U33">
        <f t="shared" ca="1" si="1"/>
        <v>1.9799205114890355E-11</v>
      </c>
      <c r="V33" t="s">
        <v>94</v>
      </c>
      <c r="W33">
        <v>-118.02500000000001</v>
      </c>
      <c r="X33">
        <v>-117.874</v>
      </c>
    </row>
    <row r="34" spans="1:42" x14ac:dyDescent="0.35">
      <c r="A34" t="s">
        <v>34</v>
      </c>
      <c r="B34" t="s">
        <v>96</v>
      </c>
      <c r="C34" t="s">
        <v>97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IFERROR(AI1563,IFERROR($I$14,0))</f>
        <v>639.97358149342301</v>
      </c>
      <c r="M34">
        <f ca="1">IFERROR(AI1601,IFERROR(P7,0))</f>
        <v>635.5</v>
      </c>
      <c r="N34">
        <f ca="1">IF(AND(N7="None",N8="None"),0,IF(N8="None",N32,IF(N7="None",0,N32*$I$12)))</f>
        <v>48.980399999999996</v>
      </c>
      <c r="O34">
        <f ca="1">IFERROR(_xludf.AGGREGATE(9,6,AO1563:AO1601),0)</f>
        <v>0</v>
      </c>
      <c r="P34">
        <f ca="1">MAX(0,IFERROR(K1601,0)-IFERROR(AO1601,0)-0.001)</f>
        <v>21.326865608961512</v>
      </c>
      <c r="Q34">
        <f ca="1">IFERROR(_xludf.AGGREGATE(1,6,AH1563:AH1601),0)</f>
        <v>0</v>
      </c>
      <c r="R34">
        <f ca="1">IFERROR(_xludf.AGGREGATE(1,6,AS1563:AS1601),0)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94</v>
      </c>
      <c r="W34">
        <v>-90</v>
      </c>
      <c r="X34">
        <v>-90</v>
      </c>
    </row>
    <row r="35" spans="1:42" x14ac:dyDescent="0.35">
      <c r="A35" t="s">
        <v>37</v>
      </c>
      <c r="B35" t="s">
        <v>96</v>
      </c>
      <c r="C35" t="s">
        <v>97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IFERROR(AI1607,IFERROR($I$14,0))</f>
        <v>639.97358149342301</v>
      </c>
      <c r="M35">
        <f ca="1">IFERROR(AI1642,IFERROR(P8,0))</f>
        <v>631.54999999999995</v>
      </c>
      <c r="N35">
        <f ca="1">IF(AND(N7="None",N8="None"),0,IF(N8="None",0,IF(N7="None",N32,N32-N34)))</f>
        <v>0.99960000000000093</v>
      </c>
      <c r="O35">
        <f ca="1">IFERROR(_xludf.AGGREGATE(9,6,AO1607:AO1642),0)</f>
        <v>0</v>
      </c>
      <c r="P35">
        <v>0</v>
      </c>
      <c r="Q35">
        <f ca="1">IFERROR(_xludf.AGGREGATE(1,6,AH1607:AH1642),0)</f>
        <v>0</v>
      </c>
      <c r="R35">
        <f ca="1">IFERROR(_xludf.AGGREGATE(1,6,AS1607:AS1642),0)</f>
        <v>0</v>
      </c>
      <c r="S35">
        <f t="shared" ca="1" si="0"/>
        <v>0</v>
      </c>
      <c r="T35">
        <f ca="1"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0.34891842401319967</v>
      </c>
      <c r="U35">
        <f t="shared" ca="1" si="1"/>
        <v>0.34891842401319967</v>
      </c>
      <c r="V35" t="s">
        <v>94</v>
      </c>
      <c r="W35">
        <v>-17.818999999999999</v>
      </c>
      <c r="X35">
        <v>-85.754999999999995</v>
      </c>
    </row>
    <row r="36" spans="1:42" x14ac:dyDescent="0.35">
      <c r="A36" t="s">
        <v>41</v>
      </c>
      <c r="B36" t="s">
        <v>92</v>
      </c>
      <c r="C36" t="s">
        <v>97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IFERROR(AI1648,IFERROR(P9,0))</f>
        <v>633.38534998396926</v>
      </c>
      <c r="M36">
        <f ca="1">IFERROR(AI1694,IFERROR(P10,0))</f>
        <v>625</v>
      </c>
      <c r="N36">
        <f ca="1">O34+O35</f>
        <v>0</v>
      </c>
      <c r="O36" t="s">
        <v>98</v>
      </c>
      <c r="P36">
        <f ca="1">MAX(0,IFERROR(K1694,0)-IFERROR(AO1694,0)-0)</f>
        <v>28.602134391038483</v>
      </c>
      <c r="Q36">
        <f ca="1">IFERROR(_xludf.AGGREGATE(1,6,AH1648:AH1694),0)</f>
        <v>0</v>
      </c>
      <c r="R36">
        <f ca="1">IFERROR(_xludf.AGGREGATE(1,6,AS1648:AS1694),0)</f>
        <v>0</v>
      </c>
      <c r="S36">
        <f t="shared" ca="1" si="0"/>
        <v>0</v>
      </c>
      <c r="T36">
        <v>0</v>
      </c>
      <c r="U36">
        <f t="shared" ca="1" si="1"/>
        <v>0</v>
      </c>
      <c r="V36" t="s">
        <v>94</v>
      </c>
      <c r="W36">
        <v>-65.100999999999999</v>
      </c>
      <c r="X36">
        <v>-90.405000000000001</v>
      </c>
    </row>
    <row r="42" spans="1:42" x14ac:dyDescent="0.35">
      <c r="A42" s="5" t="s">
        <v>99</v>
      </c>
      <c r="B42" s="5" t="s">
        <v>100</v>
      </c>
      <c r="C42" s="5" t="s">
        <v>101</v>
      </c>
      <c r="D42" s="5" t="s">
        <v>102</v>
      </c>
      <c r="E42" s="5" t="s">
        <v>103</v>
      </c>
      <c r="F42" s="5" t="s">
        <v>104</v>
      </c>
      <c r="G42" s="5" t="s">
        <v>105</v>
      </c>
      <c r="H42" s="5" t="s">
        <v>106</v>
      </c>
      <c r="I42" s="5" t="s">
        <v>107</v>
      </c>
      <c r="J42" s="5" t="s">
        <v>108</v>
      </c>
      <c r="K42" s="5" t="s">
        <v>109</v>
      </c>
      <c r="L42" s="5" t="s">
        <v>110</v>
      </c>
      <c r="M42" s="5" t="s">
        <v>111</v>
      </c>
      <c r="N42" s="5" t="s">
        <v>112</v>
      </c>
      <c r="O42" s="5" t="s">
        <v>113</v>
      </c>
      <c r="P42" s="5" t="s">
        <v>114</v>
      </c>
      <c r="Q42" s="5" t="s">
        <v>115</v>
      </c>
      <c r="R42" s="5" t="s">
        <v>116</v>
      </c>
      <c r="S42" s="5" t="s">
        <v>117</v>
      </c>
      <c r="T42" s="5" t="s">
        <v>118</v>
      </c>
      <c r="U42" s="5" t="s">
        <v>119</v>
      </c>
      <c r="V42" s="5" t="s">
        <v>120</v>
      </c>
      <c r="W42" s="5" t="s">
        <v>121</v>
      </c>
      <c r="X42" s="5" t="s">
        <v>122</v>
      </c>
      <c r="Y42" s="5" t="s">
        <v>123</v>
      </c>
      <c r="Z42" s="5" t="s">
        <v>124</v>
      </c>
      <c r="AA42" s="5" t="s">
        <v>125</v>
      </c>
      <c r="AB42" s="5" t="s">
        <v>126</v>
      </c>
      <c r="AC42" s="5" t="s">
        <v>127</v>
      </c>
      <c r="AD42" s="5" t="s">
        <v>128</v>
      </c>
      <c r="AE42" s="5" t="s">
        <v>129</v>
      </c>
      <c r="AF42" s="5" t="s">
        <v>130</v>
      </c>
      <c r="AG42" s="5" t="s">
        <v>131</v>
      </c>
      <c r="AH42" s="5" t="s">
        <v>132</v>
      </c>
      <c r="AI42" s="5" t="s">
        <v>133</v>
      </c>
      <c r="AJ42" s="5" t="s">
        <v>134</v>
      </c>
      <c r="AK42" s="5" t="s">
        <v>135</v>
      </c>
      <c r="AL42" s="5" t="s">
        <v>136</v>
      </c>
      <c r="AM42" s="5" t="s">
        <v>137</v>
      </c>
      <c r="AN42" s="5" t="s">
        <v>138</v>
      </c>
      <c r="AO42" s="5" t="s">
        <v>57</v>
      </c>
      <c r="AP42" s="5" t="s">
        <v>59</v>
      </c>
    </row>
    <row r="43" spans="1:42" x14ac:dyDescent="0.35">
      <c r="A43">
        <v>0</v>
      </c>
      <c r="B43">
        <v>1</v>
      </c>
      <c r="C43">
        <f>$D$24</f>
        <v>0.65</v>
      </c>
      <c r="D43">
        <f>$D$21</f>
        <v>637</v>
      </c>
      <c r="E43">
        <f>$D$22</f>
        <v>636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637.1</v>
      </c>
      <c r="M43">
        <f>P7</f>
        <v>635.5</v>
      </c>
      <c r="N43">
        <f>P8</f>
        <v>631.54999999999995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636.85030574695588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3149.176491766967</v>
      </c>
      <c r="Q43">
        <f ca="1">L43+((ABS(H43)/MAX(((G33)+(I33)*(MAX($D$16,(L43)-(K33))))*(MAX($D$16,(L43)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AC43)-(J33))))*(MAX($D$16,(AC43)-(J33))),0.000001)),$D$9*((((ABS(H43)/MAX(((G33)+(I33)*(MAX($D$16,(L43)-(K33))))*(MAX($D$16,(L43)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L43)-(K33))))*(MAX($D$16,(L43)-(K33))),0.000001))^2)/(2*$I$5)))))+($D$10*(ABS((X33)-(W33))/90)*MAX(((ABS(H43)/MAX(((F33)+(H33)*(MAX($D$16,(AC43)-(J33))))*(MAX($D$16,(AC43)-(J33))),0.000001))^2)/(2*$I$5),((ABS(H43)/MAX(((G33)+(I33)*(MAX($D$16,(L43)-(K33))))*(MAX($D$16,(L43)-(K33))),0.000001))^2)/(2*$I$5)))+(($D$11*0.00000015*(ABS(G43)/MAX(ABS(F43),0.000001))^2*MAX(((ABS(H43)/MAX(((F33)+(H33)*(MAX($D$16,(AC43)-(J33))))*(MAX($D$16,(AC43)-(J33))),0.000001))^2)/(2*$I$5),((ABS(H43)/MAX(((G33)+(I33)*(MAX($D$16,(L43)-(K33))))*(MAX($D$16,(L43)-(K33))),0.000001))^2)/(2*$I$5))))-((ABS(H43)/MAX(((F33)+(H33)*(MAX($D$16,(AC43)-(J33))))*(MAX($D$16,(AC43)-(J33))),0.000001))^2)/(2*$I$5)</f>
        <v>637.1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635.6238035799222</v>
      </c>
      <c r="S43">
        <f ca="1">M43+((ABS(I43)/MAX(((G34)+(I34)*(MAX($D$16,(M43)-(K34))))*(MAX($D$16,(M43)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AD43)-(J34))))*(MAX($D$16,(AD43)-(J34))),0.000001)),$D$9*((((ABS(I43)/MAX(((G34)+(I34)*(MAX($D$16,(M43)-(K34))))*(MAX($D$16,(M43)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M43)-(K34))))*(MAX($D$16,(M43)-(K34))),0.000001))^2)/(2*$I$5)))))+($D$10*(ABS((X34)-(W34))/90)*MAX(((ABS(I43)/MAX(((F34)+(H34)*(MAX($D$16,(AD43)-(J34))))*(MAX($D$16,(AD43)-(J34))),0.000001))^2)/(2*$I$5),((ABS(I43)/MAX(((G34)+(I34)*(MAX($D$16,(M43)-(K34))))*(MAX($D$16,(M43)-(K34))),0.000001))^2)/(2*$I$5)))+(0)-((ABS(I43)/MAX(((F34)+(H34)*(MAX($D$16,(AD43)-(J34))))*(MAX($D$16,(AD43)-(J34))),0.000001))^2)/(2*$I$5)</f>
        <v>635.51383000050589</v>
      </c>
      <c r="T43">
        <f ca="1">N43+((ABS(J43)/MAX(((G35)+(I35)*(MAX($D$16,(N43)-(K35))))*(MAX($D$16,(N43)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AD43)-(J35))))*(MAX($D$16,(AD43)-(J35))),0.000001)),$D$9*((((ABS(J43)/MAX(((G35)+(I35)*(MAX($D$16,(N43)-(K35))))*(MAX($D$16,(N43)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N43)-(K35))))*(MAX($D$16,(N43)-(K35))),0.000001))^2)/(2*$I$5)))))+($D$10*(ABS((X35)-(W35))/90)*MAX(((ABS(J43)/MAX(((F35)+(H35)*(MAX($D$16,(AD43)-(J35))))*(MAX($D$16,(AD43)-(J35))),0.000001))^2)/(2*$I$5),((ABS(J43)/MAX(((G35)+(I35)*(MAX($D$16,(N43)-(K35))))*(MAX($D$16,(N43)-(K35))),0.000001))^2)/(2*$I$5)))+(($D$11*0.34699541*(ABS(I43)/MAX(ABS(G43),0.000001))^2*MAX(((ABS(J43)/MAX(((F35)+(H35)*(MAX($D$16,(AD43)-(J35))))*(MAX($D$16,(AD43)-(J35))),0.000001))^2)/(2*$I$5),((ABS(J43)/MAX(((G35)+(I35)*(MAX($D$16,(N43)-(K35))))*(MAX($D$16,(N43)-(K35))),0.000001))^2)/(2*$I$5))))-((ABS(J43)/MAX(((F35)+(H35)*(MAX($D$16,(AD43)-(J35))))*(MAX($D$16,(AD43)-(J35))),0.000001))^2)/(2*$I$5)</f>
        <v>3149.1758181850601</v>
      </c>
      <c r="U43">
        <f ca="1">((((G31)*(MAX($D$16,(AE43)-(K31)))^2)/2+(I31)*(MAX($D$16,(AE43)-(K31)))^3/3+(ABS(F43)^2)/($I$5*MAX(((G31)+(I31)*(MAX($D$16,(AE43)-(K31))))*(MAX($D$16,(AE43)-(K31))),0.000001)))-(IF(N6="None",((((F32)*(MAX($D$16,(AE43)-(J32)))^2)/2+(H32)*(MAX($D$16,(AE43)-(J32)))^3/3+(ABS(G43)^2)/($I$5*MAX(((F32)+(H32)*(MAX($D$16,(AE43)-(J32))))*(MAX($D$16,(AE43)-(J32))),0.000001)))*0.72785025),(((((F32)*(MAX($D$16,(AE43)-(J32)))^2)/2+(H32)*(MAX($D$16,(AE43)-(J32)))^3/3+(ABS(G43)^2)/($I$5*MAX(((F32)+(H32)*(MAX($D$16,(AE43)-(J32))))*(MAX($D$16,(AE43)-(J32))),0.000001)))*0.72785025)+((((F33)*(MAX($D$16,(AE43)-(J33)))^2)/2+(H33)*(MAX($D$16,(AE43)-(J33)))^3/3+(ABS(H43)^2)/($I$5*MAX(((F33)+(H33)*(MAX($D$16,(AE43)-(J33))))*(MAX($D$16,(AE43)-(J33))),0.000001)))*0.99999971)))))/MAX(((G31)*(MAX($D$16,(AE43)-(K31)))^2)/2+(I31)*(MAX($D$16,(AE43)-(K31)))^3/3+(ABS(F43)^2)/($I$5*MAX(((G31)+(I31)*(MAX($D$16,(AE43)-(K31))))*(MAX($D$16,(AE43)-(K31))),0.000001)),0.000001)</f>
        <v>-0.17915078666665912</v>
      </c>
      <c r="V43">
        <f ca="1">((((G32)*(MAX($D$16,(AF43)-(K32)))^2)/2+(I32)*(MAX($D$16,(AF43)-(K32)))^3/3+(ABS(G43)^2)/($I$5*MAX(((G32)+(I32)*(MAX($D$16,(AF43)-(K32))))*(MAX($D$16,(AF43)-(K32))),0.000001)))-(IF(AND(N7="None",N8="None"),0,IF(N8="None",((((F34)*(MAX($D$16,(AF43)-(J34)))^2)/2+(H34)*(MAX($D$16,(AF43)-(J34)))^3/3+(ABS(I43)^2)/($I$5*MAX(((F34)+(H34)*(MAX($D$16,(AF43)-(J34))))*(MAX($D$16,(AF43)-(J34))),0.000001)))*1),IF(N7="None",((((F35)*(MAX($D$16,(AF43)-(J35)))^2)/2+(H35)*(MAX($D$16,(AF43)-(J35)))^3/3+(ABS(J43)^2)/($I$5*MAX(((F35)+(H35)*(MAX($D$16,(AF43)-(J35))))*(MAX($D$16,(AF43)-(J35))),0.000001)))*0.30600918),(((((F34)*(MAX($D$16,(AF43)-(J34)))^2)/2+(H34)*(MAX($D$16,(AF43)-(J34)))^3/3+(ABS(I43)^2)/($I$5*MAX(((F34)+(H34)*(MAX($D$16,(AF43)-(J34))))*(MAX($D$16,(AF43)-(J34))),0.000001)))*1)+((((F35)*(MAX($D$16,(AF43)-(J35)))^2)/2+(H35)*(MAX($D$16,(AF43)-(J35)))^3/3+(ABS(J43)^2)/($I$5*MAX(((F35)+(H35)*(MAX($D$16,(AF43)-(J35))))*(MAX($D$16,(AF43)-(J35))),0.000001)))*0.30600918)))))))/MAX(((G32)*(MAX($D$16,(AF43)-(K32)))^2)/2+(I32)*(MAX($D$16,(AF43)-(K32)))^3/3+(ABS(G43)^2)/($I$5*MAX(((G32)+(I32)*(MAX($D$16,(AF43)-(K32))))*(MAX($D$16,(AF43)-(K32))),0.000001)),0.000001)</f>
        <v>-0.24147434357831021</v>
      </c>
      <c r="W43">
        <f ca="1">ABS((IF(N6="None",P43,MAX(P43,Q43)))-D43)</f>
        <v>2512.176491766967</v>
      </c>
      <c r="X43">
        <f ca="1">ABS((IF(AND(N7="None",N8="None"),E43,IF(N8="None",S43,IF(N7="None",T43,MAX(S43,T43)))))-E43)</f>
        <v>2513.1758181850601</v>
      </c>
      <c r="Y43">
        <f ca="1">IF($D$20=0,B43,IFERROR(IF(N6="None",1,MIN(0.98,MAX(0.02,B43+$D$14*((Q43-P43)/MAX(ABS(D43),1))))),B43))</f>
        <v>0.68451158659127564</v>
      </c>
      <c r="Z43">
        <f ca="1">IF($D$20=0,C43,IFERROR(IF(AND(N7="None",N8="None"),C43,IF(N8="None",1,IF(N7="None",0,MIN(0.98,MAX(0.02,C43+$D$14*((T43-S43)/MAX(ABS(E43),1))))))),C43))</f>
        <v>0.9661838978848496</v>
      </c>
      <c r="AA43">
        <f t="shared" ref="AA43:AA74" ca="1" si="3">IF($D$20=0,D43,IFERROR(D43+$D$13*(AC43-D43),D43))</f>
        <v>1516.2621055045367</v>
      </c>
      <c r="AB43">
        <f t="shared" ref="AB43:AB74" ca="1" si="4">IF($D$20=0,E43,IFERROR(E43+$D$13*(AD43-E43),E43))</f>
        <v>1515.611772036862</v>
      </c>
      <c r="AC43">
        <f ca="1">IF($D$20=0,D43,IF(AC43=0,(IF(N6="None",P43,MAX(P43,Q43))),IF(ABS((IF(N6="None",P43,MAX(P43,Q43)))-AC43)&lt;$D$19,AC43,MAX((K31)+$D$16,AC43+$D$13*(((IF(N6="None",P43,MAX(P43,Q43)))-AC43))))))</f>
        <v>3149.1774442986766</v>
      </c>
      <c r="AD43">
        <f ca="1">IF($D$20=0,E43,IF(AD43=0,(IF(AND(N7="None",N8="None"),E43,IF(N8="None",S43,IF(N7="None",T43,MAX(S43,T43))))),IF(ABS((IF(AND(N7="None",N8="None"),E43,IF(N8="None",S43,IF(N7="None",T43,MAX(S43,T43)))))-AD43)&lt;$D$19,AD43,MAX((K32)+$D$16,AD43+$D$13*(((IF(AND(N7="None",N8="None"),E43,IF(N8="None",S43,IF(N7="None",T43,MAX(S43,T43)))))-AD43))))))</f>
        <v>3149.1764915338913</v>
      </c>
      <c r="AE43">
        <f ca="1">IF($D$20=0,D43,IF(AE43=0,O43,IF(ABS(U43)&lt;$D$19,AE43,MAX((K31)+$D$16,AE43+($D$13*(((O43)-AE43)+(U43*MAX(ABS(AE43-(K31)),1))))))))</f>
        <v>636.46252872339687</v>
      </c>
      <c r="AF43">
        <f ca="1">IF($D$20=0,E43,IF(AF43=0,R43,IF(ABS(V43)&lt;$D$19,AF43,MAX((K32)+$D$16,AF43+($D$13*(((R43)-AF43)+(V43*MAX(ABS(AF43-(K32)),1))))))))</f>
        <v>634.89463838343772</v>
      </c>
      <c r="AG43">
        <f ca="1">((G31)*(MAX($D$16,(AC43)-(K31)))^2)/2+(I31)*(MAX($D$16,(AC43)-(K31)))^3/3+(ABS(F43)^2)/($I$5*MAX(((G31)+(I31)*(MAX($D$16,(AC43)-(K31))))*(MAX($D$16,(AC43)-(K31))),0.000001))</f>
        <v>20738424.468944564</v>
      </c>
      <c r="AH43">
        <f ca="1">((G31)*(MAX($D$16,(AE43)-(K31)))^2)/2+(I31)*(MAX($D$16,(AE43)-(K31)))^3/3+(ABS(F43)^2)/($I$5*MAX(((G31)+(I31)*(MAX($D$16,(AE43)-(K31))))*(MAX($D$16,(AE43)-(K31))),0.000001))</f>
        <v>34.04098728388847</v>
      </c>
      <c r="AI43">
        <f ca="1">((G32)*(MAX($D$16,(AD43)-(K32)))^2)/2+(I32)*(MAX($D$16,(AD43)-(K32)))^3/3+(ABS(G43)^2)/($I$5*MAX(((G32)+(I32)*(MAX($D$16,(AD43)-(K32))))*(MAX($D$16,(AD43)-(K32))),0.000001))</f>
        <v>32336725.107039496</v>
      </c>
      <c r="AJ43">
        <f ca="1">((G32)*(MAX($D$16,(AF43)-(K32)))^2)/2+(I32)*(MAX($D$16,(AF43)-(K32)))^3/3+(ABS(G43)^2)/($I$5*MAX(((G32)+(I32)*(MAX($D$16,(AF43)-(K32))))*(MAX($D$16,(AF43)-(K32))),0.000001))</f>
        <v>55.133472411609915</v>
      </c>
      <c r="AK43" t="str">
        <f t="shared" ref="AK43:AK74" ca="1" si="5">IF(AH43&gt;=AG43,"Supercritical","Subcritical")</f>
        <v>Subcritical</v>
      </c>
      <c r="AL43" t="str">
        <f t="shared" ref="AL43:AL74" ca="1" si="6">IF(AJ43&gt;=AI43,"Supercritical","Subcritical")</f>
        <v>Subcritical</v>
      </c>
      <c r="AM43">
        <f t="shared" ref="AM43:AM74" ca="1" si="7">IF($D$20=0,D43,IFERROR(D43+$D$13*(IF(AK43="Supercritical",AE43,AC43)-D43),D43))</f>
        <v>1516.2621055045367</v>
      </c>
      <c r="AN43">
        <f t="shared" ref="AN43:AN74" ca="1" si="8">IF($D$20=0,E43,IFERROR(E43+$D$13*(IF(AL43="Supercritical",AF43,AD43)-E43),E43))</f>
        <v>1515.611772036862</v>
      </c>
      <c r="AO43">
        <f t="shared" ref="AO43:AO74" ca="1" si="9">IF($D$20=0,0,IFERROR(ABS(IF(AK43="Supercritical",AE43,AC43)-D43),0))</f>
        <v>2512.1774442986766</v>
      </c>
      <c r="AP43">
        <f t="shared" ref="AP43:AP74" ca="1" si="10">IF($D$20=0,0,IFERROR(ABS(IF(AL43="Supercritical",AF43,AD43)-E43),0))</f>
        <v>2513.1764915338913</v>
      </c>
    </row>
    <row r="44" spans="1:42" x14ac:dyDescent="0.35">
      <c r="A44">
        <v>1</v>
      </c>
      <c r="B44">
        <v>1</v>
      </c>
      <c r="C44">
        <f t="shared" ref="C44:C75" ca="1" si="11">Z43</f>
        <v>0.9661838978848496</v>
      </c>
      <c r="D44">
        <f t="shared" ref="D44:D75" ca="1" si="12">AM43</f>
        <v>1516.2621055045367</v>
      </c>
      <c r="E44">
        <f t="shared" ref="E44:E75" ca="1" si="13">AN43</f>
        <v>1515.611772036862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 ca="1">IF(AND(N7="None",N8="None"),0,IF(N8="None",G44,IF(N7="None",0,MAX(0,G44*C44))))</f>
        <v>49.275378792127327</v>
      </c>
      <c r="J44">
        <f ca="1">IF(AND(N7="None",N8="None"),0,IF(N8="None",0,IF(N7="None",G44,MAX(0,G44-I44))))</f>
        <v>1.7246212078726728</v>
      </c>
      <c r="K44">
        <f>P5</f>
        <v>637</v>
      </c>
      <c r="L44">
        <f>P6</f>
        <v>637.1</v>
      </c>
      <c r="M44">
        <f>P7</f>
        <v>635.5</v>
      </c>
      <c r="N44">
        <f>P8</f>
        <v>631.54999999999995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636.85030574695577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655.6091268043541</v>
      </c>
      <c r="Q44">
        <f ca="1">L44+((ABS(H44)/MAX(((G33)+(I33)*(MAX($D$16,(L44)-(K33))))*(MAX($D$16,(L44)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AC44)-(J33))))*(MAX($D$16,(AC44)-(J33))),0.000001)),$D$9*((((ABS(H44)/MAX(((G33)+(I33)*(MAX($D$16,(L44)-(K33))))*(MAX($D$16,(L44)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L44)-(K33))))*(MAX($D$16,(L44)-(K33))),0.000001))^2)/(2*$I$5)))))+($D$10*(ABS((X33)-(W33))/90)*MAX(((ABS(H44)/MAX(((F33)+(H33)*(MAX($D$16,(AC44)-(J33))))*(MAX($D$16,(AC44)-(J33))),0.000001))^2)/(2*$I$5),((ABS(H44)/MAX(((G33)+(I33)*(MAX($D$16,(L44)-(K33))))*(MAX($D$16,(L44)-(K33))),0.000001))^2)/(2*$I$5)))+(($D$11*0.00000015*(ABS(G44)/MAX(ABS(F44),0.000001))^2*MAX(((ABS(H44)/MAX(((F33)+(H33)*(MAX($D$16,(AC44)-(J33))))*(MAX($D$16,(AC44)-(J33))),0.000001))^2)/(2*$I$5),((ABS(H44)/MAX(((G33)+(I33)*(MAX($D$16,(L44)-(K33))))*(MAX($D$16,(L44)-(K33))),0.000001))^2)/(2*$I$5))))-((ABS(H44)/MAX(((F33)+(H33)*(MAX($D$16,(AC44)-(J33))))*(MAX($D$16,(AC44)-(J33))),0.000001))^2)/(2*$I$5)</f>
        <v>637.1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635.55643564766933</v>
      </c>
      <c r="S44">
        <f ca="1">M44+((ABS(I44)/MAX(((G34)+(I34)*(MAX($D$16,(M44)-(K34))))*(MAX($D$16,(M44)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AD44)-(J34))))*(MAX($D$16,(AD44)-(J34))),0.000001)),$D$9*((((ABS(I44)/MAX(((G34)+(I34)*(MAX($D$16,(M44)-(K34))))*(MAX($D$16,(M44)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M44)-(K34))))*(MAX($D$16,(M44)-(K34))),0.000001))^2)/(2*$I$5)))))+($D$10*(ABS((X34)-(W34))/90)*MAX(((ABS(I44)/MAX(((F34)+(H34)*(MAX($D$16,(AD44)-(J34))))*(MAX($D$16,(AD44)-(J34))),0.000001))^2)/(2*$I$5),((ABS(I44)/MAX(((G34)+(I34)*(MAX($D$16,(M44)-(K34))))*(MAX($D$16,(M44)-(K34))),0.000001))^2)/(2*$I$5)))+(0)-((ABS(I44)/MAX(((F34)+(H34)*(MAX($D$16,(AD44)-(J34))))*(MAX($D$16,(AD44)-(J34))),0.000001))^2)/(2*$I$5)</f>
        <v>635.52826284086109</v>
      </c>
      <c r="T44">
        <f ca="1">N44+((ABS(J44)/MAX(((G35)+(I35)*(MAX($D$16,(N44)-(K35))))*(MAX($D$16,(N44)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AD44)-(J35))))*(MAX($D$16,(AD44)-(J35))),0.000001)),$D$9*((((ABS(J44)/MAX(((G35)+(I35)*(MAX($D$16,(N44)-(K35))))*(MAX($D$16,(N44)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N44)-(K35))))*(MAX($D$16,(N44)-(K35))),0.000001))^2)/(2*$I$5)))))+($D$10*(ABS((X35)-(W35))/90)*MAX(((ABS(J44)/MAX(((F35)+(H35)*(MAX($D$16,(AD44)-(J35))))*(MAX($D$16,(AD44)-(J35))),0.000001))^2)/(2*$I$5),((ABS(J44)/MAX(((G35)+(I35)*(MAX($D$16,(N44)-(K35))))*(MAX($D$16,(N44)-(K35))),0.000001))^2)/(2*$I$5)))+(($D$11*0.34699541*(ABS(I44)/MAX(ABS(G44),0.000001))^2*MAX(((ABS(J44)/MAX(((F35)+(H35)*(MAX($D$16,(AD44)-(J35))))*(MAX($D$16,(AD44)-(J35))),0.000001))^2)/(2*$I$5),((ABS(J44)/MAX(((G35)+(I35)*(MAX($D$16,(N44)-(K35))))*(MAX($D$16,(N44)-(K35))),0.000001))^2)/(2*$I$5))))-((ABS(J44)/MAX(((F35)+(H35)*(MAX($D$16,(AD44)-(J35))))*(MAX($D$16,(AD44)-(J35))),0.000001))^2)/(2*$I$5)</f>
        <v>655.60448823010984</v>
      </c>
      <c r="U44">
        <f ca="1">((((G31)*(MAX($D$16,(AE44)-(K31)))^2)/2+(I31)*(MAX($D$16,(AE44)-(K31)))^3/3+(ABS(F44)^2)/($I$5*MAX(((G31)+(I31)*(MAX($D$16,(AE44)-(K31))))*(MAX($D$16,(AE44)-(K31))),0.000001)))-(IF(N6="None",((((F32)*(MAX($D$16,(AE44)-(J32)))^2)/2+(H32)*(MAX($D$16,(AE44)-(J32)))^3/3+(ABS(G44)^2)/($I$5*MAX(((F32)+(H32)*(MAX($D$16,(AE44)-(J32))))*(MAX($D$16,(AE44)-(J32))),0.000001)))*0.72785025),(((((F32)*(MAX($D$16,(AE44)-(J32)))^2)/2+(H32)*(MAX($D$16,(AE44)-(J32)))^3/3+(ABS(G44)^2)/($I$5*MAX(((F32)+(H32)*(MAX($D$16,(AE44)-(J32))))*(MAX($D$16,(AE44)-(J32))),0.000001)))*0.72785025)+((((F33)*(MAX($D$16,(AE44)-(J33)))^2)/2+(H33)*(MAX($D$16,(AE44)-(J33)))^3/3+(ABS(H44)^2)/($I$5*MAX(((F33)+(H33)*(MAX($D$16,(AE44)-(J33))))*(MAX($D$16,(AE44)-(J33))),0.000001)))*0.99999971)))))/MAX(((G31)*(MAX($D$16,(AE44)-(K31)))^2)/2+(I31)*(MAX($D$16,(AE44)-(K31)))^3/3+(ABS(F44)^2)/($I$5*MAX(((G31)+(I31)*(MAX($D$16,(AE44)-(K31))))*(MAX($D$16,(AE44)-(K31))),0.000001)),0.000001)</f>
        <v>-0.17915078666662004</v>
      </c>
      <c r="V44">
        <f ca="1">((((G32)*(MAX($D$16,(AF44)-(K32)))^2)/2+(I32)*(MAX($D$16,(AF44)-(K32)))^3/3+(ABS(G44)^2)/($I$5*MAX(((G32)+(I32)*(MAX($D$16,(AF44)-(K32))))*(MAX($D$16,(AF44)-(K32))),0.000001)))-(IF(AND(N7="None",N8="None"),0,IF(N8="None",((((F34)*(MAX($D$16,(AF44)-(J34)))^2)/2+(H34)*(MAX($D$16,(AF44)-(J34)))^3/3+(ABS(I44)^2)/($I$5*MAX(((F34)+(H34)*(MAX($D$16,(AF44)-(J34))))*(MAX($D$16,(AF44)-(J34))),0.000001)))*1),IF(N7="None",((((F35)*(MAX($D$16,(AF44)-(J35)))^2)/2+(H35)*(MAX($D$16,(AF44)-(J35)))^3/3+(ABS(J44)^2)/($I$5*MAX(((F35)+(H35)*(MAX($D$16,(AF44)-(J35))))*(MAX($D$16,(AF44)-(J35))),0.000001)))*0.30600918),(((((F34)*(MAX($D$16,(AF44)-(J34)))^2)/2+(H34)*(MAX($D$16,(AF44)-(J34)))^3/3+(ABS(I44)^2)/($I$5*MAX(((F34)+(H34)*(MAX($D$16,(AF44)-(J34))))*(MAX($D$16,(AF44)-(J34))),0.000001)))*1)+((((F35)*(MAX($D$16,(AF44)-(J35)))^2)/2+(H35)*(MAX($D$16,(AF44)-(J35)))^3/3+(ABS(J44)^2)/($I$5*MAX(((F35)+(H35)*(MAX($D$16,(AF44)-(J35))))*(MAX($D$16,(AF44)-(J35))),0.000001)))*0.30600918)))))))/MAX(((G32)*(MAX($D$16,(AF44)-(K32)))^2)/2+(I32)*(MAX($D$16,(AF44)-(K32)))^3/3+(ABS(G44)^2)/($I$5*MAX(((G32)+(I32)*(MAX($D$16,(AF44)-(K32))))*(MAX($D$16,(AF44)-(K32))),0.000001)),0.000001)</f>
        <v>-0.30766607816388225</v>
      </c>
      <c r="W44">
        <f ca="1">ABS((IF(N6="None",P44,MAX(P44,Q44)))-D44)</f>
        <v>860.65297870018264</v>
      </c>
      <c r="X44">
        <f ca="1">ABS((IF(AND(N7="None",N8="None"),E44,IF(N8="None",S44,IF(N7="None",T44,MAX(S44,T44)))))-E44)</f>
        <v>860.00728380675218</v>
      </c>
      <c r="Y44">
        <f ca="1">IF($D$20=0,B44,IFERROR(IF(N6="None",1,MIN(0.98,MAX(0.02,B44+$D$14*((Q44-P44)/MAX(ABS(D44),1))))),B44))</f>
        <v>0.98</v>
      </c>
      <c r="Z44">
        <f ca="1">IF($D$20=0,C44,IFERROR(IF(AND(N7="None",N8="None"),C44,IF(N8="None",1,IF(N7="None",0,MIN(0.98,MAX(0.02,C44+$D$14*((T44-S44)/MAX(ABS(E44),1))))))),C44))</f>
        <v>0.96724360067996673</v>
      </c>
      <c r="AA44">
        <f t="shared" ca="1" si="3"/>
        <v>1215.0338013719725</v>
      </c>
      <c r="AB44">
        <f t="shared" ca="1" si="4"/>
        <v>1214.6095162197148</v>
      </c>
      <c r="AC44">
        <f ca="1">IF($D$20=0,D44,IF(AC44=0,(IF(N6="None",P44,MAX(P44,Q44))),IF(ABS((IF(N6="None",P44,MAX(P44,Q44)))-AC44)&lt;$D$19,AC44,MAX((K31)+$D$16,AC44+$D$13*(((IF(N6="None",P44,MAX(P44,Q44)))-AC44))))))</f>
        <v>655.60980798292405</v>
      </c>
      <c r="AD44">
        <f ca="1">IF($D$20=0,E44,IF(AD44=0,(IF(AND(N7="None",N8="None"),E44,IF(N8="None",S44,IF(N7="None",T44,MAX(S44,T44))))),IF(ABS((IF(AND(N7="None",N8="None"),E44,IF(N8="None",S44,IF(N7="None",T44,MAX(S44,T44)))))-AD44)&lt;$D$19,AD44,MAX((K32)+$D$16,AD44+$D$13*(((IF(AND(N7="None",N8="None"),E44,IF(N8="None",S44,IF(N7="None",T44,MAX(S44,T44)))))-AD44))))))</f>
        <v>655.60532684501243</v>
      </c>
      <c r="AE44">
        <f ca="1">IF($D$20=0,D44,IF(AE44=0,O44,IF(ABS(U44)&lt;$D$19,AE44,MAX((K31)+$D$16,AE44+($D$13*(((O44)-AE44)+(U44*MAX(ABS(AE44-(K31)),1))))))))</f>
        <v>636.46252872339676</v>
      </c>
      <c r="AF44">
        <f ca="1">IF($D$20=0,E44,IF(AF44=0,R44,IF(ABS(V44)&lt;$D$19,AF44,MAX((K32)+$D$16,AF44+($D$13*(((R44)-AF44)+(V44*MAX(ABS(AF44-(K32)),1))))))))</f>
        <v>634.6902719636488</v>
      </c>
      <c r="AG44">
        <f ca="1">((G31)*(MAX($D$16,(AC44)-(K31)))^2)/2+(I31)*(MAX($D$16,(AC44)-(K31)))^3/3+(ABS(F44)^2)/($I$5*MAX(((G31)+(I31)*(MAX($D$16,(AC44)-(K31))))*(MAX($D$16,(AC44)-(K31))),0.000001))</f>
        <v>1491.1964237617885</v>
      </c>
      <c r="AH44">
        <f ca="1">((G31)*(MAX($D$16,(AE44)-(K31)))^2)/2+(I31)*(MAX($D$16,(AE44)-(K31)))^3/3+(ABS(F44)^2)/($I$5*MAX(((G31)+(I31)*(MAX($D$16,(AE44)-(K31))))*(MAX($D$16,(AE44)-(K31))),0.000001))</f>
        <v>34.040987283887844</v>
      </c>
      <c r="AI44">
        <f ca="1">((G32)*(MAX($D$16,(AD44)-(K32)))^2)/2+(I32)*(MAX($D$16,(AD44)-(K32)))^3/3+(ABS(G44)^2)/($I$5*MAX(((G32)+(I32)*(MAX($D$16,(AD44)-(K32))))*(MAX($D$16,(AD44)-(K32))),0.000001))</f>
        <v>2874.7390300167604</v>
      </c>
      <c r="AJ44">
        <f ca="1">((G32)*(MAX($D$16,(AF44)-(K32)))^2)/2+(I32)*(MAX($D$16,(AF44)-(K32)))^3/3+(ABS(G44)^2)/($I$5*MAX(((G32)+(I32)*(MAX($D$16,(AF44)-(K32))))*(MAX($D$16,(AF44)-(K32))),0.000001))</f>
        <v>49.672875654859155</v>
      </c>
      <c r="AK44" t="str">
        <f t="shared" ca="1" si="5"/>
        <v>Subcritical</v>
      </c>
      <c r="AL44" t="str">
        <f t="shared" ca="1" si="6"/>
        <v>Subcritical</v>
      </c>
      <c r="AM44">
        <f t="shared" ca="1" si="7"/>
        <v>1215.0338013719725</v>
      </c>
      <c r="AN44">
        <f t="shared" ca="1" si="8"/>
        <v>1214.6095162197148</v>
      </c>
      <c r="AO44">
        <f t="shared" ca="1" si="9"/>
        <v>860.6522975216127</v>
      </c>
      <c r="AP44">
        <f t="shared" ca="1" si="10"/>
        <v>860.00644519184959</v>
      </c>
    </row>
    <row r="45" spans="1:42" x14ac:dyDescent="0.35">
      <c r="A45">
        <v>2</v>
      </c>
      <c r="B45">
        <v>1</v>
      </c>
      <c r="C45">
        <f t="shared" ca="1" si="11"/>
        <v>0.96724360067996673</v>
      </c>
      <c r="D45">
        <f t="shared" ca="1" si="12"/>
        <v>1215.0338013719725</v>
      </c>
      <c r="E45">
        <f t="shared" ca="1" si="13"/>
        <v>1214.6095162197148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 ca="1">IF(AND(N7="None",N8="None"),0,IF(N8="None",G45,IF(N7="None",0,MAX(0,G45*C45))))</f>
        <v>49.329423634678307</v>
      </c>
      <c r="J45">
        <f ca="1">IF(AND(N7="None",N8="None"),0,IF(N8="None",0,IF(N7="None",G45,MAX(0,G45-I45))))</f>
        <v>1.6705763653216934</v>
      </c>
      <c r="K45">
        <f>P5</f>
        <v>637</v>
      </c>
      <c r="L45">
        <f>P6</f>
        <v>637.1</v>
      </c>
      <c r="M45">
        <f>P7</f>
        <v>635.5</v>
      </c>
      <c r="N45">
        <f>P8</f>
        <v>631.54999999999995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636.85030574695577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654.12781953290369</v>
      </c>
      <c r="Q45">
        <f ca="1">L45+((ABS(H45)/MAX(((G33)+(I33)*(MAX($D$16,(L45)-(K33))))*(MAX($D$16,(L45)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AC45)-(J33))))*(MAX($D$16,(AC45)-(J33))),0.000001)),$D$9*((((ABS(H45)/MAX(((G33)+(I33)*(MAX($D$16,(L45)-(K33))))*(MAX($D$16,(L45)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L45)-(K33))))*(MAX($D$16,(L45)-(K33))),0.000001))^2)/(2*$I$5)))))+($D$10*(ABS((X33)-(W33))/90)*MAX(((ABS(H45)/MAX(((F33)+(H33)*(MAX($D$16,(AC45)-(J33))))*(MAX($D$16,(AC45)-(J33))),0.000001))^2)/(2*$I$5),((ABS(H45)/MAX(((G33)+(I33)*(MAX($D$16,(L45)-(K33))))*(MAX($D$16,(L45)-(K33))),0.000001))^2)/(2*$I$5)))+(($D$11*0.00000015*(ABS(G45)/MAX(ABS(F45),0.000001))^2*MAX(((ABS(H45)/MAX(((F33)+(H33)*(MAX($D$16,(AC45)-(J33))))*(MAX($D$16,(AC45)-(J33))),0.000001))^2)/(2*$I$5),((ABS(H45)/MAX(((G33)+(I33)*(MAX($D$16,(L45)-(K33))))*(MAX($D$16,(L45)-(K33))),0.000001))^2)/(2*$I$5))))-((ABS(H45)/MAX(((F33)+(H33)*(MAX($D$16,(AC45)-(J33))))*(MAX($D$16,(AC45)-(J33))),0.000001))^2)/(2*$I$5)</f>
        <v>637.1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635.55606408542053</v>
      </c>
      <c r="S45">
        <f ca="1">M45+((ABS(I45)/MAX(((G34)+(I34)*(MAX($D$16,(M45)-(K34))))*(MAX($D$16,(M45)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AD45)-(J34))))*(MAX($D$16,(AD45)-(J34))),0.000001)),$D$9*((((ABS(I45)/MAX(((G34)+(I34)*(MAX($D$16,(M45)-(K34))))*(MAX($D$16,(M45)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M45)-(K34))))*(MAX($D$16,(M45)-(K34))),0.000001))^2)/(2*$I$5)))))+($D$10*(ABS((X34)-(W34))/90)*MAX(((ABS(I45)/MAX(((F34)+(H34)*(MAX($D$16,(AD45)-(J34))))*(MAX($D$16,(AD45)-(J34))),0.000001))^2)/(2*$I$5),((ABS(I45)/MAX(((G34)+(I34)*(MAX($D$16,(M45)-(K34))))*(MAX($D$16,(M45)-(K34))),0.000001))^2)/(2*$I$5)))+(0)-((ABS(I45)/MAX(((F34)+(H34)*(MAX($D$16,(AD45)-(J34))))*(MAX($D$16,(AD45)-(J34))),0.000001))^2)/(2*$I$5)</f>
        <v>635.52800877380014</v>
      </c>
      <c r="T45">
        <f ca="1">N45+((ABS(J45)/MAX(((G35)+(I35)*(MAX($D$16,(N45)-(K35))))*(MAX($D$16,(N45)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AD45)-(J35))))*(MAX($D$16,(AD45)-(J35))),0.000001)),$D$9*((((ABS(J45)/MAX(((G35)+(I35)*(MAX($D$16,(N45)-(K35))))*(MAX($D$16,(N45)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N45)-(K35))))*(MAX($D$16,(N45)-(K35))),0.000001))^2)/(2*$I$5)))))+($D$10*(ABS((X35)-(W35))/90)*MAX(((ABS(J45)/MAX(((F35)+(H35)*(MAX($D$16,(AD45)-(J35))))*(MAX($D$16,(AD45)-(J35))),0.000001))^2)/(2*$I$5),((ABS(J45)/MAX(((G35)+(I35)*(MAX($D$16,(N45)-(K35))))*(MAX($D$16,(N45)-(K35))),0.000001))^2)/(2*$I$5)))+(($D$11*0.34699541*(ABS(I45)/MAX(ABS(G45),0.000001))^2*MAX(((ABS(J45)/MAX(((F35)+(H35)*(MAX($D$16,(AD45)-(J35))))*(MAX($D$16,(AD45)-(J35))),0.000001))^2)/(2*$I$5),((ABS(J45)/MAX(((G35)+(I35)*(MAX($D$16,(N45)-(K35))))*(MAX($D$16,(N45)-(K35))),0.000001))^2)/(2*$I$5))))-((ABS(J45)/MAX(((F35)+(H35)*(MAX($D$16,(AD45)-(J35))))*(MAX($D$16,(AD45)-(J35))),0.000001))^2)/(2*$I$5)</f>
        <v>654.12258714584425</v>
      </c>
      <c r="U45">
        <f ca="1">((((G31)*(MAX($D$16,(AE45)-(K31)))^2)/2+(I31)*(MAX($D$16,(AE45)-(K31)))^3/3+(ABS(F45)^2)/($I$5*MAX(((G31)+(I31)*(MAX($D$16,(AE45)-(K31))))*(MAX($D$16,(AE45)-(K31))),0.000001)))-(IF(N6="None",((((F32)*(MAX($D$16,(AE45)-(J32)))^2)/2+(H32)*(MAX($D$16,(AE45)-(J32)))^3/3+(ABS(G45)^2)/($I$5*MAX(((F32)+(H32)*(MAX($D$16,(AE45)-(J32))))*(MAX($D$16,(AE45)-(J32))),0.000001)))*0.72785025),(((((F32)*(MAX($D$16,(AE45)-(J32)))^2)/2+(H32)*(MAX($D$16,(AE45)-(J32)))^3/3+(ABS(G45)^2)/($I$5*MAX(((F32)+(H32)*(MAX($D$16,(AE45)-(J32))))*(MAX($D$16,(AE45)-(J32))),0.000001)))*0.72785025)+((((F33)*(MAX($D$16,(AE45)-(J33)))^2)/2+(H33)*(MAX($D$16,(AE45)-(J33)))^3/3+(ABS(H45)^2)/($I$5*MAX(((F33)+(H33)*(MAX($D$16,(AE45)-(J33))))*(MAX($D$16,(AE45)-(J33))),0.000001)))*0.99999971)))))/MAX(((G31)*(MAX($D$16,(AE45)-(K31)))^2)/2+(I31)*(MAX($D$16,(AE45)-(K31)))^3/3+(ABS(F45)^2)/($I$5*MAX(((G31)+(I31)*(MAX($D$16,(AE45)-(K31))))*(MAX($D$16,(AE45)-(K31))),0.000001)),0.000001)</f>
        <v>-0.17915078666662004</v>
      </c>
      <c r="V45">
        <f ca="1">((((G32)*(MAX($D$16,(AF45)-(K32)))^2)/2+(I32)*(MAX($D$16,(AF45)-(K32)))^3/3+(ABS(G45)^2)/($I$5*MAX(((G32)+(I32)*(MAX($D$16,(AF45)-(K32))))*(MAX($D$16,(AF45)-(K32))),0.000001)))-(IF(AND(N7="None",N8="None"),0,IF(N8="None",((((F34)*(MAX($D$16,(AF45)-(J34)))^2)/2+(H34)*(MAX($D$16,(AF45)-(J34)))^3/3+(ABS(I45)^2)/($I$5*MAX(((F34)+(H34)*(MAX($D$16,(AF45)-(J34))))*(MAX($D$16,(AF45)-(J34))),0.000001)))*1),IF(N7="None",((((F35)*(MAX($D$16,(AF45)-(J35)))^2)/2+(H35)*(MAX($D$16,(AF45)-(J35)))^3/3+(ABS(J45)^2)/($I$5*MAX(((F35)+(H35)*(MAX($D$16,(AF45)-(J35))))*(MAX($D$16,(AF45)-(J35))),0.000001)))*0.30600918),(((((F34)*(MAX($D$16,(AF45)-(J34)))^2)/2+(H34)*(MAX($D$16,(AF45)-(J34)))^3/3+(ABS(I45)^2)/($I$5*MAX(((F34)+(H34)*(MAX($D$16,(AF45)-(J34))))*(MAX($D$16,(AF45)-(J34))),0.000001)))*1)+((((F35)*(MAX($D$16,(AF45)-(J35)))^2)/2+(H35)*(MAX($D$16,(AF45)-(J35)))^3/3+(ABS(J45)^2)/($I$5*MAX(((F35)+(H35)*(MAX($D$16,(AF45)-(J35))))*(MAX($D$16,(AF45)-(J35))),0.000001)))*0.30600918)))))))/MAX(((G32)*(MAX($D$16,(AF45)-(K32)))^2)/2+(I32)*(MAX($D$16,(AF45)-(K32)))^3/3+(ABS(G45)^2)/($I$5*MAX(((G32)+(I32)*(MAX($D$16,(AF45)-(K32))))*(MAX($D$16,(AF45)-(K32))),0.000001)),0.000001)</f>
        <v>-0.30799639376372623</v>
      </c>
      <c r="W45">
        <f ca="1">ABS((IF(N6="None",P45,MAX(P45,Q45)))-D45)</f>
        <v>560.90598183906877</v>
      </c>
      <c r="X45">
        <f ca="1">ABS((IF(AND(N7="None",N8="None"),E45,IF(N8="None",S45,IF(N7="None",T45,MAX(S45,T45)))))-E45)</f>
        <v>560.48692907387056</v>
      </c>
      <c r="Y45">
        <f ca="1">IF($D$20=0,B45,IFERROR(IF(N6="None",1,MIN(0.98,MAX(0.02,B45+$D$14*((Q45-P45)/MAX(ABS(D45),1))))),B45))</f>
        <v>0.98</v>
      </c>
      <c r="Z45">
        <f ca="1">IF($D$20=0,C45,IFERROR(IF(AND(N7="None",N8="None"),C45,IF(N8="None",1,IF(N7="None",0,MIN(0.98,MAX(0.02,C45+$D$14*((T45-S45)/MAX(ABS(E45),1))))))),C45))</f>
        <v>0.96846832866859089</v>
      </c>
      <c r="AA45">
        <f t="shared" ca="1" si="3"/>
        <v>1018.7170140733721</v>
      </c>
      <c r="AB45">
        <f t="shared" ca="1" si="4"/>
        <v>1018.4393680043162</v>
      </c>
      <c r="AC45">
        <f ca="1">IF($D$20=0,D45,IF(AC45=0,(IF(N6="None",P45,MAX(P45,Q45))),IF(ABS((IF(N6="None",P45,MAX(P45,Q45)))-AC45)&lt;$D$19,AC45,MAX((K31)+$D$16,AC45+$D$13*(((IF(N6="None",P45,MAX(P45,Q45)))-AC45))))))</f>
        <v>654.12869480454265</v>
      </c>
      <c r="AD45">
        <f ca="1">IF($D$20=0,E45,IF(AD45=0,(IF(AND(N7="None",N8="None"),E45,IF(N8="None",S45,IF(N7="None",T45,MAX(S45,T45))))),IF(ABS((IF(AND(N7="None",N8="None"),E45,IF(N8="None",S45,IF(N7="None",T45,MAX(S45,T45)))))-AD45)&lt;$D$19,AD45,MAX((K32)+$D$16,AD45+$D$13*(((IF(AND(N7="None",N8="None"),E45,IF(N8="None",S45,IF(N7="None",T45,MAX(S45,T45)))))-AD45))))))</f>
        <v>654.12337846143305</v>
      </c>
      <c r="AE45">
        <f ca="1">IF($D$20=0,D45,IF(AE45=0,O45,IF(ABS(U45)&lt;$D$19,AE45,MAX((K31)+$D$16,AE45+($D$13*(((O45)-AE45)+(U45*MAX(ABS(AE45-(K31)),1))))))))</f>
        <v>636.46252872339676</v>
      </c>
      <c r="AF45">
        <f ca="1">IF($D$20=0,E45,IF(AF45=0,R45,IF(ABS(V45)&lt;$D$19,AF45,MAX((K32)+$D$16,AF45+($D$13*(((R45)-AF45)+(V45*MAX(ABS(AF45-(K32)),1))))))))</f>
        <v>634.68927693759031</v>
      </c>
      <c r="AG45">
        <f ca="1">((G31)*(MAX($D$16,(AC45)-(K31)))^2)/2+(I31)*(MAX($D$16,(AC45)-(K31)))^3/3+(ABS(F45)^2)/($I$5*MAX(((G31)+(I31)*(MAX($D$16,(AC45)-(K31))))*(MAX($D$16,(AC45)-(K31))),0.000001))</f>
        <v>1291.526661378063</v>
      </c>
      <c r="AH45">
        <f ca="1">((G31)*(MAX($D$16,(AE45)-(K31)))^2)/2+(I31)*(MAX($D$16,(AE45)-(K31)))^3/3+(ABS(F45)^2)/($I$5*MAX(((G31)+(I31)*(MAX($D$16,(AE45)-(K31))))*(MAX($D$16,(AE45)-(K31))),0.000001))</f>
        <v>34.040987283887844</v>
      </c>
      <c r="AI45">
        <f ca="1">((G32)*(MAX($D$16,(AD45)-(K32)))^2)/2+(I32)*(MAX($D$16,(AD45)-(K32)))^3/3+(ABS(G45)^2)/($I$5*MAX(((G32)+(I32)*(MAX($D$16,(AD45)-(K32))))*(MAX($D$16,(AD45)-(K32))),0.000001))</f>
        <v>2527.103388991402</v>
      </c>
      <c r="AJ45">
        <f ca="1">((G32)*(MAX($D$16,(AF45)-(K32)))^2)/2+(I32)*(MAX($D$16,(AF45)-(K32)))^3/3+(ABS(G45)^2)/($I$5*MAX(((G32)+(I32)*(MAX($D$16,(AF45)-(K32))))*(MAX($D$16,(AF45)-(K32))),0.000001))</f>
        <v>49.647553550272036</v>
      </c>
      <c r="AK45" t="str">
        <f t="shared" ca="1" si="5"/>
        <v>Subcritical</v>
      </c>
      <c r="AL45" t="str">
        <f t="shared" ca="1" si="6"/>
        <v>Subcritical</v>
      </c>
      <c r="AM45">
        <f t="shared" ca="1" si="7"/>
        <v>1018.7170140733721</v>
      </c>
      <c r="AN45">
        <f t="shared" ca="1" si="8"/>
        <v>1018.4393680043162</v>
      </c>
      <c r="AO45">
        <f t="shared" ca="1" si="9"/>
        <v>560.90510656742981</v>
      </c>
      <c r="AP45">
        <f t="shared" ca="1" si="10"/>
        <v>560.48613775828176</v>
      </c>
    </row>
    <row r="46" spans="1:42" x14ac:dyDescent="0.35">
      <c r="A46">
        <v>3</v>
      </c>
      <c r="B46">
        <v>1</v>
      </c>
      <c r="C46">
        <f t="shared" ca="1" si="11"/>
        <v>0.96846832866859089</v>
      </c>
      <c r="D46">
        <f t="shared" ca="1" si="12"/>
        <v>1018.7170140733721</v>
      </c>
      <c r="E46">
        <f t="shared" ca="1" si="13"/>
        <v>1018.4393680043162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 ca="1">IF(AND(N7="None",N8="None"),0,IF(N8="None",G46,IF(N7="None",0,MAX(0,G46*C46))))</f>
        <v>49.391884762098137</v>
      </c>
      <c r="J46">
        <f ca="1">IF(AND(N7="None",N8="None"),0,IF(N8="None",0,IF(N7="None",G46,MAX(0,G46-I46))))</f>
        <v>1.6081152379018633</v>
      </c>
      <c r="K46">
        <f>P5</f>
        <v>637</v>
      </c>
      <c r="L46">
        <f>P6</f>
        <v>637.1</v>
      </c>
      <c r="M46">
        <f>P7</f>
        <v>635.5</v>
      </c>
      <c r="N46">
        <f>P8</f>
        <v>631.54999999999995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636.85030574695588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652.4745771503716</v>
      </c>
      <c r="Q46">
        <f ca="1">L46+((ABS(H46)/MAX(((G33)+(I33)*(MAX($D$16,(L46)-(K33))))*(MAX($D$16,(L46)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AC46)-(J33))))*(MAX($D$16,(AC46)-(J33))),0.000001)),$D$9*((((ABS(H46)/MAX(((G33)+(I33)*(MAX($D$16,(L46)-(K33))))*(MAX($D$16,(L46)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L46)-(K33))))*(MAX($D$16,(L46)-(K33))),0.000001))^2)/(2*$I$5)))))+($D$10*(ABS((X33)-(W33))/90)*MAX(((ABS(H46)/MAX(((F33)+(H33)*(MAX($D$16,(AC46)-(J33))))*(MAX($D$16,(AC46)-(J33))),0.000001))^2)/(2*$I$5),((ABS(H46)/MAX(((G33)+(I33)*(MAX($D$16,(L46)-(K33))))*(MAX($D$16,(L46)-(K33))),0.000001))^2)/(2*$I$5)))+(($D$11*0.00000015*(ABS(G46)/MAX(ABS(F46),0.000001))^2*MAX(((ABS(H46)/MAX(((F33)+(H33)*(MAX($D$16,(AC46)-(J33))))*(MAX($D$16,(AC46)-(J33))),0.000001))^2)/(2*$I$5),((ABS(H46)/MAX(((G33)+(I33)*(MAX($D$16,(L46)-(K33))))*(MAX($D$16,(L46)-(K33))),0.000001))^2)/(2*$I$5))))-((ABS(H46)/MAX(((F33)+(H33)*(MAX($D$16,(AC46)-(J33))))*(MAX($D$16,(AC46)-(J33))),0.000001))^2)/(2*$I$5)</f>
        <v>637.1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635.55563278021373</v>
      </c>
      <c r="S46">
        <f ca="1">M46+((ABS(I46)/MAX(((G34)+(I34)*(MAX($D$16,(M46)-(K34))))*(MAX($D$16,(M46)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AD46)-(J34))))*(MAX($D$16,(AD46)-(J34))),0.000001)),$D$9*((((ABS(I46)/MAX(((G34)+(I34)*(MAX($D$16,(M46)-(K34))))*(MAX($D$16,(M46)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M46)-(K34))))*(MAX($D$16,(M46)-(K34))),0.000001))^2)/(2*$I$5)))))+($D$10*(ABS((X34)-(W34))/90)*MAX(((ABS(I46)/MAX(((F34)+(H34)*(MAX($D$16,(AD46)-(J34))))*(MAX($D$16,(AD46)-(J34))),0.000001))^2)/(2*$I$5),((ABS(I46)/MAX(((G34)+(I34)*(MAX($D$16,(M46)-(K34))))*(MAX($D$16,(M46)-(K34))),0.000001))^2)/(2*$I$5)))+(0)-((ABS(I46)/MAX(((F34)+(H34)*(MAX($D$16,(AD46)-(J34))))*(MAX($D$16,(AD46)-(J34))),0.000001))^2)/(2*$I$5)</f>
        <v>635.52764225976171</v>
      </c>
      <c r="T46">
        <f ca="1">N46+((ABS(J46)/MAX(((G35)+(I35)*(MAX($D$16,(N46)-(K35))))*(MAX($D$16,(N46)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AD46)-(J35))))*(MAX($D$16,(AD46)-(J35))),0.000001)),$D$9*((((ABS(J46)/MAX(((G35)+(I35)*(MAX($D$16,(N46)-(K35))))*(MAX($D$16,(N46)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N46)-(K35))))*(MAX($D$16,(N46)-(K35))),0.000001))^2)/(2*$I$5)))))+($D$10*(ABS((X35)-(W35))/90)*MAX(((ABS(J46)/MAX(((F35)+(H35)*(MAX($D$16,(AD46)-(J35))))*(MAX($D$16,(AD46)-(J35))),0.000001))^2)/(2*$I$5),((ABS(J46)/MAX(((G35)+(I35)*(MAX($D$16,(N46)-(K35))))*(MAX($D$16,(N46)-(K35))),0.000001))^2)/(2*$I$5)))+(($D$11*0.34699541*(ABS(I46)/MAX(ABS(G46),0.000001))^2*MAX(((ABS(J46)/MAX(((F35)+(H35)*(MAX($D$16,(AD46)-(J35))))*(MAX($D$16,(AD46)-(J35))),0.000001))^2)/(2*$I$5),((ABS(J46)/MAX(((G35)+(I35)*(MAX($D$16,(N46)-(K35))))*(MAX($D$16,(N46)-(K35))),0.000001))^2)/(2*$I$5))))-((ABS(J46)/MAX(((F35)+(H35)*(MAX($D$16,(AD46)-(J35))))*(MAX($D$16,(AD46)-(J35))),0.000001))^2)/(2*$I$5)</f>
        <v>652.46843932877255</v>
      </c>
      <c r="U46">
        <f ca="1">((((G31)*(MAX($D$16,(AE46)-(K31)))^2)/2+(I31)*(MAX($D$16,(AE46)-(K31)))^3/3+(ABS(F46)^2)/($I$5*MAX(((G31)+(I31)*(MAX($D$16,(AE46)-(K31))))*(MAX($D$16,(AE46)-(K31))),0.000001)))-(IF(N6="None",((((F32)*(MAX($D$16,(AE46)-(J32)))^2)/2+(H32)*(MAX($D$16,(AE46)-(J32)))^3/3+(ABS(G46)^2)/($I$5*MAX(((F32)+(H32)*(MAX($D$16,(AE46)-(J32))))*(MAX($D$16,(AE46)-(J32))),0.000001)))*0.72785025),(((((F32)*(MAX($D$16,(AE46)-(J32)))^2)/2+(H32)*(MAX($D$16,(AE46)-(J32)))^3/3+(ABS(G46)^2)/($I$5*MAX(((F32)+(H32)*(MAX($D$16,(AE46)-(J32))))*(MAX($D$16,(AE46)-(J32))),0.000001)))*0.72785025)+((((F33)*(MAX($D$16,(AE46)-(J33)))^2)/2+(H33)*(MAX($D$16,(AE46)-(J33)))^3/3+(ABS(H46)^2)/($I$5*MAX(((F33)+(H33)*(MAX($D$16,(AE46)-(J33))))*(MAX($D$16,(AE46)-(J33))),0.000001)))*0.99999971)))))/MAX(((G31)*(MAX($D$16,(AE46)-(K31)))^2)/2+(I31)*(MAX($D$16,(AE46)-(K31)))^3/3+(ABS(F46)^2)/($I$5*MAX(((G31)+(I31)*(MAX($D$16,(AE46)-(K31))))*(MAX($D$16,(AE46)-(K31))),0.000001)),0.000001)</f>
        <v>-0.17915078666665912</v>
      </c>
      <c r="V46">
        <f ca="1">((((G32)*(MAX($D$16,(AF46)-(K32)))^2)/2+(I32)*(MAX($D$16,(AF46)-(K32)))^3/3+(ABS(G46)^2)/($I$5*MAX(((G32)+(I32)*(MAX($D$16,(AF46)-(K32))))*(MAX($D$16,(AF46)-(K32))),0.000001)))-(IF(AND(N7="None",N8="None"),0,IF(N8="None",((((F34)*(MAX($D$16,(AF46)-(J34)))^2)/2+(H34)*(MAX($D$16,(AF46)-(J34)))^3/3+(ABS(I46)^2)/($I$5*MAX(((F34)+(H34)*(MAX($D$16,(AF46)-(J34))))*(MAX($D$16,(AF46)-(J34))),0.000001)))*1),IF(N7="None",((((F35)*(MAX($D$16,(AF46)-(J35)))^2)/2+(H35)*(MAX($D$16,(AF46)-(J35)))^3/3+(ABS(J46)^2)/($I$5*MAX(((F35)+(H35)*(MAX($D$16,(AF46)-(J35))))*(MAX($D$16,(AF46)-(J35))),0.000001)))*0.30600918),(((((F34)*(MAX($D$16,(AF46)-(J34)))^2)/2+(H34)*(MAX($D$16,(AF46)-(J34)))^3/3+(ABS(I46)^2)/($I$5*MAX(((F34)+(H34)*(MAX($D$16,(AF46)-(J34))))*(MAX($D$16,(AF46)-(J34))),0.000001)))*1)+((((F35)*(MAX($D$16,(AF46)-(J35)))^2)/2+(H35)*(MAX($D$16,(AF46)-(J35)))^3/3+(ABS(J46)^2)/($I$5*MAX(((F35)+(H35)*(MAX($D$16,(AF46)-(J35))))*(MAX($D$16,(AF46)-(J35))),0.000001)))*0.30600918)))))))/MAX(((G32)*(MAX($D$16,(AF46)-(K32)))^2)/2+(I32)*(MAX($D$16,(AF46)-(K32)))^3/3+(ABS(G46)^2)/($I$5*MAX(((G32)+(I32)*(MAX($D$16,(AF46)-(K32))))*(MAX($D$16,(AF46)-(K32))),0.000001)),0.000001)</f>
        <v>-0.30837937929266102</v>
      </c>
      <c r="W46">
        <f ca="1">ABS((IF(N6="None",P46,MAX(P46,Q46)))-D46)</f>
        <v>366.24243692300047</v>
      </c>
      <c r="X46">
        <f ca="1">ABS((IF(AND(N7="None",N8="None"),E46,IF(N8="None",S46,IF(N7="None",T46,MAX(S46,T46)))))-E46)</f>
        <v>365.97092867554363</v>
      </c>
      <c r="Y46">
        <f ca="1">IF($D$20=0,B46,IFERROR(IF(N6="None",1,MIN(0.98,MAX(0.02,B46+$D$14*((Q46-P46)/MAX(ABS(D46),1))))),B46))</f>
        <v>0.98</v>
      </c>
      <c r="Z46">
        <f ca="1">IF($D$20=0,C46,IFERROR(IF(AND(N7="None",N8="None"),C46,IF(N8="None",1,IF(N7="None",0,MIN(0.98,MAX(0.02,C46+$D$14*((T46-S46)/MAX(ABS(E46),1))))))),C46))</f>
        <v>0.96979905468733918</v>
      </c>
      <c r="AA46">
        <f t="shared" ca="1" si="3"/>
        <v>890.53242488848196</v>
      </c>
      <c r="AB46">
        <f t="shared" ca="1" si="4"/>
        <v>890.34981238469584</v>
      </c>
      <c r="AC46">
        <f ca="1">IF($D$20=0,D46,IF(AC46=0,(IF(N6="None",P46,MAX(P46,Q46))),IF(ABS((IF(N6="None",P46,MAX(P46,Q46)))-AC46)&lt;$D$19,AC46,MAX((K31)+$D$16,AC46+$D$13*(((IF(N6="None",P46,MAX(P46,Q46)))-AC46))))))</f>
        <v>652.47533068797168</v>
      </c>
      <c r="AD46">
        <f ca="1">IF($D$20=0,E46,IF(AD46=0,(IF(AND(N7="None",N8="None"),E46,IF(N8="None",S46,IF(N7="None",T46,MAX(S46,T46))))),IF(ABS((IF(AND(N7="None",N8="None"),E46,IF(N8="None",S46,IF(N7="None",T46,MAX(S46,T46)))))-AD46)&lt;$D$19,AD46,MAX((K32)+$D$16,AD46+$D$13*(((IF(AND(N7="None",N8="None"),E46,IF(N8="None",S46,IF(N7="None",T46,MAX(S46,T46)))))-AD46))))))</f>
        <v>652.46920909111509</v>
      </c>
      <c r="AE46">
        <f ca="1">IF($D$20=0,D46,IF(AE46=0,O46,IF(ABS(U46)&lt;$D$19,AE46,MAX((K31)+$D$16,AE46+($D$13*(((O46)-AE46)+(U46*MAX(ABS(AE46-(K31)),1))))))))</f>
        <v>636.46252872339687</v>
      </c>
      <c r="AF46">
        <f ca="1">IF($D$20=0,E46,IF(AF46=0,R46,IF(ABS(V46)&lt;$D$19,AF46,MAX((K32)+$D$16,AF46+($D$13*(((R46)-AF46)+(V46*MAX(ABS(AF46-(K32)),1))))))))</f>
        <v>634.68812350107783</v>
      </c>
      <c r="AG46">
        <f ca="1">((G31)*(MAX($D$16,(AC46)-(K31)))^2)/2+(I31)*(MAX($D$16,(AC46)-(K31)))^3/3+(ABS(F46)^2)/($I$5*MAX(((G31)+(I31)*(MAX($D$16,(AC46)-(K31))))*(MAX($D$16,(AC46)-(K31))),0.000001))</f>
        <v>1085.6561151846165</v>
      </c>
      <c r="AH46">
        <f ca="1">((G31)*(MAX($D$16,(AE46)-(K31)))^2)/2+(I31)*(MAX($D$16,(AE46)-(K31)))^3/3+(ABS(F46)^2)/($I$5*MAX(((G31)+(I31)*(MAX($D$16,(AE46)-(K31))))*(MAX($D$16,(AE46)-(K31))),0.000001))</f>
        <v>34.04098728388847</v>
      </c>
      <c r="AI46">
        <f ca="1">((G32)*(MAX($D$16,(AD46)-(K32)))^2)/2+(I32)*(MAX($D$16,(AD46)-(K32)))^3/3+(ABS(G46)^2)/($I$5*MAX(((G32)+(I32)*(MAX($D$16,(AD46)-(K32))))*(MAX($D$16,(AD46)-(K32))),0.000001))</f>
        <v>2165.5532014024539</v>
      </c>
      <c r="AJ46">
        <f ca="1">((G32)*(MAX($D$16,(AF46)-(K32)))^2)/2+(I32)*(MAX($D$16,(AF46)-(K32)))^3/3+(ABS(G46)^2)/($I$5*MAX(((G32)+(I32)*(MAX($D$16,(AF46)-(K32))))*(MAX($D$16,(AF46)-(K32))),0.000001))</f>
        <v>49.618215642211183</v>
      </c>
      <c r="AK46" t="str">
        <f t="shared" ca="1" si="5"/>
        <v>Subcritical</v>
      </c>
      <c r="AL46" t="str">
        <f t="shared" ca="1" si="6"/>
        <v>Subcritical</v>
      </c>
      <c r="AM46">
        <f t="shared" ca="1" si="7"/>
        <v>890.53242488848196</v>
      </c>
      <c r="AN46">
        <f t="shared" ca="1" si="8"/>
        <v>890.34981238469584</v>
      </c>
      <c r="AO46">
        <f t="shared" ca="1" si="9"/>
        <v>366.24168338540039</v>
      </c>
      <c r="AP46">
        <f t="shared" ca="1" si="10"/>
        <v>365.97015891320109</v>
      </c>
    </row>
    <row r="47" spans="1:42" x14ac:dyDescent="0.35">
      <c r="A47">
        <v>4</v>
      </c>
      <c r="B47">
        <v>1</v>
      </c>
      <c r="C47">
        <f t="shared" ca="1" si="11"/>
        <v>0.96979905468733918</v>
      </c>
      <c r="D47">
        <f t="shared" ca="1" si="12"/>
        <v>890.53242488848196</v>
      </c>
      <c r="E47">
        <f t="shared" ca="1" si="13"/>
        <v>890.34981238469584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 ca="1">IF(AND(N7="None",N8="None"),0,IF(N8="None",G47,IF(N7="None",0,MAX(0,G47*C47))))</f>
        <v>49.459751789054295</v>
      </c>
      <c r="J47">
        <f ca="1">IF(AND(N7="None",N8="None"),0,IF(N8="None",0,IF(N7="None",G47,MAX(0,G47-I47))))</f>
        <v>1.5402482109457054</v>
      </c>
      <c r="K47">
        <f>P5</f>
        <v>637</v>
      </c>
      <c r="L47">
        <f>P6</f>
        <v>637.1</v>
      </c>
      <c r="M47">
        <f>P7</f>
        <v>635.5</v>
      </c>
      <c r="N47">
        <f>P8</f>
        <v>631.54999999999995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636.85030574695588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650.74971072839321</v>
      </c>
      <c r="Q47">
        <f ca="1">L47+((ABS(H47)/MAX(((G33)+(I33)*(MAX($D$16,(L47)-(K33))))*(MAX($D$16,(L47)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AC47)-(J33))))*(MAX($D$16,(AC47)-(J33))),0.000001)),$D$9*((((ABS(H47)/MAX(((G33)+(I33)*(MAX($D$16,(L47)-(K33))))*(MAX($D$16,(L47)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L47)-(K33))))*(MAX($D$16,(L47)-(K33))),0.000001))^2)/(2*$I$5)))))+($D$10*(ABS((X33)-(W33))/90)*MAX(((ABS(H47)/MAX(((F33)+(H33)*(MAX($D$16,(AC47)-(J33))))*(MAX($D$16,(AC47)-(J33))),0.000001))^2)/(2*$I$5),((ABS(H47)/MAX(((G33)+(I33)*(MAX($D$16,(L47)-(K33))))*(MAX($D$16,(L47)-(K33))),0.000001))^2)/(2*$I$5)))+(($D$11*0.00000015*(ABS(G47)/MAX(ABS(F47),0.000001))^2*MAX(((ABS(H47)/MAX(((F33)+(H33)*(MAX($D$16,(AC47)-(J33))))*(MAX($D$16,(AC47)-(J33))),0.000001))^2)/(2*$I$5),((ABS(H47)/MAX(((G33)+(I33)*(MAX($D$16,(L47)-(K33))))*(MAX($D$16,(L47)-(K33))),0.000001))^2)/(2*$I$5))))-((ABS(H47)/MAX(((F33)+(H33)*(MAX($D$16,(AC47)-(J33))))*(MAX($D$16,(AC47)-(J33))),0.000001))^2)/(2*$I$5)</f>
        <v>637.1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635.55516184557507</v>
      </c>
      <c r="S47">
        <f ca="1">M47+((ABS(I47)/MAX(((G34)+(I34)*(MAX($D$16,(M47)-(K34))))*(MAX($D$16,(M47)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AD47)-(J34))))*(MAX($D$16,(AD47)-(J34))),0.000001)),$D$9*((((ABS(I47)/MAX(((G34)+(I34)*(MAX($D$16,(M47)-(K34))))*(MAX($D$16,(M47)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M47)-(K34))))*(MAX($D$16,(M47)-(K34))),0.000001))^2)/(2*$I$5)))))+($D$10*(ABS((X34)-(W34))/90)*MAX(((ABS(I47)/MAX(((F34)+(H34)*(MAX($D$16,(AD47)-(J34))))*(MAX($D$16,(AD47)-(J34))),0.000001))^2)/(2*$I$5),((ABS(I47)/MAX(((G34)+(I34)*(MAX($D$16,(M47)-(K34))))*(MAX($D$16,(M47)-(K34))),0.000001))^2)/(2*$I$5)))+(0)-((ABS(I47)/MAX(((F34)+(H34)*(MAX($D$16,(AD47)-(J34))))*(MAX($D$16,(AD47)-(J34))),0.000001))^2)/(2*$I$5)</f>
        <v>635.52713221608121</v>
      </c>
      <c r="T47">
        <f ca="1">N47+((ABS(J47)/MAX(((G35)+(I35)*(MAX($D$16,(N47)-(K35))))*(MAX($D$16,(N47)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AD47)-(J35))))*(MAX($D$16,(AD47)-(J35))),0.000001)),$D$9*((((ABS(J47)/MAX(((G35)+(I35)*(MAX($D$16,(N47)-(K35))))*(MAX($D$16,(N47)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N47)-(K35))))*(MAX($D$16,(N47)-(K35))),0.000001))^2)/(2*$I$5)))))+($D$10*(ABS((X35)-(W35))/90)*MAX(((ABS(J47)/MAX(((F35)+(H35)*(MAX($D$16,(AD47)-(J35))))*(MAX($D$16,(AD47)-(J35))),0.000001))^2)/(2*$I$5),((ABS(J47)/MAX(((G35)+(I35)*(MAX($D$16,(N47)-(K35))))*(MAX($D$16,(N47)-(K35))),0.000001))^2)/(2*$I$5)))+(($D$11*0.34699541*(ABS(I47)/MAX(ABS(G47),0.000001))^2*MAX(((ABS(J47)/MAX(((F35)+(H35)*(MAX($D$16,(AD47)-(J35))))*(MAX($D$16,(AD47)-(J35))),0.000001))^2)/(2*$I$5),((ABS(J47)/MAX(((G35)+(I35)*(MAX($D$16,(N47)-(K35))))*(MAX($D$16,(N47)-(K35))),0.000001))^2)/(2*$I$5))))-((ABS(J47)/MAX(((F35)+(H35)*(MAX($D$16,(AD47)-(J35))))*(MAX($D$16,(AD47)-(J35))),0.000001))^2)/(2*$I$5)</f>
        <v>650.74228604241262</v>
      </c>
      <c r="U47">
        <f ca="1">((((G31)*(MAX($D$16,(AE47)-(K31)))^2)/2+(I31)*(MAX($D$16,(AE47)-(K31)))^3/3+(ABS(F47)^2)/($I$5*MAX(((G31)+(I31)*(MAX($D$16,(AE47)-(K31))))*(MAX($D$16,(AE47)-(K31))),0.000001)))-(IF(N6="None",((((F32)*(MAX($D$16,(AE47)-(J32)))^2)/2+(H32)*(MAX($D$16,(AE47)-(J32)))^3/3+(ABS(G47)^2)/($I$5*MAX(((F32)+(H32)*(MAX($D$16,(AE47)-(J32))))*(MAX($D$16,(AE47)-(J32))),0.000001)))*0.72785025),(((((F32)*(MAX($D$16,(AE47)-(J32)))^2)/2+(H32)*(MAX($D$16,(AE47)-(J32)))^3/3+(ABS(G47)^2)/($I$5*MAX(((F32)+(H32)*(MAX($D$16,(AE47)-(J32))))*(MAX($D$16,(AE47)-(J32))),0.000001)))*0.72785025)+((((F33)*(MAX($D$16,(AE47)-(J33)))^2)/2+(H33)*(MAX($D$16,(AE47)-(J33)))^3/3+(ABS(H47)^2)/($I$5*MAX(((F33)+(H33)*(MAX($D$16,(AE47)-(J33))))*(MAX($D$16,(AE47)-(J33))),0.000001)))*0.99999971)))))/MAX(((G31)*(MAX($D$16,(AE47)-(K31)))^2)/2+(I31)*(MAX($D$16,(AE47)-(K31)))^3/3+(ABS(F47)^2)/($I$5*MAX(((G31)+(I31)*(MAX($D$16,(AE47)-(K31))))*(MAX($D$16,(AE47)-(K31))),0.000001)),0.000001)</f>
        <v>-0.17915078666665912</v>
      </c>
      <c r="V47">
        <f ca="1">((((G32)*(MAX($D$16,(AF47)-(K32)))^2)/2+(I32)*(MAX($D$16,(AF47)-(K32)))^3/3+(ABS(G47)^2)/($I$5*MAX(((G32)+(I32)*(MAX($D$16,(AF47)-(K32))))*(MAX($D$16,(AF47)-(K32))),0.000001)))-(IF(AND(N7="None",N8="None"),0,IF(N8="None",((((F34)*(MAX($D$16,(AF47)-(J34)))^2)/2+(H34)*(MAX($D$16,(AF47)-(J34)))^3/3+(ABS(I47)^2)/($I$5*MAX(((F34)+(H34)*(MAX($D$16,(AF47)-(J34))))*(MAX($D$16,(AF47)-(J34))),0.000001)))*1),IF(N7="None",((((F35)*(MAX($D$16,(AF47)-(J35)))^2)/2+(H35)*(MAX($D$16,(AF47)-(J35)))^3/3+(ABS(J47)^2)/($I$5*MAX(((F35)+(H35)*(MAX($D$16,(AF47)-(J35))))*(MAX($D$16,(AF47)-(J35))),0.000001)))*0.30600918),(((((F34)*(MAX($D$16,(AF47)-(J34)))^2)/2+(H34)*(MAX($D$16,(AF47)-(J34)))^3/3+(ABS(I47)^2)/($I$5*MAX(((F34)+(H34)*(MAX($D$16,(AF47)-(J34))))*(MAX($D$16,(AF47)-(J34))),0.000001)))*1)+((((F35)*(MAX($D$16,(AF47)-(J35)))^2)/2+(H35)*(MAX($D$16,(AF47)-(J35)))^3/3+(ABS(J47)^2)/($I$5*MAX(((F35)+(H35)*(MAX($D$16,(AF47)-(J35))))*(MAX($D$16,(AF47)-(J35))),0.000001)))*0.30600918)))))))/MAX(((G32)*(MAX($D$16,(AF47)-(K32)))^2)/2+(I32)*(MAX($D$16,(AF47)-(K32)))^3/3+(ABS(G47)^2)/($I$5*MAX(((G32)+(I32)*(MAX($D$16,(AF47)-(K32))))*(MAX($D$16,(AF47)-(K32))),0.000001)),0.000001)</f>
        <v>-0.30879701411562976</v>
      </c>
      <c r="W47">
        <f ca="1">ABS((IF(N6="None",P47,MAX(P47,Q47)))-D47)</f>
        <v>239.78271416008874</v>
      </c>
      <c r="X47">
        <f ca="1">ABS((IF(AND(N7="None",N8="None"),E47,IF(N8="None",S47,IF(N7="None",T47,MAX(S47,T47)))))-E47)</f>
        <v>239.60752634228322</v>
      </c>
      <c r="Y47">
        <f ca="1">IF($D$20=0,B47,IFERROR(IF(N6="None",1,MIN(0.98,MAX(0.02,B47+$D$14*((Q47-P47)/MAX(ABS(D47),1))))),B47))</f>
        <v>0.98</v>
      </c>
      <c r="Z47">
        <f ca="1">IF($D$20=0,C47,IFERROR(IF(AND(N7="None",N8="None"),C47,IF(N8="None",1,IF(N7="None",0,MIN(0.98,MAX(0.02,C47+$D$14*((T47-S47)/MAX(ABS(E47),1))))))),C47))</f>
        <v>0.97116617162180152</v>
      </c>
      <c r="AA47">
        <f t="shared" ca="1" si="3"/>
        <v>806.60870509525478</v>
      </c>
      <c r="AB47">
        <f t="shared" ca="1" si="4"/>
        <v>806.48743841072223</v>
      </c>
      <c r="AC47">
        <f ca="1">IF($D$20=0,D47,IF(AC47=0,(IF(N6="None",P47,MAX(P47,Q47))),IF(ABS((IF(N6="None",P47,MAX(P47,Q47)))-AC47)&lt;$D$19,AC47,MAX((K31)+$D$16,AC47+$D$13*(((IF(N6="None",P47,MAX(P47,Q47)))-AC47))))))</f>
        <v>650.75036833640434</v>
      </c>
      <c r="AD47">
        <f ca="1">IF($D$20=0,E47,IF(AD47=0,(IF(AND(N7="None",N8="None"),E47,IF(N8="None",S47,IF(N7="None",T47,MAX(S47,T47))))),IF(ABS((IF(AND(N7="None",N8="None"),E47,IF(N8="None",S47,IF(N7="None",T47,MAX(S47,T47)))))-AD47)&lt;$D$19,AD47,MAX((K32)+$D$16,AD47+$D$13*(((IF(AND(N7="None",N8="None"),E47,IF(N8="None",S47,IF(N7="None",T47,MAX(S47,T47)))))-AD47))))))</f>
        <v>650.74302960191415</v>
      </c>
      <c r="AE47">
        <f ca="1">IF($D$20=0,D47,IF(AE47=0,O47,IF(ABS(U47)&lt;$D$19,AE47,MAX((K31)+$D$16,AE47+($D$13*(((O47)-AE47)+(U47*MAX(ABS(AE47-(K31)),1))))))))</f>
        <v>636.46252872339687</v>
      </c>
      <c r="AF47">
        <f ca="1">IF($D$20=0,E47,IF(AF47=0,R47,IF(ABS(V47)&lt;$D$19,AF47,MAX((K32)+$D$16,AF47+($D$13*(((R47)-AF47)+(V47*MAX(ABS(AF47-(K32)),1))))))))</f>
        <v>634.68686601580225</v>
      </c>
      <c r="AG47">
        <f ca="1">((G31)*(MAX($D$16,(AC47)-(K31)))^2)/2+(I31)*(MAX($D$16,(AC47)-(K31)))^3/3+(ABS(F47)^2)/($I$5*MAX(((G31)+(I31)*(MAX($D$16,(AC47)-(K31))))*(MAX($D$16,(AC47)-(K31))),0.000001))</f>
        <v>890.01848530395705</v>
      </c>
      <c r="AH47">
        <f ca="1">((G31)*(MAX($D$16,(AE47)-(K31)))^2)/2+(I31)*(MAX($D$16,(AE47)-(K31)))^3/3+(ABS(F47)^2)/($I$5*MAX(((G31)+(I31)*(MAX($D$16,(AE47)-(K31))))*(MAX($D$16,(AE47)-(K31))),0.000001))</f>
        <v>34.04098728388847</v>
      </c>
      <c r="AI47">
        <f ca="1">((G32)*(MAX($D$16,(AD47)-(K32)))^2)/2+(I32)*(MAX($D$16,(AD47)-(K32)))^3/3+(ABS(G47)^2)/($I$5*MAX(((G32)+(I32)*(MAX($D$16,(AD47)-(K32))))*(MAX($D$16,(AD47)-(K32))),0.000001))</f>
        <v>1818.0578252748505</v>
      </c>
      <c r="AJ47">
        <f ca="1">((G32)*(MAX($D$16,(AF47)-(K32)))^2)/2+(I32)*(MAX($D$16,(AF47)-(K32)))^3/3+(ABS(G47)^2)/($I$5*MAX(((G32)+(I32)*(MAX($D$16,(AF47)-(K32))))*(MAX($D$16,(AF47)-(K32))),0.000001))</f>
        <v>49.586250239983308</v>
      </c>
      <c r="AK47" t="str">
        <f t="shared" ca="1" si="5"/>
        <v>Subcritical</v>
      </c>
      <c r="AL47" t="str">
        <f t="shared" ca="1" si="6"/>
        <v>Subcritical</v>
      </c>
      <c r="AM47">
        <f t="shared" ca="1" si="7"/>
        <v>806.60870509525478</v>
      </c>
      <c r="AN47">
        <f t="shared" ca="1" si="8"/>
        <v>806.48743841072223</v>
      </c>
      <c r="AO47">
        <f t="shared" ca="1" si="9"/>
        <v>239.78205655207762</v>
      </c>
      <c r="AP47">
        <f t="shared" ca="1" si="10"/>
        <v>239.60678278278169</v>
      </c>
    </row>
    <row r="48" spans="1:42" x14ac:dyDescent="0.35">
      <c r="A48">
        <v>5</v>
      </c>
      <c r="B48">
        <v>1</v>
      </c>
      <c r="C48">
        <f t="shared" ca="1" si="11"/>
        <v>0.97116617162180152</v>
      </c>
      <c r="D48">
        <f t="shared" ca="1" si="12"/>
        <v>806.60870509525478</v>
      </c>
      <c r="E48">
        <f t="shared" ca="1" si="13"/>
        <v>806.48743841072223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 ca="1">IF(AND(N7="None",N8="None"),0,IF(N8="None",G48,IF(N7="None",0,MAX(0,G48*C48))))</f>
        <v>49.529474752711877</v>
      </c>
      <c r="J48">
        <f ca="1">IF(AND(N7="None",N8="None"),0,IF(N8="None",0,IF(N7="None",G48,MAX(0,G48-I48))))</f>
        <v>1.4705252472881227</v>
      </c>
      <c r="K48">
        <f>P5</f>
        <v>637</v>
      </c>
      <c r="L48">
        <f>P6</f>
        <v>637.1</v>
      </c>
      <c r="M48">
        <f>P7</f>
        <v>635.5</v>
      </c>
      <c r="N48">
        <f>P8</f>
        <v>631.54999999999995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636.85030574695588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649.05533197602426</v>
      </c>
      <c r="Q48">
        <f ca="1">L48+((ABS(H48)/MAX(((G33)+(I33)*(MAX($D$16,(L48)-(K33))))*(MAX($D$16,(L48)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AC48)-(J33))))*(MAX($D$16,(AC48)-(J33))),0.000001)),$D$9*((((ABS(H48)/MAX(((G33)+(I33)*(MAX($D$16,(L48)-(K33))))*(MAX($D$16,(L48)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L48)-(K33))))*(MAX($D$16,(L48)-(K33))),0.000001))^2)/(2*$I$5)))))+($D$10*(ABS((X33)-(W33))/90)*MAX(((ABS(H48)/MAX(((F33)+(H33)*(MAX($D$16,(AC48)-(J33))))*(MAX($D$16,(AC48)-(J33))),0.000001))^2)/(2*$I$5),((ABS(H48)/MAX(((G33)+(I33)*(MAX($D$16,(L48)-(K33))))*(MAX($D$16,(L48)-(K33))),0.000001))^2)/(2*$I$5)))+(($D$11*0.00000015*(ABS(G48)/MAX(ABS(F48),0.000001))^2*MAX(((ABS(H48)/MAX(((F33)+(H33)*(MAX($D$16,(AC48)-(J33))))*(MAX($D$16,(AC48)-(J33))),0.000001))^2)/(2*$I$5),((ABS(H48)/MAX(((G33)+(I33)*(MAX($D$16,(L48)-(K33))))*(MAX($D$16,(L48)-(K33))),0.000001))^2)/(2*$I$5))))-((ABS(H48)/MAX(((F33)+(H33)*(MAX($D$16,(AC48)-(J33))))*(MAX($D$16,(AC48)-(J33))),0.000001))^2)/(2*$I$5)</f>
        <v>637.1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635.55467551900847</v>
      </c>
      <c r="S48">
        <f ca="1">M48+((ABS(I48)/MAX(((G34)+(I34)*(MAX($D$16,(M48)-(K34))))*(MAX($D$16,(M48)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AD48)-(J34))))*(MAX($D$16,(AD48)-(J34))),0.000001)),$D$9*((((ABS(I48)/MAX(((G34)+(I34)*(MAX($D$16,(M48)-(K34))))*(MAX($D$16,(M48)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M48)-(K34))))*(MAX($D$16,(M48)-(K34))),0.000001))^2)/(2*$I$5)))))+($D$10*(ABS((X34)-(W34))/90)*MAX(((ABS(I48)/MAX(((F34)+(H34)*(MAX($D$16,(AD48)-(J34))))*(MAX($D$16,(AD48)-(J34))),0.000001))^2)/(2*$I$5),((ABS(I48)/MAX(((G34)+(I34)*(MAX($D$16,(M48)-(K34))))*(MAX($D$16,(M48)-(K34))),0.000001))^2)/(2*$I$5)))+(0)-((ABS(I48)/MAX(((F34)+(H34)*(MAX($D$16,(AD48)-(J34))))*(MAX($D$16,(AD48)-(J34))),0.000001))^2)/(2*$I$5)</f>
        <v>635.52645052974287</v>
      </c>
      <c r="T48">
        <f ca="1">N48+((ABS(J48)/MAX(((G35)+(I35)*(MAX($D$16,(N48)-(K35))))*(MAX($D$16,(N48)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AD48)-(J35))))*(MAX($D$16,(AD48)-(J35))),0.000001)),$D$9*((((ABS(J48)/MAX(((G35)+(I35)*(MAX($D$16,(N48)-(K35))))*(MAX($D$16,(N48)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N48)-(K35))))*(MAX($D$16,(N48)-(K35))),0.000001))^2)/(2*$I$5)))))+($D$10*(ABS((X35)-(W35))/90)*MAX(((ABS(J48)/MAX(((F35)+(H35)*(MAX($D$16,(AD48)-(J35))))*(MAX($D$16,(AD48)-(J35))),0.000001))^2)/(2*$I$5),((ABS(J48)/MAX(((G35)+(I35)*(MAX($D$16,(N48)-(K35))))*(MAX($D$16,(N48)-(K35))),0.000001))^2)/(2*$I$5)))+(($D$11*0.34699541*(ABS(I48)/MAX(ABS(G48),0.000001))^2*MAX(((ABS(J48)/MAX(((F35)+(H35)*(MAX($D$16,(AD48)-(J35))))*(MAX($D$16,(AD48)-(J35))),0.000001))^2)/(2*$I$5),((ABS(J48)/MAX(((G35)+(I35)*(MAX($D$16,(N48)-(K35))))*(MAX($D$16,(N48)-(K35))),0.000001))^2)/(2*$I$5))))-((ABS(J48)/MAX(((F35)+(H35)*(MAX($D$16,(AD48)-(J35))))*(MAX($D$16,(AD48)-(J35))),0.000001))^2)/(2*$I$5)</f>
        <v>649.04613124324578</v>
      </c>
      <c r="U48">
        <f ca="1">((((G31)*(MAX($D$16,(AE48)-(K31)))^2)/2+(I31)*(MAX($D$16,(AE48)-(K31)))^3/3+(ABS(F48)^2)/($I$5*MAX(((G31)+(I31)*(MAX($D$16,(AE48)-(K31))))*(MAX($D$16,(AE48)-(K31))),0.000001)))-(IF(N6="None",((((F32)*(MAX($D$16,(AE48)-(J32)))^2)/2+(H32)*(MAX($D$16,(AE48)-(J32)))^3/3+(ABS(G48)^2)/($I$5*MAX(((F32)+(H32)*(MAX($D$16,(AE48)-(J32))))*(MAX($D$16,(AE48)-(J32))),0.000001)))*0.72785025),(((((F32)*(MAX($D$16,(AE48)-(J32)))^2)/2+(H32)*(MAX($D$16,(AE48)-(J32)))^3/3+(ABS(G48)^2)/($I$5*MAX(((F32)+(H32)*(MAX($D$16,(AE48)-(J32))))*(MAX($D$16,(AE48)-(J32))),0.000001)))*0.72785025)+((((F33)*(MAX($D$16,(AE48)-(J33)))^2)/2+(H33)*(MAX($D$16,(AE48)-(J33)))^3/3+(ABS(H48)^2)/($I$5*MAX(((F33)+(H33)*(MAX($D$16,(AE48)-(J33))))*(MAX($D$16,(AE48)-(J33))),0.000001)))*0.99999971)))))/MAX(((G31)*(MAX($D$16,(AE48)-(K31)))^2)/2+(I31)*(MAX($D$16,(AE48)-(K31)))^3/3+(ABS(F48)^2)/($I$5*MAX(((G31)+(I31)*(MAX($D$16,(AE48)-(K31))))*(MAX($D$16,(AE48)-(K31))),0.000001)),0.000001)</f>
        <v>-0.17915078666665912</v>
      </c>
      <c r="V48">
        <f ca="1">((((G32)*(MAX($D$16,(AF48)-(K32)))^2)/2+(I32)*(MAX($D$16,(AF48)-(K32)))^3/3+(ABS(G48)^2)/($I$5*MAX(((G32)+(I32)*(MAX($D$16,(AF48)-(K32))))*(MAX($D$16,(AF48)-(K32))),0.000001)))-(IF(AND(N7="None",N8="None"),0,IF(N8="None",((((F34)*(MAX($D$16,(AF48)-(J34)))^2)/2+(H34)*(MAX($D$16,(AF48)-(J34)))^3/3+(ABS(I48)^2)/($I$5*MAX(((F34)+(H34)*(MAX($D$16,(AF48)-(J34))))*(MAX($D$16,(AF48)-(J34))),0.000001)))*1),IF(N7="None",((((F35)*(MAX($D$16,(AF48)-(J35)))^2)/2+(H35)*(MAX($D$16,(AF48)-(J35)))^3/3+(ABS(J48)^2)/($I$5*MAX(((F35)+(H35)*(MAX($D$16,(AF48)-(J35))))*(MAX($D$16,(AF48)-(J35))),0.000001)))*0.30600918),(((((F34)*(MAX($D$16,(AF48)-(J34)))^2)/2+(H34)*(MAX($D$16,(AF48)-(J34)))^3/3+(ABS(I48)^2)/($I$5*MAX(((F34)+(H34)*(MAX($D$16,(AF48)-(J34))))*(MAX($D$16,(AF48)-(J34))),0.000001)))*1)+((((F35)*(MAX($D$16,(AF48)-(J35)))^2)/2+(H35)*(MAX($D$16,(AF48)-(J35)))^3/3+(ABS(J48)^2)/($I$5*MAX(((F35)+(H35)*(MAX($D$16,(AF48)-(J35))))*(MAX($D$16,(AF48)-(J35))),0.000001)))*0.30600918)))))))/MAX(((G32)*(MAX($D$16,(AF48)-(K32)))^2)/2+(I32)*(MAX($D$16,(AF48)-(K32)))^3/3+(ABS(G48)^2)/($I$5*MAX(((G32)+(I32)*(MAX($D$16,(AF48)-(K32))))*(MAX($D$16,(AF48)-(K32))),0.000001)),0.000001)</f>
        <v>-0.30922770764377761</v>
      </c>
      <c r="W48">
        <f ca="1">ABS((IF(N6="None",P48,MAX(P48,Q48)))-D48)</f>
        <v>157.55337311923051</v>
      </c>
      <c r="X48">
        <f ca="1">ABS((IF(AND(N7="None",N8="None"),E48,IF(N8="None",S48,IF(N7="None",T48,MAX(S48,T48)))))-E48)</f>
        <v>157.44130716747645</v>
      </c>
      <c r="Y48">
        <f ca="1">IF($D$20=0,B48,IFERROR(IF(N6="None",1,MIN(0.98,MAX(0.02,B48+$D$14*((Q48-P48)/MAX(ABS(D48),1))))),B48))</f>
        <v>0.98</v>
      </c>
      <c r="Z48">
        <f ca="1">IF($D$20=0,C48,IFERROR(IF(AND(N7="None",N8="None"),C48,IF(N8="None",1,IF(N7="None",0,MIN(0.98,MAX(0.02,C48+$D$14*((T48-S48)/MAX(ABS(E48),1))))))),C48))</f>
        <v>0.97250726437237378</v>
      </c>
      <c r="AA48">
        <f t="shared" ca="1" si="3"/>
        <v>751.46533370204133</v>
      </c>
      <c r="AB48">
        <f t="shared" ca="1" si="4"/>
        <v>751.38322614836102</v>
      </c>
      <c r="AC48">
        <f ca="1">IF($D$20=0,D48,IF(AC48=0,(IF(N6="None",P48,MAX(P48,Q48))),IF(ABS((IF(N6="None",P48,MAX(P48,Q48)))-AC48)&lt;$D$19,AC48,MAX((K31)+$D$16,AC48+$D$13*(((IF(N6="None",P48,MAX(P48,Q48)))-AC48))))))</f>
        <v>649.05621540035929</v>
      </c>
      <c r="AD48">
        <f ca="1">IF($D$20=0,E48,IF(AD48=0,(IF(AND(N7="None",N8="None"),E48,IF(N8="None",S48,IF(N7="None",T48,MAX(S48,T48))))),IF(ABS((IF(AND(N7="None",N8="None"),E48,IF(N8="None",S48,IF(N7="None",T48,MAX(S48,T48)))))-AD48)&lt;$D$19,AD48,MAX((K32)+$D$16,AD48+$D$13*(((IF(AND(N7="None",N8="None"),E48,IF(N8="None",S48,IF(N7="None",T48,MAX(S48,T48)))))-AD48))))))</f>
        <v>649.04683194683309</v>
      </c>
      <c r="AE48">
        <f ca="1">IF($D$20=0,D48,IF(AE48=0,O48,IF(ABS(U48)&lt;$D$19,AE48,MAX((K31)+$D$16,AE48+($D$13*(((O48)-AE48)+(U48*MAX(ABS(AE48-(K31)),1))))))))</f>
        <v>636.46252872339687</v>
      </c>
      <c r="AF48">
        <f ca="1">IF($D$20=0,E48,IF(AF48=0,R48,IF(ABS(V48)&lt;$D$19,AF48,MAX((K32)+$D$16,AF48+($D$13*(((R48)-AF48)+(V48*MAX(ABS(AF48-(K32)),1))))))))</f>
        <v>634.68556954227688</v>
      </c>
      <c r="AG48">
        <f ca="1">((G31)*(MAX($D$16,(AC48)-(K31)))^2)/2+(I31)*(MAX($D$16,(AC48)-(K31)))^3/3+(ABS(F48)^2)/($I$5*MAX(((G31)+(I31)*(MAX($D$16,(AC48)-(K31))))*(MAX($D$16,(AC48)-(K31))),0.000001))</f>
        <v>716.92180568510389</v>
      </c>
      <c r="AH48">
        <f ca="1">((G31)*(MAX($D$16,(AE48)-(K31)))^2)/2+(I31)*(MAX($D$16,(AE48)-(K31)))^3/3+(ABS(F48)^2)/($I$5*MAX(((G31)+(I31)*(MAX($D$16,(AE48)-(K31))))*(MAX($D$16,(AE48)-(K31))),0.000001))</f>
        <v>34.04098728388847</v>
      </c>
      <c r="AI48">
        <f ca="1">((G32)*(MAX($D$16,(AD48)-(K32)))^2)/2+(I32)*(MAX($D$16,(AD48)-(K32)))^3/3+(ABS(G48)^2)/($I$5*MAX(((G32)+(I32)*(MAX($D$16,(AD48)-(K32))))*(MAX($D$16,(AD48)-(K32))),0.000001))</f>
        <v>1506.2437201611904</v>
      </c>
      <c r="AJ48">
        <f ca="1">((G32)*(MAX($D$16,(AF48)-(K32)))^2)/2+(I32)*(MAX($D$16,(AF48)-(K32)))^3/3+(ABS(G48)^2)/($I$5*MAX(((G32)+(I32)*(MAX($D$16,(AF48)-(K32))))*(MAX($D$16,(AF48)-(K32))),0.000001))</f>
        <v>49.553314518419953</v>
      </c>
      <c r="AK48" t="str">
        <f t="shared" ca="1" si="5"/>
        <v>Subcritical</v>
      </c>
      <c r="AL48" t="str">
        <f t="shared" ca="1" si="6"/>
        <v>Subcritical</v>
      </c>
      <c r="AM48">
        <f t="shared" ca="1" si="7"/>
        <v>751.46533370204133</v>
      </c>
      <c r="AN48">
        <f t="shared" ca="1" si="8"/>
        <v>751.38322614836102</v>
      </c>
      <c r="AO48">
        <f t="shared" ca="1" si="9"/>
        <v>157.55248969489548</v>
      </c>
      <c r="AP48">
        <f t="shared" ca="1" si="10"/>
        <v>157.44060646388914</v>
      </c>
    </row>
    <row r="49" spans="1:42" x14ac:dyDescent="0.35">
      <c r="A49">
        <v>6</v>
      </c>
      <c r="B49">
        <v>1</v>
      </c>
      <c r="C49">
        <f t="shared" ca="1" si="11"/>
        <v>0.97250726437237378</v>
      </c>
      <c r="D49">
        <f t="shared" ca="1" si="12"/>
        <v>751.46533370204133</v>
      </c>
      <c r="E49">
        <f t="shared" ca="1" si="13"/>
        <v>751.38322614836102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 ca="1">IF(AND(N7="None",N8="None"),0,IF(N8="None",G49,IF(N7="None",0,MAX(0,G49*C49))))</f>
        <v>49.597870482991063</v>
      </c>
      <c r="J49">
        <f ca="1">IF(AND(N7="None",N8="None"),0,IF(N8="None",0,IF(N7="None",G49,MAX(0,G49-I49))))</f>
        <v>1.4021295170089374</v>
      </c>
      <c r="K49">
        <f>P5</f>
        <v>637</v>
      </c>
      <c r="L49">
        <f>P6</f>
        <v>637.1</v>
      </c>
      <c r="M49">
        <f>P7</f>
        <v>635.5</v>
      </c>
      <c r="N49">
        <f>P8</f>
        <v>631.54999999999995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636.85030574695588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647.47024556387873</v>
      </c>
      <c r="Q49">
        <f ca="1">L49+((ABS(H49)/MAX(((G33)+(I33)*(MAX($D$16,(L49)-(K33))))*(MAX($D$16,(L49)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AC49)-(J33))))*(MAX($D$16,(AC49)-(J33))),0.000001)),$D$9*((((ABS(H49)/MAX(((G33)+(I33)*(MAX($D$16,(L49)-(K33))))*(MAX($D$16,(L49)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L49)-(K33))))*(MAX($D$16,(L49)-(K33))),0.000001))^2)/(2*$I$5)))))+($D$10*(ABS((X33)-(W33))/90)*MAX(((ABS(H49)/MAX(((F33)+(H33)*(MAX($D$16,(AC49)-(J33))))*(MAX($D$16,(AC49)-(J33))),0.000001))^2)/(2*$I$5),((ABS(H49)/MAX(((G33)+(I33)*(MAX($D$16,(L49)-(K33))))*(MAX($D$16,(L49)-(K33))),0.000001))^2)/(2*$I$5)))+(($D$11*0.00000015*(ABS(G49)/MAX(ABS(F49),0.000001))^2*MAX(((ABS(H49)/MAX(((F33)+(H33)*(MAX($D$16,(AC49)-(J33))))*(MAX($D$16,(AC49)-(J33))),0.000001))^2)/(2*$I$5),((ABS(H49)/MAX(((G33)+(I33)*(MAX($D$16,(L49)-(K33))))*(MAX($D$16,(L49)-(K33))),0.000001))^2)/(2*$I$5))))-((ABS(H49)/MAX(((F33)+(H33)*(MAX($D$16,(AC49)-(J33))))*(MAX($D$16,(AC49)-(J33))),0.000001))^2)/(2*$I$5)</f>
        <v>637.1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635.55419595645753</v>
      </c>
      <c r="S49">
        <f ca="1">M49+((ABS(I49)/MAX(((G34)+(I34)*(MAX($D$16,(M49)-(K34))))*(MAX($D$16,(M49)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AD49)-(J34))))*(MAX($D$16,(AD49)-(J34))),0.000001)),$D$9*((((ABS(I49)/MAX(((G34)+(I34)*(MAX($D$16,(M49)-(K34))))*(MAX($D$16,(M49)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M49)-(K34))))*(MAX($D$16,(M49)-(K34))),0.000001))^2)/(2*$I$5)))))+($D$10*(ABS((X34)-(W34))/90)*MAX(((ABS(I49)/MAX(((F34)+(H34)*(MAX($D$16,(AD49)-(J34))))*(MAX($D$16,(AD49)-(J34))),0.000001))^2)/(2*$I$5),((ABS(I49)/MAX(((G34)+(I34)*(MAX($D$16,(M49)-(K34))))*(MAX($D$16,(M49)-(K34))),0.000001))^2)/(2*$I$5)))+(0)-((ABS(I49)/MAX(((F34)+(H34)*(MAX($D$16,(AD49)-(J34))))*(MAX($D$16,(AD49)-(J34))),0.000001))^2)/(2*$I$5)</f>
        <v>635.52557608876509</v>
      </c>
      <c r="T49">
        <f ca="1">N49+((ABS(J49)/MAX(((G35)+(I35)*(MAX($D$16,(N49)-(K35))))*(MAX($D$16,(N49)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AD49)-(J35))))*(MAX($D$16,(AD49)-(J35))),0.000001)),$D$9*((((ABS(J49)/MAX(((G35)+(I35)*(MAX($D$16,(N49)-(K35))))*(MAX($D$16,(N49)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N49)-(K35))))*(MAX($D$16,(N49)-(K35))),0.000001))^2)/(2*$I$5)))))+($D$10*(ABS((X35)-(W35))/90)*MAX(((ABS(J49)/MAX(((F35)+(H35)*(MAX($D$16,(AD49)-(J35))))*(MAX($D$16,(AD49)-(J35))),0.000001))^2)/(2*$I$5),((ABS(J49)/MAX(((G35)+(I35)*(MAX($D$16,(N49)-(K35))))*(MAX($D$16,(N49)-(K35))),0.000001))^2)/(2*$I$5)))+(($D$11*0.34699541*(ABS(I49)/MAX(ABS(G49),0.000001))^2*MAX(((ABS(J49)/MAX(((F35)+(H35)*(MAX($D$16,(AD49)-(J35))))*(MAX($D$16,(AD49)-(J35))),0.000001))^2)/(2*$I$5),((ABS(J49)/MAX(((G35)+(I35)*(MAX($D$16,(N49)-(K35))))*(MAX($D$16,(N49)-(K35))),0.000001))^2)/(2*$I$5))))-((ABS(J49)/MAX(((F35)+(H35)*(MAX($D$16,(AD49)-(J35))))*(MAX($D$16,(AD49)-(J35))),0.000001))^2)/(2*$I$5)</f>
        <v>647.45831464178377</v>
      </c>
      <c r="U49">
        <f ca="1">((((G31)*(MAX($D$16,(AE49)-(K31)))^2)/2+(I31)*(MAX($D$16,(AE49)-(K31)))^3/3+(ABS(F49)^2)/($I$5*MAX(((G31)+(I31)*(MAX($D$16,(AE49)-(K31))))*(MAX($D$16,(AE49)-(K31))),0.000001)))-(IF(N6="None",((((F32)*(MAX($D$16,(AE49)-(J32)))^2)/2+(H32)*(MAX($D$16,(AE49)-(J32)))^3/3+(ABS(G49)^2)/($I$5*MAX(((F32)+(H32)*(MAX($D$16,(AE49)-(J32))))*(MAX($D$16,(AE49)-(J32))),0.000001)))*0.72785025),(((((F32)*(MAX($D$16,(AE49)-(J32)))^2)/2+(H32)*(MAX($D$16,(AE49)-(J32)))^3/3+(ABS(G49)^2)/($I$5*MAX(((F32)+(H32)*(MAX($D$16,(AE49)-(J32))))*(MAX($D$16,(AE49)-(J32))),0.000001)))*0.72785025)+((((F33)*(MAX($D$16,(AE49)-(J33)))^2)/2+(H33)*(MAX($D$16,(AE49)-(J33)))^3/3+(ABS(H49)^2)/($I$5*MAX(((F33)+(H33)*(MAX($D$16,(AE49)-(J33))))*(MAX($D$16,(AE49)-(J33))),0.000001)))*0.99999971)))))/MAX(((G31)*(MAX($D$16,(AE49)-(K31)))^2)/2+(I31)*(MAX($D$16,(AE49)-(K31)))^3/3+(ABS(F49)^2)/($I$5*MAX(((G31)+(I31)*(MAX($D$16,(AE49)-(K31))))*(MAX($D$16,(AE49)-(K31))),0.000001)),0.000001)</f>
        <v>-0.17915078666665912</v>
      </c>
      <c r="V49">
        <f ca="1">((((G32)*(MAX($D$16,(AF49)-(K32)))^2)/2+(I32)*(MAX($D$16,(AF49)-(K32)))^3/3+(ABS(G49)^2)/($I$5*MAX(((G32)+(I32)*(MAX($D$16,(AF49)-(K32))))*(MAX($D$16,(AF49)-(K32))),0.000001)))-(IF(AND(N7="None",N8="None"),0,IF(N8="None",((((F34)*(MAX($D$16,(AF49)-(J34)))^2)/2+(H34)*(MAX($D$16,(AF49)-(J34)))^3/3+(ABS(I49)^2)/($I$5*MAX(((F34)+(H34)*(MAX($D$16,(AF49)-(J34))))*(MAX($D$16,(AF49)-(J34))),0.000001)))*1),IF(N7="None",((((F35)*(MAX($D$16,(AF49)-(J35)))^2)/2+(H35)*(MAX($D$16,(AF49)-(J35)))^3/3+(ABS(J49)^2)/($I$5*MAX(((F35)+(H35)*(MAX($D$16,(AF49)-(J35))))*(MAX($D$16,(AF49)-(J35))),0.000001)))*0.30600918),(((((F34)*(MAX($D$16,(AF49)-(J34)))^2)/2+(H34)*(MAX($D$16,(AF49)-(J34)))^3/3+(ABS(I49)^2)/($I$5*MAX(((F34)+(H34)*(MAX($D$16,(AF49)-(J34))))*(MAX($D$16,(AF49)-(J34))),0.000001)))*1)+((((F35)*(MAX($D$16,(AF49)-(J35)))^2)/2+(H35)*(MAX($D$16,(AF49)-(J35)))^3/3+(ABS(J49)^2)/($I$5*MAX(((F35)+(H35)*(MAX($D$16,(AF49)-(J35))))*(MAX($D$16,(AF49)-(J35))),0.000001)))*0.30600918)))))))/MAX(((G32)*(MAX($D$16,(AF49)-(K32)))^2)/2+(I32)*(MAX($D$16,(AF49)-(K32)))^3/3+(ABS(G49)^2)/($I$5*MAX(((G32)+(I32)*(MAX($D$16,(AF49)-(K32))))*(MAX($D$16,(AF49)-(K32))),0.000001)),0.000001)</f>
        <v>-0.30965182364399607</v>
      </c>
      <c r="W49">
        <f ca="1">ABS((IF(N6="None",P49,MAX(P49,Q49)))-D49)</f>
        <v>103.9950881381626</v>
      </c>
      <c r="X49">
        <f ca="1">ABS((IF(AND(N7="None",N8="None"),E49,IF(N8="None",S49,IF(N7="None",T49,MAX(S49,T49)))))-E49)</f>
        <v>103.92491150657725</v>
      </c>
      <c r="Y49">
        <f ca="1">IF($D$20=0,B49,IFERROR(IF(N6="None",1,MIN(0.98,MAX(0.02,B49+$D$14*((Q49-P49)/MAX(ABS(D49),1))))),B49))</f>
        <v>0.98</v>
      </c>
      <c r="Z49">
        <f ca="1">IF($D$20=0,C49,IFERROR(IF(AND(N7="None",N8="None"),C49,IF(N8="None",1,IF(N7="None",0,MIN(0.98,MAX(0.02,C49+$D$14*((T49-S49)/MAX(ABS(E49),1))))))),C49))</f>
        <v>0.97377774666559047</v>
      </c>
      <c r="AA49">
        <f t="shared" ca="1" si="3"/>
        <v>715.06730786648336</v>
      </c>
      <c r="AB49">
        <f t="shared" ca="1" si="4"/>
        <v>715.00984557469678</v>
      </c>
      <c r="AC49">
        <f ca="1">IF($D$20=0,D49,IF(AC49=0,(IF(N6="None",P49,MAX(P49,Q49))),IF(ABS((IF(N6="None",P49,MAX(P49,Q49)))-AC49)&lt;$D$19,AC49,MAX((K31)+$D$16,AC49+$D$13*(((IF(N6="None",P49,MAX(P49,Q49)))-AC49))))))</f>
        <v>647.47097417187581</v>
      </c>
      <c r="AD49">
        <f ca="1">IF($D$20=0,E49,IF(AD49=0,(IF(AND(N7="None",N8="None"),E49,IF(N8="None",S49,IF(N7="None",T49,MAX(S49,T49))))),IF(ABS((IF(AND(N7="None",N8="None"),E49,IF(N8="None",S49,IF(N7="None",T49,MAX(S49,T49)))))-AD49)&lt;$D$19,AD49,MAX((K32)+$D$16,AD49+$D$13*(((IF(AND(N7="None",N8="None"),E49,IF(N8="None",S49,IF(N7="None",T49,MAX(S49,T49)))))-AD49))))))</f>
        <v>647.45928165217754</v>
      </c>
      <c r="AE49">
        <f ca="1">IF($D$20=0,D49,IF(AE49=0,O49,IF(ABS(U49)&lt;$D$19,AE49,MAX((K31)+$D$16,AE49+($D$13*(((O49)-AE49)+(U49*MAX(ABS(AE49-(K31)),1))))))))</f>
        <v>636.46252872339687</v>
      </c>
      <c r="AF49">
        <f ca="1">IF($D$20=0,E49,IF(AF49=0,R49,IF(ABS(V49)&lt;$D$19,AF49,MAX((K32)+$D$16,AF49+($D$13*(((R49)-AF49)+(V49*MAX(ABS(AF49-(K32)),1))))))))</f>
        <v>634.6842931953629</v>
      </c>
      <c r="AG49">
        <f ca="1">((G31)*(MAX($D$16,(AC49)-(K31)))^2)/2+(I31)*(MAX($D$16,(AC49)-(K31)))^3/3+(ABS(F49)^2)/($I$5*MAX(((G31)+(I31)*(MAX($D$16,(AC49)-(K31))))*(MAX($D$16,(AC49)-(K31))),0.000001))</f>
        <v>572.06498364821857</v>
      </c>
      <c r="AH49">
        <f ca="1">((G31)*(MAX($D$16,(AE49)-(K31)))^2)/2+(I31)*(MAX($D$16,(AE49)-(K31)))^3/3+(ABS(F49)^2)/($I$5*MAX(((G31)+(I31)*(MAX($D$16,(AE49)-(K31))))*(MAX($D$16,(AE49)-(K31))),0.000001))</f>
        <v>34.04098728388847</v>
      </c>
      <c r="AI49">
        <f ca="1">((G32)*(MAX($D$16,(AD49)-(K32)))^2)/2+(I32)*(MAX($D$16,(AD49)-(K32)))^3/3+(ABS(G49)^2)/($I$5*MAX(((G32)+(I32)*(MAX($D$16,(AD49)-(K32))))*(MAX($D$16,(AD49)-(K32))),0.000001))</f>
        <v>1241.0317406749928</v>
      </c>
      <c r="AJ49">
        <f ca="1">((G32)*(MAX($D$16,(AF49)-(K32)))^2)/2+(I32)*(MAX($D$16,(AF49)-(K32)))^3/3+(ABS(G49)^2)/($I$5*MAX(((G32)+(I32)*(MAX($D$16,(AF49)-(K32))))*(MAX($D$16,(AF49)-(K32))),0.000001))</f>
        <v>49.520910694708292</v>
      </c>
      <c r="AK49" t="str">
        <f t="shared" ca="1" si="5"/>
        <v>Subcritical</v>
      </c>
      <c r="AL49" t="str">
        <f t="shared" ca="1" si="6"/>
        <v>Subcritical</v>
      </c>
      <c r="AM49">
        <f t="shared" ca="1" si="7"/>
        <v>715.06730786648336</v>
      </c>
      <c r="AN49">
        <f t="shared" ca="1" si="8"/>
        <v>715.00984557469678</v>
      </c>
      <c r="AO49">
        <f t="shared" ca="1" si="9"/>
        <v>103.99435953016553</v>
      </c>
      <c r="AP49">
        <f t="shared" ca="1" si="10"/>
        <v>103.92394449618348</v>
      </c>
    </row>
    <row r="50" spans="1:42" x14ac:dyDescent="0.35">
      <c r="A50">
        <v>7</v>
      </c>
      <c r="B50">
        <v>1</v>
      </c>
      <c r="C50">
        <f t="shared" ca="1" si="11"/>
        <v>0.97377774666559047</v>
      </c>
      <c r="D50">
        <f t="shared" ca="1" si="12"/>
        <v>715.06730786648336</v>
      </c>
      <c r="E50">
        <f t="shared" ca="1" si="13"/>
        <v>715.00984557469678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 ca="1">IF(AND(N7="None",N8="None"),0,IF(N8="None",G50,IF(N7="None",0,MAX(0,G50*C50))))</f>
        <v>49.662665079945114</v>
      </c>
      <c r="J50">
        <f ca="1">IF(AND(N7="None",N8="None"),0,IF(N8="None",0,IF(N7="None",G50,MAX(0,G50-I50))))</f>
        <v>1.3373349200548859</v>
      </c>
      <c r="K50">
        <f>P5</f>
        <v>637</v>
      </c>
      <c r="L50">
        <f>P6</f>
        <v>637.1</v>
      </c>
      <c r="M50">
        <f>P7</f>
        <v>635.5</v>
      </c>
      <c r="N50">
        <f>P8</f>
        <v>631.54999999999995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636.85030574695588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646.03869661679755</v>
      </c>
      <c r="Q50">
        <f ca="1">L50+((ABS(H50)/MAX(((G33)+(I33)*(MAX($D$16,(L50)-(K33))))*(MAX($D$16,(L50)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AC50)-(J33))))*(MAX($D$16,(AC50)-(J33))),0.000001)),$D$9*((((ABS(H50)/MAX(((G33)+(I33)*(MAX($D$16,(L50)-(K33))))*(MAX($D$16,(L50)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L50)-(K33))))*(MAX($D$16,(L50)-(K33))),0.000001))^2)/(2*$I$5)))))+($D$10*(ABS((X33)-(W33))/90)*MAX(((ABS(H50)/MAX(((F33)+(H33)*(MAX($D$16,(AC50)-(J33))))*(MAX($D$16,(AC50)-(J33))),0.000001))^2)/(2*$I$5),((ABS(H50)/MAX(((G33)+(I33)*(MAX($D$16,(L50)-(K33))))*(MAX($D$16,(L50)-(K33))),0.000001))^2)/(2*$I$5)))+(($D$11*0.00000015*(ABS(G50)/MAX(ABS(F50),0.000001))^2*MAX(((ABS(H50)/MAX(((F33)+(H33)*(MAX($D$16,(AC50)-(J33))))*(MAX($D$16,(AC50)-(J33))),0.000001))^2)/(2*$I$5),((ABS(H50)/MAX(((G33)+(I33)*(MAX($D$16,(L50)-(K33))))*(MAX($D$16,(L50)-(K33))),0.000001))^2)/(2*$I$5))))-((ABS(H50)/MAX(((F33)+(H33)*(MAX($D$16,(AC50)-(J33))))*(MAX($D$16,(AC50)-(J33))),0.000001))^2)/(2*$I$5)</f>
        <v>637.1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635.55373934867089</v>
      </c>
      <c r="S50">
        <f ca="1">M50+((ABS(I50)/MAX(((G34)+(I34)*(MAX($D$16,(M50)-(K34))))*(MAX($D$16,(M50)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AD50)-(J34))))*(MAX($D$16,(AD50)-(J34))),0.000001)),$D$9*((((ABS(I50)/MAX(((G34)+(I34)*(MAX($D$16,(M50)-(K34))))*(MAX($D$16,(M50)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M50)-(K34))))*(MAX($D$16,(M50)-(K34))),0.000001))^2)/(2*$I$5)))))+($D$10*(ABS((X34)-(W34))/90)*MAX(((ABS(I50)/MAX(((F34)+(H34)*(MAX($D$16,(AD50)-(J34))))*(MAX($D$16,(AD50)-(J34))),0.000001))^2)/(2*$I$5),((ABS(I50)/MAX(((G34)+(I34)*(MAX($D$16,(M50)-(K34))))*(MAX($D$16,(M50)-(K34))),0.000001))^2)/(2*$I$5)))+(0)-((ABS(I50)/MAX(((F34)+(H34)*(MAX($D$16,(AD50)-(J34))))*(MAX($D$16,(AD50)-(J34))),0.000001))^2)/(2*$I$5)</f>
        <v>635.52449576054096</v>
      </c>
      <c r="T50">
        <f ca="1">N50+((ABS(J50)/MAX(((G35)+(I35)*(MAX($D$16,(N50)-(K35))))*(MAX($D$16,(N50)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AD50)-(J35))))*(MAX($D$16,(AD50)-(J35))),0.000001)),$D$9*((((ABS(J50)/MAX(((G35)+(I35)*(MAX($D$16,(N50)-(K35))))*(MAX($D$16,(N50)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N50)-(K35))))*(MAX($D$16,(N50)-(K35))),0.000001))^2)/(2*$I$5)))))+($D$10*(ABS((X35)-(W35))/90)*MAX(((ABS(J50)/MAX(((F35)+(H35)*(MAX($D$16,(AD50)-(J35))))*(MAX($D$16,(AD50)-(J35))),0.000001))^2)/(2*$I$5),((ABS(J50)/MAX(((G35)+(I35)*(MAX($D$16,(N50)-(K35))))*(MAX($D$16,(N50)-(K35))),0.000001))^2)/(2*$I$5)))+(($D$11*0.34699541*(ABS(I50)/MAX(ABS(G50),0.000001))^2*MAX(((ABS(J50)/MAX(((F35)+(H35)*(MAX($D$16,(AD50)-(J35))))*(MAX($D$16,(AD50)-(J35))),0.000001))^2)/(2*$I$5),((ABS(J50)/MAX(((G35)+(I35)*(MAX($D$16,(N50)-(K35))))*(MAX($D$16,(N50)-(K35))),0.000001))^2)/(2*$I$5))))-((ABS(J50)/MAX(((F35)+(H35)*(MAX($D$16,(AD50)-(J35))))*(MAX($D$16,(AD50)-(J35))),0.000001))^2)/(2*$I$5)</f>
        <v>646.02359799063845</v>
      </c>
      <c r="U50">
        <f ca="1">((((G31)*(MAX($D$16,(AE50)-(K31)))^2)/2+(I31)*(MAX($D$16,(AE50)-(K31)))^3/3+(ABS(F50)^2)/($I$5*MAX(((G31)+(I31)*(MAX($D$16,(AE50)-(K31))))*(MAX($D$16,(AE50)-(K31))),0.000001)))-(IF(N6="None",((((F32)*(MAX($D$16,(AE50)-(J32)))^2)/2+(H32)*(MAX($D$16,(AE50)-(J32)))^3/3+(ABS(G50)^2)/($I$5*MAX(((F32)+(H32)*(MAX($D$16,(AE50)-(J32))))*(MAX($D$16,(AE50)-(J32))),0.000001)))*0.72785025),(((((F32)*(MAX($D$16,(AE50)-(J32)))^2)/2+(H32)*(MAX($D$16,(AE50)-(J32)))^3/3+(ABS(G50)^2)/($I$5*MAX(((F32)+(H32)*(MAX($D$16,(AE50)-(J32))))*(MAX($D$16,(AE50)-(J32))),0.000001)))*0.72785025)+((((F33)*(MAX($D$16,(AE50)-(J33)))^2)/2+(H33)*(MAX($D$16,(AE50)-(J33)))^3/3+(ABS(H50)^2)/($I$5*MAX(((F33)+(H33)*(MAX($D$16,(AE50)-(J33))))*(MAX($D$16,(AE50)-(J33))),0.000001)))*0.99999971)))))/MAX(((G31)*(MAX($D$16,(AE50)-(K31)))^2)/2+(I31)*(MAX($D$16,(AE50)-(K31)))^3/3+(ABS(F50)^2)/($I$5*MAX(((G31)+(I31)*(MAX($D$16,(AE50)-(K31))))*(MAX($D$16,(AE50)-(K31))),0.000001)),0.000001)</f>
        <v>-0.17915078666665912</v>
      </c>
      <c r="V50">
        <f ca="1">((((G32)*(MAX($D$16,(AF50)-(K32)))^2)/2+(I32)*(MAX($D$16,(AF50)-(K32)))^3/3+(ABS(G50)^2)/($I$5*MAX(((G32)+(I32)*(MAX($D$16,(AF50)-(K32))))*(MAX($D$16,(AF50)-(K32))),0.000001)))-(IF(AND(N7="None",N8="None"),0,IF(N8="None",((((F34)*(MAX($D$16,(AF50)-(J34)))^2)/2+(H34)*(MAX($D$16,(AF50)-(J34)))^3/3+(ABS(I50)^2)/($I$5*MAX(((F34)+(H34)*(MAX($D$16,(AF50)-(J34))))*(MAX($D$16,(AF50)-(J34))),0.000001)))*1),IF(N7="None",((((F35)*(MAX($D$16,(AF50)-(J35)))^2)/2+(H35)*(MAX($D$16,(AF50)-(J35)))^3/3+(ABS(J50)^2)/($I$5*MAX(((F35)+(H35)*(MAX($D$16,(AF50)-(J35))))*(MAX($D$16,(AF50)-(J35))),0.000001)))*0.30600918),(((((F34)*(MAX($D$16,(AF50)-(J34)))^2)/2+(H34)*(MAX($D$16,(AF50)-(J34)))^3/3+(ABS(I50)^2)/($I$5*MAX(((F34)+(H34)*(MAX($D$16,(AF50)-(J34))))*(MAX($D$16,(AF50)-(J34))),0.000001)))*1)+((((F35)*(MAX($D$16,(AF50)-(J35)))^2)/2+(H35)*(MAX($D$16,(AF50)-(J35)))^3/3+(ABS(J50)^2)/($I$5*MAX(((F35)+(H35)*(MAX($D$16,(AF50)-(J35))))*(MAX($D$16,(AF50)-(J35))),0.000001)))*0.30600918)))))))/MAX(((G32)*(MAX($D$16,(AF50)-(K32)))^2)/2+(I32)*(MAX($D$16,(AF50)-(K32)))^3/3+(ABS(G50)^2)/($I$5*MAX(((G32)+(I32)*(MAX($D$16,(AF50)-(K32))))*(MAX($D$16,(AF50)-(K32))),0.000001)),0.000001)</f>
        <v>-0.31005509777919815</v>
      </c>
      <c r="W50">
        <f ca="1">ABS((IF(N6="None",P50,MAX(P50,Q50)))-D50)</f>
        <v>69.02861124968581</v>
      </c>
      <c r="X50">
        <f ca="1">ABS((IF(AND(N7="None",N8="None"),E50,IF(N8="None",S50,IF(N7="None",T50,MAX(S50,T50)))))-E50)</f>
        <v>68.986247584058333</v>
      </c>
      <c r="Y50">
        <f ca="1">IF($D$20=0,B50,IFERROR(IF(N6="None",1,MIN(0.98,MAX(0.02,B50+$D$14*((Q50-P50)/MAX(ABS(D50),1))))),B50))</f>
        <v>0.98</v>
      </c>
      <c r="Z50">
        <f ca="1">IF($D$20=0,C50,IFERROR(IF(AND(N7="None",N8="None"),C50,IF(N8="None",1,IF(N7="None",0,MIN(0.98,MAX(0.02,C50+$D$14*((T50-S50)/MAX(ABS(E50),1))))))),C50))</f>
        <v>0.97495245521485907</v>
      </c>
      <c r="AA50">
        <f t="shared" ca="1" si="3"/>
        <v>690.90763100069887</v>
      </c>
      <c r="AB50">
        <f t="shared" ca="1" si="4"/>
        <v>690.86496217347235</v>
      </c>
      <c r="AC50">
        <f ca="1">IF($D$20=0,D50,IF(AC50=0,(IF(N6="None",P50,MAX(P50,Q50))),IF(ABS((IF(N6="None",P50,MAX(P50,Q50)))-AC50)&lt;$D$19,AC50,MAX((K31)+$D$16,AC50+$D$13*(((IF(N6="None",P50,MAX(P50,Q50)))-AC50))))))</f>
        <v>646.03965967852764</v>
      </c>
      <c r="AD50">
        <f ca="1">IF($D$20=0,E50,IF(AD50=0,(IF(AND(N7="None",N8="None"),E50,IF(N8="None",S50,IF(N7="None",T50,MAX(S50,T50))))),IF(ABS((IF(AND(N7="None",N8="None"),E50,IF(N8="None",S50,IF(N7="None",T50,MAX(S50,T50)))))-AD50)&lt;$D$19,AD50,MAX((K32)+$D$16,AD50+$D$13*(((IF(AND(N7="None",N8="None"),E50,IF(N8="None",S50,IF(N7="None",T50,MAX(S50,T50)))))-AD50))))))</f>
        <v>646.02446442834116</v>
      </c>
      <c r="AE50">
        <f ca="1">IF($D$20=0,D50,IF(AE50=0,O50,IF(ABS(U50)&lt;$D$19,AE50,MAX((K31)+$D$16,AE50+($D$13*(((O50)-AE50)+(U50*MAX(ABS(AE50-(K31)),1))))))))</f>
        <v>636.46252872339687</v>
      </c>
      <c r="AF50">
        <f ca="1">IF($D$20=0,E50,IF(AF50=0,R50,IF(ABS(V50)&lt;$D$19,AF50,MAX((K32)+$D$16,AF50+($D$13*(((R50)-AF50)+(V50*MAX(ABS(AF50-(K32)),1))))))))</f>
        <v>634.6830798700048</v>
      </c>
      <c r="AG50">
        <f ca="1">((G31)*(MAX($D$16,(AC50)-(K31)))^2)/2+(I31)*(MAX($D$16,(AC50)-(K31)))^3/3+(ABS(F50)^2)/($I$5*MAX(((G31)+(I31)*(MAX($D$16,(AC50)-(K31))))*(MAX($D$16,(AC50)-(K31))),0.000001))</f>
        <v>455.50775457557978</v>
      </c>
      <c r="AH50">
        <f ca="1">((G31)*(MAX($D$16,(AE50)-(K31)))^2)/2+(I31)*(MAX($D$16,(AE50)-(K31)))^3/3+(ABS(F50)^2)/($I$5*MAX(((G31)+(I31)*(MAX($D$16,(AE50)-(K31))))*(MAX($D$16,(AE50)-(K31))),0.000001))</f>
        <v>34.04098728388847</v>
      </c>
      <c r="AI50">
        <f ca="1">((G32)*(MAX($D$16,(AD50)-(K32)))^2)/2+(I32)*(MAX($D$16,(AD50)-(K32)))^3/3+(ABS(G50)^2)/($I$5*MAX(((G32)+(I32)*(MAX($D$16,(AD50)-(K32))))*(MAX($D$16,(AD50)-(K32))),0.000001))</f>
        <v>1023.4940875512209</v>
      </c>
      <c r="AJ50">
        <f ca="1">((G32)*(MAX($D$16,(AF50)-(K32)))^2)/2+(I32)*(MAX($D$16,(AF50)-(K32)))^3/3+(ABS(G50)^2)/($I$5*MAX(((G32)+(I32)*(MAX($D$16,(AF50)-(K32))))*(MAX($D$16,(AF50)-(K32))),0.000001))</f>
        <v>49.490125813206902</v>
      </c>
      <c r="AK50" t="str">
        <f t="shared" ca="1" si="5"/>
        <v>Subcritical</v>
      </c>
      <c r="AL50" t="str">
        <f t="shared" ca="1" si="6"/>
        <v>Subcritical</v>
      </c>
      <c r="AM50">
        <f t="shared" ca="1" si="7"/>
        <v>690.90763100069887</v>
      </c>
      <c r="AN50">
        <f t="shared" ca="1" si="8"/>
        <v>690.86496217347235</v>
      </c>
      <c r="AO50">
        <f t="shared" ca="1" si="9"/>
        <v>69.02764818795572</v>
      </c>
      <c r="AP50">
        <f t="shared" ca="1" si="10"/>
        <v>68.985381146355621</v>
      </c>
    </row>
    <row r="51" spans="1:42" x14ac:dyDescent="0.35">
      <c r="A51">
        <v>8</v>
      </c>
      <c r="B51">
        <v>1</v>
      </c>
      <c r="C51">
        <f t="shared" ca="1" si="11"/>
        <v>0.97495245521485907</v>
      </c>
      <c r="D51">
        <f t="shared" ca="1" si="12"/>
        <v>690.90763100069887</v>
      </c>
      <c r="E51">
        <f t="shared" ca="1" si="13"/>
        <v>690.86496217347235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 ca="1">IF(AND(N7="None",N8="None"),0,IF(N8="None",G51,IF(N7="None",0,MAX(0,G51*C51))))</f>
        <v>49.722575215957811</v>
      </c>
      <c r="J51">
        <f ca="1">IF(AND(N7="None",N8="None"),0,IF(N8="None",0,IF(N7="None",G51,MAX(0,G51-I51))))</f>
        <v>1.2774247840421893</v>
      </c>
      <c r="K51">
        <f>P5</f>
        <v>637</v>
      </c>
      <c r="L51">
        <f>P6</f>
        <v>637.1</v>
      </c>
      <c r="M51">
        <f>P7</f>
        <v>635.5</v>
      </c>
      <c r="N51">
        <f>P8</f>
        <v>631.54999999999995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636.85030574695588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644.77647103176241</v>
      </c>
      <c r="Q51">
        <f ca="1">L51+((ABS(H51)/MAX(((G33)+(I33)*(MAX($D$16,(L51)-(K33))))*(MAX($D$16,(L51)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AC51)-(J33))))*(MAX($D$16,(AC51)-(J33))),0.000001)),$D$9*((((ABS(H51)/MAX(((G33)+(I33)*(MAX($D$16,(L51)-(K33))))*(MAX($D$16,(L51)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L51)-(K33))))*(MAX($D$16,(L51)-(K33))),0.000001))^2)/(2*$I$5)))))+($D$10*(ABS((X33)-(W33))/90)*MAX(((ABS(H51)/MAX(((F33)+(H33)*(MAX($D$16,(AC51)-(J33))))*(MAX($D$16,(AC51)-(J33))),0.000001))^2)/(2*$I$5),((ABS(H51)/MAX(((G33)+(I33)*(MAX($D$16,(L51)-(K33))))*(MAX($D$16,(L51)-(K33))),0.000001))^2)/(2*$I$5)))+(($D$11*0.00000015*(ABS(G51)/MAX(ABS(F51),0.000001))^2*MAX(((ABS(H51)/MAX(((F33)+(H33)*(MAX($D$16,(AC51)-(J33))))*(MAX($D$16,(AC51)-(J33))),0.000001))^2)/(2*$I$5),((ABS(H51)/MAX(((G33)+(I33)*(MAX($D$16,(L51)-(K33))))*(MAX($D$16,(L51)-(K33))),0.000001))^2)/(2*$I$5))))-((ABS(H51)/MAX(((F33)+(H33)*(MAX($D$16,(AC51)-(J33))))*(MAX($D$16,(AC51)-(J33))),0.000001))^2)/(2*$I$5)</f>
        <v>637.1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635.55331516094304</v>
      </c>
      <c r="S51">
        <f ca="1">M51+((ABS(I51)/MAX(((G34)+(I34)*(MAX($D$16,(M51)-(K34))))*(MAX($D$16,(M51)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AD51)-(J34))))*(MAX($D$16,(AD51)-(J34))),0.000001)),$D$9*((((ABS(I51)/MAX(((G34)+(I34)*(MAX($D$16,(M51)-(K34))))*(MAX($D$16,(M51)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M51)-(K34))))*(MAX($D$16,(M51)-(K34))),0.000001))^2)/(2*$I$5)))))+($D$10*(ABS((X34)-(W34))/90)*MAX(((ABS(I51)/MAX(((F34)+(H34)*(MAX($D$16,(AD51)-(J34))))*(MAX($D$16,(AD51)-(J34))),0.000001))^2)/(2*$I$5),((ABS(I51)/MAX(((G34)+(I34)*(MAX($D$16,(M51)-(K34))))*(MAX($D$16,(M51)-(K34))),0.000001))^2)/(2*$I$5)))+(0)-((ABS(I51)/MAX(((F34)+(H34)*(MAX($D$16,(AD51)-(J34))))*(MAX($D$16,(AD51)-(J34))),0.000001))^2)/(2*$I$5)</f>
        <v>635.52320542824543</v>
      </c>
      <c r="T51">
        <f ca="1">N51+((ABS(J51)/MAX(((G35)+(I35)*(MAX($D$16,(N51)-(K35))))*(MAX($D$16,(N51)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AD51)-(J35))))*(MAX($D$16,(AD51)-(J35))),0.000001)),$D$9*((((ABS(J51)/MAX(((G35)+(I35)*(MAX($D$16,(N51)-(K35))))*(MAX($D$16,(N51)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N51)-(K35))))*(MAX($D$16,(N51)-(K35))),0.000001))^2)/(2*$I$5)))))+($D$10*(ABS((X35)-(W35))/90)*MAX(((ABS(J51)/MAX(((F35)+(H35)*(MAX($D$16,(AD51)-(J35))))*(MAX($D$16,(AD51)-(J35))),0.000001))^2)/(2*$I$5),((ABS(J51)/MAX(((G35)+(I35)*(MAX($D$16,(N51)-(K35))))*(MAX($D$16,(N51)-(K35))),0.000001))^2)/(2*$I$5)))+(($D$11*0.34699541*(ABS(I51)/MAX(ABS(G51),0.000001))^2*MAX(((ABS(J51)/MAX(((F35)+(H35)*(MAX($D$16,(AD51)-(J35))))*(MAX($D$16,(AD51)-(J35))),0.000001))^2)/(2*$I$5),((ABS(J51)/MAX(((G35)+(I35)*(MAX($D$16,(N51)-(K35))))*(MAX($D$16,(N51)-(K35))),0.000001))^2)/(2*$I$5))))-((ABS(J51)/MAX(((F35)+(H35)*(MAX($D$16,(AD51)-(J35))))*(MAX($D$16,(AD51)-(J35))),0.000001))^2)/(2*$I$5)</f>
        <v>644.75722114057135</v>
      </c>
      <c r="U51">
        <f ca="1">((((G31)*(MAX($D$16,(AE51)-(K31)))^2)/2+(I31)*(MAX($D$16,(AE51)-(K31)))^3/3+(ABS(F51)^2)/($I$5*MAX(((G31)+(I31)*(MAX($D$16,(AE51)-(K31))))*(MAX($D$16,(AE51)-(K31))),0.000001)))-(IF(N6="None",((((F32)*(MAX($D$16,(AE51)-(J32)))^2)/2+(H32)*(MAX($D$16,(AE51)-(J32)))^3/3+(ABS(G51)^2)/($I$5*MAX(((F32)+(H32)*(MAX($D$16,(AE51)-(J32))))*(MAX($D$16,(AE51)-(J32))),0.000001)))*0.72785025),(((((F32)*(MAX($D$16,(AE51)-(J32)))^2)/2+(H32)*(MAX($D$16,(AE51)-(J32)))^3/3+(ABS(G51)^2)/($I$5*MAX(((F32)+(H32)*(MAX($D$16,(AE51)-(J32))))*(MAX($D$16,(AE51)-(J32))),0.000001)))*0.72785025)+((((F33)*(MAX($D$16,(AE51)-(J33)))^2)/2+(H33)*(MAX($D$16,(AE51)-(J33)))^3/3+(ABS(H51)^2)/($I$5*MAX(((F33)+(H33)*(MAX($D$16,(AE51)-(J33))))*(MAX($D$16,(AE51)-(J33))),0.000001)))*0.99999971)))))/MAX(((G31)*(MAX($D$16,(AE51)-(K31)))^2)/2+(I31)*(MAX($D$16,(AE51)-(K31)))^3/3+(ABS(F51)^2)/($I$5*MAX(((G31)+(I31)*(MAX($D$16,(AE51)-(K31))))*(MAX($D$16,(AE51)-(K31))),0.000001)),0.000001)</f>
        <v>-0.17915078666665912</v>
      </c>
      <c r="V51">
        <f ca="1">((((G32)*(MAX($D$16,(AF51)-(K32)))^2)/2+(I32)*(MAX($D$16,(AF51)-(K32)))^3/3+(ABS(G51)^2)/($I$5*MAX(((G32)+(I32)*(MAX($D$16,(AF51)-(K32))))*(MAX($D$16,(AF51)-(K32))),0.000001)))-(IF(AND(N7="None",N8="None"),0,IF(N8="None",((((F34)*(MAX($D$16,(AF51)-(J34)))^2)/2+(H34)*(MAX($D$16,(AF51)-(J34)))^3/3+(ABS(I51)^2)/($I$5*MAX(((F34)+(H34)*(MAX($D$16,(AF51)-(J34))))*(MAX($D$16,(AF51)-(J34))),0.000001)))*1),IF(N7="None",((((F35)*(MAX($D$16,(AF51)-(J35)))^2)/2+(H35)*(MAX($D$16,(AF51)-(J35)))^3/3+(ABS(J51)^2)/($I$5*MAX(((F35)+(H35)*(MAX($D$16,(AF51)-(J35))))*(MAX($D$16,(AF51)-(J35))),0.000001)))*0.30600918),(((((F34)*(MAX($D$16,(AF51)-(J34)))^2)/2+(H34)*(MAX($D$16,(AF51)-(J34)))^3/3+(ABS(I51)^2)/($I$5*MAX(((F34)+(H34)*(MAX($D$16,(AF51)-(J34))))*(MAX($D$16,(AF51)-(J34))),0.000001)))*1)+((((F35)*(MAX($D$16,(AF51)-(J35)))^2)/2+(H35)*(MAX($D$16,(AF51)-(J35)))^3/3+(ABS(J51)^2)/($I$5*MAX(((F35)+(H35)*(MAX($D$16,(AF51)-(J35))))*(MAX($D$16,(AF51)-(J35))),0.000001)))*0.30600918)))))))/MAX(((G32)*(MAX($D$16,(AF51)-(K32)))^2)/2+(I32)*(MAX($D$16,(AF51)-(K32)))^3/3+(ABS(G51)^2)/($I$5*MAX(((G32)+(I32)*(MAX($D$16,(AF51)-(K32))))*(MAX($D$16,(AF51)-(K32))),0.000001)),0.000001)</f>
        <v>-0.31042926640868768</v>
      </c>
      <c r="W51">
        <f ca="1">ABS((IF(N6="None",P51,MAX(P51,Q51)))-D51)</f>
        <v>46.131159968936458</v>
      </c>
      <c r="X51">
        <f ca="1">ABS((IF(AND(N7="None",N8="None"),E51,IF(N8="None",S51,IF(N7="None",T51,MAX(S51,T51)))))-E51)</f>
        <v>46.107741032901004</v>
      </c>
      <c r="Y51">
        <f ca="1">IF($D$20=0,B51,IFERROR(IF(N6="None",1,MIN(0.98,MAX(0.02,B51+$D$14*((Q51-P51)/MAX(ABS(D51),1))))),B51))</f>
        <v>0.98</v>
      </c>
      <c r="Z51">
        <f ca="1">IF($D$20=0,C51,IFERROR(IF(AND(N7="None",N8="None"),C51,IF(N8="None",1,IF(N7="None",0,MIN(0.98,MAX(0.02,C51+$D$14*((T51-S51)/MAX(ABS(E51),1))))))),C51))</f>
        <v>0.97602172532903886</v>
      </c>
      <c r="AA51">
        <f t="shared" ca="1" si="3"/>
        <v>674.76201258609592</v>
      </c>
      <c r="AB51">
        <f t="shared" ca="1" si="4"/>
        <v>674.72752047183235</v>
      </c>
      <c r="AC51">
        <f ca="1">IF($D$20=0,D51,IF(AC51=0,(IF(N6="None",P51,MAX(P51,Q51))),IF(ABS((IF(N6="None",P51,MAX(P51,Q51)))-AC51)&lt;$D$19,AC51,MAX((K31)+$D$16,AC51+$D$13*(((IF(N6="None",P51,MAX(P51,Q51)))-AC51))))))</f>
        <v>644.77729267326174</v>
      </c>
      <c r="AD51">
        <f ca="1">IF($D$20=0,E51,IF(AD51=0,(IF(AND(N7="None",N8="None"),E51,IF(N8="None",S51,IF(N7="None",T51,MAX(S51,T51))))),IF(ABS((IF(AND(N7="None",N8="None"),E51,IF(N8="None",S51,IF(N7="None",T51,MAX(S51,T51)))))-AD51)&lt;$D$19,AD51,MAX((K32)+$D$16,AD51+$D$13*(((IF(AND(N7="None",N8="None"),E51,IF(N8="None",S51,IF(N7="None",T51,MAX(S51,T51)))))-AD51))))))</f>
        <v>644.75798588307248</v>
      </c>
      <c r="AE51">
        <f ca="1">IF($D$20=0,D51,IF(AE51=0,O51,IF(ABS(U51)&lt;$D$19,AE51,MAX((K31)+$D$16,AE51+($D$13*(((O51)-AE51)+(U51*MAX(ABS(AE51-(K31)),1))))))))</f>
        <v>636.46252872339687</v>
      </c>
      <c r="AF51">
        <f ca="1">IF($D$20=0,E51,IF(AF51=0,R51,IF(ABS(V51)&lt;$D$19,AF51,MAX((K32)+$D$16,AF51+($D$13*(((R51)-AF51)+(V51*MAX(ABS(AF51-(K32)),1))))))))</f>
        <v>634.6819543738319</v>
      </c>
      <c r="AG51">
        <f ca="1">((G31)*(MAX($D$16,(AC51)-(K31)))^2)/2+(I31)*(MAX($D$16,(AC51)-(K31)))^3/3+(ABS(F51)^2)/($I$5*MAX(((G31)+(I31)*(MAX($D$16,(AC51)-(K31))))*(MAX($D$16,(AC51)-(K31))),0.000001))</f>
        <v>363.94332118681956</v>
      </c>
      <c r="AH51">
        <f ca="1">((G31)*(MAX($D$16,(AE51)-(K31)))^2)/2+(I31)*(MAX($D$16,(AE51)-(K31)))^3/3+(ABS(F51)^2)/($I$5*MAX(((G31)+(I31)*(MAX($D$16,(AE51)-(K31))))*(MAX($D$16,(AE51)-(K31))),0.000001))</f>
        <v>34.04098728388847</v>
      </c>
      <c r="AI51">
        <f ca="1">((G32)*(MAX($D$16,(AD51)-(K32)))^2)/2+(I32)*(MAX($D$16,(AD51)-(K32)))^3/3+(ABS(G51)^2)/($I$5*MAX(((G32)+(I32)*(MAX($D$16,(AD51)-(K32))))*(MAX($D$16,(AD51)-(K32))),0.000001))</f>
        <v>848.96817757199074</v>
      </c>
      <c r="AJ51">
        <f ca="1">((G32)*(MAX($D$16,(AF51)-(K32)))^2)/2+(I32)*(MAX($D$16,(AF51)-(K32)))^3/3+(ABS(G51)^2)/($I$5*MAX(((G32)+(I32)*(MAX($D$16,(AF51)-(K32))))*(MAX($D$16,(AF51)-(K32))),0.000001))</f>
        <v>49.461585883132585</v>
      </c>
      <c r="AK51" t="str">
        <f t="shared" ca="1" si="5"/>
        <v>Subcritical</v>
      </c>
      <c r="AL51" t="str">
        <f t="shared" ca="1" si="6"/>
        <v>Subcritical</v>
      </c>
      <c r="AM51">
        <f t="shared" ca="1" si="7"/>
        <v>674.76201258609592</v>
      </c>
      <c r="AN51">
        <f t="shared" ca="1" si="8"/>
        <v>674.72752047183235</v>
      </c>
      <c r="AO51">
        <f t="shared" ca="1" si="9"/>
        <v>46.13033832743713</v>
      </c>
      <c r="AP51">
        <f t="shared" ca="1" si="10"/>
        <v>46.106976290399871</v>
      </c>
    </row>
    <row r="52" spans="1:42" x14ac:dyDescent="0.35">
      <c r="A52">
        <v>9</v>
      </c>
      <c r="B52">
        <v>1</v>
      </c>
      <c r="C52">
        <f t="shared" ca="1" si="11"/>
        <v>0.97602172532903886</v>
      </c>
      <c r="D52">
        <f t="shared" ca="1" si="12"/>
        <v>674.76201258609592</v>
      </c>
      <c r="E52">
        <f t="shared" ca="1" si="13"/>
        <v>674.72752047183235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 ca="1">IF(AND(N7="None",N8="None"),0,IF(N8="None",G52,IF(N7="None",0,MAX(0,G52*C52))))</f>
        <v>49.77710799178098</v>
      </c>
      <c r="J52">
        <f ca="1">IF(AND(N7="None",N8="None"),0,IF(N8="None",0,IF(N7="None",G52,MAX(0,G52-I52))))</f>
        <v>1.22289200821902</v>
      </c>
      <c r="K52">
        <f>P5</f>
        <v>637</v>
      </c>
      <c r="L52">
        <f>P6</f>
        <v>637.1</v>
      </c>
      <c r="M52">
        <f>P7</f>
        <v>635.5</v>
      </c>
      <c r="N52">
        <f>P8</f>
        <v>631.54999999999995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636.85030574695588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643.67937877274073</v>
      </c>
      <c r="Q52">
        <f ca="1">L52+((ABS(H52)/MAX(((G33)+(I33)*(MAX($D$16,(L52)-(K33))))*(MAX($D$16,(L52)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AC52)-(J33))))*(MAX($D$16,(AC52)-(J33))),0.000001)),$D$9*((((ABS(H52)/MAX(((G33)+(I33)*(MAX($D$16,(L52)-(K33))))*(MAX($D$16,(L52)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L52)-(K33))))*(MAX($D$16,(L52)-(K33))),0.000001))^2)/(2*$I$5)))))+($D$10*(ABS((X33)-(W33))/90)*MAX(((ABS(H52)/MAX(((F33)+(H33)*(MAX($D$16,(AC52)-(J33))))*(MAX($D$16,(AC52)-(J33))),0.000001))^2)/(2*$I$5),((ABS(H52)/MAX(((G33)+(I33)*(MAX($D$16,(L52)-(K33))))*(MAX($D$16,(L52)-(K33))),0.000001))^2)/(2*$I$5)))+(($D$11*0.00000015*(ABS(G52)/MAX(ABS(F52),0.000001))^2*MAX(((ABS(H52)/MAX(((F33)+(H33)*(MAX($D$16,(AC52)-(J33))))*(MAX($D$16,(AC52)-(J33))),0.000001))^2)/(2*$I$5),((ABS(H52)/MAX(((G33)+(I33)*(MAX($D$16,(L52)-(K33))))*(MAX($D$16,(L52)-(K33))),0.000001))^2)/(2*$I$5))))-((ABS(H52)/MAX(((F33)+(H33)*(MAX($D$16,(AC52)-(J33))))*(MAX($D$16,(AC52)-(J33))),0.000001))^2)/(2*$I$5)</f>
        <v>637.1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635.55292736475872</v>
      </c>
      <c r="S52">
        <f ca="1">M52+((ABS(I52)/MAX(((G34)+(I34)*(MAX($D$16,(M52)-(K34))))*(MAX($D$16,(M52)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AD52)-(J34))))*(MAX($D$16,(AD52)-(J34))),0.000001)),$D$9*((((ABS(I52)/MAX(((G34)+(I34)*(MAX($D$16,(M52)-(K34))))*(MAX($D$16,(M52)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M52)-(K34))))*(MAX($D$16,(M52)-(K34))),0.000001))^2)/(2*$I$5)))))+($D$10*(ABS((X34)-(W34))/90)*MAX(((ABS(I52)/MAX(((F34)+(H34)*(MAX($D$16,(AD52)-(J34))))*(MAX($D$16,(AD52)-(J34))),0.000001))^2)/(2*$I$5),((ABS(I52)/MAX(((G34)+(I34)*(MAX($D$16,(M52)-(K34))))*(MAX($D$16,(M52)-(K34))),0.000001))^2)/(2*$I$5)))+(0)-((ABS(I52)/MAX(((F34)+(H34)*(MAX($D$16,(AD52)-(J34))))*(MAX($D$16,(AD52)-(J34))),0.000001))^2)/(2*$I$5)</f>
        <v>635.5217078554266</v>
      </c>
      <c r="T52">
        <f ca="1">N52+((ABS(J52)/MAX(((G35)+(I35)*(MAX($D$16,(N52)-(K35))))*(MAX($D$16,(N52)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AD52)-(J35))))*(MAX($D$16,(AD52)-(J35))),0.000001)),$D$9*((((ABS(J52)/MAX(((G35)+(I35)*(MAX($D$16,(N52)-(K35))))*(MAX($D$16,(N52)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N52)-(K35))))*(MAX($D$16,(N52)-(K35))),0.000001))^2)/(2*$I$5)))))+($D$10*(ABS((X35)-(W35))/90)*MAX(((ABS(J52)/MAX(((F35)+(H35)*(MAX($D$16,(AD52)-(J35))))*(MAX($D$16,(AD52)-(J35))),0.000001))^2)/(2*$I$5),((ABS(J52)/MAX(((G35)+(I35)*(MAX($D$16,(N52)-(K35))))*(MAX($D$16,(N52)-(K35))),0.000001))^2)/(2*$I$5)))+(($D$11*0.34699541*(ABS(I52)/MAX(ABS(G52),0.000001))^2*MAX(((ABS(J52)/MAX(((F35)+(H35)*(MAX($D$16,(AD52)-(J35))))*(MAX($D$16,(AD52)-(J35))),0.000001))^2)/(2*$I$5),((ABS(J52)/MAX(((G35)+(I35)*(MAX($D$16,(N52)-(K35))))*(MAX($D$16,(N52)-(K35))),0.000001))^2)/(2*$I$5))))-((ABS(J52)/MAX(((F35)+(H35)*(MAX($D$16,(AD52)-(J35))))*(MAX($D$16,(AD52)-(J35))),0.000001))^2)/(2*$I$5)</f>
        <v>643.65480104183234</v>
      </c>
      <c r="U52">
        <f ca="1">((((G31)*(MAX($D$16,(AE52)-(K31)))^2)/2+(I31)*(MAX($D$16,(AE52)-(K31)))^3/3+(ABS(F52)^2)/($I$5*MAX(((G31)+(I31)*(MAX($D$16,(AE52)-(K31))))*(MAX($D$16,(AE52)-(K31))),0.000001)))-(IF(N6="None",((((F32)*(MAX($D$16,(AE52)-(J32)))^2)/2+(H32)*(MAX($D$16,(AE52)-(J32)))^3/3+(ABS(G52)^2)/($I$5*MAX(((F32)+(H32)*(MAX($D$16,(AE52)-(J32))))*(MAX($D$16,(AE52)-(J32))),0.000001)))*0.72785025),(((((F32)*(MAX($D$16,(AE52)-(J32)))^2)/2+(H32)*(MAX($D$16,(AE52)-(J32)))^3/3+(ABS(G52)^2)/($I$5*MAX(((F32)+(H32)*(MAX($D$16,(AE52)-(J32))))*(MAX($D$16,(AE52)-(J32))),0.000001)))*0.72785025)+((((F33)*(MAX($D$16,(AE52)-(J33)))^2)/2+(H33)*(MAX($D$16,(AE52)-(J33)))^3/3+(ABS(H52)^2)/($I$5*MAX(((F33)+(H33)*(MAX($D$16,(AE52)-(J33))))*(MAX($D$16,(AE52)-(J33))),0.000001)))*0.99999971)))))/MAX(((G31)*(MAX($D$16,(AE52)-(K31)))^2)/2+(I31)*(MAX($D$16,(AE52)-(K31)))^3/3+(ABS(F52)^2)/($I$5*MAX(((G31)+(I31)*(MAX($D$16,(AE52)-(K31))))*(MAX($D$16,(AE52)-(K31))),0.000001)),0.000001)</f>
        <v>-0.17915078666665912</v>
      </c>
      <c r="V52">
        <f ca="1">((((G32)*(MAX($D$16,(AF52)-(K32)))^2)/2+(I32)*(MAX($D$16,(AF52)-(K32)))^3/3+(ABS(G52)^2)/($I$5*MAX(((G32)+(I32)*(MAX($D$16,(AF52)-(K32))))*(MAX($D$16,(AF52)-(K32))),0.000001)))-(IF(AND(N7="None",N8="None"),0,IF(N8="None",((((F34)*(MAX($D$16,(AF52)-(J34)))^2)/2+(H34)*(MAX($D$16,(AF52)-(J34)))^3/3+(ABS(I52)^2)/($I$5*MAX(((F34)+(H34)*(MAX($D$16,(AF52)-(J34))))*(MAX($D$16,(AF52)-(J34))),0.000001)))*1),IF(N7="None",((((F35)*(MAX($D$16,(AF52)-(J35)))^2)/2+(H35)*(MAX($D$16,(AF52)-(J35)))^3/3+(ABS(J52)^2)/($I$5*MAX(((F35)+(H35)*(MAX($D$16,(AF52)-(J35))))*(MAX($D$16,(AF52)-(J35))),0.000001)))*0.30600918),(((((F34)*(MAX($D$16,(AF52)-(J34)))^2)/2+(H34)*(MAX($D$16,(AF52)-(J34)))^3/3+(ABS(I52)^2)/($I$5*MAX(((F34)+(H34)*(MAX($D$16,(AF52)-(J34))))*(MAX($D$16,(AF52)-(J34))),0.000001)))*1)+((((F35)*(MAX($D$16,(AF52)-(J35)))^2)/2+(H35)*(MAX($D$16,(AF52)-(J35)))^3/3+(ABS(J52)^2)/($I$5*MAX(((F35)+(H35)*(MAX($D$16,(AF52)-(J35))))*(MAX($D$16,(AF52)-(J35))),0.000001)))*0.30600918)))))))/MAX(((G32)*(MAX($D$16,(AF52)-(K32)))^2)/2+(I32)*(MAX($D$16,(AF52)-(K32)))^3/3+(ABS(G52)^2)/($I$5*MAX(((G32)+(I32)*(MAX($D$16,(AF52)-(K32))))*(MAX($D$16,(AF52)-(K32))),0.000001)),0.000001)</f>
        <v>-0.31077093724831706</v>
      </c>
      <c r="W52">
        <f ca="1">ABS((IF(N6="None",P52,MAX(P52,Q52)))-D52)</f>
        <v>31.082633813355187</v>
      </c>
      <c r="X52">
        <f ca="1">ABS((IF(AND(N7="None",N8="None"),E52,IF(N8="None",S52,IF(N7="None",T52,MAX(S52,T52)))))-E52)</f>
        <v>31.072719430000006</v>
      </c>
      <c r="Y52">
        <f ca="1">IF($D$20=0,B52,IFERROR(IF(N6="None",1,MIN(0.98,MAX(0.02,B52+$D$14*((Q52-P52)/MAX(ABS(D52),1))))),B52))</f>
        <v>0.98</v>
      </c>
      <c r="Z52">
        <f ca="1">IF($D$20=0,C52,IFERROR(IF(AND(N7="None",N8="None"),C52,IF(N8="None",1,IF(N7="None",0,MIN(0.98,MAX(0.02,C52+$D$14*((T52-S52)/MAX(ABS(E52),1))))))),C52))</f>
        <v>0.97698603675131113</v>
      </c>
      <c r="AA52">
        <f t="shared" ca="1" si="3"/>
        <v>663.88331981632427</v>
      </c>
      <c r="AB52">
        <f t="shared" ca="1" si="4"/>
        <v>663.85229746890525</v>
      </c>
      <c r="AC52">
        <f ca="1">IF($D$20=0,D52,IF(AC52=0,(IF(N6="None",P52,MAX(P52,Q52))),IF(ABS((IF(N6="None",P52,MAX(P52,Q52)))-AC52)&lt;$D$19,AC52,MAX((K31)+$D$16,AC52+$D$13*(((IF(N6="None",P52,MAX(P52,Q52)))-AC52))))))</f>
        <v>643.68003324389133</v>
      </c>
      <c r="AD52">
        <f ca="1">IF($D$20=0,E52,IF(AD52=0,(IF(AND(N7="None",N8="None"),E52,IF(N8="None",S52,IF(N7="None",T52,MAX(S52,T52))))),IF(ABS((IF(AND(N7="None",N8="None"),E52,IF(N8="None",S52,IF(N7="None",T52,MAX(S52,T52)))))-AD52)&lt;$D$19,AD52,MAX((K32)+$D$16,AD52+$D$13*(((IF(AND(N7="None",N8="None"),E52,IF(N8="None",S52,IF(N7="None",T52,MAX(S52,T52)))))-AD52))))))</f>
        <v>643.65545474918349</v>
      </c>
      <c r="AE52">
        <f ca="1">IF($D$20=0,D52,IF(AE52=0,O52,IF(ABS(U52)&lt;$D$19,AE52,MAX((K31)+$D$16,AE52+($D$13*(((O52)-AE52)+(U52*MAX(ABS(AE52-(K31)),1))))))))</f>
        <v>636.46252872339687</v>
      </c>
      <c r="AF52">
        <f ca="1">IF($D$20=0,E52,IF(AF52=0,R52,IF(ABS(V52)&lt;$D$19,AF52,MAX((K32)+$D$16,AF52+($D$13*(((R52)-AF52)+(V52*MAX(ABS(AF52-(K32)),1))))))))</f>
        <v>634.68092684827127</v>
      </c>
      <c r="AG52">
        <f ca="1">((G31)*(MAX($D$16,(AC52)-(K31)))^2)/2+(I31)*(MAX($D$16,(AC52)-(K31)))^3/3+(ABS(F52)^2)/($I$5*MAX(((G31)+(I31)*(MAX($D$16,(AC52)-(K31))))*(MAX($D$16,(AC52)-(K31))),0.000001))</f>
        <v>292.93519684992714</v>
      </c>
      <c r="AH52">
        <f ca="1">((G31)*(MAX($D$16,(AE52)-(K31)))^2)/2+(I31)*(MAX($D$16,(AE52)-(K31)))^3/3+(ABS(F52)^2)/($I$5*MAX(((G31)+(I31)*(MAX($D$16,(AE52)-(K31))))*(MAX($D$16,(AE52)-(K31))),0.000001))</f>
        <v>34.04098728388847</v>
      </c>
      <c r="AI52">
        <f ca="1">((G32)*(MAX($D$16,(AD52)-(K32)))^2)/2+(I32)*(MAX($D$16,(AD52)-(K32)))^3/3+(ABS(G52)^2)/($I$5*MAX(((G32)+(I32)*(MAX($D$16,(AD52)-(K32))))*(MAX($D$16,(AD52)-(K32))),0.000001))</f>
        <v>710.39504839393544</v>
      </c>
      <c r="AJ52">
        <f ca="1">((G32)*(MAX($D$16,(AF52)-(K32)))^2)/2+(I32)*(MAX($D$16,(AF52)-(K32)))^3/3+(ABS(G52)^2)/($I$5*MAX(((G32)+(I32)*(MAX($D$16,(AF52)-(K32))))*(MAX($D$16,(AF52)-(K32))),0.000001))</f>
        <v>49.435544144729334</v>
      </c>
      <c r="AK52" t="str">
        <f t="shared" ca="1" si="5"/>
        <v>Subcritical</v>
      </c>
      <c r="AL52" t="str">
        <f t="shared" ca="1" si="6"/>
        <v>Subcritical</v>
      </c>
      <c r="AM52">
        <f t="shared" ca="1" si="7"/>
        <v>663.88331981632427</v>
      </c>
      <c r="AN52">
        <f t="shared" ca="1" si="8"/>
        <v>663.85229746890525</v>
      </c>
      <c r="AO52">
        <f t="shared" ca="1" si="9"/>
        <v>31.08197934220459</v>
      </c>
      <c r="AP52">
        <f t="shared" ca="1" si="10"/>
        <v>31.072065722648858</v>
      </c>
    </row>
    <row r="53" spans="1:42" x14ac:dyDescent="0.35">
      <c r="A53">
        <v>10</v>
      </c>
      <c r="B53">
        <v>1</v>
      </c>
      <c r="C53">
        <f t="shared" ca="1" si="11"/>
        <v>0.97698603675131113</v>
      </c>
      <c r="D53">
        <f t="shared" ca="1" si="12"/>
        <v>663.88331981632427</v>
      </c>
      <c r="E53">
        <f t="shared" ca="1" si="13"/>
        <v>663.85229746890525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 ca="1">IF(AND(N7="None",N8="None"),0,IF(N8="None",G53,IF(N7="None",0,MAX(0,G53*C53))))</f>
        <v>49.826287874316868</v>
      </c>
      <c r="J53">
        <f ca="1">IF(AND(N7="None",N8="None"),0,IF(N8="None",0,IF(N7="None",G53,MAX(0,G53-I53))))</f>
        <v>1.1737121256831315</v>
      </c>
      <c r="K53">
        <f>P5</f>
        <v>637</v>
      </c>
      <c r="L53">
        <f>P6</f>
        <v>637.1</v>
      </c>
      <c r="M53">
        <f>P7</f>
        <v>635.5</v>
      </c>
      <c r="N53">
        <f>P8</f>
        <v>631.54999999999995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636.85030574695588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642.73334860371244</v>
      </c>
      <c r="Q53">
        <f ca="1">L53+((ABS(H53)/MAX(((G33)+(I33)*(MAX($D$16,(L53)-(K33))))*(MAX($D$16,(L53)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AC53)-(J33))))*(MAX($D$16,(AC53)-(J33))),0.000001)),$D$9*((((ABS(H53)/MAX(((G33)+(I33)*(MAX($D$16,(L53)-(K33))))*(MAX($D$16,(L53)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L53)-(K33))))*(MAX($D$16,(L53)-(K33))),0.000001))^2)/(2*$I$5)))))+($D$10*(ABS((X33)-(W33))/90)*MAX(((ABS(H53)/MAX(((F33)+(H33)*(MAX($D$16,(AC53)-(J33))))*(MAX($D$16,(AC53)-(J33))),0.000001))^2)/(2*$I$5),((ABS(H53)/MAX(((G33)+(I33)*(MAX($D$16,(L53)-(K33))))*(MAX($D$16,(L53)-(K33))),0.000001))^2)/(2*$I$5)))+(($D$11*0.00000015*(ABS(G53)/MAX(ABS(F53),0.000001))^2*MAX(((ABS(H53)/MAX(((F33)+(H33)*(MAX($D$16,(AC53)-(J33))))*(MAX($D$16,(AC53)-(J33))),0.000001))^2)/(2*$I$5),((ABS(H53)/MAX(((G33)+(I33)*(MAX($D$16,(L53)-(K33))))*(MAX($D$16,(L53)-(K33))),0.000001))^2)/(2*$I$5))))-((ABS(H53)/MAX(((F33)+(H33)*(MAX($D$16,(AC53)-(J33))))*(MAX($D$16,(AC53)-(J33))),0.000001))^2)/(2*$I$5)</f>
        <v>637.1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635.55257625111585</v>
      </c>
      <c r="S53">
        <f ca="1">M53+((ABS(I53)/MAX(((G34)+(I34)*(MAX($D$16,(M53)-(K34))))*(MAX($D$16,(M53)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AD53)-(J34))))*(MAX($D$16,(AD53)-(J34))),0.000001)),$D$9*((((ABS(I53)/MAX(((G34)+(I34)*(MAX($D$16,(M53)-(K34))))*(MAX($D$16,(M53)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M53)-(K34))))*(MAX($D$16,(M53)-(K34))),0.000001))^2)/(2*$I$5)))))+($D$10*(ABS((X34)-(W34))/90)*MAX(((ABS(I53)/MAX(((F34)+(H34)*(MAX($D$16,(AD53)-(J34))))*(MAX($D$16,(AD53)-(J34))),0.000001))^2)/(2*$I$5),((ABS(I53)/MAX(((G34)+(I34)*(MAX($D$16,(M53)-(K34))))*(MAX($D$16,(M53)-(K34))),0.000001))^2)/(2*$I$5)))+(0)-((ABS(I53)/MAX(((F34)+(H34)*(MAX($D$16,(AD53)-(J34))))*(MAX($D$16,(AD53)-(J34))),0.000001))^2)/(2*$I$5)</f>
        <v>635.52001194307036</v>
      </c>
      <c r="T53">
        <f ca="1">N53+((ABS(J53)/MAX(((G35)+(I35)*(MAX($D$16,(N53)-(K35))))*(MAX($D$16,(N53)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AD53)-(J35))))*(MAX($D$16,(AD53)-(J35))),0.000001)),$D$9*((((ABS(J53)/MAX(((G35)+(I35)*(MAX($D$16,(N53)-(K35))))*(MAX($D$16,(N53)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N53)-(K35))))*(MAX($D$16,(N53)-(K35))),0.000001))^2)/(2*$I$5)))))+($D$10*(ABS((X35)-(W35))/90)*MAX(((ABS(J53)/MAX(((F35)+(H35)*(MAX($D$16,(AD53)-(J35))))*(MAX($D$16,(AD53)-(J35))),0.000001))^2)/(2*$I$5),((ABS(J53)/MAX(((G35)+(I35)*(MAX($D$16,(N53)-(K35))))*(MAX($D$16,(N53)-(K35))),0.000001))^2)/(2*$I$5)))+(($D$11*0.34699541*(ABS(I53)/MAX(ABS(G53),0.000001))^2*MAX(((ABS(J53)/MAX(((F35)+(H35)*(MAX($D$16,(AD53)-(J35))))*(MAX($D$16,(AD53)-(J35))),0.000001))^2)/(2*$I$5),((ABS(J53)/MAX(((G35)+(I35)*(MAX($D$16,(N53)-(K35))))*(MAX($D$16,(N53)-(K35))),0.000001))^2)/(2*$I$5))))-((ABS(J53)/MAX(((F35)+(H35)*(MAX($D$16,(AD53)-(J35))))*(MAX($D$16,(AD53)-(J35))),0.000001))^2)/(2*$I$5)</f>
        <v>642.70170646264876</v>
      </c>
      <c r="U53">
        <f ca="1">((((G31)*(MAX($D$16,(AE53)-(K31)))^2)/2+(I31)*(MAX($D$16,(AE53)-(K31)))^3/3+(ABS(F53)^2)/($I$5*MAX(((G31)+(I31)*(MAX($D$16,(AE53)-(K31))))*(MAX($D$16,(AE53)-(K31))),0.000001)))-(IF(N6="None",((((F32)*(MAX($D$16,(AE53)-(J32)))^2)/2+(H32)*(MAX($D$16,(AE53)-(J32)))^3/3+(ABS(G53)^2)/($I$5*MAX(((F32)+(H32)*(MAX($D$16,(AE53)-(J32))))*(MAX($D$16,(AE53)-(J32))),0.000001)))*0.72785025),(((((F32)*(MAX($D$16,(AE53)-(J32)))^2)/2+(H32)*(MAX($D$16,(AE53)-(J32)))^3/3+(ABS(G53)^2)/($I$5*MAX(((F32)+(H32)*(MAX($D$16,(AE53)-(J32))))*(MAX($D$16,(AE53)-(J32))),0.000001)))*0.72785025)+((((F33)*(MAX($D$16,(AE53)-(J33)))^2)/2+(H33)*(MAX($D$16,(AE53)-(J33)))^3/3+(ABS(H53)^2)/($I$5*MAX(((F33)+(H33)*(MAX($D$16,(AE53)-(J33))))*(MAX($D$16,(AE53)-(J33))),0.000001)))*0.99999971)))))/MAX(((G31)*(MAX($D$16,(AE53)-(K31)))^2)/2+(I31)*(MAX($D$16,(AE53)-(K31)))^3/3+(ABS(F53)^2)/($I$5*MAX(((G31)+(I31)*(MAX($D$16,(AE53)-(K31))))*(MAX($D$16,(AE53)-(K31))),0.000001)),0.000001)</f>
        <v>-0.17915078666665912</v>
      </c>
      <c r="V53">
        <f ca="1">((((G32)*(MAX($D$16,(AF53)-(K32)))^2)/2+(I32)*(MAX($D$16,(AF53)-(K32)))^3/3+(ABS(G53)^2)/($I$5*MAX(((G32)+(I32)*(MAX($D$16,(AF53)-(K32))))*(MAX($D$16,(AF53)-(K32))),0.000001)))-(IF(AND(N7="None",N8="None"),0,IF(N8="None",((((F34)*(MAX($D$16,(AF53)-(J34)))^2)/2+(H34)*(MAX($D$16,(AF53)-(J34)))^3/3+(ABS(I53)^2)/($I$5*MAX(((F34)+(H34)*(MAX($D$16,(AF53)-(J34))))*(MAX($D$16,(AF53)-(J34))),0.000001)))*1),IF(N7="None",((((F35)*(MAX($D$16,(AF53)-(J35)))^2)/2+(H35)*(MAX($D$16,(AF53)-(J35)))^3/3+(ABS(J53)^2)/($I$5*MAX(((F35)+(H35)*(MAX($D$16,(AF53)-(J35))))*(MAX($D$16,(AF53)-(J35))),0.000001)))*0.30600918),(((((F34)*(MAX($D$16,(AF53)-(J34)))^2)/2+(H34)*(MAX($D$16,(AF53)-(J34)))^3/3+(ABS(I53)^2)/($I$5*MAX(((F34)+(H34)*(MAX($D$16,(AF53)-(J34))))*(MAX($D$16,(AF53)-(J34))),0.000001)))*1)+((((F35)*(MAX($D$16,(AF53)-(J35)))^2)/2+(H35)*(MAX($D$16,(AF53)-(J35)))^3/3+(ABS(J53)^2)/($I$5*MAX(((F35)+(H35)*(MAX($D$16,(AF53)-(J35))))*(MAX($D$16,(AF53)-(J35))),0.000001)))*0.30600918)))))))/MAX(((G32)*(MAX($D$16,(AF53)-(K32)))^2)/2+(I32)*(MAX($D$16,(AF53)-(K32)))^3/3+(ABS(G53)^2)/($I$5*MAX(((G32)+(I32)*(MAX($D$16,(AF53)-(K32))))*(MAX($D$16,(AF53)-(K32))),0.000001)),0.000001)</f>
        <v>-0.31107996160847506</v>
      </c>
      <c r="W53">
        <f ca="1">ABS((IF(N6="None",P53,MAX(P53,Q53)))-D53)</f>
        <v>21.149971212611831</v>
      </c>
      <c r="X53">
        <f ca="1">ABS((IF(AND(N7="None",N8="None"),E53,IF(N8="None",S53,IF(N7="None",T53,MAX(S53,T53)))))-E53)</f>
        <v>21.150591006256491</v>
      </c>
      <c r="Y53">
        <f ca="1">IF($D$20=0,B53,IFERROR(IF(N6="None",1,MIN(0.98,MAX(0.02,B53+$D$14*((Q53-P53)/MAX(ABS(D53),1))))),B53))</f>
        <v>0.98</v>
      </c>
      <c r="Z53">
        <f ca="1">IF($D$20=0,C53,IFERROR(IF(AND(N7="None",N8="None"),C53,IF(N8="None",1,IF(N7="None",0,MIN(0.98,MAX(0.02,C53+$D$14*((T53-S53)/MAX(ABS(E53),1))))))),C53))</f>
        <v>0.97785149366658708</v>
      </c>
      <c r="AA53">
        <f t="shared" ca="1" si="3"/>
        <v>656.48113091295272</v>
      </c>
      <c r="AB53">
        <f t="shared" ca="1" si="4"/>
        <v>656.44989708659307</v>
      </c>
      <c r="AC53">
        <f ca="1">IF($D$20=0,D53,IF(AC53=0,(IF(N6="None",P53,MAX(P53,Q53))),IF(ABS((IF(N6="None",P53,MAX(P53,Q53)))-AC53)&lt;$D$19,AC53,MAX((K31)+$D$16,AC53+$D$13*(((IF(N6="None",P53,MAX(P53,Q53)))-AC53))))))</f>
        <v>642.73420866383412</v>
      </c>
      <c r="AD53">
        <f ca="1">IF($D$20=0,E53,IF(AD53=0,(IF(AND(N7="None",N8="None"),E53,IF(N8="None",S53,IF(N7="None",T53,MAX(S53,T53))))),IF(ABS((IF(AND(N7="None",N8="None"),E53,IF(N8="None",S53,IF(N7="None",T53,MAX(S53,T53)))))-AD53)&lt;$D$19,AD53,MAX((K32)+$D$16,AD53+$D$13*(((IF(AND(N7="None",N8="None"),E53,IF(N8="None",S53,IF(N7="None",T53,MAX(S53,T53)))))-AD53))))))</f>
        <v>642.70258209087035</v>
      </c>
      <c r="AE53">
        <f ca="1">IF($D$20=0,D53,IF(AE53=0,O53,IF(ABS(U53)&lt;$D$19,AE53,MAX((K31)+$D$16,AE53+($D$13*(((O53)-AE53)+(U53*MAX(ABS(AE53-(K31)),1))))))))</f>
        <v>636.46252872339687</v>
      </c>
      <c r="AF53">
        <f ca="1">IF($D$20=0,E53,IF(AF53=0,R53,IF(ABS(V53)&lt;$D$19,AF53,MAX((K32)+$D$16,AF53+($D$13*(((R53)-AF53)+(V53*MAX(ABS(AF53-(K32)),1))))))))</f>
        <v>634.67999768038874</v>
      </c>
      <c r="AG53">
        <f ca="1">((G31)*(MAX($D$16,(AC53)-(K31)))^2)/2+(I31)*(MAX($D$16,(AC53)-(K31)))^3/3+(ABS(F53)^2)/($I$5*MAX(((G31)+(I31)*(MAX($D$16,(AC53)-(K31))))*(MAX($D$16,(AC53)-(K31))),0.000001))</f>
        <v>238.15756803872421</v>
      </c>
      <c r="AH53">
        <f ca="1">((G31)*(MAX($D$16,(AE53)-(K31)))^2)/2+(I31)*(MAX($D$16,(AE53)-(K31)))^3/3+(ABS(F53)^2)/($I$5*MAX(((G31)+(I31)*(MAX($D$16,(AE53)-(K31))))*(MAX($D$16,(AE53)-(K31))),0.000001))</f>
        <v>34.04098728388847</v>
      </c>
      <c r="AI53">
        <f ca="1">((G32)*(MAX($D$16,(AD53)-(K32)))^2)/2+(I32)*(MAX($D$16,(AD53)-(K32)))^3/3+(ABS(G53)^2)/($I$5*MAX(((G32)+(I32)*(MAX($D$16,(AD53)-(K32))))*(MAX($D$16,(AD53)-(K32))),0.000001))</f>
        <v>600.65733124109056</v>
      </c>
      <c r="AJ53">
        <f ca="1">((G32)*(MAX($D$16,(AF53)-(K32)))^2)/2+(I32)*(MAX($D$16,(AF53)-(K32)))^3/3+(ABS(G53)^2)/($I$5*MAX(((G32)+(I32)*(MAX($D$16,(AF53)-(K32))))*(MAX($D$16,(AF53)-(K32))),0.000001))</f>
        <v>49.412006611473927</v>
      </c>
      <c r="AK53" t="str">
        <f t="shared" ca="1" si="5"/>
        <v>Subcritical</v>
      </c>
      <c r="AL53" t="str">
        <f t="shared" ca="1" si="6"/>
        <v>Subcritical</v>
      </c>
      <c r="AM53">
        <f t="shared" ca="1" si="7"/>
        <v>656.48113091295272</v>
      </c>
      <c r="AN53">
        <f t="shared" ca="1" si="8"/>
        <v>656.44989708659307</v>
      </c>
      <c r="AO53">
        <f t="shared" ca="1" si="9"/>
        <v>21.14911115249015</v>
      </c>
      <c r="AP53">
        <f t="shared" ca="1" si="10"/>
        <v>21.149715378034898</v>
      </c>
    </row>
    <row r="54" spans="1:42" x14ac:dyDescent="0.35">
      <c r="A54">
        <v>11</v>
      </c>
      <c r="B54">
        <v>1</v>
      </c>
      <c r="C54">
        <f t="shared" ca="1" si="11"/>
        <v>0.97785149366658708</v>
      </c>
      <c r="D54">
        <f t="shared" ca="1" si="12"/>
        <v>656.48113091295272</v>
      </c>
      <c r="E54">
        <f t="shared" ca="1" si="13"/>
        <v>656.44989708659307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 ca="1">IF(AND(N7="None",N8="None"),0,IF(N8="None",G54,IF(N7="None",0,MAX(0,G54*C54))))</f>
        <v>49.870426176995942</v>
      </c>
      <c r="J54">
        <f ca="1">IF(AND(N7="None",N8="None"),0,IF(N8="None",0,IF(N7="None",G54,MAX(0,G54-I54))))</f>
        <v>1.1295738230040584</v>
      </c>
      <c r="K54">
        <f>P5</f>
        <v>637</v>
      </c>
      <c r="L54">
        <f>P6</f>
        <v>637.1</v>
      </c>
      <c r="M54">
        <f>P7</f>
        <v>635.5</v>
      </c>
      <c r="N54">
        <f>P8</f>
        <v>631.54999999999995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636.85030574695588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641.91955034056684</v>
      </c>
      <c r="Q54">
        <f ca="1">L54+((ABS(H54)/MAX(((G33)+(I33)*(MAX($D$16,(L54)-(K33))))*(MAX($D$16,(L54)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AC54)-(J33))))*(MAX($D$16,(AC54)-(J33))),0.000001)),$D$9*((((ABS(H54)/MAX(((G33)+(I33)*(MAX($D$16,(L54)-(K33))))*(MAX($D$16,(L54)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L54)-(K33))))*(MAX($D$16,(L54)-(K33))),0.000001))^2)/(2*$I$5)))))+($D$10*(ABS((X33)-(W33))/90)*MAX(((ABS(H54)/MAX(((F33)+(H33)*(MAX($D$16,(AC54)-(J33))))*(MAX($D$16,(AC54)-(J33))),0.000001))^2)/(2*$I$5),((ABS(H54)/MAX(((G33)+(I33)*(MAX($D$16,(L54)-(K33))))*(MAX($D$16,(L54)-(K33))),0.000001))^2)/(2*$I$5)))+(($D$11*0.00000015*(ABS(G54)/MAX(ABS(F54),0.000001))^2*MAX(((ABS(H54)/MAX(((F33)+(H33)*(MAX($D$16,(AC54)-(J33))))*(MAX($D$16,(AC54)-(J33))),0.000001))^2)/(2*$I$5),((ABS(H54)/MAX(((G33)+(I33)*(MAX($D$16,(L54)-(K33))))*(MAX($D$16,(L54)-(K33))),0.000001))^2)/(2*$I$5))))-((ABS(H54)/MAX(((F33)+(H33)*(MAX($D$16,(AC54)-(J33))))*(MAX($D$16,(AC54)-(J33))),0.000001))^2)/(2*$I$5)</f>
        <v>637.1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635.55226000810251</v>
      </c>
      <c r="S54">
        <f ca="1">M54+((ABS(I54)/MAX(((G34)+(I34)*(MAX($D$16,(M54)-(K34))))*(MAX($D$16,(M54)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AD54)-(J34))))*(MAX($D$16,(AD54)-(J34))),0.000001)),$D$9*((((ABS(I54)/MAX(((G34)+(I34)*(MAX($D$16,(M54)-(K34))))*(MAX($D$16,(M54)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M54)-(K34))))*(MAX($D$16,(M54)-(K34))),0.000001))^2)/(2*$I$5)))))+($D$10*(ABS((X34)-(W34))/90)*MAX(((ABS(I54)/MAX(((F34)+(H34)*(MAX($D$16,(AD54)-(J34))))*(MAX($D$16,(AD54)-(J34))),0.000001))^2)/(2*$I$5),((ABS(I54)/MAX(((G34)+(I34)*(MAX($D$16,(M54)-(K34))))*(MAX($D$16,(M54)-(K34))),0.000001))^2)/(2*$I$5)))+(0)-((ABS(I54)/MAX(((F34)+(H34)*(MAX($D$16,(AD54)-(J34))))*(MAX($D$16,(AD54)-(J34))),0.000001))^2)/(2*$I$5)</f>
        <v>635.51812864958163</v>
      </c>
      <c r="T54">
        <f ca="1">N54+((ABS(J54)/MAX(((G35)+(I35)*(MAX($D$16,(N54)-(K35))))*(MAX($D$16,(N54)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AD54)-(J35))))*(MAX($D$16,(AD54)-(J35))),0.000001)),$D$9*((((ABS(J54)/MAX(((G35)+(I35)*(MAX($D$16,(N54)-(K35))))*(MAX($D$16,(N54)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N54)-(K35))))*(MAX($D$16,(N54)-(K35))),0.000001))^2)/(2*$I$5)))))+($D$10*(ABS((X35)-(W35))/90)*MAX(((ABS(J54)/MAX(((F35)+(H35)*(MAX($D$16,(AD54)-(J35))))*(MAX($D$16,(AD54)-(J35))),0.000001))^2)/(2*$I$5),((ABS(J54)/MAX(((G35)+(I35)*(MAX($D$16,(N54)-(K35))))*(MAX($D$16,(N54)-(K35))),0.000001))^2)/(2*$I$5)))+(($D$11*0.34699541*(ABS(I54)/MAX(ABS(G54),0.000001))^2*MAX(((ABS(J54)/MAX(((F35)+(H35)*(MAX($D$16,(AD54)-(J35))))*(MAX($D$16,(AD54)-(J35))),0.000001))^2)/(2*$I$5),((ABS(J54)/MAX(((G35)+(I35)*(MAX($D$16,(N54)-(K35))))*(MAX($D$16,(N54)-(K35))),0.000001))^2)/(2*$I$5))))-((ABS(J54)/MAX(((F35)+(H35)*(MAX($D$16,(AD54)-(J35))))*(MAX($D$16,(AD54)-(J35))),0.000001))^2)/(2*$I$5)</f>
        <v>641.87952495067418</v>
      </c>
      <c r="U54">
        <f ca="1">((((G31)*(MAX($D$16,(AE54)-(K31)))^2)/2+(I31)*(MAX($D$16,(AE54)-(K31)))^3/3+(ABS(F54)^2)/($I$5*MAX(((G31)+(I31)*(MAX($D$16,(AE54)-(K31))))*(MAX($D$16,(AE54)-(K31))),0.000001)))-(IF(N6="None",((((F32)*(MAX($D$16,(AE54)-(J32)))^2)/2+(H32)*(MAX($D$16,(AE54)-(J32)))^3/3+(ABS(G54)^2)/($I$5*MAX(((F32)+(H32)*(MAX($D$16,(AE54)-(J32))))*(MAX($D$16,(AE54)-(J32))),0.000001)))*0.72785025),(((((F32)*(MAX($D$16,(AE54)-(J32)))^2)/2+(H32)*(MAX($D$16,(AE54)-(J32)))^3/3+(ABS(G54)^2)/($I$5*MAX(((F32)+(H32)*(MAX($D$16,(AE54)-(J32))))*(MAX($D$16,(AE54)-(J32))),0.000001)))*0.72785025)+((((F33)*(MAX($D$16,(AE54)-(J33)))^2)/2+(H33)*(MAX($D$16,(AE54)-(J33)))^3/3+(ABS(H54)^2)/($I$5*MAX(((F33)+(H33)*(MAX($D$16,(AE54)-(J33))))*(MAX($D$16,(AE54)-(J33))),0.000001)))*0.99999971)))))/MAX(((G31)*(MAX($D$16,(AE54)-(K31)))^2)/2+(I31)*(MAX($D$16,(AE54)-(K31)))^3/3+(ABS(F54)^2)/($I$5*MAX(((G31)+(I31)*(MAX($D$16,(AE54)-(K31))))*(MAX($D$16,(AE54)-(K31))),0.000001)),0.000001)</f>
        <v>-0.17915078666665912</v>
      </c>
      <c r="V54">
        <f ca="1">((((G32)*(MAX($D$16,(AF54)-(K32)))^2)/2+(I32)*(MAX($D$16,(AF54)-(K32)))^3/3+(ABS(G54)^2)/($I$5*MAX(((G32)+(I32)*(MAX($D$16,(AF54)-(K32))))*(MAX($D$16,(AF54)-(K32))),0.000001)))-(IF(AND(N7="None",N8="None"),0,IF(N8="None",((((F34)*(MAX($D$16,(AF54)-(J34)))^2)/2+(H34)*(MAX($D$16,(AF54)-(J34)))^3/3+(ABS(I54)^2)/($I$5*MAX(((F34)+(H34)*(MAX($D$16,(AF54)-(J34))))*(MAX($D$16,(AF54)-(J34))),0.000001)))*1),IF(N7="None",((((F35)*(MAX($D$16,(AF54)-(J35)))^2)/2+(H35)*(MAX($D$16,(AF54)-(J35)))^3/3+(ABS(J54)^2)/($I$5*MAX(((F35)+(H35)*(MAX($D$16,(AF54)-(J35))))*(MAX($D$16,(AF54)-(J35))),0.000001)))*0.30600918),(((((F34)*(MAX($D$16,(AF54)-(J34)))^2)/2+(H34)*(MAX($D$16,(AF54)-(J34)))^3/3+(ABS(I54)^2)/($I$5*MAX(((F34)+(H34)*(MAX($D$16,(AF54)-(J34))))*(MAX($D$16,(AF54)-(J34))),0.000001)))*1)+((((F35)*(MAX($D$16,(AF54)-(J35)))^2)/2+(H35)*(MAX($D$16,(AF54)-(J35)))^3/3+(ABS(J54)^2)/($I$5*MAX(((F35)+(H35)*(MAX($D$16,(AF54)-(J35))))*(MAX($D$16,(AF54)-(J35))),0.000001)))*0.30600918)))))))/MAX(((G32)*(MAX($D$16,(AF54)-(K32)))^2)/2+(I32)*(MAX($D$16,(AF54)-(K32)))^3/3+(ABS(G54)^2)/($I$5*MAX(((G32)+(I32)*(MAX($D$16,(AF54)-(K32))))*(MAX($D$16,(AF54)-(K32))),0.000001)),0.000001)</f>
        <v>-0.31135802968220849</v>
      </c>
      <c r="W54">
        <f ca="1">ABS((IF(N6="None",P54,MAX(P54,Q54)))-D54)</f>
        <v>14.561580572385878</v>
      </c>
      <c r="X54">
        <f ca="1">ABS((IF(AND(N7="None",N8="None"),E54,IF(N8="None",S54,IF(N7="None",T54,MAX(S54,T54)))))-E54)</f>
        <v>14.570372135918888</v>
      </c>
      <c r="Y54">
        <f ca="1">IF($D$20=0,B54,IFERROR(IF(N6="None",1,MIN(0.98,MAX(0.02,B54+$D$14*((Q54-P54)/MAX(ABS(D54),1))))),B54))</f>
        <v>0.98</v>
      </c>
      <c r="Z54">
        <f ca="1">IF($D$20=0,C54,IFERROR(IF(AND(N7="None",N8="None"),C54,IF(N8="None",1,IF(N7="None",0,MIN(0.98,MAX(0.02,C54+$D$14*((T54-S54)/MAX(ABS(E54),1))))))),C54))</f>
        <v>0.97862674202346245</v>
      </c>
      <c r="AA54">
        <f t="shared" ca="1" si="3"/>
        <v>651.38483174418047</v>
      </c>
      <c r="AB54">
        <f t="shared" ca="1" si="4"/>
        <v>651.3505341697844</v>
      </c>
      <c r="AC54">
        <f ca="1">IF($D$20=0,D54,IF(AC54=0,(IF(N6="None",P54,MAX(P54,Q54))),IF(ABS((IF(N6="None",P54,MAX(P54,Q54)))-AC54)&lt;$D$19,AC54,MAX((K31)+$D$16,AC54+$D$13*(((IF(N6="None",P54,MAX(P54,Q54)))-AC54))))))</f>
        <v>641.92027614503218</v>
      </c>
      <c r="AD54">
        <f ca="1">IF($D$20=0,E54,IF(AD54=0,(IF(AND(N7="None",N8="None"),E54,IF(N8="None",S54,IF(N7="None",T54,MAX(S54,T54))))),IF(ABS((IF(AND(N7="None",N8="None"),E54,IF(N8="None",S54,IF(N7="None",T54,MAX(S54,T54)))))-AD54)&lt;$D$19,AD54,MAX((K32)+$D$16,AD54+$D$13*(((IF(AND(N7="None",N8="None"),E54,IF(N8="None",S54,IF(N7="None",T54,MAX(S54,T54)))))-AD54))))))</f>
        <v>641.88028875285386</v>
      </c>
      <c r="AE54">
        <f ca="1">IF($D$20=0,D54,IF(AE54=0,O54,IF(ABS(U54)&lt;$D$19,AE54,MAX((K31)+$D$16,AE54+($D$13*(((O54)-AE54)+(U54*MAX(ABS(AE54-(K31)),1))))))))</f>
        <v>636.46252872339687</v>
      </c>
      <c r="AF54">
        <f ca="1">IF($D$20=0,E54,IF(AF54=0,R54,IF(ABS(V54)&lt;$D$19,AF54,MAX((K32)+$D$16,AF54+($D$13*(((R54)-AF54)+(V54*MAX(ABS(AF54-(K32)),1))))))))</f>
        <v>634.67916173529181</v>
      </c>
      <c r="AG54">
        <f ca="1">((G31)*(MAX($D$16,(AC54)-(K31)))^2)/2+(I31)*(MAX($D$16,(AC54)-(K31)))^3/3+(ABS(F54)^2)/($I$5*MAX(((G31)+(I31)*(MAX($D$16,(AC54)-(K31))))*(MAX($D$16,(AC54)-(K31))),0.000001))</f>
        <v>195.81107137901671</v>
      </c>
      <c r="AH54">
        <f ca="1">((G31)*(MAX($D$16,(AE54)-(K31)))^2)/2+(I31)*(MAX($D$16,(AE54)-(K31)))^3/3+(ABS(F54)^2)/($I$5*MAX(((G31)+(I31)*(MAX($D$16,(AE54)-(K31))))*(MAX($D$16,(AE54)-(K31))),0.000001))</f>
        <v>34.04098728388847</v>
      </c>
      <c r="AI54">
        <f ca="1">((G32)*(MAX($D$16,(AD54)-(K32)))^2)/2+(I32)*(MAX($D$16,(AD54)-(K32)))^3/3+(ABS(G54)^2)/($I$5*MAX(((G32)+(I32)*(MAX($D$16,(AD54)-(K32))))*(MAX($D$16,(AD54)-(K32))),0.000001))</f>
        <v>513.43639986012499</v>
      </c>
      <c r="AJ54">
        <f ca="1">((G32)*(MAX($D$16,(AF54)-(K32)))^2)/2+(I32)*(MAX($D$16,(AF54)-(K32)))^3/3+(ABS(G54)^2)/($I$5*MAX(((G32)+(I32)*(MAX($D$16,(AF54)-(K32))))*(MAX($D$16,(AF54)-(K32))),0.000001))</f>
        <v>49.390839849505824</v>
      </c>
      <c r="AK54" t="str">
        <f t="shared" ca="1" si="5"/>
        <v>Subcritical</v>
      </c>
      <c r="AL54" t="str">
        <f t="shared" ca="1" si="6"/>
        <v>Subcritical</v>
      </c>
      <c r="AM54">
        <f t="shared" ca="1" si="7"/>
        <v>651.38483174418047</v>
      </c>
      <c r="AN54">
        <f t="shared" ca="1" si="8"/>
        <v>651.3505341697844</v>
      </c>
      <c r="AO54">
        <f t="shared" ca="1" si="9"/>
        <v>14.560854767920546</v>
      </c>
      <c r="AP54">
        <f t="shared" ca="1" si="10"/>
        <v>14.569608333739211</v>
      </c>
    </row>
    <row r="55" spans="1:42" x14ac:dyDescent="0.35">
      <c r="A55">
        <v>12</v>
      </c>
      <c r="B55">
        <v>1</v>
      </c>
      <c r="C55">
        <f t="shared" ca="1" si="11"/>
        <v>0.97862674202346245</v>
      </c>
      <c r="D55">
        <f t="shared" ca="1" si="12"/>
        <v>651.38483174418047</v>
      </c>
      <c r="E55">
        <f t="shared" ca="1" si="13"/>
        <v>651.3505341697844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 ca="1">IF(AND(N7="None",N8="None"),0,IF(N8="None",G55,IF(N7="None",0,MAX(0,G55*C55))))</f>
        <v>49.909963843196586</v>
      </c>
      <c r="J55">
        <f ca="1">IF(AND(N7="None",N8="None"),0,IF(N8="None",0,IF(N7="None",G55,MAX(0,G55-I55))))</f>
        <v>1.0900361568034143</v>
      </c>
      <c r="K55">
        <f>P5</f>
        <v>637</v>
      </c>
      <c r="L55">
        <f>P6</f>
        <v>637.1</v>
      </c>
      <c r="M55">
        <f>P7</f>
        <v>635.5</v>
      </c>
      <c r="N55">
        <f>P8</f>
        <v>631.54999999999995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636.85030574695588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641.22002782034713</v>
      </c>
      <c r="Q55">
        <f ca="1">L55+((ABS(H55)/MAX(((G33)+(I33)*(MAX($D$16,(L55)-(K33))))*(MAX($D$16,(L55)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AC55)-(J33))))*(MAX($D$16,(AC55)-(J33))),0.000001)),$D$9*((((ABS(H55)/MAX(((G33)+(I33)*(MAX($D$16,(L55)-(K33))))*(MAX($D$16,(L55)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L55)-(K33))))*(MAX($D$16,(L55)-(K33))),0.000001))^2)/(2*$I$5)))))+($D$10*(ABS((X33)-(W33))/90)*MAX(((ABS(H55)/MAX(((F33)+(H33)*(MAX($D$16,(AC55)-(J33))))*(MAX($D$16,(AC55)-(J33))),0.000001))^2)/(2*$I$5),((ABS(H55)/MAX(((G33)+(I33)*(MAX($D$16,(L55)-(K33))))*(MAX($D$16,(L55)-(K33))),0.000001))^2)/(2*$I$5)))+(($D$11*0.00000015*(ABS(G55)/MAX(ABS(F55),0.000001))^2*MAX(((ABS(H55)/MAX(((F33)+(H33)*(MAX($D$16,(AC55)-(J33))))*(MAX($D$16,(AC55)-(J33))),0.000001))^2)/(2*$I$5),((ABS(H55)/MAX(((G33)+(I33)*(MAX($D$16,(L55)-(K33))))*(MAX($D$16,(L55)-(K33))),0.000001))^2)/(2*$I$5))))-((ABS(H55)/MAX(((F33)+(H33)*(MAX($D$16,(AC55)-(J33))))*(MAX($D$16,(AC55)-(J33))),0.000001))^2)/(2*$I$5)</f>
        <v>637.1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635.55197582129767</v>
      </c>
      <c r="S55">
        <f ca="1">M55+((ABS(I55)/MAX(((G34)+(I34)*(MAX($D$16,(M55)-(K34))))*(MAX($D$16,(M55)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AD55)-(J34))))*(MAX($D$16,(AD55)-(J34))),0.000001)),$D$9*((((ABS(I55)/MAX(((G34)+(I34)*(MAX($D$16,(M55)-(K34))))*(MAX($D$16,(M55)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M55)-(K34))))*(MAX($D$16,(M55)-(K34))),0.000001))^2)/(2*$I$5)))))+($D$10*(ABS((X34)-(W34))/90)*MAX(((ABS(I55)/MAX(((F34)+(H34)*(MAX($D$16,(AD55)-(J34))))*(MAX($D$16,(AD55)-(J34))),0.000001))^2)/(2*$I$5),((ABS(I55)/MAX(((G34)+(I34)*(MAX($D$16,(M55)-(K34))))*(MAX($D$16,(M55)-(K34))),0.000001))^2)/(2*$I$5)))+(0)-((ABS(I55)/MAX(((F34)+(H34)*(MAX($D$16,(AD55)-(J34))))*(MAX($D$16,(AD55)-(J34))),0.000001))^2)/(2*$I$5)</f>
        <v>635.51607344799902</v>
      </c>
      <c r="T55">
        <f ca="1">N55+((ABS(J55)/MAX(((G35)+(I35)*(MAX($D$16,(N55)-(K35))))*(MAX($D$16,(N55)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AD55)-(J35))))*(MAX($D$16,(AD55)-(J35))),0.000001)),$D$9*((((ABS(J55)/MAX(((G35)+(I35)*(MAX($D$16,(N55)-(K35))))*(MAX($D$16,(N55)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N55)-(K35))))*(MAX($D$16,(N55)-(K35))),0.000001))^2)/(2*$I$5)))))+($D$10*(ABS((X35)-(W35))/90)*MAX(((ABS(J55)/MAX(((F35)+(H35)*(MAX($D$16,(AD55)-(J35))))*(MAX($D$16,(AD55)-(J35))),0.000001))^2)/(2*$I$5),((ABS(J55)/MAX(((G35)+(I35)*(MAX($D$16,(N55)-(K35))))*(MAX($D$16,(N55)-(K35))),0.000001))^2)/(2*$I$5)))+(($D$11*0.34699541*(ABS(I55)/MAX(ABS(G55),0.000001))^2*MAX(((ABS(J55)/MAX(((F35)+(H35)*(MAX($D$16,(AD55)-(J35))))*(MAX($D$16,(AD55)-(J35))),0.000001))^2)/(2*$I$5),((ABS(J55)/MAX(((G35)+(I35)*(MAX($D$16,(N55)-(K35))))*(MAX($D$16,(N55)-(K35))),0.000001))^2)/(2*$I$5))))-((ABS(J55)/MAX(((F35)+(H35)*(MAX($D$16,(AD55)-(J35))))*(MAX($D$16,(AD55)-(J35))),0.000001))^2)/(2*$I$5)</f>
        <v>641.16972067205279</v>
      </c>
      <c r="U55">
        <f ca="1">((((G31)*(MAX($D$16,(AE55)-(K31)))^2)/2+(I31)*(MAX($D$16,(AE55)-(K31)))^3/3+(ABS(F55)^2)/($I$5*MAX(((G31)+(I31)*(MAX($D$16,(AE55)-(K31))))*(MAX($D$16,(AE55)-(K31))),0.000001)))-(IF(N6="None",((((F32)*(MAX($D$16,(AE55)-(J32)))^2)/2+(H32)*(MAX($D$16,(AE55)-(J32)))^3/3+(ABS(G55)^2)/($I$5*MAX(((F32)+(H32)*(MAX($D$16,(AE55)-(J32))))*(MAX($D$16,(AE55)-(J32))),0.000001)))*0.72785025),(((((F32)*(MAX($D$16,(AE55)-(J32)))^2)/2+(H32)*(MAX($D$16,(AE55)-(J32)))^3/3+(ABS(G55)^2)/($I$5*MAX(((F32)+(H32)*(MAX($D$16,(AE55)-(J32))))*(MAX($D$16,(AE55)-(J32))),0.000001)))*0.72785025)+((((F33)*(MAX($D$16,(AE55)-(J33)))^2)/2+(H33)*(MAX($D$16,(AE55)-(J33)))^3/3+(ABS(H55)^2)/($I$5*MAX(((F33)+(H33)*(MAX($D$16,(AE55)-(J33))))*(MAX($D$16,(AE55)-(J33))),0.000001)))*0.99999971)))))/MAX(((G31)*(MAX($D$16,(AE55)-(K31)))^2)/2+(I31)*(MAX($D$16,(AE55)-(K31)))^3/3+(ABS(F55)^2)/($I$5*MAX(((G31)+(I31)*(MAX($D$16,(AE55)-(K31))))*(MAX($D$16,(AE55)-(K31))),0.000001)),0.000001)</f>
        <v>-0.17915078666665912</v>
      </c>
      <c r="V55">
        <f ca="1">((((G32)*(MAX($D$16,(AF55)-(K32)))^2)/2+(I32)*(MAX($D$16,(AF55)-(K32)))^3/3+(ABS(G55)^2)/($I$5*MAX(((G32)+(I32)*(MAX($D$16,(AF55)-(K32))))*(MAX($D$16,(AF55)-(K32))),0.000001)))-(IF(AND(N7="None",N8="None"),0,IF(N8="None",((((F34)*(MAX($D$16,(AF55)-(J34)))^2)/2+(H34)*(MAX($D$16,(AF55)-(J34)))^3/3+(ABS(I55)^2)/($I$5*MAX(((F34)+(H34)*(MAX($D$16,(AF55)-(J34))))*(MAX($D$16,(AF55)-(J34))),0.000001)))*1),IF(N7="None",((((F35)*(MAX($D$16,(AF55)-(J35)))^2)/2+(H35)*(MAX($D$16,(AF55)-(J35)))^3/3+(ABS(J55)^2)/($I$5*MAX(((F35)+(H35)*(MAX($D$16,(AF55)-(J35))))*(MAX($D$16,(AF55)-(J35))),0.000001)))*0.30600918),(((((F34)*(MAX($D$16,(AF55)-(J34)))^2)/2+(H34)*(MAX($D$16,(AF55)-(J34)))^3/3+(ABS(I55)^2)/($I$5*MAX(((F34)+(H34)*(MAX($D$16,(AF55)-(J34))))*(MAX($D$16,(AF55)-(J34))),0.000001)))*1)+((((F35)*(MAX($D$16,(AF55)-(J35)))^2)/2+(H35)*(MAX($D$16,(AF55)-(J35)))^3/3+(ABS(J55)^2)/($I$5*MAX(((F35)+(H35)*(MAX($D$16,(AF55)-(J35))))*(MAX($D$16,(AF55)-(J35))),0.000001)))*0.30600918)))))))/MAX(((G32)*(MAX($D$16,(AF55)-(K32)))^2)/2+(I32)*(MAX($D$16,(AF55)-(K32)))^3/3+(ABS(G55)^2)/($I$5*MAX(((G32)+(I32)*(MAX($D$16,(AF55)-(K32))))*(MAX($D$16,(AF55)-(K32))),0.000001)),0.000001)</f>
        <v>-0.3116076965596144</v>
      </c>
      <c r="W55">
        <f ca="1">ABS((IF(N6="None",P55,MAX(P55,Q55)))-D55)</f>
        <v>10.164803923833347</v>
      </c>
      <c r="X55">
        <f ca="1">ABS((IF(AND(N7="None",N8="None"),E55,IF(N8="None",S55,IF(N7="None",T55,MAX(S55,T55)))))-E55)</f>
        <v>10.180813497731606</v>
      </c>
      <c r="Y55">
        <f ca="1">IF($D$20=0,B55,IFERROR(IF(N6="None",1,MIN(0.98,MAX(0.02,B55+$D$14*((Q55-P55)/MAX(ABS(D55),1))))),B55))</f>
        <v>0.98</v>
      </c>
      <c r="Z55">
        <f ca="1">IF($D$20=0,C55,IFERROR(IF(AND(N7="None",N8="None"),C55,IF(N8="None",1,IF(N7="None",0,MIN(0.98,MAX(0.02,C55+$D$14*((T55-S55)/MAX(ABS(E55),1))))))),C55))</f>
        <v>0.97932113276116373</v>
      </c>
      <c r="AA55">
        <f t="shared" ca="1" si="3"/>
        <v>647.82742977719522</v>
      </c>
      <c r="AB55">
        <f t="shared" ca="1" si="4"/>
        <v>647.78747695858021</v>
      </c>
      <c r="AC55">
        <f ca="1">IF($D$20=0,D55,IF(AC55=0,(IF(N6="None",P55,MAX(P55,Q55))),IF(ABS((IF(N6="None",P55,MAX(P55,Q55)))-AC55)&lt;$D$19,AC55,MAX((K31)+$D$16,AC55+$D$13*(((IF(N6="None",P55,MAX(P55,Q55)))-AC55))))))</f>
        <v>641.22082612422253</v>
      </c>
      <c r="AD55">
        <f ca="1">IF($D$20=0,E55,IF(AD55=0,(IF(AND(N7="None",N8="None"),E55,IF(N8="None",S55,IF(N7="None",T55,MAX(S55,T55))))),IF(ABS((IF(AND(N7="None",N8="None"),E55,IF(N8="None",S55,IF(N7="None",T55,MAX(S55,T55)))))-AD55)&lt;$D$19,AD55,MAX((K32)+$D$16,AD55+$D$13*(((IF(AND(N7="None",N8="None"),E55,IF(N8="None",S55,IF(N7="None",T55,MAX(S55,T55)))))-AD55))))))</f>
        <v>641.17037070920105</v>
      </c>
      <c r="AE55">
        <f ca="1">IF($D$20=0,D55,IF(AE55=0,O55,IF(ABS(U55)&lt;$D$19,AE55,MAX((K31)+$D$16,AE55+($D$13*(((O55)-AE55)+(U55*MAX(ABS(AE55-(K31)),1))))))))</f>
        <v>636.46252872339687</v>
      </c>
      <c r="AF55">
        <f ca="1">IF($D$20=0,E55,IF(AF55=0,R55,IF(ABS(V55)&lt;$D$19,AF55,MAX((K32)+$D$16,AF55+($D$13*(((R55)-AF55)+(V55*MAX(ABS(AF55-(K32)),1))))))))</f>
        <v>634.67841128749285</v>
      </c>
      <c r="AG55">
        <f ca="1">((G31)*(MAX($D$16,(AC55)-(K31)))^2)/2+(I31)*(MAX($D$16,(AC55)-(K31)))^3/3+(ABS(F55)^2)/($I$5*MAX(((G31)+(I31)*(MAX($D$16,(AC55)-(K31))))*(MAX($D$16,(AC55)-(K31))),0.000001))</f>
        <v>162.98783438669699</v>
      </c>
      <c r="AH55">
        <f ca="1">((G31)*(MAX($D$16,(AE55)-(K31)))^2)/2+(I31)*(MAX($D$16,(AE55)-(K31)))^3/3+(ABS(F55)^2)/($I$5*MAX(((G31)+(I31)*(MAX($D$16,(AE55)-(K31))))*(MAX($D$16,(AE55)-(K31))),0.000001))</f>
        <v>34.04098728388847</v>
      </c>
      <c r="AI55">
        <f ca="1">((G32)*(MAX($D$16,(AD55)-(K32)))^2)/2+(I32)*(MAX($D$16,(AD55)-(K32)))^3/3+(ABS(G55)^2)/($I$5*MAX(((G32)+(I32)*(MAX($D$16,(AD55)-(K32))))*(MAX($D$16,(AD55)-(K32))),0.000001))</f>
        <v>443.71397578319647</v>
      </c>
      <c r="AJ55">
        <f ca="1">((G32)*(MAX($D$16,(AF55)-(K32)))^2)/2+(I32)*(MAX($D$16,(AF55)-(K32)))^3/3+(ABS(G55)^2)/($I$5*MAX(((G32)+(I32)*(MAX($D$16,(AF55)-(K32))))*(MAX($D$16,(AF55)-(K32))),0.000001))</f>
        <v>49.371845421489908</v>
      </c>
      <c r="AK55" t="str">
        <f t="shared" ca="1" si="5"/>
        <v>Subcritical</v>
      </c>
      <c r="AL55" t="str">
        <f t="shared" ca="1" si="6"/>
        <v>Subcritical</v>
      </c>
      <c r="AM55">
        <f t="shared" ca="1" si="7"/>
        <v>647.82742977719522</v>
      </c>
      <c r="AN55">
        <f t="shared" ca="1" si="8"/>
        <v>647.78747695858021</v>
      </c>
      <c r="AO55">
        <f t="shared" ca="1" si="9"/>
        <v>10.164005619957948</v>
      </c>
      <c r="AP55">
        <f t="shared" ca="1" si="10"/>
        <v>10.180163460583344</v>
      </c>
    </row>
    <row r="56" spans="1:42" x14ac:dyDescent="0.35">
      <c r="A56">
        <v>13</v>
      </c>
      <c r="B56">
        <v>1</v>
      </c>
      <c r="C56">
        <f t="shared" ca="1" si="11"/>
        <v>0.97932113276116373</v>
      </c>
      <c r="D56">
        <f t="shared" ca="1" si="12"/>
        <v>647.82742977719522</v>
      </c>
      <c r="E56">
        <f t="shared" ca="1" si="13"/>
        <v>647.78747695858021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 ca="1">IF(AND(N7="None",N8="None"),0,IF(N8="None",G56,IF(N7="None",0,MAX(0,G56*C56))))</f>
        <v>49.945377770819348</v>
      </c>
      <c r="J56">
        <f ca="1">IF(AND(N7="None",N8="None"),0,IF(N8="None",0,IF(N7="None",G56,MAX(0,G56-I56))))</f>
        <v>1.0546222291806515</v>
      </c>
      <c r="K56">
        <f>P5</f>
        <v>637</v>
      </c>
      <c r="L56">
        <f>P6</f>
        <v>637.1</v>
      </c>
      <c r="M56">
        <f>P7</f>
        <v>635.5</v>
      </c>
      <c r="N56">
        <f>P8</f>
        <v>631.54999999999995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636.85030574695588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640.61843936236448</v>
      </c>
      <c r="Q56">
        <f ca="1">L56+((ABS(H56)/MAX(((G33)+(I33)*(MAX($D$16,(L56)-(K33))))*(MAX($D$16,(L56)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AC56)-(J33))))*(MAX($D$16,(AC56)-(J33))),0.000001)),$D$9*((((ABS(H56)/MAX(((G33)+(I33)*(MAX($D$16,(L56)-(K33))))*(MAX($D$16,(L56)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L56)-(K33))))*(MAX($D$16,(L56)-(K33))),0.000001))^2)/(2*$I$5)))))+($D$10*(ABS((X33)-(W33))/90)*MAX(((ABS(H56)/MAX(((F33)+(H33)*(MAX($D$16,(AC56)-(J33))))*(MAX($D$16,(AC56)-(J33))),0.000001))^2)/(2*$I$5),((ABS(H56)/MAX(((G33)+(I33)*(MAX($D$16,(L56)-(K33))))*(MAX($D$16,(L56)-(K33))),0.000001))^2)/(2*$I$5)))+(($D$11*0.00000015*(ABS(G56)/MAX(ABS(F56),0.000001))^2*MAX(((ABS(H56)/MAX(((F33)+(H33)*(MAX($D$16,(AC56)-(J33))))*(MAX($D$16,(AC56)-(J33))),0.000001))^2)/(2*$I$5),((ABS(H56)/MAX(((G33)+(I33)*(MAX($D$16,(L56)-(K33))))*(MAX($D$16,(L56)-(K33))),0.000001))^2)/(2*$I$5))))-((ABS(H56)/MAX(((F33)+(H33)*(MAX($D$16,(AC56)-(J33))))*(MAX($D$16,(AC56)-(J33))),0.000001))^2)/(2*$I$5)</f>
        <v>637.1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635.55172054435934</v>
      </c>
      <c r="S56">
        <f ca="1">M56+((ABS(I56)/MAX(((G34)+(I34)*(MAX($D$16,(M56)-(K34))))*(MAX($D$16,(M56)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AD56)-(J34))))*(MAX($D$16,(AD56)-(J34))),0.000001)),$D$9*((((ABS(I56)/MAX(((G34)+(I34)*(MAX($D$16,(M56)-(K34))))*(MAX($D$16,(M56)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M56)-(K34))))*(MAX($D$16,(M56)-(K34))),0.000001))^2)/(2*$I$5)))))+($D$10*(ABS((X34)-(W34))/90)*MAX(((ABS(I56)/MAX(((F34)+(H34)*(MAX($D$16,(AD56)-(J34))))*(MAX($D$16,(AD56)-(J34))),0.000001))^2)/(2*$I$5),((ABS(I56)/MAX(((G34)+(I34)*(MAX($D$16,(M56)-(K34))))*(MAX($D$16,(M56)-(K34))),0.000001))^2)/(2*$I$5)))+(0)-((ABS(I56)/MAX(((F34)+(H34)*(MAX($D$16,(AD56)-(J34))))*(MAX($D$16,(AD56)-(J34))),0.000001))^2)/(2*$I$5)</f>
        <v>635.5138645814045</v>
      </c>
      <c r="T56">
        <f ca="1">N56+((ABS(J56)/MAX(((G35)+(I35)*(MAX($D$16,(N56)-(K35))))*(MAX($D$16,(N56)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AD56)-(J35))))*(MAX($D$16,(AD56)-(J35))),0.000001)),$D$9*((((ABS(J56)/MAX(((G35)+(I35)*(MAX($D$16,(N56)-(K35))))*(MAX($D$16,(N56)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N56)-(K35))))*(MAX($D$16,(N56)-(K35))),0.000001))^2)/(2*$I$5)))))+($D$10*(ABS((X35)-(W35))/90)*MAX(((ABS(J56)/MAX(((F35)+(H35)*(MAX($D$16,(AD56)-(J35))))*(MAX($D$16,(AD56)-(J35))),0.000001))^2)/(2*$I$5),((ABS(J56)/MAX(((G35)+(I35)*(MAX($D$16,(N56)-(K35))))*(MAX($D$16,(N56)-(K35))),0.000001))^2)/(2*$I$5)))+(($D$11*0.34699541*(ABS(I56)/MAX(ABS(G56),0.000001))^2*MAX(((ABS(J56)/MAX(((F35)+(H35)*(MAX($D$16,(AD56)-(J35))))*(MAX($D$16,(AD56)-(J35))),0.000001))^2)/(2*$I$5),((ABS(J56)/MAX(((G35)+(I35)*(MAX($D$16,(N56)-(K35))))*(MAX($D$16,(N56)-(K35))),0.000001))^2)/(2*$I$5))))-((ABS(J56)/MAX(((F35)+(H35)*(MAX($D$16,(AD56)-(J35))))*(MAX($D$16,(AD56)-(J35))),0.000001))^2)/(2*$I$5)</f>
        <v>640.55535774040266</v>
      </c>
      <c r="U56">
        <f ca="1">((((G31)*(MAX($D$16,(AE56)-(K31)))^2)/2+(I31)*(MAX($D$16,(AE56)-(K31)))^3/3+(ABS(F56)^2)/($I$5*MAX(((G31)+(I31)*(MAX($D$16,(AE56)-(K31))))*(MAX($D$16,(AE56)-(K31))),0.000001)))-(IF(N6="None",((((F32)*(MAX($D$16,(AE56)-(J32)))^2)/2+(H32)*(MAX($D$16,(AE56)-(J32)))^3/3+(ABS(G56)^2)/($I$5*MAX(((F32)+(H32)*(MAX($D$16,(AE56)-(J32))))*(MAX($D$16,(AE56)-(J32))),0.000001)))*0.72785025),(((((F32)*(MAX($D$16,(AE56)-(J32)))^2)/2+(H32)*(MAX($D$16,(AE56)-(J32)))^3/3+(ABS(G56)^2)/($I$5*MAX(((F32)+(H32)*(MAX($D$16,(AE56)-(J32))))*(MAX($D$16,(AE56)-(J32))),0.000001)))*0.72785025)+((((F33)*(MAX($D$16,(AE56)-(J33)))^2)/2+(H33)*(MAX($D$16,(AE56)-(J33)))^3/3+(ABS(H56)^2)/($I$5*MAX(((F33)+(H33)*(MAX($D$16,(AE56)-(J33))))*(MAX($D$16,(AE56)-(J33))),0.000001)))*0.99999971)))))/MAX(((G31)*(MAX($D$16,(AE56)-(K31)))^2)/2+(I31)*(MAX($D$16,(AE56)-(K31)))^3/3+(ABS(F56)^2)/($I$5*MAX(((G31)+(I31)*(MAX($D$16,(AE56)-(K31))))*(MAX($D$16,(AE56)-(K31))),0.000001)),0.000001)</f>
        <v>-0.17915078666665912</v>
      </c>
      <c r="V56">
        <f ca="1">((((G32)*(MAX($D$16,(AF56)-(K32)))^2)/2+(I32)*(MAX($D$16,(AF56)-(K32)))^3/3+(ABS(G56)^2)/($I$5*MAX(((G32)+(I32)*(MAX($D$16,(AF56)-(K32))))*(MAX($D$16,(AF56)-(K32))),0.000001)))-(IF(AND(N7="None",N8="None"),0,IF(N8="None",((((F34)*(MAX($D$16,(AF56)-(J34)))^2)/2+(H34)*(MAX($D$16,(AF56)-(J34)))^3/3+(ABS(I56)^2)/($I$5*MAX(((F34)+(H34)*(MAX($D$16,(AF56)-(J34))))*(MAX($D$16,(AF56)-(J34))),0.000001)))*1),IF(N7="None",((((F35)*(MAX($D$16,(AF56)-(J35)))^2)/2+(H35)*(MAX($D$16,(AF56)-(J35)))^3/3+(ABS(J56)^2)/($I$5*MAX(((F35)+(H35)*(MAX($D$16,(AF56)-(J35))))*(MAX($D$16,(AF56)-(J35))),0.000001)))*0.30600918),(((((F34)*(MAX($D$16,(AF56)-(J34)))^2)/2+(H34)*(MAX($D$16,(AF56)-(J34)))^3/3+(ABS(I56)^2)/($I$5*MAX(((F34)+(H34)*(MAX($D$16,(AF56)-(J34))))*(MAX($D$16,(AF56)-(J34))),0.000001)))*1)+((((F35)*(MAX($D$16,(AF56)-(J35)))^2)/2+(H35)*(MAX($D$16,(AF56)-(J35)))^3/3+(ABS(J56)^2)/($I$5*MAX(((F35)+(H35)*(MAX($D$16,(AF56)-(J35))))*(MAX($D$16,(AF56)-(J35))),0.000001)))*0.30600918)))))))/MAX(((G32)*(MAX($D$16,(AF56)-(K32)))^2)/2+(I32)*(MAX($D$16,(AF56)-(K32)))^3/3+(ABS(G56)^2)/($I$5*MAX(((G32)+(I32)*(MAX($D$16,(AF56)-(K32))))*(MAX($D$16,(AF56)-(K32))),0.000001)),0.000001)</f>
        <v>-0.31183179217979123</v>
      </c>
      <c r="W56">
        <f ca="1">ABS((IF(N6="None",P56,MAX(P56,Q56)))-D56)</f>
        <v>7.2089904148307369</v>
      </c>
      <c r="X56">
        <f ca="1">ABS((IF(AND(N7="None",N8="None"),E56,IF(N8="None",S56,IF(N7="None",T56,MAX(S56,T56)))))-E56)</f>
        <v>7.2321192181775587</v>
      </c>
      <c r="Y56">
        <f ca="1">IF($D$20=0,B56,IFERROR(IF(N6="None",1,MIN(0.98,MAX(0.02,B56+$D$14*((Q56-P56)/MAX(ABS(D56),1))))),B56))</f>
        <v>0.98</v>
      </c>
      <c r="Z56">
        <f ca="1">IF($D$20=0,C56,IFERROR(IF(AND(N7="None",N8="None"),C56,IF(N8="None",1,IF(N7="None",0,MIN(0.98,MAX(0.02,C56+$D$14*((T56-S56)/MAX(ABS(E56),1))))))),C56))</f>
        <v>0.97994374352019453</v>
      </c>
      <c r="AA56">
        <f t="shared" ca="1" si="3"/>
        <v>645.30454358746067</v>
      </c>
      <c r="AB56">
        <f t="shared" ca="1" si="4"/>
        <v>645.25654261063949</v>
      </c>
      <c r="AC56">
        <f ca="1">IF($D$20=0,D56,IF(AC56=0,(IF(N6="None",P56,MAX(P56,Q56))),IF(ABS((IF(N6="None",P56,MAX(P56,Q56)))-AC56)&lt;$D$19,AC56,MAX((K31)+$D$16,AC56+$D$13*(((IF(N6="None",P56,MAX(P56,Q56)))-AC56))))))</f>
        <v>640.61918352081068</v>
      </c>
      <c r="AD56">
        <f ca="1">IF($D$20=0,E56,IF(AD56=0,(IF(AND(N7="None",N8="None"),E56,IF(N8="None",S56,IF(N7="None",T56,MAX(S56,T56))))),IF(ABS((IF(AND(N7="None",N8="None"),E56,IF(N8="None",S56,IF(N7="None",T56,MAX(S56,T56)))))-AD56)&lt;$D$19,AD56,MAX((K32)+$D$16,AD56+$D$13*(((IF(AND(N7="None",N8="None"),E56,IF(N8="None",S56,IF(N7="None",T56,MAX(S56,T56)))))-AD56))))))</f>
        <v>640.55623596446389</v>
      </c>
      <c r="AE56">
        <f ca="1">IF($D$20=0,D56,IF(AE56=0,O56,IF(ABS(U56)&lt;$D$19,AE56,MAX((K31)+$D$16,AE56+($D$13*(((O56)-AE56)+(U56*MAX(ABS(AE56-(K31)),1))))))))</f>
        <v>636.46252872339687</v>
      </c>
      <c r="AF56">
        <f ca="1">IF($D$20=0,E56,IF(AF56=0,R56,IF(ABS(V56)&lt;$D$19,AF56,MAX((K32)+$D$16,AF56+($D$13*(((R56)-AF56)+(V56*MAX(ABS(AF56-(K32)),1))))))))</f>
        <v>634.67773779479762</v>
      </c>
      <c r="AG56">
        <f ca="1">((G31)*(MAX($D$16,(AC56)-(K31)))^2)/2+(I31)*(MAX($D$16,(AC56)-(K31)))^3/3+(ABS(F56)^2)/($I$5*MAX(((G31)+(I31)*(MAX($D$16,(AC56)-(K31))))*(MAX($D$16,(AC56)-(K31))),0.000001))</f>
        <v>137.41608511997822</v>
      </c>
      <c r="AH56">
        <f ca="1">((G31)*(MAX($D$16,(AE56)-(K31)))^2)/2+(I31)*(MAX($D$16,(AE56)-(K31)))^3/3+(ABS(F56)^2)/($I$5*MAX(((G31)+(I31)*(MAX($D$16,(AE56)-(K31))))*(MAX($D$16,(AE56)-(K31))),0.000001))</f>
        <v>34.04098728388847</v>
      </c>
      <c r="AI56">
        <f ca="1">((G32)*(MAX($D$16,(AD56)-(K32)))^2)/2+(I32)*(MAX($D$16,(AD56)-(K32)))^3/3+(ABS(G56)^2)/($I$5*MAX(((G32)+(I32)*(MAX($D$16,(AD56)-(K32))))*(MAX($D$16,(AD56)-(K32))),0.000001))</f>
        <v>387.57426713321331</v>
      </c>
      <c r="AJ56">
        <f ca="1">((G32)*(MAX($D$16,(AF56)-(K32)))^2)/2+(I32)*(MAX($D$16,(AF56)-(K32)))^3/3+(ABS(G56)^2)/($I$5*MAX(((G32)+(I32)*(MAX($D$16,(AF56)-(K32))))*(MAX($D$16,(AF56)-(K32))),0.000001))</f>
        <v>49.354804812684705</v>
      </c>
      <c r="AK56" t="str">
        <f t="shared" ca="1" si="5"/>
        <v>Subcritical</v>
      </c>
      <c r="AL56" t="str">
        <f t="shared" ca="1" si="6"/>
        <v>Subcritical</v>
      </c>
      <c r="AM56">
        <f t="shared" ca="1" si="7"/>
        <v>645.30454358746067</v>
      </c>
      <c r="AN56">
        <f t="shared" ca="1" si="8"/>
        <v>645.25654261063949</v>
      </c>
      <c r="AO56">
        <f t="shared" ca="1" si="9"/>
        <v>7.2082462563845411</v>
      </c>
      <c r="AP56">
        <f t="shared" ca="1" si="10"/>
        <v>7.2312409941163196</v>
      </c>
    </row>
    <row r="57" spans="1:42" x14ac:dyDescent="0.35">
      <c r="A57">
        <v>14</v>
      </c>
      <c r="B57">
        <v>1</v>
      </c>
      <c r="C57">
        <f t="shared" ca="1" si="11"/>
        <v>0.97994374352019453</v>
      </c>
      <c r="D57">
        <f t="shared" ca="1" si="12"/>
        <v>645.30454358746067</v>
      </c>
      <c r="E57">
        <f t="shared" ca="1" si="13"/>
        <v>645.25654261063949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 ca="1">IF(AND(N7="None",N8="None"),0,IF(N8="None",G57,IF(N7="None",0,MAX(0,G57*C57))))</f>
        <v>49.97713091952992</v>
      </c>
      <c r="J57">
        <f ca="1">IF(AND(N7="None",N8="None"),0,IF(N8="None",0,IF(N7="None",G57,MAX(0,G57-I57))))</f>
        <v>1.0228690804700804</v>
      </c>
      <c r="K57">
        <f>P5</f>
        <v>637</v>
      </c>
      <c r="L57">
        <f>P6</f>
        <v>637.1</v>
      </c>
      <c r="M57">
        <f>P7</f>
        <v>635.5</v>
      </c>
      <c r="N57">
        <f>P8</f>
        <v>631.54999999999995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636.85030574695588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640.09963059503309</v>
      </c>
      <c r="Q57">
        <f ca="1">L57+((ABS(H57)/MAX(((G33)+(I33)*(MAX($D$16,(L57)-(K33))))*(MAX($D$16,(L57)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AC57)-(J33))))*(MAX($D$16,(AC57)-(J33))),0.000001)),$D$9*((((ABS(H57)/MAX(((G33)+(I33)*(MAX($D$16,(L57)-(K33))))*(MAX($D$16,(L57)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L57)-(K33))))*(MAX($D$16,(L57)-(K33))),0.000001))^2)/(2*$I$5)))))+($D$10*(ABS((X33)-(W33))/90)*MAX(((ABS(H57)/MAX(((F33)+(H33)*(MAX($D$16,(AC57)-(J33))))*(MAX($D$16,(AC57)-(J33))),0.000001))^2)/(2*$I$5),((ABS(H57)/MAX(((G33)+(I33)*(MAX($D$16,(L57)-(K33))))*(MAX($D$16,(L57)-(K33))),0.000001))^2)/(2*$I$5)))+(($D$11*0.00000015*(ABS(G57)/MAX(ABS(F57),0.000001))^2*MAX(((ABS(H57)/MAX(((F33)+(H33)*(MAX($D$16,(AC57)-(J33))))*(MAX($D$16,(AC57)-(J33))),0.000001))^2)/(2*$I$5),((ABS(H57)/MAX(((G33)+(I33)*(MAX($D$16,(L57)-(K33))))*(MAX($D$16,(L57)-(K33))),0.000001))^2)/(2*$I$5))))-((ABS(H57)/MAX(((F33)+(H33)*(MAX($D$16,(AC57)-(J33))))*(MAX($D$16,(AC57)-(J33))),0.000001))^2)/(2*$I$5)</f>
        <v>637.1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635.55149106638271</v>
      </c>
      <c r="S57">
        <f ca="1">M57+((ABS(I57)/MAX(((G34)+(I34)*(MAX($D$16,(M57)-(K34))))*(MAX($D$16,(M57)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AD57)-(J34))))*(MAX($D$16,(AD57)-(J34))),0.000001)),$D$9*((((ABS(I57)/MAX(((G34)+(I34)*(MAX($D$16,(M57)-(K34))))*(MAX($D$16,(M57)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M57)-(K34))))*(MAX($D$16,(M57)-(K34))),0.000001))^2)/(2*$I$5)))))+($D$10*(ABS((X34)-(W34))/90)*MAX(((ABS(I57)/MAX(((F34)+(H34)*(MAX($D$16,(AD57)-(J34))))*(MAX($D$16,(AD57)-(J34))),0.000001))^2)/(2*$I$5),((ABS(I57)/MAX(((G34)+(I34)*(MAX($D$16,(M57)-(K34))))*(MAX($D$16,(M57)-(K34))),0.000001))^2)/(2*$I$5)))+(0)-((ABS(I57)/MAX(((F34)+(H34)*(MAX($D$16,(AD57)-(J34))))*(MAX($D$16,(AD57)-(J34))),0.000001))^2)/(2*$I$5)</f>
        <v>635.51151776561062</v>
      </c>
      <c r="T57">
        <f ca="1">N57+((ABS(J57)/MAX(((G35)+(I35)*(MAX($D$16,(N57)-(K35))))*(MAX($D$16,(N57)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AD57)-(J35))))*(MAX($D$16,(AD57)-(J35))),0.000001)),$D$9*((((ABS(J57)/MAX(((G35)+(I35)*(MAX($D$16,(N57)-(K35))))*(MAX($D$16,(N57)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N57)-(K35))))*(MAX($D$16,(N57)-(K35))),0.000001))^2)/(2*$I$5)))))+($D$10*(ABS((X35)-(W35))/90)*MAX(((ABS(J57)/MAX(((F35)+(H35)*(MAX($D$16,(AD57)-(J35))))*(MAX($D$16,(AD57)-(J35))),0.000001))^2)/(2*$I$5),((ABS(J57)/MAX(((G35)+(I35)*(MAX($D$16,(N57)-(K35))))*(MAX($D$16,(N57)-(K35))),0.000001))^2)/(2*$I$5)))+(($D$11*0.34699541*(ABS(I57)/MAX(ABS(G57),0.000001))^2*MAX(((ABS(J57)/MAX(((F35)+(H35)*(MAX($D$16,(AD57)-(J35))))*(MAX($D$16,(AD57)-(J35))),0.000001))^2)/(2*$I$5),((ABS(J57)/MAX(((G35)+(I35)*(MAX($D$16,(N57)-(K35))))*(MAX($D$16,(N57)-(K35))),0.000001))^2)/(2*$I$5))))-((ABS(J57)/MAX(((F35)+(H35)*(MAX($D$16,(AD57)-(J35))))*(MAX($D$16,(AD57)-(J35))),0.000001))^2)/(2*$I$5)</f>
        <v>640.02170793373728</v>
      </c>
      <c r="U57">
        <f ca="1">((((G31)*(MAX($D$16,(AE57)-(K31)))^2)/2+(I31)*(MAX($D$16,(AE57)-(K31)))^3/3+(ABS(F57)^2)/($I$5*MAX(((G31)+(I31)*(MAX($D$16,(AE57)-(K31))))*(MAX($D$16,(AE57)-(K31))),0.000001)))-(IF(N6="None",((((F32)*(MAX($D$16,(AE57)-(J32)))^2)/2+(H32)*(MAX($D$16,(AE57)-(J32)))^3/3+(ABS(G57)^2)/($I$5*MAX(((F32)+(H32)*(MAX($D$16,(AE57)-(J32))))*(MAX($D$16,(AE57)-(J32))),0.000001)))*0.72785025),(((((F32)*(MAX($D$16,(AE57)-(J32)))^2)/2+(H32)*(MAX($D$16,(AE57)-(J32)))^3/3+(ABS(G57)^2)/($I$5*MAX(((F32)+(H32)*(MAX($D$16,(AE57)-(J32))))*(MAX($D$16,(AE57)-(J32))),0.000001)))*0.72785025)+((((F33)*(MAX($D$16,(AE57)-(J33)))^2)/2+(H33)*(MAX($D$16,(AE57)-(J33)))^3/3+(ABS(H57)^2)/($I$5*MAX(((F33)+(H33)*(MAX($D$16,(AE57)-(J33))))*(MAX($D$16,(AE57)-(J33))),0.000001)))*0.99999971)))))/MAX(((G31)*(MAX($D$16,(AE57)-(K31)))^2)/2+(I31)*(MAX($D$16,(AE57)-(K31)))^3/3+(ABS(F57)^2)/($I$5*MAX(((G31)+(I31)*(MAX($D$16,(AE57)-(K31))))*(MAX($D$16,(AE57)-(K31))),0.000001)),0.000001)</f>
        <v>-0.17915078666665912</v>
      </c>
      <c r="V57">
        <f ca="1">((((G32)*(MAX($D$16,(AF57)-(K32)))^2)/2+(I32)*(MAX($D$16,(AF57)-(K32)))^3/3+(ABS(G57)^2)/($I$5*MAX(((G32)+(I32)*(MAX($D$16,(AF57)-(K32))))*(MAX($D$16,(AF57)-(K32))),0.000001)))-(IF(AND(N7="None",N8="None"),0,IF(N8="None",((((F34)*(MAX($D$16,(AF57)-(J34)))^2)/2+(H34)*(MAX($D$16,(AF57)-(J34)))^3/3+(ABS(I57)^2)/($I$5*MAX(((F34)+(H34)*(MAX($D$16,(AF57)-(J34))))*(MAX($D$16,(AF57)-(J34))),0.000001)))*1),IF(N7="None",((((F35)*(MAX($D$16,(AF57)-(J35)))^2)/2+(H35)*(MAX($D$16,(AF57)-(J35)))^3/3+(ABS(J57)^2)/($I$5*MAX(((F35)+(H35)*(MAX($D$16,(AF57)-(J35))))*(MAX($D$16,(AF57)-(J35))),0.000001)))*0.30600918),(((((F34)*(MAX($D$16,(AF57)-(J34)))^2)/2+(H34)*(MAX($D$16,(AF57)-(J34)))^3/3+(ABS(I57)^2)/($I$5*MAX(((F34)+(H34)*(MAX($D$16,(AF57)-(J34))))*(MAX($D$16,(AF57)-(J34))),0.000001)))*1)+((((F35)*(MAX($D$16,(AF57)-(J35)))^2)/2+(H35)*(MAX($D$16,(AF57)-(J35)))^3/3+(ABS(J57)^2)/($I$5*MAX(((F35)+(H35)*(MAX($D$16,(AF57)-(J35))))*(MAX($D$16,(AF57)-(J35))),0.000001)))*0.30600918)))))))/MAX(((G32)*(MAX($D$16,(AF57)-(K32)))^2)/2+(I32)*(MAX($D$16,(AF57)-(K32)))^3/3+(ABS(G57)^2)/($I$5*MAX(((G32)+(I32)*(MAX($D$16,(AF57)-(K32))))*(MAX($D$16,(AF57)-(K32))),0.000001)),0.000001)</f>
        <v>-0.31203310043968552</v>
      </c>
      <c r="W57">
        <f ca="1">ABS((IF(N6="None",P57,MAX(P57,Q57)))-D57)</f>
        <v>5.2049129924275803</v>
      </c>
      <c r="X57">
        <f ca="1">ABS((IF(AND(N7="None",N8="None"),E57,IF(N8="None",S57,IF(N7="None",T57,MAX(S57,T57)))))-E57)</f>
        <v>5.23483467690221</v>
      </c>
      <c r="Y57">
        <f ca="1">IF($D$20=0,B57,IFERROR(IF(N6="None",1,MIN(0.98,MAX(0.02,B57+$D$14*((Q57-P57)/MAX(ABS(D57),1))))),B57))</f>
        <v>0.98</v>
      </c>
      <c r="Z57">
        <f ca="1">IF($D$20=0,C57,IFERROR(IF(AND(N7="None",N8="None"),C57,IF(N8="None",1,IF(N7="None",0,MIN(0.98,MAX(0.02,C57+$D$14*((T57-S57)/MAX(ABS(E57),1))))))),C57))</f>
        <v>0.98</v>
      </c>
      <c r="AA57">
        <f t="shared" ca="1" si="3"/>
        <v>643.48316210882149</v>
      </c>
      <c r="AB57">
        <f t="shared" ca="1" si="4"/>
        <v>643.42462172707656</v>
      </c>
      <c r="AC57">
        <f ca="1">IF($D$20=0,D57,IF(AC57=0,(IF(N6="None",P57,MAX(P57,Q57))),IF(ABS((IF(N6="None",P57,MAX(P57,Q57)))-AC57)&lt;$D$19,AC57,MAX((K31)+$D$16,AC57+$D$13*(((IF(N6="None",P57,MAX(P57,Q57)))-AC57))))))</f>
        <v>640.10059650563437</v>
      </c>
      <c r="AD57">
        <f ca="1">IF($D$20=0,E57,IF(AD57=0,(IF(AND(N7="None",N8="None"),E57,IF(N8="None",S57,IF(N7="None",T57,MAX(S57,T57))))),IF(ABS((IF(AND(N7="None",N8="None"),E57,IF(N8="None",S57,IF(N7="None",T57,MAX(S57,T57)))))-AD57)&lt;$D$19,AD57,MAX((K32)+$D$16,AD57+$D$13*(((IF(AND(N7="None",N8="None"),E57,IF(N8="None",S57,IF(N7="None",T57,MAX(S57,T57)))))-AD57))))))</f>
        <v>640.02248294331696</v>
      </c>
      <c r="AE57">
        <f ca="1">IF($D$20=0,D57,IF(AE57=0,O57,IF(ABS(U57)&lt;$D$19,AE57,MAX((K31)+$D$16,AE57+($D$13*(((O57)-AE57)+(U57*MAX(ABS(AE57-(K31)),1))))))))</f>
        <v>636.46252872339687</v>
      </c>
      <c r="AF57">
        <f ca="1">IF($D$20=0,E57,IF(AF57=0,R57,IF(ABS(V57)&lt;$D$19,AF57,MAX((K32)+$D$16,AF57+($D$13*(((R57)-AF57)+(V57*MAX(ABS(AF57-(K32)),1))))))))</f>
        <v>634.67713286170203</v>
      </c>
      <c r="AG57">
        <f ca="1">((G31)*(MAX($D$16,(AC57)-(K31)))^2)/2+(I31)*(MAX($D$16,(AC57)-(K31)))^3/3+(ABS(F57)^2)/($I$5*MAX(((G31)+(I31)*(MAX($D$16,(AC57)-(K31))))*(MAX($D$16,(AC57)-(K31))),0.000001))</f>
        <v>117.37185318598279</v>
      </c>
      <c r="AH57">
        <f ca="1">((G31)*(MAX($D$16,(AE57)-(K31)))^2)/2+(I31)*(MAX($D$16,(AE57)-(K31)))^3/3+(ABS(F57)^2)/($I$5*MAX(((G31)+(I31)*(MAX($D$16,(AE57)-(K31))))*(MAX($D$16,(AE57)-(K31))),0.000001))</f>
        <v>34.04098728388847</v>
      </c>
      <c r="AI57">
        <f ca="1">((G32)*(MAX($D$16,(AD57)-(K32)))^2)/2+(I32)*(MAX($D$16,(AD57)-(K32)))^3/3+(ABS(G57)^2)/($I$5*MAX(((G32)+(I32)*(MAX($D$16,(AD57)-(K32))))*(MAX($D$16,(AD57)-(K32))),0.000001))</f>
        <v>341.93322713786893</v>
      </c>
      <c r="AJ57">
        <f ca="1">((G32)*(MAX($D$16,(AF57)-(K32)))^2)/2+(I32)*(MAX($D$16,(AF57)-(K32)))^3/3+(ABS(G57)^2)/($I$5*MAX(((G32)+(I32)*(MAX($D$16,(AF57)-(K32))))*(MAX($D$16,(AF57)-(K32))),0.000001))</f>
        <v>49.339503747329857</v>
      </c>
      <c r="AK57" t="str">
        <f t="shared" ca="1" si="5"/>
        <v>Subcritical</v>
      </c>
      <c r="AL57" t="str">
        <f t="shared" ca="1" si="6"/>
        <v>Subcritical</v>
      </c>
      <c r="AM57">
        <f t="shared" ca="1" si="7"/>
        <v>643.48316210882149</v>
      </c>
      <c r="AN57">
        <f t="shared" ca="1" si="8"/>
        <v>643.42462172707656</v>
      </c>
      <c r="AO57">
        <f t="shared" ca="1" si="9"/>
        <v>5.2039470818262998</v>
      </c>
      <c r="AP57">
        <f t="shared" ca="1" si="10"/>
        <v>5.2340596673225264</v>
      </c>
    </row>
    <row r="58" spans="1:42" x14ac:dyDescent="0.35">
      <c r="A58">
        <v>15</v>
      </c>
      <c r="B58">
        <v>1</v>
      </c>
      <c r="C58">
        <f t="shared" ca="1" si="11"/>
        <v>0.98</v>
      </c>
      <c r="D58">
        <f t="shared" ca="1" si="12"/>
        <v>643.48316210882149</v>
      </c>
      <c r="E58">
        <f t="shared" ca="1" si="13"/>
        <v>643.42462172707656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 ca="1">IF(AND(N7="None",N8="None"),0,IF(N8="None",G58,IF(N7="None",0,MAX(0,G58*C58))))</f>
        <v>49.98</v>
      </c>
      <c r="J58">
        <f ca="1">IF(AND(N7="None",N8="None"),0,IF(N8="None",0,IF(N7="None",G58,MAX(0,G58-I58))))</f>
        <v>1.0200000000000031</v>
      </c>
      <c r="K58">
        <f>P5</f>
        <v>637</v>
      </c>
      <c r="L58">
        <f>P6</f>
        <v>637.1</v>
      </c>
      <c r="M58">
        <f>P7</f>
        <v>635.5</v>
      </c>
      <c r="N58">
        <f>P8</f>
        <v>631.54999999999995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636.85030574695588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640.05380687774755</v>
      </c>
      <c r="Q58">
        <f ca="1">L58+((ABS(H58)/MAX(((G33)+(I33)*(MAX($D$16,(L58)-(K33))))*(MAX($D$16,(L58)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AC58)-(J33))))*(MAX($D$16,(AC58)-(J33))),0.000001)),$D$9*((((ABS(H58)/MAX(((G33)+(I33)*(MAX($D$16,(L58)-(K33))))*(MAX($D$16,(L58)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L58)-(K33))))*(MAX($D$16,(L58)-(K33))),0.000001))^2)/(2*$I$5)))))+($D$10*(ABS((X33)-(W33))/90)*MAX(((ABS(H58)/MAX(((F33)+(H33)*(MAX($D$16,(AC58)-(J33))))*(MAX($D$16,(AC58)-(J33))),0.000001))^2)/(2*$I$5),((ABS(H58)/MAX(((G33)+(I33)*(MAX($D$16,(L58)-(K33))))*(MAX($D$16,(L58)-(K33))),0.000001))^2)/(2*$I$5)))+(($D$11*0.00000015*(ABS(G58)/MAX(ABS(F58),0.000001))^2*MAX(((ABS(H58)/MAX(((F33)+(H33)*(MAX($D$16,(AC58)-(J33))))*(MAX($D$16,(AC58)-(J33))),0.000001))^2)/(2*$I$5),((ABS(H58)/MAX(((G33)+(I33)*(MAX($D$16,(L58)-(K33))))*(MAX($D$16,(L58)-(K33))),0.000001))^2)/(2*$I$5))))-((ABS(H58)/MAX(((F33)+(H33)*(MAX($D$16,(AC58)-(J33))))*(MAX($D$16,(AC58)-(J33))),0.000001))^2)/(2*$I$5)</f>
        <v>637.1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635.55147030420267</v>
      </c>
      <c r="S58">
        <f ca="1">M58+((ABS(I58)/MAX(((G34)+(I34)*(MAX($D$16,(M58)-(K34))))*(MAX($D$16,(M58)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AD58)-(J34))))*(MAX($D$16,(AD58)-(J34))),0.000001)),$D$9*((((ABS(I58)/MAX(((G34)+(I34)*(MAX($D$16,(M58)-(K34))))*(MAX($D$16,(M58)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M58)-(K34))))*(MAX($D$16,(M58)-(K34))),0.000001))^2)/(2*$I$5)))))+($D$10*(ABS((X34)-(W34))/90)*MAX(((ABS(I58)/MAX(((F34)+(H34)*(MAX($D$16,(AD58)-(J34))))*(MAX($D$16,(AD58)-(J34))),0.000001))^2)/(2*$I$5),((ABS(I58)/MAX(((G34)+(I34)*(MAX($D$16,(M58)-(K34))))*(MAX($D$16,(M58)-(K34))),0.000001))^2)/(2*$I$5)))+(0)-((ABS(I58)/MAX(((F34)+(H34)*(MAX($D$16,(AD58)-(J34))))*(MAX($D$16,(AD58)-(J34))),0.000001))^2)/(2*$I$5)</f>
        <v>635.51128631737788</v>
      </c>
      <c r="T58">
        <f ca="1">N58+((ABS(J58)/MAX(((G35)+(I35)*(MAX($D$16,(N58)-(K35))))*(MAX($D$16,(N58)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AD58)-(J35))))*(MAX($D$16,(AD58)-(J35))),0.000001)),$D$9*((((ABS(J58)/MAX(((G35)+(I35)*(MAX($D$16,(N58)-(K35))))*(MAX($D$16,(N58)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N58)-(K35))))*(MAX($D$16,(N58)-(K35))),0.000001))^2)/(2*$I$5)))))+($D$10*(ABS((X35)-(W35))/90)*MAX(((ABS(J58)/MAX(((F35)+(H35)*(MAX($D$16,(AD58)-(J35))))*(MAX($D$16,(AD58)-(J35))),0.000001))^2)/(2*$I$5),((ABS(J58)/MAX(((G35)+(I35)*(MAX($D$16,(N58)-(K35))))*(MAX($D$16,(N58)-(K35))),0.000001))^2)/(2*$I$5)))+(($D$11*0.34699541*(ABS(I58)/MAX(ABS(G58),0.000001))^2*MAX(((ABS(J58)/MAX(((F35)+(H35)*(MAX($D$16,(AD58)-(J35))))*(MAX($D$16,(AD58)-(J35))),0.000001))^2)/(2*$I$5),((ABS(J58)/MAX(((G35)+(I35)*(MAX($D$16,(N58)-(K35))))*(MAX($D$16,(N58)-(K35))),0.000001))^2)/(2*$I$5))))-((ABS(J58)/MAX(((F35)+(H35)*(MAX($D$16,(AD58)-(J35))))*(MAX($D$16,(AD58)-(J35))),0.000001))^2)/(2*$I$5)</f>
        <v>639.97429104422963</v>
      </c>
      <c r="U58">
        <f ca="1">((((G31)*(MAX($D$16,(AE58)-(K31)))^2)/2+(I31)*(MAX($D$16,(AE58)-(K31)))^3/3+(ABS(F58)^2)/($I$5*MAX(((G31)+(I31)*(MAX($D$16,(AE58)-(K31))))*(MAX($D$16,(AE58)-(K31))),0.000001)))-(IF(N6="None",((((F32)*(MAX($D$16,(AE58)-(J32)))^2)/2+(H32)*(MAX($D$16,(AE58)-(J32)))^3/3+(ABS(G58)^2)/($I$5*MAX(((F32)+(H32)*(MAX($D$16,(AE58)-(J32))))*(MAX($D$16,(AE58)-(J32))),0.000001)))*0.72785025),(((((F32)*(MAX($D$16,(AE58)-(J32)))^2)/2+(H32)*(MAX($D$16,(AE58)-(J32)))^3/3+(ABS(G58)^2)/($I$5*MAX(((F32)+(H32)*(MAX($D$16,(AE58)-(J32))))*(MAX($D$16,(AE58)-(J32))),0.000001)))*0.72785025)+((((F33)*(MAX($D$16,(AE58)-(J33)))^2)/2+(H33)*(MAX($D$16,(AE58)-(J33)))^3/3+(ABS(H58)^2)/($I$5*MAX(((F33)+(H33)*(MAX($D$16,(AE58)-(J33))))*(MAX($D$16,(AE58)-(J33))),0.000001)))*0.99999971)))))/MAX(((G31)*(MAX($D$16,(AE58)-(K31)))^2)/2+(I31)*(MAX($D$16,(AE58)-(K31)))^3/3+(ABS(F58)^2)/($I$5*MAX(((G31)+(I31)*(MAX($D$16,(AE58)-(K31))))*(MAX($D$16,(AE58)-(K31))),0.000001)),0.000001)</f>
        <v>-0.17915078666665912</v>
      </c>
      <c r="V58">
        <f ca="1">((((G32)*(MAX($D$16,(AF58)-(K32)))^2)/2+(I32)*(MAX($D$16,(AF58)-(K32)))^3/3+(ABS(G58)^2)/($I$5*MAX(((G32)+(I32)*(MAX($D$16,(AF58)-(K32))))*(MAX($D$16,(AF58)-(K32))),0.000001)))-(IF(AND(N7="None",N8="None"),0,IF(N8="None",((((F34)*(MAX($D$16,(AF58)-(J34)))^2)/2+(H34)*(MAX($D$16,(AF58)-(J34)))^3/3+(ABS(I58)^2)/($I$5*MAX(((F34)+(H34)*(MAX($D$16,(AF58)-(J34))))*(MAX($D$16,(AF58)-(J34))),0.000001)))*1),IF(N7="None",((((F35)*(MAX($D$16,(AF58)-(J35)))^2)/2+(H35)*(MAX($D$16,(AF58)-(J35)))^3/3+(ABS(J58)^2)/($I$5*MAX(((F35)+(H35)*(MAX($D$16,(AF58)-(J35))))*(MAX($D$16,(AF58)-(J35))),0.000001)))*0.30600918),(((((F34)*(MAX($D$16,(AF58)-(J34)))^2)/2+(H34)*(MAX($D$16,(AF58)-(J34)))^3/3+(ABS(I58)^2)/($I$5*MAX(((F34)+(H34)*(MAX($D$16,(AF58)-(J34))))*(MAX($D$16,(AF58)-(J34))),0.000001)))*1)+((((F35)*(MAX($D$16,(AF58)-(J35)))^2)/2+(H35)*(MAX($D$16,(AF58)-(J35)))^3/3+(ABS(J58)^2)/($I$5*MAX(((F35)+(H35)*(MAX($D$16,(AF58)-(J35))))*(MAX($D$16,(AF58)-(J35))),0.000001)))*0.30600918)))))))/MAX(((G32)*(MAX($D$16,(AF58)-(K32)))^2)/2+(I32)*(MAX($D$16,(AF58)-(K32)))^3/3+(ABS(G58)^2)/($I$5*MAX(((G32)+(I32)*(MAX($D$16,(AF58)-(K32))))*(MAX($D$16,(AF58)-(K32))),0.000001)),0.000001)</f>
        <v>-0.31205130742549086</v>
      </c>
      <c r="W58">
        <f ca="1">ABS((IF(N6="None",P58,MAX(P58,Q58)))-D58)</f>
        <v>3.4293552310739415</v>
      </c>
      <c r="X58">
        <f ca="1">ABS((IF(AND(N7="None",N8="None"),E58,IF(N8="None",S58,IF(N7="None",T58,MAX(S58,T58)))))-E58)</f>
        <v>3.4503306828469249</v>
      </c>
      <c r="Y58">
        <f ca="1">IF($D$20=0,B58,IFERROR(IF(N6="None",1,MIN(0.98,MAX(0.02,B58+$D$14*((Q58-P58)/MAX(ABS(D58),1))))),B58))</f>
        <v>0.98</v>
      </c>
      <c r="Z58">
        <f ca="1">IF($D$20=0,C58,IFERROR(IF(AND(N7="None",N8="None"),C58,IF(N8="None",1,IF(N7="None",0,MIN(0.98,MAX(0.02,C58+$D$14*((T58-S58)/MAX(ABS(E58),1))))))),C58))</f>
        <v>0.98</v>
      </c>
      <c r="AA58">
        <f t="shared" ca="1" si="3"/>
        <v>642.28312143113317</v>
      </c>
      <c r="AB58">
        <f t="shared" ca="1" si="4"/>
        <v>642.21728370642427</v>
      </c>
      <c r="AC58">
        <f ca="1">IF($D$20=0,D58,IF(AC58=0,(IF(N6="None",P58,MAX(P58,Q58))),IF(ABS((IF(N6="None",P58,MAX(P58,Q58)))-AC58)&lt;$D$19,AC58,MAX((K31)+$D$16,AC58+$D$13*(((IF(N6="None",P58,MAX(P58,Q58)))-AC58))))))</f>
        <v>640.05447445828327</v>
      </c>
      <c r="AD58">
        <f ca="1">IF($D$20=0,E58,IF(AD58=0,(IF(AND(N7="None",N8="None"),E58,IF(N8="None",S58,IF(N7="None",T58,MAX(S58,T58))))),IF(ABS((IF(AND(N7="None",N8="None"),E58,IF(N8="None",S58,IF(N7="None",T58,MAX(S58,T58)))))-AD58)&lt;$D$19,AD58,MAX((K32)+$D$16,AD58+$D$13*(((IF(AND(N7="None",N8="None"),E58,IF(N8="None",S58,IF(N7="None",T58,MAX(S58,T58)))))-AD58))))))</f>
        <v>639.97508452521276</v>
      </c>
      <c r="AE58">
        <f ca="1">IF($D$20=0,D58,IF(AE58=0,O58,IF(ABS(U58)&lt;$D$19,AE58,MAX((K31)+$D$16,AE58+($D$13*(((O58)-AE58)+(U58*MAX(ABS(AE58-(K31)),1))))))))</f>
        <v>636.46252872339687</v>
      </c>
      <c r="AF58">
        <f ca="1">IF($D$20=0,E58,IF(AF58=0,R58,IF(ABS(V58)&lt;$D$19,AF58,MAX((K32)+$D$16,AF58+($D$13*(((R58)-AF58)+(V58*MAX(ABS(AF58-(K32)),1))))))))</f>
        <v>634.67707815303868</v>
      </c>
      <c r="AG58">
        <f ca="1">((G31)*(MAX($D$16,(AC58)-(K31)))^2)/2+(I31)*(MAX($D$16,(AC58)-(K31)))^3/3+(ABS(F58)^2)/($I$5*MAX(((G31)+(I31)*(MAX($D$16,(AC58)-(K31))))*(MAX($D$16,(AC58)-(K31))),0.000001))</f>
        <v>115.6795515197762</v>
      </c>
      <c r="AH58">
        <f ca="1">((G31)*(MAX($D$16,(AE58)-(K31)))^2)/2+(I31)*(MAX($D$16,(AE58)-(K31)))^3/3+(ABS(F58)^2)/($I$5*MAX(((G31)+(I31)*(MAX($D$16,(AE58)-(K31))))*(MAX($D$16,(AE58)-(K31))),0.000001))</f>
        <v>34.04098728388847</v>
      </c>
      <c r="AI58">
        <f ca="1">((G32)*(MAX($D$16,(AD58)-(K32)))^2)/2+(I32)*(MAX($D$16,(AD58)-(K32)))^3/3+(ABS(G58)^2)/($I$5*MAX(((G32)+(I32)*(MAX($D$16,(AD58)-(K32))))*(MAX($D$16,(AD58)-(K32))),0.000001))</f>
        <v>338.02201899671275</v>
      </c>
      <c r="AJ58">
        <f ca="1">((G32)*(MAX($D$16,(AF58)-(K32)))^2)/2+(I32)*(MAX($D$16,(AF58)-(K32)))^3/3+(ABS(G58)^2)/($I$5*MAX(((G32)+(I32)*(MAX($D$16,(AF58)-(K32))))*(MAX($D$16,(AF58)-(K32))),0.000001))</f>
        <v>49.33812018332047</v>
      </c>
      <c r="AK58" t="str">
        <f t="shared" ca="1" si="5"/>
        <v>Subcritical</v>
      </c>
      <c r="AL58" t="str">
        <f t="shared" ca="1" si="6"/>
        <v>Subcritical</v>
      </c>
      <c r="AM58">
        <f t="shared" ca="1" si="7"/>
        <v>642.28312143113317</v>
      </c>
      <c r="AN58">
        <f t="shared" ca="1" si="8"/>
        <v>642.21728370642427</v>
      </c>
      <c r="AO58">
        <f t="shared" ca="1" si="9"/>
        <v>3.4286876505382224</v>
      </c>
      <c r="AP58">
        <f t="shared" ca="1" si="10"/>
        <v>3.4495372018637909</v>
      </c>
    </row>
    <row r="59" spans="1:42" x14ac:dyDescent="0.35">
      <c r="A59">
        <v>16</v>
      </c>
      <c r="B59">
        <v>1</v>
      </c>
      <c r="C59">
        <f t="shared" ca="1" si="11"/>
        <v>0.98</v>
      </c>
      <c r="D59">
        <f t="shared" ca="1" si="12"/>
        <v>642.28312143113317</v>
      </c>
      <c r="E59">
        <f t="shared" ca="1" si="13"/>
        <v>642.21728370642427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 ca="1">IF(AND(N7="None",N8="None"),0,IF(N8="None",G59,IF(N7="None",0,MAX(0,G59*C59))))</f>
        <v>49.98</v>
      </c>
      <c r="J59">
        <f ca="1">IF(AND(N7="None",N8="None"),0,IF(N8="None",0,IF(N7="None",G59,MAX(0,G59-I59))))</f>
        <v>1.0200000000000031</v>
      </c>
      <c r="K59">
        <f>P5</f>
        <v>637</v>
      </c>
      <c r="L59">
        <f>P6</f>
        <v>637.1</v>
      </c>
      <c r="M59">
        <f>P7</f>
        <v>635.5</v>
      </c>
      <c r="N59">
        <f>P8</f>
        <v>631.54999999999995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636.85030574695588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640.05395108639766</v>
      </c>
      <c r="Q59">
        <f ca="1">L59+((ABS(H59)/MAX(((G33)+(I33)*(MAX($D$16,(L59)-(K33))))*(MAX($D$16,(L59)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AC59)-(J33))))*(MAX($D$16,(AC59)-(J33))),0.000001)),$D$9*((((ABS(H59)/MAX(((G33)+(I33)*(MAX($D$16,(L59)-(K33))))*(MAX($D$16,(L59)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L59)-(K33))))*(MAX($D$16,(L59)-(K33))),0.000001))^2)/(2*$I$5)))))+($D$10*(ABS((X33)-(W33))/90)*MAX(((ABS(H59)/MAX(((F33)+(H33)*(MAX($D$16,(AC59)-(J33))))*(MAX($D$16,(AC59)-(J33))),0.000001))^2)/(2*$I$5),((ABS(H59)/MAX(((G33)+(I33)*(MAX($D$16,(L59)-(K33))))*(MAX($D$16,(L59)-(K33))),0.000001))^2)/(2*$I$5)))+(($D$11*0.00000015*(ABS(G59)/MAX(ABS(F59),0.000001))^2*MAX(((ABS(H59)/MAX(((F33)+(H33)*(MAX($D$16,(AC59)-(J33))))*(MAX($D$16,(AC59)-(J33))),0.000001))^2)/(2*$I$5),((ABS(H59)/MAX(((G33)+(I33)*(MAX($D$16,(L59)-(K33))))*(MAX($D$16,(L59)-(K33))),0.000001))^2)/(2*$I$5))))-((ABS(H59)/MAX(((F33)+(H33)*(MAX($D$16,(AC59)-(J33))))*(MAX($D$16,(AC59)-(J33))),0.000001))^2)/(2*$I$5)</f>
        <v>637.1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635.55147030420267</v>
      </c>
      <c r="S59">
        <f ca="1">M59+((ABS(I59)/MAX(((G34)+(I34)*(MAX($D$16,(M59)-(K34))))*(MAX($D$16,(M59)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AD59)-(J34))))*(MAX($D$16,(AD59)-(J34))),0.000001)),$D$9*((((ABS(I59)/MAX(((G34)+(I34)*(MAX($D$16,(M59)-(K34))))*(MAX($D$16,(M59)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M59)-(K34))))*(MAX($D$16,(M59)-(K34))),0.000001))^2)/(2*$I$5)))))+($D$10*(ABS((X34)-(W34))/90)*MAX(((ABS(I59)/MAX(((F34)+(H34)*(MAX($D$16,(AD59)-(J34))))*(MAX($D$16,(AD59)-(J34))),0.000001))^2)/(2*$I$5),((ABS(I59)/MAX(((G34)+(I34)*(MAX($D$16,(M59)-(K34))))*(MAX($D$16,(M59)-(K34))),0.000001))^2)/(2*$I$5)))+(0)-((ABS(I59)/MAX(((F34)+(H34)*(MAX($D$16,(AD59)-(J34))))*(MAX($D$16,(AD59)-(J34))),0.000001))^2)/(2*$I$5)</f>
        <v>635.51128707363716</v>
      </c>
      <c r="T59">
        <f ca="1">N59+((ABS(J59)/MAX(((G35)+(I35)*(MAX($D$16,(N59)-(K35))))*(MAX($D$16,(N59)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AD59)-(J35))))*(MAX($D$16,(AD59)-(J35))),0.000001)),$D$9*((((ABS(J59)/MAX(((G35)+(I35)*(MAX($D$16,(N59)-(K35))))*(MAX($D$16,(N59)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N59)-(K35))))*(MAX($D$16,(N59)-(K35))),0.000001))^2)/(2*$I$5)))))+($D$10*(ABS((X35)-(W35))/90)*MAX(((ABS(J59)/MAX(((F35)+(H35)*(MAX($D$16,(AD59)-(J35))))*(MAX($D$16,(AD59)-(J35))),0.000001))^2)/(2*$I$5),((ABS(J59)/MAX(((G35)+(I35)*(MAX($D$16,(N59)-(K35))))*(MAX($D$16,(N59)-(K35))),0.000001))^2)/(2*$I$5)))+(($D$11*0.34699541*(ABS(I59)/MAX(ABS(G59),0.000001))^2*MAX(((ABS(J59)/MAX(((F35)+(H35)*(MAX($D$16,(AD59)-(J35))))*(MAX($D$16,(AD59)-(J35))),0.000001))^2)/(2*$I$5),((ABS(J59)/MAX(((G35)+(I35)*(MAX($D$16,(N59)-(K35))))*(MAX($D$16,(N59)-(K35))),0.000001))^2)/(2*$I$5))))-((ABS(J59)/MAX(((F35)+(H35)*(MAX($D$16,(AD59)-(J35))))*(MAX($D$16,(AD59)-(J35))),0.000001))^2)/(2*$I$5)</f>
        <v>639.97429104450521</v>
      </c>
      <c r="U59">
        <f ca="1">((((G31)*(MAX($D$16,(AE59)-(K31)))^2)/2+(I31)*(MAX($D$16,(AE59)-(K31)))^3/3+(ABS(F59)^2)/($I$5*MAX(((G31)+(I31)*(MAX($D$16,(AE59)-(K31))))*(MAX($D$16,(AE59)-(K31))),0.000001)))-(IF(N6="None",((((F32)*(MAX($D$16,(AE59)-(J32)))^2)/2+(H32)*(MAX($D$16,(AE59)-(J32)))^3/3+(ABS(G59)^2)/($I$5*MAX(((F32)+(H32)*(MAX($D$16,(AE59)-(J32))))*(MAX($D$16,(AE59)-(J32))),0.000001)))*0.72785025),(((((F32)*(MAX($D$16,(AE59)-(J32)))^2)/2+(H32)*(MAX($D$16,(AE59)-(J32)))^3/3+(ABS(G59)^2)/($I$5*MAX(((F32)+(H32)*(MAX($D$16,(AE59)-(J32))))*(MAX($D$16,(AE59)-(J32))),0.000001)))*0.72785025)+((((F33)*(MAX($D$16,(AE59)-(J33)))^2)/2+(H33)*(MAX($D$16,(AE59)-(J33)))^3/3+(ABS(H59)^2)/($I$5*MAX(((F33)+(H33)*(MAX($D$16,(AE59)-(J33))))*(MAX($D$16,(AE59)-(J33))),0.000001)))*0.99999971)))))/MAX(((G31)*(MAX($D$16,(AE59)-(K31)))^2)/2+(I31)*(MAX($D$16,(AE59)-(K31)))^3/3+(ABS(F59)^2)/($I$5*MAX(((G31)+(I31)*(MAX($D$16,(AE59)-(K31))))*(MAX($D$16,(AE59)-(K31))),0.000001)),0.000001)</f>
        <v>-0.17915078666665912</v>
      </c>
      <c r="V59">
        <f ca="1">((((G32)*(MAX($D$16,(AF59)-(K32)))^2)/2+(I32)*(MAX($D$16,(AF59)-(K32)))^3/3+(ABS(G59)^2)/($I$5*MAX(((G32)+(I32)*(MAX($D$16,(AF59)-(K32))))*(MAX($D$16,(AF59)-(K32))),0.000001)))-(IF(AND(N7="None",N8="None"),0,IF(N8="None",((((F34)*(MAX($D$16,(AF59)-(J34)))^2)/2+(H34)*(MAX($D$16,(AF59)-(J34)))^3/3+(ABS(I59)^2)/($I$5*MAX(((F34)+(H34)*(MAX($D$16,(AF59)-(J34))))*(MAX($D$16,(AF59)-(J34))),0.000001)))*1),IF(N7="None",((((F35)*(MAX($D$16,(AF59)-(J35)))^2)/2+(H35)*(MAX($D$16,(AF59)-(J35)))^3/3+(ABS(J59)^2)/($I$5*MAX(((F35)+(H35)*(MAX($D$16,(AF59)-(J35))))*(MAX($D$16,(AF59)-(J35))),0.000001)))*0.30600918),(((((F34)*(MAX($D$16,(AF59)-(J34)))^2)/2+(H34)*(MAX($D$16,(AF59)-(J34)))^3/3+(ABS(I59)^2)/($I$5*MAX(((F34)+(H34)*(MAX($D$16,(AF59)-(J34))))*(MAX($D$16,(AF59)-(J34))),0.000001)))*1)+((((F35)*(MAX($D$16,(AF59)-(J35)))^2)/2+(H35)*(MAX($D$16,(AF59)-(J35)))^3/3+(ABS(J59)^2)/($I$5*MAX(((F35)+(H35)*(MAX($D$16,(AF59)-(J35))))*(MAX($D$16,(AF59)-(J35))),0.000001)))*0.30600918)))))))/MAX(((G32)*(MAX($D$16,(AF59)-(K32)))^2)/2+(I32)*(MAX($D$16,(AF59)-(K32)))^3/3+(ABS(G59)^2)/($I$5*MAX(((G32)+(I32)*(MAX($D$16,(AF59)-(K32))))*(MAX($D$16,(AF59)-(K32))),0.000001)),0.000001)</f>
        <v>-0.31205130742549086</v>
      </c>
      <c r="W59">
        <f ca="1">ABS((IF(N6="None",P59,MAX(P59,Q59)))-D59)</f>
        <v>2.2291703447355076</v>
      </c>
      <c r="X59">
        <f ca="1">ABS((IF(AND(N7="None",N8="None"),E59,IF(N8="None",S59,IF(N7="None",T59,MAX(S59,T59)))))-E59)</f>
        <v>2.242992661919061</v>
      </c>
      <c r="Y59">
        <f ca="1">IF($D$20=0,B59,IFERROR(IF(N6="None",1,MIN(0.98,MAX(0.02,B59+$D$14*((Q59-P59)/MAX(ABS(D59),1))))),B59))</f>
        <v>0.98</v>
      </c>
      <c r="Z59">
        <f ca="1">IF($D$20=0,C59,IFERROR(IF(AND(N7="None",N8="None"),C59,IF(N8="None",1,IF(N7="None",0,MIN(0.98,MAX(0.02,C59+$D$14*((T59-S59)/MAX(ABS(E59),1))))))),C59))</f>
        <v>0.98</v>
      </c>
      <c r="AA59">
        <f t="shared" ca="1" si="3"/>
        <v>641.50318975944356</v>
      </c>
      <c r="AB59">
        <f t="shared" ca="1" si="4"/>
        <v>641.43256742541962</v>
      </c>
      <c r="AC59">
        <f ca="1">IF($D$20=0,D59,IF(AC59=0,(IF(N6="None",P59,MAX(P59,Q59))),IF(ABS((IF(N6="None",P59,MAX(P59,Q59)))-AC59)&lt;$D$19,AC59,MAX((K31)+$D$16,AC59+$D$13*(((IF(N6="None",P59,MAX(P59,Q59)))-AC59))))))</f>
        <v>640.05474522630561</v>
      </c>
      <c r="AD59">
        <f ca="1">IF($D$20=0,E59,IF(AD59=0,(IF(AND(N7="None",N8="None"),E59,IF(N8="None",S59,IF(N7="None",T59,MAX(S59,T59))))),IF(ABS((IF(AND(N7="None",N8="None"),E59,IF(N8="None",S59,IF(N7="None",T59,MAX(S59,T59)))))-AD59)&lt;$D$19,AD59,MAX((K32)+$D$16,AD59+$D$13*(((IF(AND(N7="None",N8="None"),E59,IF(N8="None",S59,IF(N7="None",T59,MAX(S59,T59)))))-AD59))))))</f>
        <v>639.975237189268</v>
      </c>
      <c r="AE59">
        <f ca="1">IF($D$20=0,D59,IF(AE59=0,O59,IF(ABS(U59)&lt;$D$19,AE59,MAX((K31)+$D$16,AE59+($D$13*(((O59)-AE59)+(U59*MAX(ABS(AE59-(K31)),1))))))))</f>
        <v>636.46252872339687</v>
      </c>
      <c r="AF59">
        <f ca="1">IF($D$20=0,E59,IF(AF59=0,R59,IF(ABS(V59)&lt;$D$19,AF59,MAX((K32)+$D$16,AF59+($D$13*(((R59)-AF59)+(V59*MAX(ABS(AF59-(K32)),1))))))))</f>
        <v>634.67707815303868</v>
      </c>
      <c r="AG59">
        <f ca="1">((G31)*(MAX($D$16,(AC59)-(K31)))^2)/2+(I31)*(MAX($D$16,(AC59)-(K31)))^3/3+(ABS(F59)^2)/($I$5*MAX(((G31)+(I31)*(MAX($D$16,(AC59)-(K31))))*(MAX($D$16,(AC59)-(K31))),0.000001))</f>
        <v>115.68944317088274</v>
      </c>
      <c r="AH59">
        <f ca="1">((G31)*(MAX($D$16,(AE59)-(K31)))^2)/2+(I31)*(MAX($D$16,(AE59)-(K31)))^3/3+(ABS(F59)^2)/($I$5*MAX(((G31)+(I31)*(MAX($D$16,(AE59)-(K31))))*(MAX($D$16,(AE59)-(K31))),0.000001))</f>
        <v>34.04098728388847</v>
      </c>
      <c r="AI59">
        <f ca="1">((G32)*(MAX($D$16,(AD59)-(K32)))^2)/2+(I32)*(MAX($D$16,(AD59)-(K32)))^3/3+(ABS(G59)^2)/($I$5*MAX(((G32)+(I32)*(MAX($D$16,(AD59)-(K32))))*(MAX($D$16,(AD59)-(K32))),0.000001))</f>
        <v>338.03457932537646</v>
      </c>
      <c r="AJ59">
        <f ca="1">((G32)*(MAX($D$16,(AF59)-(K32)))^2)/2+(I32)*(MAX($D$16,(AF59)-(K32)))^3/3+(ABS(G59)^2)/($I$5*MAX(((G32)+(I32)*(MAX($D$16,(AF59)-(K32))))*(MAX($D$16,(AF59)-(K32))),0.000001))</f>
        <v>49.33812018332047</v>
      </c>
      <c r="AK59" t="str">
        <f t="shared" ca="1" si="5"/>
        <v>Subcritical</v>
      </c>
      <c r="AL59" t="str">
        <f t="shared" ca="1" si="6"/>
        <v>Subcritical</v>
      </c>
      <c r="AM59">
        <f t="shared" ca="1" si="7"/>
        <v>641.50318975944356</v>
      </c>
      <c r="AN59">
        <f t="shared" ca="1" si="8"/>
        <v>641.43256742541962</v>
      </c>
      <c r="AO59">
        <f t="shared" ca="1" si="9"/>
        <v>2.2283762048275548</v>
      </c>
      <c r="AP59">
        <f t="shared" ca="1" si="10"/>
        <v>2.2420465171562682</v>
      </c>
    </row>
    <row r="60" spans="1:42" x14ac:dyDescent="0.35">
      <c r="A60">
        <v>17</v>
      </c>
      <c r="B60">
        <v>1</v>
      </c>
      <c r="C60">
        <f t="shared" ca="1" si="11"/>
        <v>0.98</v>
      </c>
      <c r="D60">
        <f t="shared" ca="1" si="12"/>
        <v>641.50318975944356</v>
      </c>
      <c r="E60">
        <f t="shared" ca="1" si="13"/>
        <v>641.43256742541962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 ca="1">IF(AND(N7="None",N8="None"),0,IF(N8="None",G60,IF(N7="None",0,MAX(0,G60*C60))))</f>
        <v>49.98</v>
      </c>
      <c r="J60">
        <f ca="1">IF(AND(N7="None",N8="None"),0,IF(N8="None",0,IF(N7="None",G60,MAX(0,G60-I60))))</f>
        <v>1.0200000000000031</v>
      </c>
      <c r="K60">
        <f>P5</f>
        <v>637</v>
      </c>
      <c r="L60">
        <f>P6</f>
        <v>637.1</v>
      </c>
      <c r="M60">
        <f>P7</f>
        <v>635.5</v>
      </c>
      <c r="N60">
        <f>P8</f>
        <v>631.54999999999995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636.85030574695588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640.0537428109767</v>
      </c>
      <c r="Q60">
        <f ca="1">L60+((ABS(H60)/MAX(((G33)+(I33)*(MAX($D$16,(L60)-(K33))))*(MAX($D$16,(L60)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AC60)-(J33))))*(MAX($D$16,(AC60)-(J33))),0.000001)),$D$9*((((ABS(H60)/MAX(((G33)+(I33)*(MAX($D$16,(L60)-(K33))))*(MAX($D$16,(L60)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L60)-(K33))))*(MAX($D$16,(L60)-(K33))),0.000001))^2)/(2*$I$5)))))+($D$10*(ABS((X33)-(W33))/90)*MAX(((ABS(H60)/MAX(((F33)+(H33)*(MAX($D$16,(AC60)-(J33))))*(MAX($D$16,(AC60)-(J33))),0.000001))^2)/(2*$I$5),((ABS(H60)/MAX(((G33)+(I33)*(MAX($D$16,(L60)-(K33))))*(MAX($D$16,(L60)-(K33))),0.000001))^2)/(2*$I$5)))+(($D$11*0.00000015*(ABS(G60)/MAX(ABS(F60),0.000001))^2*MAX(((ABS(H60)/MAX(((F33)+(H33)*(MAX($D$16,(AC60)-(J33))))*(MAX($D$16,(AC60)-(J33))),0.000001))^2)/(2*$I$5),((ABS(H60)/MAX(((G33)+(I33)*(MAX($D$16,(L60)-(K33))))*(MAX($D$16,(L60)-(K33))),0.000001))^2)/(2*$I$5))))-((ABS(H60)/MAX(((F33)+(H33)*(MAX($D$16,(AC60)-(J33))))*(MAX($D$16,(AC60)-(J33))),0.000001))^2)/(2*$I$5)</f>
        <v>637.1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635.55147030420267</v>
      </c>
      <c r="S60">
        <f ca="1">M60+((ABS(I60)/MAX(((G34)+(I34)*(MAX($D$16,(M60)-(K34))))*(MAX($D$16,(M60)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AD60)-(J34))))*(MAX($D$16,(AD60)-(J34))),0.000001)),$D$9*((((ABS(I60)/MAX(((G34)+(I34)*(MAX($D$16,(M60)-(K34))))*(MAX($D$16,(M60)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M60)-(K34))))*(MAX($D$16,(M60)-(K34))),0.000001))^2)/(2*$I$5)))))+($D$10*(ABS((X34)-(W34))/90)*MAX(((ABS(I60)/MAX(((F34)+(H34)*(MAX($D$16,(AD60)-(J34))))*(MAX($D$16,(AD60)-(J34))),0.000001))^2)/(2*$I$5),((ABS(I60)/MAX(((G34)+(I34)*(MAX($D$16,(M60)-(K34))))*(MAX($D$16,(M60)-(K34))),0.000001))^2)/(2*$I$5)))+(0)-((ABS(I60)/MAX(((F34)+(H34)*(MAX($D$16,(AD60)-(J34))))*(MAX($D$16,(AD60)-(J34))),0.000001))^2)/(2*$I$5)</f>
        <v>635.51128603300106</v>
      </c>
      <c r="T60">
        <f ca="1">N60+((ABS(J60)/MAX(((G35)+(I35)*(MAX($D$16,(N60)-(K35))))*(MAX($D$16,(N60)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AD60)-(J35))))*(MAX($D$16,(AD60)-(J35))),0.000001)),$D$9*((((ABS(J60)/MAX(((G35)+(I35)*(MAX($D$16,(N60)-(K35))))*(MAX($D$16,(N60)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N60)-(K35))))*(MAX($D$16,(N60)-(K35))),0.000001))^2)/(2*$I$5)))))+($D$10*(ABS((X35)-(W35))/90)*MAX(((ABS(J60)/MAX(((F35)+(H35)*(MAX($D$16,(AD60)-(J35))))*(MAX($D$16,(AD60)-(J35))),0.000001))^2)/(2*$I$5),((ABS(J60)/MAX(((G35)+(I35)*(MAX($D$16,(N60)-(K35))))*(MAX($D$16,(N60)-(K35))),0.000001))^2)/(2*$I$5)))+(($D$11*0.34699541*(ABS(I60)/MAX(ABS(G60),0.000001))^2*MAX(((ABS(J60)/MAX(((F35)+(H35)*(MAX($D$16,(AD60)-(J35))))*(MAX($D$16,(AD60)-(J35))),0.000001))^2)/(2*$I$5),((ABS(J60)/MAX(((G35)+(I35)*(MAX($D$16,(N60)-(K35))))*(MAX($D$16,(N60)-(K35))),0.000001))^2)/(2*$I$5))))-((ABS(J60)/MAX(((F35)+(H35)*(MAX($D$16,(AD60)-(J35))))*(MAX($D$16,(AD60)-(J35))),0.000001))^2)/(2*$I$5)</f>
        <v>639.97429104412595</v>
      </c>
      <c r="U60">
        <f ca="1">((((G31)*(MAX($D$16,(AE60)-(K31)))^2)/2+(I31)*(MAX($D$16,(AE60)-(K31)))^3/3+(ABS(F60)^2)/($I$5*MAX(((G31)+(I31)*(MAX($D$16,(AE60)-(K31))))*(MAX($D$16,(AE60)-(K31))),0.000001)))-(IF(N6="None",((((F32)*(MAX($D$16,(AE60)-(J32)))^2)/2+(H32)*(MAX($D$16,(AE60)-(J32)))^3/3+(ABS(G60)^2)/($I$5*MAX(((F32)+(H32)*(MAX($D$16,(AE60)-(J32))))*(MAX($D$16,(AE60)-(J32))),0.000001)))*0.72785025),(((((F32)*(MAX($D$16,(AE60)-(J32)))^2)/2+(H32)*(MAX($D$16,(AE60)-(J32)))^3/3+(ABS(G60)^2)/($I$5*MAX(((F32)+(H32)*(MAX($D$16,(AE60)-(J32))))*(MAX($D$16,(AE60)-(J32))),0.000001)))*0.72785025)+((((F33)*(MAX($D$16,(AE60)-(J33)))^2)/2+(H33)*(MAX($D$16,(AE60)-(J33)))^3/3+(ABS(H60)^2)/($I$5*MAX(((F33)+(H33)*(MAX($D$16,(AE60)-(J33))))*(MAX($D$16,(AE60)-(J33))),0.000001)))*0.99999971)))))/MAX(((G31)*(MAX($D$16,(AE60)-(K31)))^2)/2+(I31)*(MAX($D$16,(AE60)-(K31)))^3/3+(ABS(F60)^2)/($I$5*MAX(((G31)+(I31)*(MAX($D$16,(AE60)-(K31))))*(MAX($D$16,(AE60)-(K31))),0.000001)),0.000001)</f>
        <v>-0.17915078666665912</v>
      </c>
      <c r="V60">
        <f ca="1">((((G32)*(MAX($D$16,(AF60)-(K32)))^2)/2+(I32)*(MAX($D$16,(AF60)-(K32)))^3/3+(ABS(G60)^2)/($I$5*MAX(((G32)+(I32)*(MAX($D$16,(AF60)-(K32))))*(MAX($D$16,(AF60)-(K32))),0.000001)))-(IF(AND(N7="None",N8="None"),0,IF(N8="None",((((F34)*(MAX($D$16,(AF60)-(J34)))^2)/2+(H34)*(MAX($D$16,(AF60)-(J34)))^3/3+(ABS(I60)^2)/($I$5*MAX(((F34)+(H34)*(MAX($D$16,(AF60)-(J34))))*(MAX($D$16,(AF60)-(J34))),0.000001)))*1),IF(N7="None",((((F35)*(MAX($D$16,(AF60)-(J35)))^2)/2+(H35)*(MAX($D$16,(AF60)-(J35)))^3/3+(ABS(J60)^2)/($I$5*MAX(((F35)+(H35)*(MAX($D$16,(AF60)-(J35))))*(MAX($D$16,(AF60)-(J35))),0.000001)))*0.30600918),(((((F34)*(MAX($D$16,(AF60)-(J34)))^2)/2+(H34)*(MAX($D$16,(AF60)-(J34)))^3/3+(ABS(I60)^2)/($I$5*MAX(((F34)+(H34)*(MAX($D$16,(AF60)-(J34))))*(MAX($D$16,(AF60)-(J34))),0.000001)))*1)+((((F35)*(MAX($D$16,(AF60)-(J35)))^2)/2+(H35)*(MAX($D$16,(AF60)-(J35)))^3/3+(ABS(J60)^2)/($I$5*MAX(((F35)+(H35)*(MAX($D$16,(AF60)-(J35))))*(MAX($D$16,(AF60)-(J35))),0.000001)))*0.30600918)))))))/MAX(((G32)*(MAX($D$16,(AF60)-(K32)))^2)/2+(I32)*(MAX($D$16,(AF60)-(K32)))^3/3+(ABS(G60)^2)/($I$5*MAX(((G32)+(I32)*(MAX($D$16,(AF60)-(K32))))*(MAX($D$16,(AF60)-(K32))),0.000001)),0.000001)</f>
        <v>-0.31205130742549086</v>
      </c>
      <c r="W60">
        <f ca="1">ABS((IF(N6="None",P60,MAX(P60,Q60)))-D60)</f>
        <v>1.4494469484668571</v>
      </c>
      <c r="X60">
        <f ca="1">ABS((IF(AND(N7="None",N8="None"),E60,IF(N8="None",S60,IF(N7="None",T60,MAX(S60,T60)))))-E60)</f>
        <v>1.4582763812936719</v>
      </c>
      <c r="Y60">
        <f ca="1">IF($D$20=0,B60,IFERROR(IF(N6="None",1,MIN(0.98,MAX(0.02,B60+$D$14*((Q60-P60)/MAX(ABS(D60),1))))),B60))</f>
        <v>0.98</v>
      </c>
      <c r="Z60">
        <f ca="1">IF($D$20=0,C60,IFERROR(IF(AND(N7="None",N8="None"),C60,IF(N8="None",1,IF(N7="None",0,MIN(0.98,MAX(0.02,C60+$D$14*((T60-S60)/MAX(ABS(E60),1))))))),C60))</f>
        <v>0.98</v>
      </c>
      <c r="AA60">
        <f t="shared" ca="1" si="3"/>
        <v>640.99623099871008</v>
      </c>
      <c r="AB60">
        <f t="shared" ca="1" si="4"/>
        <v>640.92242831888382</v>
      </c>
      <c r="AC60">
        <f ca="1">IF($D$20=0,D60,IF(AC60=0,(IF(N6="None",P60,MAX(P60,Q60))),IF(ABS((IF(N6="None",P60,MAX(P60,Q60)))-AC60)&lt;$D$19,AC60,MAX((K31)+$D$16,AC60+$D$13*(((IF(N6="None",P60,MAX(P60,Q60)))-AC60))))))</f>
        <v>640.05473615734797</v>
      </c>
      <c r="AD60">
        <f ca="1">IF($D$20=0,E60,IF(AD60=0,(IF(AND(N7="None",N8="None"),E60,IF(N8="None",S60,IF(N7="None",T60,MAX(S60,T60))))),IF(ABS((IF(AND(N7="None",N8="None"),E60,IF(N8="None",S60,IF(N7="None",T60,MAX(S60,T60)))))-AD60)&lt;$D$19,AD60,MAX((K32)+$D$16,AD60+$D$13*(((IF(AND(N7="None",N8="None"),E60,IF(N8="None",S60,IF(N7="None",T60,MAX(S60,T60)))))-AD60))))))</f>
        <v>639.97502712103164</v>
      </c>
      <c r="AE60">
        <f ca="1">IF($D$20=0,D60,IF(AE60=0,O60,IF(ABS(U60)&lt;$D$19,AE60,MAX((K31)+$D$16,AE60+($D$13*(((O60)-AE60)+(U60*MAX(ABS(AE60-(K31)),1))))))))</f>
        <v>636.46252872339687</v>
      </c>
      <c r="AF60">
        <f ca="1">IF($D$20=0,E60,IF(AF60=0,R60,IF(ABS(V60)&lt;$D$19,AF60,MAX((K32)+$D$16,AF60+($D$13*(((R60)-AF60)+(V60*MAX(ABS(AF60-(K32)),1))))))))</f>
        <v>634.67707815303868</v>
      </c>
      <c r="AG60">
        <f ca="1">((G31)*(MAX($D$16,(AC60)-(K31)))^2)/2+(I31)*(MAX($D$16,(AC60)-(K31)))^3/3+(ABS(F60)^2)/($I$5*MAX(((G31)+(I31)*(MAX($D$16,(AC60)-(K31))))*(MAX($D$16,(AC60)-(K31))),0.000001))</f>
        <v>115.68911185698741</v>
      </c>
      <c r="AH60">
        <f ca="1">((G31)*(MAX($D$16,(AE60)-(K31)))^2)/2+(I31)*(MAX($D$16,(AE60)-(K31)))^3/3+(ABS(F60)^2)/($I$5*MAX(((G31)+(I31)*(MAX($D$16,(AE60)-(K31))))*(MAX($D$16,(AE60)-(K31))),0.000001))</f>
        <v>34.04098728388847</v>
      </c>
      <c r="AI60">
        <f ca="1">((G32)*(MAX($D$16,(AD60)-(K32)))^2)/2+(I32)*(MAX($D$16,(AD60)-(K32)))^3/3+(ABS(G60)^2)/($I$5*MAX(((G32)+(I32)*(MAX($D$16,(AD60)-(K32))))*(MAX($D$16,(AD60)-(K32))),0.000001))</f>
        <v>338.01729616987507</v>
      </c>
      <c r="AJ60">
        <f ca="1">((G32)*(MAX($D$16,(AF60)-(K32)))^2)/2+(I32)*(MAX($D$16,(AF60)-(K32)))^3/3+(ABS(G60)^2)/($I$5*MAX(((G32)+(I32)*(MAX($D$16,(AF60)-(K32))))*(MAX($D$16,(AF60)-(K32))),0.000001))</f>
        <v>49.33812018332047</v>
      </c>
      <c r="AK60" t="str">
        <f t="shared" ca="1" si="5"/>
        <v>Subcritical</v>
      </c>
      <c r="AL60" t="str">
        <f t="shared" ca="1" si="6"/>
        <v>Subcritical</v>
      </c>
      <c r="AM60">
        <f t="shared" ca="1" si="7"/>
        <v>640.99623099871008</v>
      </c>
      <c r="AN60">
        <f t="shared" ca="1" si="8"/>
        <v>640.92242831888382</v>
      </c>
      <c r="AO60">
        <f t="shared" ca="1" si="9"/>
        <v>1.4484536020955829</v>
      </c>
      <c r="AP60">
        <f t="shared" ca="1" si="10"/>
        <v>1.457540304387976</v>
      </c>
    </row>
    <row r="61" spans="1:42" x14ac:dyDescent="0.35">
      <c r="A61">
        <v>18</v>
      </c>
      <c r="B61">
        <v>1</v>
      </c>
      <c r="C61">
        <f t="shared" ca="1" si="11"/>
        <v>0.98</v>
      </c>
      <c r="D61">
        <f t="shared" ca="1" si="12"/>
        <v>640.99623099871008</v>
      </c>
      <c r="E61">
        <f t="shared" ca="1" si="13"/>
        <v>640.92242831888382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 ca="1">IF(AND(N7="None",N8="None"),0,IF(N8="None",G61,IF(N7="None",0,MAX(0,G61*C61))))</f>
        <v>49.98</v>
      </c>
      <c r="J61">
        <f ca="1">IF(AND(N7="None",N8="None"),0,IF(N8="None",0,IF(N7="None",G61,MAX(0,G61-I61))))</f>
        <v>1.0200000000000031</v>
      </c>
      <c r="K61">
        <f>P5</f>
        <v>637</v>
      </c>
      <c r="L61">
        <f>P6</f>
        <v>637.1</v>
      </c>
      <c r="M61">
        <f>P7</f>
        <v>635.5</v>
      </c>
      <c r="N61">
        <f>P8</f>
        <v>631.54999999999995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636.85030574695588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640.05386387070871</v>
      </c>
      <c r="Q61">
        <f ca="1">L61+((ABS(H61)/MAX(((G33)+(I33)*(MAX($D$16,(L61)-(K33))))*(MAX($D$16,(L61)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AC61)-(J33))))*(MAX($D$16,(AC61)-(J33))),0.000001)),$D$9*((((ABS(H61)/MAX(((G33)+(I33)*(MAX($D$16,(L61)-(K33))))*(MAX($D$16,(L61)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L61)-(K33))))*(MAX($D$16,(L61)-(K33))),0.000001))^2)/(2*$I$5)))))+($D$10*(ABS((X33)-(W33))/90)*MAX(((ABS(H61)/MAX(((F33)+(H33)*(MAX($D$16,(AC61)-(J33))))*(MAX($D$16,(AC61)-(J33))),0.000001))^2)/(2*$I$5),((ABS(H61)/MAX(((G33)+(I33)*(MAX($D$16,(L61)-(K33))))*(MAX($D$16,(L61)-(K33))),0.000001))^2)/(2*$I$5)))+(($D$11*0.00000015*(ABS(G61)/MAX(ABS(F61),0.000001))^2*MAX(((ABS(H61)/MAX(((F33)+(H33)*(MAX($D$16,(AC61)-(J33))))*(MAX($D$16,(AC61)-(J33))),0.000001))^2)/(2*$I$5),((ABS(H61)/MAX(((G33)+(I33)*(MAX($D$16,(L61)-(K33))))*(MAX($D$16,(L61)-(K33))),0.000001))^2)/(2*$I$5))))-((ABS(H61)/MAX(((F33)+(H33)*(MAX($D$16,(AC61)-(J33))))*(MAX($D$16,(AC61)-(J33))),0.000001))^2)/(2*$I$5)</f>
        <v>637.1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635.55147030420267</v>
      </c>
      <c r="S61">
        <f ca="1">M61+((ABS(I61)/MAX(((G34)+(I34)*(MAX($D$16,(M61)-(K34))))*(MAX($D$16,(M61)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AD61)-(J34))))*(MAX($D$16,(AD61)-(J34))),0.000001)),$D$9*((((ABS(I61)/MAX(((G34)+(I34)*(MAX($D$16,(M61)-(K34))))*(MAX($D$16,(M61)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M61)-(K34))))*(MAX($D$16,(M61)-(K34))),0.000001))^2)/(2*$I$5)))))+($D$10*(ABS((X34)-(W34))/90)*MAX(((ABS(I61)/MAX(((F34)+(H34)*(MAX($D$16,(AD61)-(J34))))*(MAX($D$16,(AD61)-(J34))),0.000001))^2)/(2*$I$5),((ABS(I61)/MAX(((G34)+(I34)*(MAX($D$16,(M61)-(K34))))*(MAX($D$16,(M61)-(K34))),0.000001))^2)/(2*$I$5)))+(0)-((ABS(I61)/MAX(((F34)+(H34)*(MAX($D$16,(AD61)-(J34))))*(MAX($D$16,(AD61)-(J34))),0.000001))^2)/(2*$I$5)</f>
        <v>635.51128662082499</v>
      </c>
      <c r="T61">
        <f ca="1">N61+((ABS(J61)/MAX(((G35)+(I35)*(MAX($D$16,(N61)-(K35))))*(MAX($D$16,(N61)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AD61)-(J35))))*(MAX($D$16,(AD61)-(J35))),0.000001)),$D$9*((((ABS(J61)/MAX(((G35)+(I35)*(MAX($D$16,(N61)-(K35))))*(MAX($D$16,(N61)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N61)-(K35))))*(MAX($D$16,(N61)-(K35))),0.000001))^2)/(2*$I$5)))))+($D$10*(ABS((X35)-(W35))/90)*MAX(((ABS(J61)/MAX(((F35)+(H35)*(MAX($D$16,(AD61)-(J35))))*(MAX($D$16,(AD61)-(J35))),0.000001))^2)/(2*$I$5),((ABS(J61)/MAX(((G35)+(I35)*(MAX($D$16,(N61)-(K35))))*(MAX($D$16,(N61)-(K35))),0.000001))^2)/(2*$I$5)))+(($D$11*0.34699541*(ABS(I61)/MAX(ABS(G61),0.000001))^2*MAX(((ABS(J61)/MAX(((F35)+(H35)*(MAX($D$16,(AD61)-(J35))))*(MAX($D$16,(AD61)-(J35))),0.000001))^2)/(2*$I$5),((ABS(J61)/MAX(((G35)+(I35)*(MAX($D$16,(N61)-(K35))))*(MAX($D$16,(N61)-(K35))),0.000001))^2)/(2*$I$5))))-((ABS(J61)/MAX(((F35)+(H35)*(MAX($D$16,(AD61)-(J35))))*(MAX($D$16,(AD61)-(J35))),0.000001))^2)/(2*$I$5)</f>
        <v>639.97429104434013</v>
      </c>
      <c r="U61">
        <f ca="1">((((G31)*(MAX($D$16,(AE61)-(K31)))^2)/2+(I31)*(MAX($D$16,(AE61)-(K31)))^3/3+(ABS(F61)^2)/($I$5*MAX(((G31)+(I31)*(MAX($D$16,(AE61)-(K31))))*(MAX($D$16,(AE61)-(K31))),0.000001)))-(IF(N6="None",((((F32)*(MAX($D$16,(AE61)-(J32)))^2)/2+(H32)*(MAX($D$16,(AE61)-(J32)))^3/3+(ABS(G61)^2)/($I$5*MAX(((F32)+(H32)*(MAX($D$16,(AE61)-(J32))))*(MAX($D$16,(AE61)-(J32))),0.000001)))*0.72785025),(((((F32)*(MAX($D$16,(AE61)-(J32)))^2)/2+(H32)*(MAX($D$16,(AE61)-(J32)))^3/3+(ABS(G61)^2)/($I$5*MAX(((F32)+(H32)*(MAX($D$16,(AE61)-(J32))))*(MAX($D$16,(AE61)-(J32))),0.000001)))*0.72785025)+((((F33)*(MAX($D$16,(AE61)-(J33)))^2)/2+(H33)*(MAX($D$16,(AE61)-(J33)))^3/3+(ABS(H61)^2)/($I$5*MAX(((F33)+(H33)*(MAX($D$16,(AE61)-(J33))))*(MAX($D$16,(AE61)-(J33))),0.000001)))*0.99999971)))))/MAX(((G31)*(MAX($D$16,(AE61)-(K31)))^2)/2+(I31)*(MAX($D$16,(AE61)-(K31)))^3/3+(ABS(F61)^2)/($I$5*MAX(((G31)+(I31)*(MAX($D$16,(AE61)-(K31))))*(MAX($D$16,(AE61)-(K31))),0.000001)),0.000001)</f>
        <v>-0.17915078666665912</v>
      </c>
      <c r="V61">
        <f ca="1">((((G32)*(MAX($D$16,(AF61)-(K32)))^2)/2+(I32)*(MAX($D$16,(AF61)-(K32)))^3/3+(ABS(G61)^2)/($I$5*MAX(((G32)+(I32)*(MAX($D$16,(AF61)-(K32))))*(MAX($D$16,(AF61)-(K32))),0.000001)))-(IF(AND(N7="None",N8="None"),0,IF(N8="None",((((F34)*(MAX($D$16,(AF61)-(J34)))^2)/2+(H34)*(MAX($D$16,(AF61)-(J34)))^3/3+(ABS(I61)^2)/($I$5*MAX(((F34)+(H34)*(MAX($D$16,(AF61)-(J34))))*(MAX($D$16,(AF61)-(J34))),0.000001)))*1),IF(N7="None",((((F35)*(MAX($D$16,(AF61)-(J35)))^2)/2+(H35)*(MAX($D$16,(AF61)-(J35)))^3/3+(ABS(J61)^2)/($I$5*MAX(((F35)+(H35)*(MAX($D$16,(AF61)-(J35))))*(MAX($D$16,(AF61)-(J35))),0.000001)))*0.30600918),(((((F34)*(MAX($D$16,(AF61)-(J34)))^2)/2+(H34)*(MAX($D$16,(AF61)-(J34)))^3/3+(ABS(I61)^2)/($I$5*MAX(((F34)+(H34)*(MAX($D$16,(AF61)-(J34))))*(MAX($D$16,(AF61)-(J34))),0.000001)))*1)+((((F35)*(MAX($D$16,(AF61)-(J35)))^2)/2+(H35)*(MAX($D$16,(AF61)-(J35)))^3/3+(ABS(J61)^2)/($I$5*MAX(((F35)+(H35)*(MAX($D$16,(AF61)-(J35))))*(MAX($D$16,(AF61)-(J35))),0.000001)))*0.30600918)))))))/MAX(((G32)*(MAX($D$16,(AF61)-(K32)))^2)/2+(I32)*(MAX($D$16,(AF61)-(K32)))^3/3+(ABS(G61)^2)/($I$5*MAX(((G32)+(I32)*(MAX($D$16,(AF61)-(K32))))*(MAX($D$16,(AF61)-(K32))),0.000001)),0.000001)</f>
        <v>-0.31205130742549086</v>
      </c>
      <c r="W61">
        <f ca="1">ABS((IF(N6="None",P61,MAX(P61,Q61)))-D61)</f>
        <v>0.94236712800136502</v>
      </c>
      <c r="X61">
        <f ca="1">ABS((IF(AND(N7="None",N8="None"),E61,IF(N8="None",S61,IF(N7="None",T61,MAX(S61,T61)))))-E61)</f>
        <v>0.94813727454368291</v>
      </c>
      <c r="Y61">
        <f ca="1">IF($D$20=0,B61,IFERROR(IF(N6="None",1,MIN(0.98,MAX(0.02,B61+$D$14*((Q61-P61)/MAX(ABS(D61),1))))),B61))</f>
        <v>0.98</v>
      </c>
      <c r="Z61">
        <f ca="1">IF($D$20=0,C61,IFERROR(IF(AND(N7="None",N8="None"),C61,IF(N8="None",1,IF(N7="None",0,MIN(0.98,MAX(0.02,C61+$D$14*((T61-S61)/MAX(ABS(E61),1))))))),C61))</f>
        <v>0.98</v>
      </c>
      <c r="AA61">
        <f t="shared" ca="1" si="3"/>
        <v>640.66666547133548</v>
      </c>
      <c r="AB61">
        <f t="shared" ca="1" si="4"/>
        <v>640.59087943035604</v>
      </c>
      <c r="AC61">
        <f ca="1">IF($D$20=0,D61,IF(AC61=0,(IF(N6="None",P61,MAX(P61,Q61))),IF(ABS((IF(N6="None",P61,MAX(P61,Q61)))-AC61)&lt;$D$19,AC61,MAX((K31)+$D$16,AC61+$D$13*(((IF(N6="None",P61,MAX(P61,Q61)))-AC61))))))</f>
        <v>640.05461520621134</v>
      </c>
      <c r="AD61">
        <f ca="1">IF($D$20=0,E61,IF(AD61=0,(IF(AND(N7="None",N8="None"),E61,IF(N8="None",S61,IF(N7="None",T61,MAX(S61,T61))))),IF(ABS((IF(AND(N7="None",N8="None"),E61,IF(N8="None",S61,IF(N7="None",T61,MAX(S61,T61)))))-AD61)&lt;$D$19,AD61,MAX((K32)+$D$16,AD61+$D$13*(((IF(AND(N7="None",N8="None"),E61,IF(N8="None",S61,IF(N7="None",T61,MAX(S61,T61)))))-AD61))))))</f>
        <v>639.97514578023311</v>
      </c>
      <c r="AE61">
        <f ca="1">IF($D$20=0,D61,IF(AE61=0,O61,IF(ABS(U61)&lt;$D$19,AE61,MAX((K31)+$D$16,AE61+($D$13*(((O61)-AE61)+(U61*MAX(ABS(AE61-(K31)),1))))))))</f>
        <v>636.46252872339687</v>
      </c>
      <c r="AF61">
        <f ca="1">IF($D$20=0,E61,IF(AF61=0,R61,IF(ABS(V61)&lt;$D$19,AF61,MAX((K32)+$D$16,AF61+($D$13*(((R61)-AF61)+(V61*MAX(ABS(AF61-(K32)),1))))))))</f>
        <v>634.67707815303868</v>
      </c>
      <c r="AG61">
        <f ca="1">((G31)*(MAX($D$16,(AC61)-(K31)))^2)/2+(I31)*(MAX($D$16,(AC61)-(K31)))^3/3+(ABS(F61)^2)/($I$5*MAX(((G31)+(I31)*(MAX($D$16,(AC61)-(K31))))*(MAX($D$16,(AC61)-(K31))),0.000001))</f>
        <v>115.68469323514039</v>
      </c>
      <c r="AH61">
        <f ca="1">((G31)*(MAX($D$16,(AE61)-(K31)))^2)/2+(I31)*(MAX($D$16,(AE61)-(K31)))^3/3+(ABS(F61)^2)/($I$5*MAX(((G31)+(I31)*(MAX($D$16,(AE61)-(K31))))*(MAX($D$16,(AE61)-(K31))),0.000001))</f>
        <v>34.04098728388847</v>
      </c>
      <c r="AI61">
        <f ca="1">((G32)*(MAX($D$16,(AD61)-(K32)))^2)/2+(I32)*(MAX($D$16,(AD61)-(K32)))^3/3+(ABS(G61)^2)/($I$5*MAX(((G32)+(I32)*(MAX($D$16,(AD61)-(K32))))*(MAX($D$16,(AD61)-(K32))),0.000001))</f>
        <v>338.02705868194016</v>
      </c>
      <c r="AJ61">
        <f ca="1">((G32)*(MAX($D$16,(AF61)-(K32)))^2)/2+(I32)*(MAX($D$16,(AF61)-(K32)))^3/3+(ABS(G61)^2)/($I$5*MAX(((G32)+(I32)*(MAX($D$16,(AF61)-(K32))))*(MAX($D$16,(AF61)-(K32))),0.000001))</f>
        <v>49.33812018332047</v>
      </c>
      <c r="AK61" t="str">
        <f t="shared" ca="1" si="5"/>
        <v>Subcritical</v>
      </c>
      <c r="AL61" t="str">
        <f t="shared" ca="1" si="6"/>
        <v>Subcritical</v>
      </c>
      <c r="AM61">
        <f t="shared" ca="1" si="7"/>
        <v>640.66666547133548</v>
      </c>
      <c r="AN61">
        <f t="shared" ca="1" si="8"/>
        <v>640.59087943035604</v>
      </c>
      <c r="AO61">
        <f t="shared" ca="1" si="9"/>
        <v>0.94161579249873739</v>
      </c>
      <c r="AP61">
        <f t="shared" ca="1" si="10"/>
        <v>0.9472825386507111</v>
      </c>
    </row>
    <row r="62" spans="1:42" x14ac:dyDescent="0.35">
      <c r="A62">
        <v>19</v>
      </c>
      <c r="B62">
        <v>1</v>
      </c>
      <c r="C62">
        <f t="shared" ca="1" si="11"/>
        <v>0.98</v>
      </c>
      <c r="D62">
        <f t="shared" ca="1" si="12"/>
        <v>640.66666547133548</v>
      </c>
      <c r="E62">
        <f t="shared" ca="1" si="13"/>
        <v>640.59087943035604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 ca="1">IF(AND(N7="None",N8="None"),0,IF(N8="None",G62,IF(N7="None",0,MAX(0,G62*C62))))</f>
        <v>49.98</v>
      </c>
      <c r="J62">
        <f ca="1">IF(AND(N7="None",N8="None"),0,IF(N8="None",0,IF(N7="None",G62,MAX(0,G62-I62))))</f>
        <v>1.0200000000000031</v>
      </c>
      <c r="K62">
        <f>P5</f>
        <v>637</v>
      </c>
      <c r="L62">
        <f>P6</f>
        <v>637.1</v>
      </c>
      <c r="M62">
        <f>P7</f>
        <v>635.5</v>
      </c>
      <c r="N62">
        <f>P8</f>
        <v>631.54999999999995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636.85030574695588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640.05394819292053</v>
      </c>
      <c r="Q62">
        <f ca="1">L62+((ABS(H62)/MAX(((G33)+(I33)*(MAX($D$16,(L62)-(K33))))*(MAX($D$16,(L62)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AC62)-(J33))))*(MAX($D$16,(AC62)-(J33))),0.000001)),$D$9*((((ABS(H62)/MAX(((G33)+(I33)*(MAX($D$16,(L62)-(K33))))*(MAX($D$16,(L62)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L62)-(K33))))*(MAX($D$16,(L62)-(K33))),0.000001))^2)/(2*$I$5)))))+($D$10*(ABS((X33)-(W33))/90)*MAX(((ABS(H62)/MAX(((F33)+(H33)*(MAX($D$16,(AC62)-(J33))))*(MAX($D$16,(AC62)-(J33))),0.000001))^2)/(2*$I$5),((ABS(H62)/MAX(((G33)+(I33)*(MAX($D$16,(L62)-(K33))))*(MAX($D$16,(L62)-(K33))),0.000001))^2)/(2*$I$5)))+(($D$11*0.00000015*(ABS(G62)/MAX(ABS(F62),0.000001))^2*MAX(((ABS(H62)/MAX(((F33)+(H33)*(MAX($D$16,(AC62)-(J33))))*(MAX($D$16,(AC62)-(J33))),0.000001))^2)/(2*$I$5),((ABS(H62)/MAX(((G33)+(I33)*(MAX($D$16,(L62)-(K33))))*(MAX($D$16,(L62)-(K33))),0.000001))^2)/(2*$I$5))))-((ABS(H62)/MAX(((F33)+(H33)*(MAX($D$16,(AC62)-(J33))))*(MAX($D$16,(AC62)-(J33))),0.000001))^2)/(2*$I$5)</f>
        <v>637.1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635.55147030420267</v>
      </c>
      <c r="S62">
        <f ca="1">M62+((ABS(I62)/MAX(((G34)+(I34)*(MAX($D$16,(M62)-(K34))))*(MAX($D$16,(M62)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AD62)-(J34))))*(MAX($D$16,(AD62)-(J34))),0.000001)),$D$9*((((ABS(I62)/MAX(((G34)+(I34)*(MAX($D$16,(M62)-(K34))))*(MAX($D$16,(M62)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M62)-(K34))))*(MAX($D$16,(M62)-(K34))),0.000001))^2)/(2*$I$5)))))+($D$10*(ABS((X34)-(W34))/90)*MAX(((ABS(I62)/MAX(((F34)+(H34)*(MAX($D$16,(AD62)-(J34))))*(MAX($D$16,(AD62)-(J34))),0.000001))^2)/(2*$I$5),((ABS(I62)/MAX(((G34)+(I34)*(MAX($D$16,(M62)-(K34))))*(MAX($D$16,(M62)-(K34))),0.000001))^2)/(2*$I$5)))+(0)-((ABS(I62)/MAX(((F34)+(H34)*(MAX($D$16,(AD62)-(J34))))*(MAX($D$16,(AD62)-(J34))),0.000001))^2)/(2*$I$5)</f>
        <v>635.5112870690748</v>
      </c>
      <c r="T62">
        <f ca="1">N62+((ABS(J62)/MAX(((G35)+(I35)*(MAX($D$16,(N62)-(K35))))*(MAX($D$16,(N62)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AD62)-(J35))))*(MAX($D$16,(AD62)-(J35))),0.000001)),$D$9*((((ABS(J62)/MAX(((G35)+(I35)*(MAX($D$16,(N62)-(K35))))*(MAX($D$16,(N62)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N62)-(K35))))*(MAX($D$16,(N62)-(K35))),0.000001))^2)/(2*$I$5)))))+($D$10*(ABS((X35)-(W35))/90)*MAX(((ABS(J62)/MAX(((F35)+(H35)*(MAX($D$16,(AD62)-(J35))))*(MAX($D$16,(AD62)-(J35))),0.000001))^2)/(2*$I$5),((ABS(J62)/MAX(((G35)+(I35)*(MAX($D$16,(N62)-(K35))))*(MAX($D$16,(N62)-(K35))),0.000001))^2)/(2*$I$5)))+(($D$11*0.34699541*(ABS(I62)/MAX(ABS(G62),0.000001))^2*MAX(((ABS(J62)/MAX(((F35)+(H35)*(MAX($D$16,(AD62)-(J35))))*(MAX($D$16,(AD62)-(J35))),0.000001))^2)/(2*$I$5),((ABS(J62)/MAX(((G35)+(I35)*(MAX($D$16,(N62)-(K35))))*(MAX($D$16,(N62)-(K35))),0.000001))^2)/(2*$I$5))))-((ABS(J62)/MAX(((F35)+(H35)*(MAX($D$16,(AD62)-(J35))))*(MAX($D$16,(AD62)-(J35))),0.000001))^2)/(2*$I$5)</f>
        <v>639.9742910445035</v>
      </c>
      <c r="U62">
        <f ca="1">((((G31)*(MAX($D$16,(AE62)-(K31)))^2)/2+(I31)*(MAX($D$16,(AE62)-(K31)))^3/3+(ABS(F62)^2)/($I$5*MAX(((G31)+(I31)*(MAX($D$16,(AE62)-(K31))))*(MAX($D$16,(AE62)-(K31))),0.000001)))-(IF(N6="None",((((F32)*(MAX($D$16,(AE62)-(J32)))^2)/2+(H32)*(MAX($D$16,(AE62)-(J32)))^3/3+(ABS(G62)^2)/($I$5*MAX(((F32)+(H32)*(MAX($D$16,(AE62)-(J32))))*(MAX($D$16,(AE62)-(J32))),0.000001)))*0.72785025),(((((F32)*(MAX($D$16,(AE62)-(J32)))^2)/2+(H32)*(MAX($D$16,(AE62)-(J32)))^3/3+(ABS(G62)^2)/($I$5*MAX(((F32)+(H32)*(MAX($D$16,(AE62)-(J32))))*(MAX($D$16,(AE62)-(J32))),0.000001)))*0.72785025)+((((F33)*(MAX($D$16,(AE62)-(J33)))^2)/2+(H33)*(MAX($D$16,(AE62)-(J33)))^3/3+(ABS(H62)^2)/($I$5*MAX(((F33)+(H33)*(MAX($D$16,(AE62)-(J33))))*(MAX($D$16,(AE62)-(J33))),0.000001)))*0.99999971)))))/MAX(((G31)*(MAX($D$16,(AE62)-(K31)))^2)/2+(I31)*(MAX($D$16,(AE62)-(K31)))^3/3+(ABS(F62)^2)/($I$5*MAX(((G31)+(I31)*(MAX($D$16,(AE62)-(K31))))*(MAX($D$16,(AE62)-(K31))),0.000001)),0.000001)</f>
        <v>-0.17915078666665912</v>
      </c>
      <c r="V62">
        <f ca="1">((((G32)*(MAX($D$16,(AF62)-(K32)))^2)/2+(I32)*(MAX($D$16,(AF62)-(K32)))^3/3+(ABS(G62)^2)/($I$5*MAX(((G32)+(I32)*(MAX($D$16,(AF62)-(K32))))*(MAX($D$16,(AF62)-(K32))),0.000001)))-(IF(AND(N7="None",N8="None"),0,IF(N8="None",((((F34)*(MAX($D$16,(AF62)-(J34)))^2)/2+(H34)*(MAX($D$16,(AF62)-(J34)))^3/3+(ABS(I62)^2)/($I$5*MAX(((F34)+(H34)*(MAX($D$16,(AF62)-(J34))))*(MAX($D$16,(AF62)-(J34))),0.000001)))*1),IF(N7="None",((((F35)*(MAX($D$16,(AF62)-(J35)))^2)/2+(H35)*(MAX($D$16,(AF62)-(J35)))^3/3+(ABS(J62)^2)/($I$5*MAX(((F35)+(H35)*(MAX($D$16,(AF62)-(J35))))*(MAX($D$16,(AF62)-(J35))),0.000001)))*0.30600918),(((((F34)*(MAX($D$16,(AF62)-(J34)))^2)/2+(H34)*(MAX($D$16,(AF62)-(J34)))^3/3+(ABS(I62)^2)/($I$5*MAX(((F34)+(H34)*(MAX($D$16,(AF62)-(J34))))*(MAX($D$16,(AF62)-(J34))),0.000001)))*1)+((((F35)*(MAX($D$16,(AF62)-(J35)))^2)/2+(H35)*(MAX($D$16,(AF62)-(J35)))^3/3+(ABS(J62)^2)/($I$5*MAX(((F35)+(H35)*(MAX($D$16,(AF62)-(J35))))*(MAX($D$16,(AF62)-(J35))),0.000001)))*0.30600918)))))))/MAX(((G32)*(MAX($D$16,(AF62)-(K32)))^2)/2+(I32)*(MAX($D$16,(AF62)-(K32)))^3/3+(ABS(G62)^2)/($I$5*MAX(((G32)+(I32)*(MAX($D$16,(AF62)-(K32))))*(MAX($D$16,(AF62)-(K32))),0.000001)),0.000001)</f>
        <v>-0.31205130742549086</v>
      </c>
      <c r="W62">
        <f ca="1">ABS((IF(N6="None",P62,MAX(P62,Q62)))-D62)</f>
        <v>0.61271727841494794</v>
      </c>
      <c r="X62">
        <f ca="1">ABS((IF(AND(N7="None",N8="None"),E62,IF(N8="None",S62,IF(N7="None",T62,MAX(S62,T62)))))-E62)</f>
        <v>0.61658838585253761</v>
      </c>
      <c r="Y62">
        <f ca="1">IF($D$20=0,B62,IFERROR(IF(N6="None",1,MIN(0.98,MAX(0.02,B62+$D$14*((Q62-P62)/MAX(ABS(D62),1))))),B62))</f>
        <v>0.98</v>
      </c>
      <c r="Z62">
        <f ca="1">IF($D$20=0,C62,IFERROR(IF(AND(N7="None",N8="None"),C62,IF(N8="None",1,IF(N7="None",0,MIN(0.98,MAX(0.02,C62+$D$14*((T62-S62)/MAX(ABS(E62),1))))))),C62))</f>
        <v>0.98</v>
      </c>
      <c r="AA62">
        <f t="shared" ca="1" si="3"/>
        <v>640.45251897460207</v>
      </c>
      <c r="AB62">
        <f t="shared" ca="1" si="4"/>
        <v>640.37540432361368</v>
      </c>
      <c r="AC62">
        <f ca="1">IF($D$20=0,D62,IF(AC62=0,(IF(N6="None",P62,MAX(P62,Q62))),IF(ABS((IF(N6="None",P62,MAX(P62,Q62)))-AC62)&lt;$D$19,AC62,MAX((K31)+$D$16,AC62+$D$13*(((IF(N6="None",P62,MAX(P62,Q62)))-AC62))))))</f>
        <v>640.05481833781153</v>
      </c>
      <c r="AD62">
        <f ca="1">IF($D$20=0,E62,IF(AD62=0,(IF(AND(N7="None",N8="None"),E62,IF(N8="None",S62,IF(N7="None",T62,MAX(S62,T62))))),IF(ABS((IF(AND(N7="None",N8="None"),E62,IF(N8="None",S62,IF(N7="None",T62,MAX(S62,T62)))))-AD62)&lt;$D$19,AD62,MAX((K32)+$D$16,AD62+$D$13*(((IF(AND(N7="None",N8="None"),E62,IF(N8="None",S62,IF(N7="None",T62,MAX(S62,T62)))))-AD62))))))</f>
        <v>639.97523626823511</v>
      </c>
      <c r="AE62">
        <f ca="1">IF($D$20=0,D62,IF(AE62=0,O62,IF(ABS(U62)&lt;$D$19,AE62,MAX((K31)+$D$16,AE62+($D$13*(((O62)-AE62)+(U62*MAX(ABS(AE62-(K31)),1))))))))</f>
        <v>636.46252872339687</v>
      </c>
      <c r="AF62">
        <f ca="1">IF($D$20=0,E62,IF(AF62=0,R62,IF(ABS(V62)&lt;$D$19,AF62,MAX((K32)+$D$16,AF62+($D$13*(((R62)-AF62)+(V62*MAX(ABS(AF62-(K32)),1))))))))</f>
        <v>634.67707815303868</v>
      </c>
      <c r="AG62">
        <f ca="1">((G31)*(MAX($D$16,(AC62)-(K31)))^2)/2+(I31)*(MAX($D$16,(AC62)-(K31)))^3/3+(ABS(F62)^2)/($I$5*MAX(((G31)+(I31)*(MAX($D$16,(AC62)-(K31))))*(MAX($D$16,(AC62)-(K31))),0.000001))</f>
        <v>115.69211415568614</v>
      </c>
      <c r="AH62">
        <f ca="1">((G31)*(MAX($D$16,(AE62)-(K31)))^2)/2+(I31)*(MAX($D$16,(AE62)-(K31)))^3/3+(ABS(F62)^2)/($I$5*MAX(((G31)+(I31)*(MAX($D$16,(AE62)-(K31))))*(MAX($D$16,(AE62)-(K31))),0.000001))</f>
        <v>34.04098728388847</v>
      </c>
      <c r="AI62">
        <f ca="1">((G32)*(MAX($D$16,(AD62)-(K32)))^2)/2+(I32)*(MAX($D$16,(AD62)-(K32)))^3/3+(ABS(G62)^2)/($I$5*MAX(((G32)+(I32)*(MAX($D$16,(AD62)-(K32))))*(MAX($D$16,(AD62)-(K32))),0.000001))</f>
        <v>338.03450354731763</v>
      </c>
      <c r="AJ62">
        <f ca="1">((G32)*(MAX($D$16,(AF62)-(K32)))^2)/2+(I32)*(MAX($D$16,(AF62)-(K32)))^3/3+(ABS(G62)^2)/($I$5*MAX(((G32)+(I32)*(MAX($D$16,(AF62)-(K32))))*(MAX($D$16,(AF62)-(K32))),0.000001))</f>
        <v>49.33812018332047</v>
      </c>
      <c r="AK62" t="str">
        <f t="shared" ca="1" si="5"/>
        <v>Subcritical</v>
      </c>
      <c r="AL62" t="str">
        <f t="shared" ca="1" si="6"/>
        <v>Subcritical</v>
      </c>
      <c r="AM62">
        <f t="shared" ca="1" si="7"/>
        <v>640.45251897460207</v>
      </c>
      <c r="AN62">
        <f t="shared" ca="1" si="8"/>
        <v>640.37540432361368</v>
      </c>
      <c r="AO62">
        <f t="shared" ca="1" si="9"/>
        <v>0.61184713352395192</v>
      </c>
      <c r="AP62">
        <f t="shared" ca="1" si="10"/>
        <v>0.61564316212093217</v>
      </c>
    </row>
    <row r="63" spans="1:42" x14ac:dyDescent="0.35">
      <c r="A63">
        <v>20</v>
      </c>
      <c r="B63">
        <v>1</v>
      </c>
      <c r="C63">
        <f t="shared" ca="1" si="11"/>
        <v>0.98</v>
      </c>
      <c r="D63">
        <f t="shared" ca="1" si="12"/>
        <v>640.45251897460207</v>
      </c>
      <c r="E63">
        <f t="shared" ca="1" si="13"/>
        <v>640.37540432361368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 ca="1">IF(AND(N7="None",N8="None"),0,IF(N8="None",G63,IF(N7="None",0,MAX(0,G63*C63))))</f>
        <v>49.98</v>
      </c>
      <c r="J63">
        <f ca="1">IF(AND(N7="None",N8="None"),0,IF(N8="None",0,IF(N7="None",G63,MAX(0,G63-I63))))</f>
        <v>1.0200000000000031</v>
      </c>
      <c r="K63">
        <f>P5</f>
        <v>637</v>
      </c>
      <c r="L63">
        <f>P6</f>
        <v>637.1</v>
      </c>
      <c r="M63">
        <f>P7</f>
        <v>635.5</v>
      </c>
      <c r="N63">
        <f>P8</f>
        <v>631.54999999999995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636.85030574695588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640.05395804588466</v>
      </c>
      <c r="Q63">
        <f ca="1">L63+((ABS(H63)/MAX(((G33)+(I33)*(MAX($D$16,(L63)-(K33))))*(MAX($D$16,(L63)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AC63)-(J33))))*(MAX($D$16,(AC63)-(J33))),0.000001)),$D$9*((((ABS(H63)/MAX(((G33)+(I33)*(MAX($D$16,(L63)-(K33))))*(MAX($D$16,(L63)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L63)-(K33))))*(MAX($D$16,(L63)-(K33))),0.000001))^2)/(2*$I$5)))))+($D$10*(ABS((X33)-(W33))/90)*MAX(((ABS(H63)/MAX(((F33)+(H33)*(MAX($D$16,(AC63)-(J33))))*(MAX($D$16,(AC63)-(J33))),0.000001))^2)/(2*$I$5),((ABS(H63)/MAX(((G33)+(I33)*(MAX($D$16,(L63)-(K33))))*(MAX($D$16,(L63)-(K33))),0.000001))^2)/(2*$I$5)))+(($D$11*0.00000015*(ABS(G63)/MAX(ABS(F63),0.000001))^2*MAX(((ABS(H63)/MAX(((F33)+(H33)*(MAX($D$16,(AC63)-(J33))))*(MAX($D$16,(AC63)-(J33))),0.000001))^2)/(2*$I$5),((ABS(H63)/MAX(((G33)+(I33)*(MAX($D$16,(L63)-(K33))))*(MAX($D$16,(L63)-(K33))),0.000001))^2)/(2*$I$5))))-((ABS(H63)/MAX(((F33)+(H33)*(MAX($D$16,(AC63)-(J33))))*(MAX($D$16,(AC63)-(J33))),0.000001))^2)/(2*$I$5)</f>
        <v>637.1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635.55147030420267</v>
      </c>
      <c r="S63">
        <f ca="1">M63+((ABS(I63)/MAX(((G34)+(I34)*(MAX($D$16,(M63)-(K34))))*(MAX($D$16,(M63)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AD63)-(J34))))*(MAX($D$16,(AD63)-(J34))),0.000001)),$D$9*((((ABS(I63)/MAX(((G34)+(I34)*(MAX($D$16,(M63)-(K34))))*(MAX($D$16,(M63)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M63)-(K34))))*(MAX($D$16,(M63)-(K34))),0.000001))^2)/(2*$I$5)))))+($D$10*(ABS((X34)-(W34))/90)*MAX(((ABS(I63)/MAX(((F34)+(H34)*(MAX($D$16,(AD63)-(J34))))*(MAX($D$16,(AD63)-(J34))),0.000001))^2)/(2*$I$5),((ABS(I63)/MAX(((G34)+(I34)*(MAX($D$16,(M63)-(K34))))*(MAX($D$16,(M63)-(K34))),0.000001))^2)/(2*$I$5)))+(0)-((ABS(I63)/MAX(((F34)+(H34)*(MAX($D$16,(AD63)-(J34))))*(MAX($D$16,(AD63)-(J34))),0.000001))^2)/(2*$I$5)</f>
        <v>635.51128713446951</v>
      </c>
      <c r="T63">
        <f ca="1">N63+((ABS(J63)/MAX(((G35)+(I35)*(MAX($D$16,(N63)-(K35))))*(MAX($D$16,(N63)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AD63)-(J35))))*(MAX($D$16,(AD63)-(J35))),0.000001)),$D$9*((((ABS(J63)/MAX(((G35)+(I35)*(MAX($D$16,(N63)-(K35))))*(MAX($D$16,(N63)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N63)-(K35))))*(MAX($D$16,(N63)-(K35))),0.000001))^2)/(2*$I$5)))))+($D$10*(ABS((X35)-(W35))/90)*MAX(((ABS(J63)/MAX(((F35)+(H35)*(MAX($D$16,(AD63)-(J35))))*(MAX($D$16,(AD63)-(J35))),0.000001))^2)/(2*$I$5),((ABS(J63)/MAX(((G35)+(I35)*(MAX($D$16,(N63)-(K35))))*(MAX($D$16,(N63)-(K35))),0.000001))^2)/(2*$I$5)))+(($D$11*0.34699541*(ABS(I63)/MAX(ABS(G63),0.000001))^2*MAX(((ABS(J63)/MAX(((F35)+(H35)*(MAX($D$16,(AD63)-(J35))))*(MAX($D$16,(AD63)-(J35))),0.000001))^2)/(2*$I$5),((ABS(J63)/MAX(((G35)+(I35)*(MAX($D$16,(N63)-(K35))))*(MAX($D$16,(N63)-(K35))),0.000001))^2)/(2*$I$5))))-((ABS(J63)/MAX(((F35)+(H35)*(MAX($D$16,(AD63)-(J35))))*(MAX($D$16,(AD63)-(J35))),0.000001))^2)/(2*$I$5)</f>
        <v>639.97429104452738</v>
      </c>
      <c r="U63">
        <f ca="1">((((G31)*(MAX($D$16,(AE63)-(K31)))^2)/2+(I31)*(MAX($D$16,(AE63)-(K31)))^3/3+(ABS(F63)^2)/($I$5*MAX(((G31)+(I31)*(MAX($D$16,(AE63)-(K31))))*(MAX($D$16,(AE63)-(K31))),0.000001)))-(IF(N6="None",((((F32)*(MAX($D$16,(AE63)-(J32)))^2)/2+(H32)*(MAX($D$16,(AE63)-(J32)))^3/3+(ABS(G63)^2)/($I$5*MAX(((F32)+(H32)*(MAX($D$16,(AE63)-(J32))))*(MAX($D$16,(AE63)-(J32))),0.000001)))*0.72785025),(((((F32)*(MAX($D$16,(AE63)-(J32)))^2)/2+(H32)*(MAX($D$16,(AE63)-(J32)))^3/3+(ABS(G63)^2)/($I$5*MAX(((F32)+(H32)*(MAX($D$16,(AE63)-(J32))))*(MAX($D$16,(AE63)-(J32))),0.000001)))*0.72785025)+((((F33)*(MAX($D$16,(AE63)-(J33)))^2)/2+(H33)*(MAX($D$16,(AE63)-(J33)))^3/3+(ABS(H63)^2)/($I$5*MAX(((F33)+(H33)*(MAX($D$16,(AE63)-(J33))))*(MAX($D$16,(AE63)-(J33))),0.000001)))*0.99999971)))))/MAX(((G31)*(MAX($D$16,(AE63)-(K31)))^2)/2+(I31)*(MAX($D$16,(AE63)-(K31)))^3/3+(ABS(F63)^2)/($I$5*MAX(((G31)+(I31)*(MAX($D$16,(AE63)-(K31))))*(MAX($D$16,(AE63)-(K31))),0.000001)),0.000001)</f>
        <v>-0.17915078666665912</v>
      </c>
      <c r="V63">
        <f ca="1">((((G32)*(MAX($D$16,(AF63)-(K32)))^2)/2+(I32)*(MAX($D$16,(AF63)-(K32)))^3/3+(ABS(G63)^2)/($I$5*MAX(((G32)+(I32)*(MAX($D$16,(AF63)-(K32))))*(MAX($D$16,(AF63)-(K32))),0.000001)))-(IF(AND(N7="None",N8="None"),0,IF(N8="None",((((F34)*(MAX($D$16,(AF63)-(J34)))^2)/2+(H34)*(MAX($D$16,(AF63)-(J34)))^3/3+(ABS(I63)^2)/($I$5*MAX(((F34)+(H34)*(MAX($D$16,(AF63)-(J34))))*(MAX($D$16,(AF63)-(J34))),0.000001)))*1),IF(N7="None",((((F35)*(MAX($D$16,(AF63)-(J35)))^2)/2+(H35)*(MAX($D$16,(AF63)-(J35)))^3/3+(ABS(J63)^2)/($I$5*MAX(((F35)+(H35)*(MAX($D$16,(AF63)-(J35))))*(MAX($D$16,(AF63)-(J35))),0.000001)))*0.30600918),(((((F34)*(MAX($D$16,(AF63)-(J34)))^2)/2+(H34)*(MAX($D$16,(AF63)-(J34)))^3/3+(ABS(I63)^2)/($I$5*MAX(((F34)+(H34)*(MAX($D$16,(AF63)-(J34))))*(MAX($D$16,(AF63)-(J34))),0.000001)))*1)+((((F35)*(MAX($D$16,(AF63)-(J35)))^2)/2+(H35)*(MAX($D$16,(AF63)-(J35)))^3/3+(ABS(J63)^2)/($I$5*MAX(((F35)+(H35)*(MAX($D$16,(AF63)-(J35))))*(MAX($D$16,(AF63)-(J35))),0.000001)))*0.30600918)))))))/MAX(((G32)*(MAX($D$16,(AF63)-(K32)))^2)/2+(I32)*(MAX($D$16,(AF63)-(K32)))^3/3+(ABS(G63)^2)/($I$5*MAX(((G32)+(I32)*(MAX($D$16,(AF63)-(K32))))*(MAX($D$16,(AF63)-(K32))),0.000001)),0.000001)</f>
        <v>-0.31205130742549086</v>
      </c>
      <c r="W63">
        <f ca="1">ABS((IF(N6="None",P63,MAX(P63,Q63)))-D63)</f>
        <v>0.39856092871741566</v>
      </c>
      <c r="X63">
        <f ca="1">ABS((IF(AND(N7="None",N8="None"),E63,IF(N8="None",S63,IF(N7="None",T63,MAX(S63,T63)))))-E63)</f>
        <v>0.40111327908630301</v>
      </c>
      <c r="Y63">
        <f ca="1">IF($D$20=0,B63,IFERROR(IF(N6="None",1,MIN(0.98,MAX(0.02,B63+$D$14*((Q63-P63)/MAX(ABS(D63),1))))),B63))</f>
        <v>0.98</v>
      </c>
      <c r="Z63">
        <f ca="1">IF($D$20=0,C63,IFERROR(IF(AND(N7="None",N8="None"),C63,IF(N8="None",1,IF(N7="None",0,MIN(0.98,MAX(0.02,C63+$D$14*((T63-S63)/MAX(ABS(E63),1))))))),C63))</f>
        <v>0.98</v>
      </c>
      <c r="AA63">
        <f t="shared" ca="1" si="3"/>
        <v>640.31336578937362</v>
      </c>
      <c r="AB63">
        <f t="shared" ca="1" si="4"/>
        <v>640.23535012473974</v>
      </c>
      <c r="AC63">
        <f ca="1">IF($D$20=0,D63,IF(AC63=0,(IF(N6="None",P63,MAX(P63,Q63))),IF(ABS((IF(N6="None",P63,MAX(P63,Q63)))-AC63)&lt;$D$19,AC63,MAX((K31)+$D$16,AC63+$D$13*(((IF(N6="None",P63,MAX(P63,Q63)))-AC63))))))</f>
        <v>640.05493844537796</v>
      </c>
      <c r="AD63">
        <f ca="1">IF($D$20=0,E63,IF(AD63=0,(IF(AND(N7="None",N8="None"),E63,IF(N8="None",S63,IF(N7="None",T63,MAX(S63,T63))))),IF(ABS((IF(AND(N7="None",N8="None"),E63,IF(N8="None",S63,IF(N7="None",T63,MAX(S63,T63)))))-AD63)&lt;$D$19,AD63,MAX((K32)+$D$16,AD63+$D$13*(((IF(AND(N7="None",N8="None"),E63,IF(N8="None",S63,IF(N7="None",T63,MAX(S63,T63)))))-AD63))))))</f>
        <v>639.97524946968815</v>
      </c>
      <c r="AE63">
        <f ca="1">IF($D$20=0,D63,IF(AE63=0,O63,IF(ABS(U63)&lt;$D$19,AE63,MAX((K31)+$D$16,AE63+($D$13*(((O63)-AE63)+(U63*MAX(ABS(AE63-(K31)),1))))))))</f>
        <v>636.46252872339687</v>
      </c>
      <c r="AF63">
        <f ca="1">IF($D$20=0,E63,IF(AF63=0,R63,IF(ABS(V63)&lt;$D$19,AF63,MAX((K32)+$D$16,AF63+($D$13*(((R63)-AF63)+(V63*MAX(ABS(AF63-(K32)),1))))))))</f>
        <v>634.67707815303868</v>
      </c>
      <c r="AG63">
        <f ca="1">((G31)*(MAX($D$16,(AC63)-(K31)))^2)/2+(I31)*(MAX($D$16,(AC63)-(K31)))^3/3+(ABS(F63)^2)/($I$5*MAX(((G31)+(I31)*(MAX($D$16,(AC63)-(K31))))*(MAX($D$16,(AC63)-(K31))),0.000001))</f>
        <v>115.69650212996933</v>
      </c>
      <c r="AH63">
        <f ca="1">((G31)*(MAX($D$16,(AE63)-(K31)))^2)/2+(I31)*(MAX($D$16,(AE63)-(K31)))^3/3+(ABS(F63)^2)/($I$5*MAX(((G31)+(I31)*(MAX($D$16,(AE63)-(K31))))*(MAX($D$16,(AE63)-(K31))),0.000001))</f>
        <v>34.04098728388847</v>
      </c>
      <c r="AI63">
        <f ca="1">((G32)*(MAX($D$16,(AD63)-(K32)))^2)/2+(I32)*(MAX($D$16,(AD63)-(K32)))^3/3+(ABS(G63)^2)/($I$5*MAX(((G32)+(I32)*(MAX($D$16,(AD63)-(K32))))*(MAX($D$16,(AD63)-(K32))),0.000001))</f>
        <v>338.03558969881453</v>
      </c>
      <c r="AJ63">
        <f ca="1">((G32)*(MAX($D$16,(AF63)-(K32)))^2)/2+(I32)*(MAX($D$16,(AF63)-(K32)))^3/3+(ABS(G63)^2)/($I$5*MAX(((G32)+(I32)*(MAX($D$16,(AF63)-(K32))))*(MAX($D$16,(AF63)-(K32))),0.000001))</f>
        <v>49.33812018332047</v>
      </c>
      <c r="AK63" t="str">
        <f t="shared" ca="1" si="5"/>
        <v>Subcritical</v>
      </c>
      <c r="AL63" t="str">
        <f t="shared" ca="1" si="6"/>
        <v>Subcritical</v>
      </c>
      <c r="AM63">
        <f t="shared" ca="1" si="7"/>
        <v>640.31336578937362</v>
      </c>
      <c r="AN63">
        <f t="shared" ca="1" si="8"/>
        <v>640.23535012473974</v>
      </c>
      <c r="AO63">
        <f t="shared" ca="1" si="9"/>
        <v>0.3975805292241148</v>
      </c>
      <c r="AP63">
        <f t="shared" ca="1" si="10"/>
        <v>0.40015485392552819</v>
      </c>
    </row>
    <row r="64" spans="1:42" x14ac:dyDescent="0.35">
      <c r="A64">
        <v>21</v>
      </c>
      <c r="B64">
        <v>1</v>
      </c>
      <c r="C64">
        <f t="shared" ca="1" si="11"/>
        <v>0.98</v>
      </c>
      <c r="D64">
        <f t="shared" ca="1" si="12"/>
        <v>640.31336578937362</v>
      </c>
      <c r="E64">
        <f t="shared" ca="1" si="13"/>
        <v>640.23535012473974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 ca="1">IF(AND(N7="None",N8="None"),0,IF(N8="None",G64,IF(N7="None",0,MAX(0,G64*C64))))</f>
        <v>49.98</v>
      </c>
      <c r="J64">
        <f ca="1">IF(AND(N7="None",N8="None"),0,IF(N8="None",0,IF(N7="None",G64,MAX(0,G64-I64))))</f>
        <v>1.0200000000000031</v>
      </c>
      <c r="K64">
        <f>P5</f>
        <v>637</v>
      </c>
      <c r="L64">
        <f>P6</f>
        <v>637.1</v>
      </c>
      <c r="M64">
        <f>P7</f>
        <v>635.5</v>
      </c>
      <c r="N64">
        <f>P8</f>
        <v>631.54999999999995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636.85030574695588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640.05381810171014</v>
      </c>
      <c r="Q64">
        <f ca="1">L64+((ABS(H64)/MAX(((G33)+(I33)*(MAX($D$16,(L64)-(K33))))*(MAX($D$16,(L64)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AC64)-(J33))))*(MAX($D$16,(AC64)-(J33))),0.000001)),$D$9*((((ABS(H64)/MAX(((G33)+(I33)*(MAX($D$16,(L64)-(K33))))*(MAX($D$16,(L64)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L64)-(K33))))*(MAX($D$16,(L64)-(K33))),0.000001))^2)/(2*$I$5)))))+($D$10*(ABS((X33)-(W33))/90)*MAX(((ABS(H64)/MAX(((F33)+(H33)*(MAX($D$16,(AC64)-(J33))))*(MAX($D$16,(AC64)-(J33))),0.000001))^2)/(2*$I$5),((ABS(H64)/MAX(((G33)+(I33)*(MAX($D$16,(L64)-(K33))))*(MAX($D$16,(L64)-(K33))),0.000001))^2)/(2*$I$5)))+(($D$11*0.00000015*(ABS(G64)/MAX(ABS(F64),0.000001))^2*MAX(((ABS(H64)/MAX(((F33)+(H33)*(MAX($D$16,(AC64)-(J33))))*(MAX($D$16,(AC64)-(J33))),0.000001))^2)/(2*$I$5),((ABS(H64)/MAX(((G33)+(I33)*(MAX($D$16,(L64)-(K33))))*(MAX($D$16,(L64)-(K33))),0.000001))^2)/(2*$I$5))))-((ABS(H64)/MAX(((F33)+(H33)*(MAX($D$16,(AC64)-(J33))))*(MAX($D$16,(AC64)-(J33))),0.000001))^2)/(2*$I$5)</f>
        <v>637.1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635.55147030420267</v>
      </c>
      <c r="S64">
        <f ca="1">M64+((ABS(I64)/MAX(((G34)+(I34)*(MAX($D$16,(M64)-(K34))))*(MAX($D$16,(M64)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AD64)-(J34))))*(MAX($D$16,(AD64)-(J34))),0.000001)),$D$9*((((ABS(I64)/MAX(((G34)+(I34)*(MAX($D$16,(M64)-(K34))))*(MAX($D$16,(M64)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M64)-(K34))))*(MAX($D$16,(M64)-(K34))),0.000001))^2)/(2*$I$5)))))+($D$10*(ABS((X34)-(W34))/90)*MAX(((ABS(I64)/MAX(((F34)+(H34)*(MAX($D$16,(AD64)-(J34))))*(MAX($D$16,(AD64)-(J34))),0.000001))^2)/(2*$I$5),((ABS(I64)/MAX(((G34)+(I34)*(MAX($D$16,(M64)-(K34))))*(MAX($D$16,(M64)-(K34))),0.000001))^2)/(2*$I$5)))+(0)-((ABS(I64)/MAX(((F34)+(H34)*(MAX($D$16,(AD64)-(J34))))*(MAX($D$16,(AD64)-(J34))),0.000001))^2)/(2*$I$5)</f>
        <v>635.51128637652891</v>
      </c>
      <c r="T64">
        <f ca="1">N64+((ABS(J64)/MAX(((G35)+(I35)*(MAX($D$16,(N64)-(K35))))*(MAX($D$16,(N64)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AD64)-(J35))))*(MAX($D$16,(AD64)-(J35))),0.000001)),$D$9*((((ABS(J64)/MAX(((G35)+(I35)*(MAX($D$16,(N64)-(K35))))*(MAX($D$16,(N64)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N64)-(K35))))*(MAX($D$16,(N64)-(K35))),0.000001))^2)/(2*$I$5)))))+($D$10*(ABS((X35)-(W35))/90)*MAX(((ABS(J64)/MAX(((F35)+(H35)*(MAX($D$16,(AD64)-(J35))))*(MAX($D$16,(AD64)-(J35))),0.000001))^2)/(2*$I$5),((ABS(J64)/MAX(((G35)+(I35)*(MAX($D$16,(N64)-(K35))))*(MAX($D$16,(N64)-(K35))),0.000001))^2)/(2*$I$5)))+(($D$11*0.34699541*(ABS(I64)/MAX(ABS(G64),0.000001))^2*MAX(((ABS(J64)/MAX(((F35)+(H35)*(MAX($D$16,(AD64)-(J35))))*(MAX($D$16,(AD64)-(J35))),0.000001))^2)/(2*$I$5),((ABS(J64)/MAX(((G35)+(I35)*(MAX($D$16,(N64)-(K35))))*(MAX($D$16,(N64)-(K35))),0.000001))^2)/(2*$I$5))))-((ABS(J64)/MAX(((F35)+(H35)*(MAX($D$16,(AD64)-(J35))))*(MAX($D$16,(AD64)-(J35))),0.000001))^2)/(2*$I$5)</f>
        <v>639.97429104425112</v>
      </c>
      <c r="U64">
        <f ca="1">((((G31)*(MAX($D$16,(AE64)-(K31)))^2)/2+(I31)*(MAX($D$16,(AE64)-(K31)))^3/3+(ABS(F64)^2)/($I$5*MAX(((G31)+(I31)*(MAX($D$16,(AE64)-(K31))))*(MAX($D$16,(AE64)-(K31))),0.000001)))-(IF(N6="None",((((F32)*(MAX($D$16,(AE64)-(J32)))^2)/2+(H32)*(MAX($D$16,(AE64)-(J32)))^3/3+(ABS(G64)^2)/($I$5*MAX(((F32)+(H32)*(MAX($D$16,(AE64)-(J32))))*(MAX($D$16,(AE64)-(J32))),0.000001)))*0.72785025),(((((F32)*(MAX($D$16,(AE64)-(J32)))^2)/2+(H32)*(MAX($D$16,(AE64)-(J32)))^3/3+(ABS(G64)^2)/($I$5*MAX(((F32)+(H32)*(MAX($D$16,(AE64)-(J32))))*(MAX($D$16,(AE64)-(J32))),0.000001)))*0.72785025)+((((F33)*(MAX($D$16,(AE64)-(J33)))^2)/2+(H33)*(MAX($D$16,(AE64)-(J33)))^3/3+(ABS(H64)^2)/($I$5*MAX(((F33)+(H33)*(MAX($D$16,(AE64)-(J33))))*(MAX($D$16,(AE64)-(J33))),0.000001)))*0.99999971)))))/MAX(((G31)*(MAX($D$16,(AE64)-(K31)))^2)/2+(I31)*(MAX($D$16,(AE64)-(K31)))^3/3+(ABS(F64)^2)/($I$5*MAX(((G31)+(I31)*(MAX($D$16,(AE64)-(K31))))*(MAX($D$16,(AE64)-(K31))),0.000001)),0.000001)</f>
        <v>-0.17915078666665912</v>
      </c>
      <c r="V64">
        <f ca="1">((((G32)*(MAX($D$16,(AF64)-(K32)))^2)/2+(I32)*(MAX($D$16,(AF64)-(K32)))^3/3+(ABS(G64)^2)/($I$5*MAX(((G32)+(I32)*(MAX($D$16,(AF64)-(K32))))*(MAX($D$16,(AF64)-(K32))),0.000001)))-(IF(AND(N7="None",N8="None"),0,IF(N8="None",((((F34)*(MAX($D$16,(AF64)-(J34)))^2)/2+(H34)*(MAX($D$16,(AF64)-(J34)))^3/3+(ABS(I64)^2)/($I$5*MAX(((F34)+(H34)*(MAX($D$16,(AF64)-(J34))))*(MAX($D$16,(AF64)-(J34))),0.000001)))*1),IF(N7="None",((((F35)*(MAX($D$16,(AF64)-(J35)))^2)/2+(H35)*(MAX($D$16,(AF64)-(J35)))^3/3+(ABS(J64)^2)/($I$5*MAX(((F35)+(H35)*(MAX($D$16,(AF64)-(J35))))*(MAX($D$16,(AF64)-(J35))),0.000001)))*0.30600918),(((((F34)*(MAX($D$16,(AF64)-(J34)))^2)/2+(H34)*(MAX($D$16,(AF64)-(J34)))^3/3+(ABS(I64)^2)/($I$5*MAX(((F34)+(H34)*(MAX($D$16,(AF64)-(J34))))*(MAX($D$16,(AF64)-(J34))),0.000001)))*1)+((((F35)*(MAX($D$16,(AF64)-(J35)))^2)/2+(H35)*(MAX($D$16,(AF64)-(J35)))^3/3+(ABS(J64)^2)/($I$5*MAX(((F35)+(H35)*(MAX($D$16,(AF64)-(J35))))*(MAX($D$16,(AF64)-(J35))),0.000001)))*0.30600918)))))))/MAX(((G32)*(MAX($D$16,(AF64)-(K32)))^2)/2+(I32)*(MAX($D$16,(AF64)-(K32)))^3/3+(ABS(G64)^2)/($I$5*MAX(((G32)+(I32)*(MAX($D$16,(AF64)-(K32))))*(MAX($D$16,(AF64)-(K32))),0.000001)),0.000001)</f>
        <v>-0.31205130742549086</v>
      </c>
      <c r="W64">
        <f ca="1">ABS((IF(N6="None",P64,MAX(P64,Q64)))-D64)</f>
        <v>0.25954768766348479</v>
      </c>
      <c r="X64">
        <f ca="1">ABS((IF(AND(N7="None",N8="None"),E64,IF(N8="None",S64,IF(N7="None",T64,MAX(S64,T64)))))-E64)</f>
        <v>0.26105908048862148</v>
      </c>
      <c r="Y64">
        <f ca="1">IF($D$20=0,B64,IFERROR(IF(N6="None",1,MIN(0.98,MAX(0.02,B64+$D$14*((Q64-P64)/MAX(ABS(D64),1))))),B64))</f>
        <v>0.98</v>
      </c>
      <c r="Z64">
        <f ca="1">IF($D$20=0,C64,IFERROR(IF(AND(N7="None",N8="None"),C64,IF(N8="None",1,IF(N7="None",0,MIN(0.98,MAX(0.02,C64+$D$14*((T64-S64)/MAX(ABS(E64),1))))))),C64))</f>
        <v>0.98</v>
      </c>
      <c r="AA64">
        <f t="shared" ca="1" si="3"/>
        <v>640.22276194677113</v>
      </c>
      <c r="AB64">
        <f t="shared" ca="1" si="4"/>
        <v>640.14426134402856</v>
      </c>
      <c r="AC64">
        <f ca="1">IF($D$20=0,D64,IF(AC64=0,(IF(N6="None",P64,MAX(P64,Q64))),IF(ABS((IF(N6="None",P64,MAX(P64,Q64)))-AC64)&lt;$D$19,AC64,MAX((K31)+$D$16,AC64+$D$13*(((IF(N6="None",P64,MAX(P64,Q64)))-AC64))))))</f>
        <v>640.0544976676523</v>
      </c>
      <c r="AD64">
        <f ca="1">IF($D$20=0,E64,IF(AD64=0,(IF(AND(N7="None",N8="None"),E64,IF(N8="None",S64,IF(N7="None",T64,MAX(S64,T64))))),IF(ABS((IF(AND(N7="None",N8="None"),E64,IF(N8="None",S64,IF(N7="None",T64,MAX(S64,T64)))))-AD64)&lt;$D$19,AD64,MAX((K32)+$D$16,AD64+$D$13*(((IF(AND(N7="None",N8="None"),E64,IF(N8="None",S64,IF(N7="None",T64,MAX(S64,T64)))))-AD64))))))</f>
        <v>639.975096465565</v>
      </c>
      <c r="AE64">
        <f ca="1">IF($D$20=0,D64,IF(AE64=0,O64,IF(ABS(U64)&lt;$D$19,AE64,MAX((K31)+$D$16,AE64+($D$13*(((O64)-AE64)+(U64*MAX(ABS(AE64-(K31)),1))))))))</f>
        <v>636.46252872339687</v>
      </c>
      <c r="AF64">
        <f ca="1">IF($D$20=0,E64,IF(AF64=0,R64,IF(ABS(V64)&lt;$D$19,AF64,MAX((K32)+$D$16,AF64+($D$13*(((R64)-AF64)+(V64*MAX(ABS(AF64-(K32)),1))))))))</f>
        <v>634.67707815303868</v>
      </c>
      <c r="AG64">
        <f ca="1">((G31)*(MAX($D$16,(AC64)-(K31)))^2)/2+(I31)*(MAX($D$16,(AC64)-(K31)))^3/3+(ABS(F64)^2)/($I$5*MAX(((G31)+(I31)*(MAX($D$16,(AC64)-(K31))))*(MAX($D$16,(AC64)-(K31))),0.000001))</f>
        <v>115.68039938042043</v>
      </c>
      <c r="AH64">
        <f ca="1">((G31)*(MAX($D$16,(AE64)-(K31)))^2)/2+(I31)*(MAX($D$16,(AE64)-(K31)))^3/3+(ABS(F64)^2)/($I$5*MAX(((G31)+(I31)*(MAX($D$16,(AE64)-(K31))))*(MAX($D$16,(AE64)-(K31))),0.000001))</f>
        <v>34.04098728388847</v>
      </c>
      <c r="AI64">
        <f ca="1">((G32)*(MAX($D$16,(AD64)-(K32)))^2)/2+(I32)*(MAX($D$16,(AD64)-(K32)))^3/3+(ABS(G64)^2)/($I$5*MAX(((G32)+(I32)*(MAX($D$16,(AD64)-(K32))))*(MAX($D$16,(AD64)-(K32))),0.000001))</f>
        <v>338.02300137220823</v>
      </c>
      <c r="AJ64">
        <f ca="1">((G32)*(MAX($D$16,(AF64)-(K32)))^2)/2+(I32)*(MAX($D$16,(AF64)-(K32)))^3/3+(ABS(G64)^2)/($I$5*MAX(((G32)+(I32)*(MAX($D$16,(AF64)-(K32))))*(MAX($D$16,(AF64)-(K32))),0.000001))</f>
        <v>49.33812018332047</v>
      </c>
      <c r="AK64" t="str">
        <f t="shared" ca="1" si="5"/>
        <v>Subcritical</v>
      </c>
      <c r="AL64" t="str">
        <f t="shared" ca="1" si="6"/>
        <v>Subcritical</v>
      </c>
      <c r="AM64">
        <f t="shared" ca="1" si="7"/>
        <v>640.22276194677113</v>
      </c>
      <c r="AN64">
        <f t="shared" ca="1" si="8"/>
        <v>640.14426134402856</v>
      </c>
      <c r="AO64">
        <f t="shared" ca="1" si="9"/>
        <v>0.25886812172132068</v>
      </c>
      <c r="AP64">
        <f t="shared" ca="1" si="10"/>
        <v>0.26025365917473664</v>
      </c>
    </row>
    <row r="65" spans="1:42" x14ac:dyDescent="0.35">
      <c r="A65">
        <v>22</v>
      </c>
      <c r="B65">
        <v>1</v>
      </c>
      <c r="C65">
        <f t="shared" ca="1" si="11"/>
        <v>0.98</v>
      </c>
      <c r="D65">
        <f t="shared" ca="1" si="12"/>
        <v>640.22276194677113</v>
      </c>
      <c r="E65">
        <f t="shared" ca="1" si="13"/>
        <v>640.14426134402856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 ca="1">IF(AND(N7="None",N8="None"),0,IF(N8="None",G65,IF(N7="None",0,MAX(0,G65*C65))))</f>
        <v>49.98</v>
      </c>
      <c r="J65">
        <f ca="1">IF(AND(N7="None",N8="None"),0,IF(N8="None",0,IF(N7="None",G65,MAX(0,G65-I65))))</f>
        <v>1.0200000000000031</v>
      </c>
      <c r="K65">
        <f>P5</f>
        <v>637</v>
      </c>
      <c r="L65">
        <f>P6</f>
        <v>637.1</v>
      </c>
      <c r="M65">
        <f>P7</f>
        <v>635.5</v>
      </c>
      <c r="N65">
        <f>P8</f>
        <v>631.54999999999995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636.85030574695588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640.05379603202925</v>
      </c>
      <c r="Q65">
        <f ca="1">L65+((ABS(H65)/MAX(((G33)+(I33)*(MAX($D$16,(L65)-(K33))))*(MAX($D$16,(L65)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AC65)-(J33))))*(MAX($D$16,(AC65)-(J33))),0.000001)),$D$9*((((ABS(H65)/MAX(((G33)+(I33)*(MAX($D$16,(L65)-(K33))))*(MAX($D$16,(L65)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L65)-(K33))))*(MAX($D$16,(L65)-(K33))),0.000001))^2)/(2*$I$5)))))+($D$10*(ABS((X33)-(W33))/90)*MAX(((ABS(H65)/MAX(((F33)+(H33)*(MAX($D$16,(AC65)-(J33))))*(MAX($D$16,(AC65)-(J33))),0.000001))^2)/(2*$I$5),((ABS(H65)/MAX(((G33)+(I33)*(MAX($D$16,(L65)-(K33))))*(MAX($D$16,(L65)-(K33))),0.000001))^2)/(2*$I$5)))+(($D$11*0.00000015*(ABS(G65)/MAX(ABS(F65),0.000001))^2*MAX(((ABS(H65)/MAX(((F33)+(H33)*(MAX($D$16,(AC65)-(J33))))*(MAX($D$16,(AC65)-(J33))),0.000001))^2)/(2*$I$5),((ABS(H65)/MAX(((G33)+(I33)*(MAX($D$16,(L65)-(K33))))*(MAX($D$16,(L65)-(K33))),0.000001))^2)/(2*$I$5))))-((ABS(H65)/MAX(((F33)+(H33)*(MAX($D$16,(AC65)-(J33))))*(MAX($D$16,(AC65)-(J33))),0.000001))^2)/(2*$I$5)</f>
        <v>637.1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635.55147030420267</v>
      </c>
      <c r="S65">
        <f ca="1">M65+((ABS(I65)/MAX(((G34)+(I34)*(MAX($D$16,(M65)-(K34))))*(MAX($D$16,(M65)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AD65)-(J34))))*(MAX($D$16,(AD65)-(J34))),0.000001)),$D$9*((((ABS(I65)/MAX(((G34)+(I34)*(MAX($D$16,(M65)-(K34))))*(MAX($D$16,(M65)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M65)-(K34))))*(MAX($D$16,(M65)-(K34))),0.000001))^2)/(2*$I$5)))))+($D$10*(ABS((X34)-(W34))/90)*MAX(((ABS(I65)/MAX(((F34)+(H34)*(MAX($D$16,(AD65)-(J34))))*(MAX($D$16,(AD65)-(J34))),0.000001))^2)/(2*$I$5),((ABS(I65)/MAX(((G34)+(I34)*(MAX($D$16,(M65)-(K34))))*(MAX($D$16,(M65)-(K34))),0.000001))^2)/(2*$I$5)))+(0)-((ABS(I65)/MAX(((F34)+(H34)*(MAX($D$16,(AD65)-(J34))))*(MAX($D$16,(AD65)-(J34))),0.000001))^2)/(2*$I$5)</f>
        <v>635.51128626276568</v>
      </c>
      <c r="T65">
        <f ca="1">N65+((ABS(J65)/MAX(((G35)+(I35)*(MAX($D$16,(N65)-(K35))))*(MAX($D$16,(N65)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AD65)-(J35))))*(MAX($D$16,(AD65)-(J35))),0.000001)),$D$9*((((ABS(J65)/MAX(((G35)+(I35)*(MAX($D$16,(N65)-(K35))))*(MAX($D$16,(N65)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N65)-(K35))))*(MAX($D$16,(N65)-(K35))),0.000001))^2)/(2*$I$5)))))+($D$10*(ABS((X35)-(W35))/90)*MAX(((ABS(J65)/MAX(((F35)+(H35)*(MAX($D$16,(AD65)-(J35))))*(MAX($D$16,(AD65)-(J35))),0.000001))^2)/(2*$I$5),((ABS(J65)/MAX(((G35)+(I35)*(MAX($D$16,(N65)-(K35))))*(MAX($D$16,(N65)-(K35))),0.000001))^2)/(2*$I$5)))+(($D$11*0.34699541*(ABS(I65)/MAX(ABS(G65),0.000001))^2*MAX(((ABS(J65)/MAX(((F35)+(H35)*(MAX($D$16,(AD65)-(J35))))*(MAX($D$16,(AD65)-(J35))),0.000001))^2)/(2*$I$5),((ABS(J65)/MAX(((G35)+(I35)*(MAX($D$16,(N65)-(K35))))*(MAX($D$16,(N65)-(K35))),0.000001))^2)/(2*$I$5))))-((ABS(J65)/MAX(((F35)+(H35)*(MAX($D$16,(AD65)-(J35))))*(MAX($D$16,(AD65)-(J35))),0.000001))^2)/(2*$I$5)</f>
        <v>639.97429104420962</v>
      </c>
      <c r="U65">
        <f ca="1">((((G31)*(MAX($D$16,(AE65)-(K31)))^2)/2+(I31)*(MAX($D$16,(AE65)-(K31)))^3/3+(ABS(F65)^2)/($I$5*MAX(((G31)+(I31)*(MAX($D$16,(AE65)-(K31))))*(MAX($D$16,(AE65)-(K31))),0.000001)))-(IF(N6="None",((((F32)*(MAX($D$16,(AE65)-(J32)))^2)/2+(H32)*(MAX($D$16,(AE65)-(J32)))^3/3+(ABS(G65)^2)/($I$5*MAX(((F32)+(H32)*(MAX($D$16,(AE65)-(J32))))*(MAX($D$16,(AE65)-(J32))),0.000001)))*0.72785025),(((((F32)*(MAX($D$16,(AE65)-(J32)))^2)/2+(H32)*(MAX($D$16,(AE65)-(J32)))^3/3+(ABS(G65)^2)/($I$5*MAX(((F32)+(H32)*(MAX($D$16,(AE65)-(J32))))*(MAX($D$16,(AE65)-(J32))),0.000001)))*0.72785025)+((((F33)*(MAX($D$16,(AE65)-(J33)))^2)/2+(H33)*(MAX($D$16,(AE65)-(J33)))^3/3+(ABS(H65)^2)/($I$5*MAX(((F33)+(H33)*(MAX($D$16,(AE65)-(J33))))*(MAX($D$16,(AE65)-(J33))),0.000001)))*0.99999971)))))/MAX(((G31)*(MAX($D$16,(AE65)-(K31)))^2)/2+(I31)*(MAX($D$16,(AE65)-(K31)))^3/3+(ABS(F65)^2)/($I$5*MAX(((G31)+(I31)*(MAX($D$16,(AE65)-(K31))))*(MAX($D$16,(AE65)-(K31))),0.000001)),0.000001)</f>
        <v>-0.17915078666665912</v>
      </c>
      <c r="V65">
        <f ca="1">((((G32)*(MAX($D$16,(AF65)-(K32)))^2)/2+(I32)*(MAX($D$16,(AF65)-(K32)))^3/3+(ABS(G65)^2)/($I$5*MAX(((G32)+(I32)*(MAX($D$16,(AF65)-(K32))))*(MAX($D$16,(AF65)-(K32))),0.000001)))-(IF(AND(N7="None",N8="None"),0,IF(N8="None",((((F34)*(MAX($D$16,(AF65)-(J34)))^2)/2+(H34)*(MAX($D$16,(AF65)-(J34)))^3/3+(ABS(I65)^2)/($I$5*MAX(((F34)+(H34)*(MAX($D$16,(AF65)-(J34))))*(MAX($D$16,(AF65)-(J34))),0.000001)))*1),IF(N7="None",((((F35)*(MAX($D$16,(AF65)-(J35)))^2)/2+(H35)*(MAX($D$16,(AF65)-(J35)))^3/3+(ABS(J65)^2)/($I$5*MAX(((F35)+(H35)*(MAX($D$16,(AF65)-(J35))))*(MAX($D$16,(AF65)-(J35))),0.000001)))*0.30600918),(((((F34)*(MAX($D$16,(AF65)-(J34)))^2)/2+(H34)*(MAX($D$16,(AF65)-(J34)))^3/3+(ABS(I65)^2)/($I$5*MAX(((F34)+(H34)*(MAX($D$16,(AF65)-(J34))))*(MAX($D$16,(AF65)-(J34))),0.000001)))*1)+((((F35)*(MAX($D$16,(AF65)-(J35)))^2)/2+(H35)*(MAX($D$16,(AF65)-(J35)))^3/3+(ABS(J65)^2)/($I$5*MAX(((F35)+(H35)*(MAX($D$16,(AF65)-(J35))))*(MAX($D$16,(AF65)-(J35))),0.000001)))*0.30600918)))))))/MAX(((G32)*(MAX($D$16,(AF65)-(K32)))^2)/2+(I32)*(MAX($D$16,(AF65)-(K32)))^3/3+(ABS(G65)^2)/($I$5*MAX(((G32)+(I32)*(MAX($D$16,(AF65)-(K32))))*(MAX($D$16,(AF65)-(K32))),0.000001)),0.000001)</f>
        <v>-0.31205130742549086</v>
      </c>
      <c r="W65">
        <f ca="1">ABS((IF(N6="None",P65,MAX(P65,Q65)))-D65)</f>
        <v>0.16896591474187517</v>
      </c>
      <c r="X65">
        <f ca="1">ABS((IF(AND(N7="None",N8="None"),E65,IF(N8="None",S65,IF(N7="None",T65,MAX(S65,T65)))))-E65)</f>
        <v>0.16997029981894229</v>
      </c>
      <c r="Y65">
        <f ca="1">IF($D$20=0,B65,IFERROR(IF(N6="None",1,MIN(0.98,MAX(0.02,B65+$D$14*((Q65-P65)/MAX(ABS(D65),1))))),B65))</f>
        <v>0.98</v>
      </c>
      <c r="Z65">
        <f ca="1">IF($D$20=0,C65,IFERROR(IF(AND(N7="None",N8="None"),C65,IF(N8="None",1,IF(N7="None",0,MIN(0.98,MAX(0.02,C65+$D$14*((T65-S65)/MAX(ABS(E65),1))))))),C65))</f>
        <v>0.98</v>
      </c>
      <c r="AA65">
        <f t="shared" ca="1" si="3"/>
        <v>640.16386006981259</v>
      </c>
      <c r="AB65">
        <f t="shared" ca="1" si="4"/>
        <v>640.08504559901235</v>
      </c>
      <c r="AC65">
        <f ca="1">IF($D$20=0,D65,IF(AC65=0,(IF(N6="None",P65,MAX(P65,Q65))),IF(ABS((IF(N6="None",P65,MAX(P65,Q65)))-AC65)&lt;$D$19,AC65,MAX((K31)+$D$16,AC65+$D$13*(((IF(N6="None",P65,MAX(P65,Q65)))-AC65))))))</f>
        <v>640.05447086974686</v>
      </c>
      <c r="AD65">
        <f ca="1">IF($D$20=0,E65,IF(AD65=0,(IF(AND(N7="None",N8="None"),E65,IF(N8="None",S65,IF(N7="None",T65,MAX(S65,T65))))),IF(ABS((IF(AND(N7="None",N8="None"),E65,IF(N8="None",S65,IF(N7="None",T65,MAX(S65,T65)))))-AD65)&lt;$D$19,AD65,MAX((K32)+$D$16,AD65+$D$13*(((IF(AND(N7="None",N8="None"),E65,IF(N8="None",S65,IF(N7="None",T65,MAX(S65,T65)))))-AD65))))))</f>
        <v>639.97507350112494</v>
      </c>
      <c r="AE65">
        <f ca="1">IF($D$20=0,D65,IF(AE65=0,O65,IF(ABS(U65)&lt;$D$19,AE65,MAX((K31)+$D$16,AE65+($D$13*(((O65)-AE65)+(U65*MAX(ABS(AE65-(K31)),1))))))))</f>
        <v>636.46252872339687</v>
      </c>
      <c r="AF65">
        <f ca="1">IF($D$20=0,E65,IF(AF65=0,R65,IF(ABS(V65)&lt;$D$19,AF65,MAX((K32)+$D$16,AF65+($D$13*(((R65)-AF65)+(V65*MAX(ABS(AF65-(K32)),1))))))))</f>
        <v>634.67707815303868</v>
      </c>
      <c r="AG65">
        <f ca="1">((G31)*(MAX($D$16,(AC65)-(K31)))^2)/2+(I31)*(MAX($D$16,(AC65)-(K31)))^3/3+(ABS(F65)^2)/($I$5*MAX(((G31)+(I31)*(MAX($D$16,(AC65)-(K31))))*(MAX($D$16,(AC65)-(K31))),0.000001))</f>
        <v>115.67942042741478</v>
      </c>
      <c r="AH65">
        <f ca="1">((G31)*(MAX($D$16,(AE65)-(K31)))^2)/2+(I31)*(MAX($D$16,(AE65)-(K31)))^3/3+(ABS(F65)^2)/($I$5*MAX(((G31)+(I31)*(MAX($D$16,(AE65)-(K31))))*(MAX($D$16,(AE65)-(K31))),0.000001))</f>
        <v>34.04098728388847</v>
      </c>
      <c r="AI65">
        <f ca="1">((G32)*(MAX($D$16,(AD65)-(K32)))^2)/2+(I32)*(MAX($D$16,(AD65)-(K32)))^3/3+(ABS(G65)^2)/($I$5*MAX(((G32)+(I32)*(MAX($D$16,(AD65)-(K32))))*(MAX($D$16,(AD65)-(K32))),0.000001))</f>
        <v>338.02111200687267</v>
      </c>
      <c r="AJ65">
        <f ca="1">((G32)*(MAX($D$16,(AF65)-(K32)))^2)/2+(I32)*(MAX($D$16,(AF65)-(K32)))^3/3+(ABS(G65)^2)/($I$5*MAX(((G32)+(I32)*(MAX($D$16,(AF65)-(K32))))*(MAX($D$16,(AF65)-(K32))),0.000001))</f>
        <v>49.33812018332047</v>
      </c>
      <c r="AK65" t="str">
        <f t="shared" ca="1" si="5"/>
        <v>Subcritical</v>
      </c>
      <c r="AL65" t="str">
        <f t="shared" ca="1" si="6"/>
        <v>Subcritical</v>
      </c>
      <c r="AM65">
        <f t="shared" ca="1" si="7"/>
        <v>640.16386006981259</v>
      </c>
      <c r="AN65">
        <f t="shared" ca="1" si="8"/>
        <v>640.08504559901235</v>
      </c>
      <c r="AO65">
        <f t="shared" ca="1" si="9"/>
        <v>0.16829107702426427</v>
      </c>
      <c r="AP65">
        <f t="shared" ca="1" si="10"/>
        <v>0.1691878429036251</v>
      </c>
    </row>
    <row r="66" spans="1:42" x14ac:dyDescent="0.35">
      <c r="A66">
        <v>23</v>
      </c>
      <c r="B66">
        <v>1</v>
      </c>
      <c r="C66">
        <f t="shared" ca="1" si="11"/>
        <v>0.98</v>
      </c>
      <c r="D66">
        <f t="shared" ca="1" si="12"/>
        <v>640.16386006981259</v>
      </c>
      <c r="E66">
        <f t="shared" ca="1" si="13"/>
        <v>640.08504559901235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 ca="1">IF(AND(N7="None",N8="None"),0,IF(N8="None",G66,IF(N7="None",0,MAX(0,G66*C66))))</f>
        <v>49.98</v>
      </c>
      <c r="J66">
        <f ca="1">IF(AND(N7="None",N8="None"),0,IF(N8="None",0,IF(N7="None",G66,MAX(0,G66-I66))))</f>
        <v>1.0200000000000031</v>
      </c>
      <c r="K66">
        <f>P5</f>
        <v>637</v>
      </c>
      <c r="L66">
        <f>P6</f>
        <v>637.1</v>
      </c>
      <c r="M66">
        <f>P7</f>
        <v>635.5</v>
      </c>
      <c r="N66">
        <f>P8</f>
        <v>631.54999999999995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636.85030574695588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640.05232426641464</v>
      </c>
      <c r="Q66">
        <f ca="1">L66+((ABS(H66)/MAX(((G33)+(I33)*(MAX($D$16,(L66)-(K33))))*(MAX($D$16,(L66)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AC66)-(J33))))*(MAX($D$16,(AC66)-(J33))),0.000001)),$D$9*((((ABS(H66)/MAX(((G33)+(I33)*(MAX($D$16,(L66)-(K33))))*(MAX($D$16,(L66)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L66)-(K33))))*(MAX($D$16,(L66)-(K33))),0.000001))^2)/(2*$I$5)))))+($D$10*(ABS((X33)-(W33))/90)*MAX(((ABS(H66)/MAX(((F33)+(H33)*(MAX($D$16,(AC66)-(J33))))*(MAX($D$16,(AC66)-(J33))),0.000001))^2)/(2*$I$5),((ABS(H66)/MAX(((G33)+(I33)*(MAX($D$16,(L66)-(K33))))*(MAX($D$16,(L66)-(K33))),0.000001))^2)/(2*$I$5)))+(($D$11*0.00000015*(ABS(G66)/MAX(ABS(F66),0.000001))^2*MAX(((ABS(H66)/MAX(((F33)+(H33)*(MAX($D$16,(AC66)-(J33))))*(MAX($D$16,(AC66)-(J33))),0.000001))^2)/(2*$I$5),((ABS(H66)/MAX(((G33)+(I33)*(MAX($D$16,(L66)-(K33))))*(MAX($D$16,(L66)-(K33))),0.000001))^2)/(2*$I$5))))-((ABS(H66)/MAX(((F33)+(H33)*(MAX($D$16,(AC66)-(J33))))*(MAX($D$16,(AC66)-(J33))),0.000001))^2)/(2*$I$5)</f>
        <v>637.1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635.55147030420267</v>
      </c>
      <c r="S66">
        <f ca="1">M66+((ABS(I66)/MAX(((G34)+(I34)*(MAX($D$16,(M66)-(K34))))*(MAX($D$16,(M66)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AD66)-(J34))))*(MAX($D$16,(AD66)-(J34))),0.000001)),$D$9*((((ABS(I66)/MAX(((G34)+(I34)*(MAX($D$16,(M66)-(K34))))*(MAX($D$16,(M66)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M66)-(K34))))*(MAX($D$16,(M66)-(K34))),0.000001))^2)/(2*$I$5)))))+($D$10*(ABS((X34)-(W34))/90)*MAX(((ABS(I66)/MAX(((F34)+(H34)*(MAX($D$16,(AD66)-(J34))))*(MAX($D$16,(AD66)-(J34))),0.000001))^2)/(2*$I$5),((ABS(I66)/MAX(((G34)+(I34)*(MAX($D$16,(M66)-(K34))))*(MAX($D$16,(M66)-(K34))),0.000001))^2)/(2*$I$5)))+(0)-((ABS(I66)/MAX(((F34)+(H34)*(MAX($D$16,(AD66)-(J34))))*(MAX($D$16,(AD66)-(J34))),0.000001))^2)/(2*$I$5)</f>
        <v>635.5112787577076</v>
      </c>
      <c r="T66">
        <f ca="1">N66+((ABS(J66)/MAX(((G35)+(I35)*(MAX($D$16,(N66)-(K35))))*(MAX($D$16,(N66)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AD66)-(J35))))*(MAX($D$16,(AD66)-(J35))),0.000001)),$D$9*((((ABS(J66)/MAX(((G35)+(I35)*(MAX($D$16,(N66)-(K35))))*(MAX($D$16,(N66)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N66)-(K35))))*(MAX($D$16,(N66)-(K35))),0.000001))^2)/(2*$I$5)))))+($D$10*(ABS((X35)-(W35))/90)*MAX(((ABS(J66)/MAX(((F35)+(H35)*(MAX($D$16,(AD66)-(J35))))*(MAX($D$16,(AD66)-(J35))),0.000001))^2)/(2*$I$5),((ABS(J66)/MAX(((G35)+(I35)*(MAX($D$16,(N66)-(K35))))*(MAX($D$16,(N66)-(K35))),0.000001))^2)/(2*$I$5)))+(($D$11*0.34699541*(ABS(I66)/MAX(ABS(G66),0.000001))^2*MAX(((ABS(J66)/MAX(((F35)+(H35)*(MAX($D$16,(AD66)-(J35))))*(MAX($D$16,(AD66)-(J35))),0.000001))^2)/(2*$I$5),((ABS(J66)/MAX(((G35)+(I35)*(MAX($D$16,(N66)-(K35))))*(MAX($D$16,(N66)-(K35))),0.000001))^2)/(2*$I$5))))-((ABS(J66)/MAX(((F35)+(H35)*(MAX($D$16,(AD66)-(J35))))*(MAX($D$16,(AD66)-(J35))),0.000001))^2)/(2*$I$5)</f>
        <v>639.97429104147454</v>
      </c>
      <c r="U66">
        <f ca="1">((((G31)*(MAX($D$16,(AE66)-(K31)))^2)/2+(I31)*(MAX($D$16,(AE66)-(K31)))^3/3+(ABS(F66)^2)/($I$5*MAX(((G31)+(I31)*(MAX($D$16,(AE66)-(K31))))*(MAX($D$16,(AE66)-(K31))),0.000001)))-(IF(N6="None",((((F32)*(MAX($D$16,(AE66)-(J32)))^2)/2+(H32)*(MAX($D$16,(AE66)-(J32)))^3/3+(ABS(G66)^2)/($I$5*MAX(((F32)+(H32)*(MAX($D$16,(AE66)-(J32))))*(MAX($D$16,(AE66)-(J32))),0.000001)))*0.72785025),(((((F32)*(MAX($D$16,(AE66)-(J32)))^2)/2+(H32)*(MAX($D$16,(AE66)-(J32)))^3/3+(ABS(G66)^2)/($I$5*MAX(((F32)+(H32)*(MAX($D$16,(AE66)-(J32))))*(MAX($D$16,(AE66)-(J32))),0.000001)))*0.72785025)+((((F33)*(MAX($D$16,(AE66)-(J33)))^2)/2+(H33)*(MAX($D$16,(AE66)-(J33)))^3/3+(ABS(H66)^2)/($I$5*MAX(((F33)+(H33)*(MAX($D$16,(AE66)-(J33))))*(MAX($D$16,(AE66)-(J33))),0.000001)))*0.99999971)))))/MAX(((G31)*(MAX($D$16,(AE66)-(K31)))^2)/2+(I31)*(MAX($D$16,(AE66)-(K31)))^3/3+(ABS(F66)^2)/($I$5*MAX(((G31)+(I31)*(MAX($D$16,(AE66)-(K31))))*(MAX($D$16,(AE66)-(K31))),0.000001)),0.000001)</f>
        <v>-0.17915078666665912</v>
      </c>
      <c r="V66">
        <f ca="1">((((G32)*(MAX($D$16,(AF66)-(K32)))^2)/2+(I32)*(MAX($D$16,(AF66)-(K32)))^3/3+(ABS(G66)^2)/($I$5*MAX(((G32)+(I32)*(MAX($D$16,(AF66)-(K32))))*(MAX($D$16,(AF66)-(K32))),0.000001)))-(IF(AND(N7="None",N8="None"),0,IF(N8="None",((((F34)*(MAX($D$16,(AF66)-(J34)))^2)/2+(H34)*(MAX($D$16,(AF66)-(J34)))^3/3+(ABS(I66)^2)/($I$5*MAX(((F34)+(H34)*(MAX($D$16,(AF66)-(J34))))*(MAX($D$16,(AF66)-(J34))),0.000001)))*1),IF(N7="None",((((F35)*(MAX($D$16,(AF66)-(J35)))^2)/2+(H35)*(MAX($D$16,(AF66)-(J35)))^3/3+(ABS(J66)^2)/($I$5*MAX(((F35)+(H35)*(MAX($D$16,(AF66)-(J35))))*(MAX($D$16,(AF66)-(J35))),0.000001)))*0.30600918),(((((F34)*(MAX($D$16,(AF66)-(J34)))^2)/2+(H34)*(MAX($D$16,(AF66)-(J34)))^3/3+(ABS(I66)^2)/($I$5*MAX(((F34)+(H34)*(MAX($D$16,(AF66)-(J34))))*(MAX($D$16,(AF66)-(J34))),0.000001)))*1)+((((F35)*(MAX($D$16,(AF66)-(J35)))^2)/2+(H35)*(MAX($D$16,(AF66)-(J35)))^3/3+(ABS(J66)^2)/($I$5*MAX(((F35)+(H35)*(MAX($D$16,(AF66)-(J35))))*(MAX($D$16,(AF66)-(J35))),0.000001)))*0.30600918)))))))/MAX(((G32)*(MAX($D$16,(AF66)-(K32)))^2)/2+(I32)*(MAX($D$16,(AF66)-(K32)))^3/3+(ABS(G66)^2)/($I$5*MAX(((G32)+(I32)*(MAX($D$16,(AF66)-(K32))))*(MAX($D$16,(AF66)-(K32))),0.000001)),0.000001)</f>
        <v>-0.31205130742549086</v>
      </c>
      <c r="W66">
        <f ca="1">ABS((IF(N6="None",P66,MAX(P66,Q66)))-D66)</f>
        <v>0.11153580339794189</v>
      </c>
      <c r="X66">
        <f ca="1">ABS((IF(AND(N7="None",N8="None"),E66,IF(N8="None",S66,IF(N7="None",T66,MAX(S66,T66)))))-E66)</f>
        <v>0.11075455753780261</v>
      </c>
      <c r="Y66">
        <f ca="1">IF($D$20=0,B66,IFERROR(IF(N6="None",1,MIN(0.98,MAX(0.02,B66+$D$14*((Q66-P66)/MAX(ABS(D66),1))))),B66))</f>
        <v>0.98</v>
      </c>
      <c r="Z66">
        <f ca="1">IF($D$20=0,C66,IFERROR(IF(AND(N7="None",N8="None"),C66,IF(N8="None",1,IF(N7="None",0,MIN(0.98,MAX(0.02,C66+$D$14*((T66-S66)/MAX(ABS(E66),1))))))),C66))</f>
        <v>0.98</v>
      </c>
      <c r="AA66">
        <f t="shared" ca="1" si="3"/>
        <v>640.12516517829158</v>
      </c>
      <c r="AB66">
        <f t="shared" ca="1" si="4"/>
        <v>640.04602527073064</v>
      </c>
      <c r="AC66">
        <f ca="1">IF($D$20=0,D66,IF(AC66=0,(IF(N6="None",P66,MAX(P66,Q66))),IF(ABS((IF(N6="None",P66,MAX(P66,Q66)))-AC66)&lt;$D$19,AC66,MAX((K31)+$D$16,AC66+$D$13*(((IF(N6="None",P66,MAX(P66,Q66)))-AC66))))))</f>
        <v>640.05330323689532</v>
      </c>
      <c r="AD66">
        <f ca="1">IF($D$20=0,E66,IF(AD66=0,(IF(AND(N7="None",N8="None"),E66,IF(N8="None",S66,IF(N7="None",T66,MAX(S66,T66))))),IF(ABS((IF(AND(N7="None",N8="None"),E66,IF(N8="None",S66,IF(N7="None",T66,MAX(S66,T66)))))-AD66)&lt;$D$19,AD66,MAX((K32)+$D$16,AD66+$D$13*(((IF(AND(N7="None",N8="None"),E66,IF(N8="None",S66,IF(N7="None",T66,MAX(S66,T66)))))-AD66))))))</f>
        <v>639.97355894677889</v>
      </c>
      <c r="AE66">
        <f ca="1">IF($D$20=0,D66,IF(AE66=0,O66,IF(ABS(U66)&lt;$D$19,AE66,MAX((K31)+$D$16,AE66+($D$13*(((O66)-AE66)+(U66*MAX(ABS(AE66-(K31)),1))))))))</f>
        <v>636.46252872339687</v>
      </c>
      <c r="AF66">
        <f ca="1">IF($D$20=0,E66,IF(AF66=0,R66,IF(ABS(V66)&lt;$D$19,AF66,MAX((K32)+$D$16,AF66+($D$13*(((R66)-AF66)+(V66*MAX(ABS(AF66-(K32)),1))))))))</f>
        <v>634.67707815303868</v>
      </c>
      <c r="AG66">
        <f ca="1">((G31)*(MAX($D$16,(AC66)-(K31)))^2)/2+(I31)*(MAX($D$16,(AC66)-(K31)))^3/3+(ABS(F66)^2)/($I$5*MAX(((G31)+(I31)*(MAX($D$16,(AC66)-(K31))))*(MAX($D$16,(AC66)-(K31))),0.000001))</f>
        <v>115.63677055612328</v>
      </c>
      <c r="AH66">
        <f ca="1">((G31)*(MAX($D$16,(AE66)-(K31)))^2)/2+(I31)*(MAX($D$16,(AE66)-(K31)))^3/3+(ABS(F66)^2)/($I$5*MAX(((G31)+(I31)*(MAX($D$16,(AE66)-(K31))))*(MAX($D$16,(AE66)-(K31))),0.000001))</f>
        <v>34.04098728388847</v>
      </c>
      <c r="AI66">
        <f ca="1">((G32)*(MAX($D$16,(AD66)-(K32)))^2)/2+(I32)*(MAX($D$16,(AD66)-(K32)))^3/3+(ABS(G66)^2)/($I$5*MAX(((G32)+(I32)*(MAX($D$16,(AD66)-(K32))))*(MAX($D$16,(AD66)-(K32))),0.000001))</f>
        <v>337.89651628546875</v>
      </c>
      <c r="AJ66">
        <f ca="1">((G32)*(MAX($D$16,(AF66)-(K32)))^2)/2+(I32)*(MAX($D$16,(AF66)-(K32)))^3/3+(ABS(G66)^2)/($I$5*MAX(((G32)+(I32)*(MAX($D$16,(AF66)-(K32))))*(MAX($D$16,(AF66)-(K32))),0.000001))</f>
        <v>49.33812018332047</v>
      </c>
      <c r="AK66" t="str">
        <f t="shared" ca="1" si="5"/>
        <v>Subcritical</v>
      </c>
      <c r="AL66" t="str">
        <f t="shared" ca="1" si="6"/>
        <v>Subcritical</v>
      </c>
      <c r="AM66">
        <f t="shared" ca="1" si="7"/>
        <v>640.12516517829158</v>
      </c>
      <c r="AN66">
        <f t="shared" ca="1" si="8"/>
        <v>640.04602527073064</v>
      </c>
      <c r="AO66">
        <f t="shared" ca="1" si="9"/>
        <v>0.11055683291726837</v>
      </c>
      <c r="AP66">
        <f t="shared" ca="1" si="10"/>
        <v>0.11148665223345233</v>
      </c>
    </row>
    <row r="67" spans="1:42" x14ac:dyDescent="0.35">
      <c r="A67">
        <v>24</v>
      </c>
      <c r="B67">
        <v>1</v>
      </c>
      <c r="C67">
        <f t="shared" ca="1" si="11"/>
        <v>0.98</v>
      </c>
      <c r="D67">
        <f t="shared" ca="1" si="12"/>
        <v>640.12516517829158</v>
      </c>
      <c r="E67">
        <f t="shared" ca="1" si="13"/>
        <v>640.04602527073064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 ca="1">IF(AND(N7="None",N8="None"),0,IF(N8="None",G67,IF(N7="None",0,MAX(0,G67*C67))))</f>
        <v>49.98</v>
      </c>
      <c r="J67">
        <f ca="1">IF(AND(N7="None",N8="None"),0,IF(N8="None",0,IF(N7="None",G67,MAX(0,G67-I67))))</f>
        <v>1.0200000000000031</v>
      </c>
      <c r="K67">
        <f>P5</f>
        <v>637</v>
      </c>
      <c r="L67">
        <f>P6</f>
        <v>637.1</v>
      </c>
      <c r="M67">
        <f>P7</f>
        <v>635.5</v>
      </c>
      <c r="N67">
        <f>P8</f>
        <v>631.54999999999995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636.85030574695588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640.05228906197533</v>
      </c>
      <c r="Q67">
        <f ca="1">L67+((ABS(H67)/MAX(((G33)+(I33)*(MAX($D$16,(L67)-(K33))))*(MAX($D$16,(L67)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AC67)-(J33))))*(MAX($D$16,(AC67)-(J33))),0.000001)),$D$9*((((ABS(H67)/MAX(((G33)+(I33)*(MAX($D$16,(L67)-(K33))))*(MAX($D$16,(L67)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L67)-(K33))))*(MAX($D$16,(L67)-(K33))),0.000001))^2)/(2*$I$5)))))+($D$10*(ABS((X33)-(W33))/90)*MAX(((ABS(H67)/MAX(((F33)+(H33)*(MAX($D$16,(AC67)-(J33))))*(MAX($D$16,(AC67)-(J33))),0.000001))^2)/(2*$I$5),((ABS(H67)/MAX(((G33)+(I33)*(MAX($D$16,(L67)-(K33))))*(MAX($D$16,(L67)-(K33))),0.000001))^2)/(2*$I$5)))+(($D$11*0.00000015*(ABS(G67)/MAX(ABS(F67),0.000001))^2*MAX(((ABS(H67)/MAX(((F33)+(H33)*(MAX($D$16,(AC67)-(J33))))*(MAX($D$16,(AC67)-(J33))),0.000001))^2)/(2*$I$5),((ABS(H67)/MAX(((G33)+(I33)*(MAX($D$16,(L67)-(K33))))*(MAX($D$16,(L67)-(K33))),0.000001))^2)/(2*$I$5))))-((ABS(H67)/MAX(((F33)+(H33)*(MAX($D$16,(AC67)-(J33))))*(MAX($D$16,(AC67)-(J33))),0.000001))^2)/(2*$I$5)</f>
        <v>637.1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635.55147030420267</v>
      </c>
      <c r="S67">
        <f ca="1">M67+((ABS(I67)/MAX(((G34)+(I34)*(MAX($D$16,(M67)-(K34))))*(MAX($D$16,(M67)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AD67)-(J34))))*(MAX($D$16,(AD67)-(J34))),0.000001)),$D$9*((((ABS(I67)/MAX(((G34)+(I34)*(MAX($D$16,(M67)-(K34))))*(MAX($D$16,(M67)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M67)-(K34))))*(MAX($D$16,(M67)-(K34))),0.000001))^2)/(2*$I$5)))))+($D$10*(ABS((X34)-(W34))/90)*MAX(((ABS(I67)/MAX(((F34)+(H34)*(MAX($D$16,(AD67)-(J34))))*(MAX($D$16,(AD67)-(J34))),0.000001))^2)/(2*$I$5),((ABS(I67)/MAX(((G34)+(I34)*(MAX($D$16,(M67)-(K34))))*(MAX($D$16,(M67)-(K34))),0.000001))^2)/(2*$I$5)))+(0)-((ABS(I67)/MAX(((F34)+(H34)*(MAX($D$16,(AD67)-(J34))))*(MAX($D$16,(AD67)-(J34))),0.000001))^2)/(2*$I$5)</f>
        <v>635.51127857220945</v>
      </c>
      <c r="T67">
        <f ca="1">N67+((ABS(J67)/MAX(((G35)+(I35)*(MAX($D$16,(N67)-(K35))))*(MAX($D$16,(N67)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AD67)-(J35))))*(MAX($D$16,(AD67)-(J35))),0.000001)),$D$9*((((ABS(J67)/MAX(((G35)+(I35)*(MAX($D$16,(N67)-(K35))))*(MAX($D$16,(N67)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N67)-(K35))))*(MAX($D$16,(N67)-(K35))),0.000001))^2)/(2*$I$5)))))+($D$10*(ABS((X35)-(W35))/90)*MAX(((ABS(J67)/MAX(((F35)+(H35)*(MAX($D$16,(AD67)-(J35))))*(MAX($D$16,(AD67)-(J35))),0.000001))^2)/(2*$I$5),((ABS(J67)/MAX(((G35)+(I35)*(MAX($D$16,(N67)-(K35))))*(MAX($D$16,(N67)-(K35))),0.000001))^2)/(2*$I$5)))+(($D$11*0.34699541*(ABS(I67)/MAX(ABS(G67),0.000001))^2*MAX(((ABS(J67)/MAX(((F35)+(H35)*(MAX($D$16,(AD67)-(J35))))*(MAX($D$16,(AD67)-(J35))),0.000001))^2)/(2*$I$5),((ABS(J67)/MAX(((G35)+(I35)*(MAX($D$16,(N67)-(K35))))*(MAX($D$16,(N67)-(K35))),0.000001))^2)/(2*$I$5))))-((ABS(J67)/MAX(((F35)+(H35)*(MAX($D$16,(AD67)-(J35))))*(MAX($D$16,(AD67)-(J35))),0.000001))^2)/(2*$I$5)</f>
        <v>639.9742910414069</v>
      </c>
      <c r="U67">
        <f ca="1">((((G31)*(MAX($D$16,(AE67)-(K31)))^2)/2+(I31)*(MAX($D$16,(AE67)-(K31)))^3/3+(ABS(F67)^2)/($I$5*MAX(((G31)+(I31)*(MAX($D$16,(AE67)-(K31))))*(MAX($D$16,(AE67)-(K31))),0.000001)))-(IF(N6="None",((((F32)*(MAX($D$16,(AE67)-(J32)))^2)/2+(H32)*(MAX($D$16,(AE67)-(J32)))^3/3+(ABS(G67)^2)/($I$5*MAX(((F32)+(H32)*(MAX($D$16,(AE67)-(J32))))*(MAX($D$16,(AE67)-(J32))),0.000001)))*0.72785025),(((((F32)*(MAX($D$16,(AE67)-(J32)))^2)/2+(H32)*(MAX($D$16,(AE67)-(J32)))^3/3+(ABS(G67)^2)/($I$5*MAX(((F32)+(H32)*(MAX($D$16,(AE67)-(J32))))*(MAX($D$16,(AE67)-(J32))),0.000001)))*0.72785025)+((((F33)*(MAX($D$16,(AE67)-(J33)))^2)/2+(H33)*(MAX($D$16,(AE67)-(J33)))^3/3+(ABS(H67)^2)/($I$5*MAX(((F33)+(H33)*(MAX($D$16,(AE67)-(J33))))*(MAX($D$16,(AE67)-(J33))),0.000001)))*0.99999971)))))/MAX(((G31)*(MAX($D$16,(AE67)-(K31)))^2)/2+(I31)*(MAX($D$16,(AE67)-(K31)))^3/3+(ABS(F67)^2)/($I$5*MAX(((G31)+(I31)*(MAX($D$16,(AE67)-(K31))))*(MAX($D$16,(AE67)-(K31))),0.000001)),0.000001)</f>
        <v>-0.17915078666665912</v>
      </c>
      <c r="V67">
        <f ca="1">((((G32)*(MAX($D$16,(AF67)-(K32)))^2)/2+(I32)*(MAX($D$16,(AF67)-(K32)))^3/3+(ABS(G67)^2)/($I$5*MAX(((G32)+(I32)*(MAX($D$16,(AF67)-(K32))))*(MAX($D$16,(AF67)-(K32))),0.000001)))-(IF(AND(N7="None",N8="None"),0,IF(N8="None",((((F34)*(MAX($D$16,(AF67)-(J34)))^2)/2+(H34)*(MAX($D$16,(AF67)-(J34)))^3/3+(ABS(I67)^2)/($I$5*MAX(((F34)+(H34)*(MAX($D$16,(AF67)-(J34))))*(MAX($D$16,(AF67)-(J34))),0.000001)))*1),IF(N7="None",((((F35)*(MAX($D$16,(AF67)-(J35)))^2)/2+(H35)*(MAX($D$16,(AF67)-(J35)))^3/3+(ABS(J67)^2)/($I$5*MAX(((F35)+(H35)*(MAX($D$16,(AF67)-(J35))))*(MAX($D$16,(AF67)-(J35))),0.000001)))*0.30600918),(((((F34)*(MAX($D$16,(AF67)-(J34)))^2)/2+(H34)*(MAX($D$16,(AF67)-(J34)))^3/3+(ABS(I67)^2)/($I$5*MAX(((F34)+(H34)*(MAX($D$16,(AF67)-(J34))))*(MAX($D$16,(AF67)-(J34))),0.000001)))*1)+((((F35)*(MAX($D$16,(AF67)-(J35)))^2)/2+(H35)*(MAX($D$16,(AF67)-(J35)))^3/3+(ABS(J67)^2)/($I$5*MAX(((F35)+(H35)*(MAX($D$16,(AF67)-(J35))))*(MAX($D$16,(AF67)-(J35))),0.000001)))*0.30600918)))))))/MAX(((G32)*(MAX($D$16,(AF67)-(K32)))^2)/2+(I32)*(MAX($D$16,(AF67)-(K32)))^3/3+(ABS(G67)^2)/($I$5*MAX(((G32)+(I32)*(MAX($D$16,(AF67)-(K32))))*(MAX($D$16,(AF67)-(K32))),0.000001)),0.000001)</f>
        <v>-0.31205130742549086</v>
      </c>
      <c r="W67">
        <f ca="1">ABS((IF(N6="None",P67,MAX(P67,Q67)))-D67)</f>
        <v>7.2876116316251682E-2</v>
      </c>
      <c r="X67">
        <f ca="1">ABS((IF(AND(N7="None",N8="None"),E67,IF(N8="None",S67,IF(N7="None",T67,MAX(S67,T67)))))-E67)</f>
        <v>7.1734229323737964E-2</v>
      </c>
      <c r="Y67">
        <f ca="1">IF($D$20=0,B67,IFERROR(IF(N6="None",1,MIN(0.98,MAX(0.02,B67+$D$14*((Q67-P67)/MAX(ABS(D67),1))))),B67))</f>
        <v>0.98</v>
      </c>
      <c r="Z67">
        <f ca="1">IF($D$20=0,C67,IFERROR(IF(AND(N7="None",N8="None"),C67,IF(N8="None",1,IF(N7="None",0,MIN(0.98,MAX(0.02,C67+$D$14*((T67-S67)/MAX(ABS(E67),1))))))),C67))</f>
        <v>0.98</v>
      </c>
      <c r="AA67">
        <f t="shared" ca="1" si="3"/>
        <v>640.09998839977777</v>
      </c>
      <c r="AB67">
        <f t="shared" ca="1" si="4"/>
        <v>640.02064895906665</v>
      </c>
      <c r="AC67">
        <f ca="1">IF($D$20=0,D67,IF(AC67=0,(IF(N6="None",P67,MAX(P67,Q67))),IF(ABS((IF(N6="None",P67,MAX(P67,Q67)))-AC67)&lt;$D$19,AC67,MAX((K31)+$D$16,AC67+$D$13*(((IF(N6="None",P67,MAX(P67,Q67)))-AC67))))))</f>
        <v>640.05323152539484</v>
      </c>
      <c r="AD67">
        <f ca="1">IF($D$20=0,E67,IF(AD67=0,(IF(AND(N7="None",N8="None"),E67,IF(N8="None",S67,IF(N7="None",T67,MAX(S67,T67))))),IF(ABS((IF(AND(N7="None",N8="None"),E67,IF(N8="None",S67,IF(N7="None",T67,MAX(S67,T67)))))-AD67)&lt;$D$19,AD67,MAX((K32)+$D$16,AD67+$D$13*(((IF(AND(N7="None",N8="None"),E67,IF(N8="None",S67,IF(N7="None",T67,MAX(S67,T67)))))-AD67))))))</f>
        <v>639.9735215231193</v>
      </c>
      <c r="AE67">
        <f ca="1">IF($D$20=0,D67,IF(AE67=0,O67,IF(ABS(U67)&lt;$D$19,AE67,MAX((K31)+$D$16,AE67+($D$13*(((O67)-AE67)+(U67*MAX(ABS(AE67-(K31)),1))))))))</f>
        <v>636.46252872339687</v>
      </c>
      <c r="AF67">
        <f ca="1">IF($D$20=0,E67,IF(AF67=0,R67,IF(ABS(V67)&lt;$D$19,AF67,MAX((K32)+$D$16,AF67+($D$13*(((R67)-AF67)+(V67*MAX(ABS(AF67-(K32)),1))))))))</f>
        <v>634.67707815303868</v>
      </c>
      <c r="AG67">
        <f ca="1">((G31)*(MAX($D$16,(AC67)-(K31)))^2)/2+(I31)*(MAX($D$16,(AC67)-(K31)))^3/3+(ABS(F67)^2)/($I$5*MAX(((G31)+(I31)*(MAX($D$16,(AC67)-(K31))))*(MAX($D$16,(AC67)-(K31))),0.000001))</f>
        <v>115.63415147600413</v>
      </c>
      <c r="AH67">
        <f ca="1">((G31)*(MAX($D$16,(AE67)-(K31)))^2)/2+(I31)*(MAX($D$16,(AE67)-(K31)))^3/3+(ABS(F67)^2)/($I$5*MAX(((G31)+(I31)*(MAX($D$16,(AE67)-(K31))))*(MAX($D$16,(AE67)-(K31))),0.000001))</f>
        <v>34.04098728388847</v>
      </c>
      <c r="AI67">
        <f ca="1">((G32)*(MAX($D$16,(AD67)-(K32)))^2)/2+(I32)*(MAX($D$16,(AD67)-(K32)))^3/3+(ABS(G67)^2)/($I$5*MAX(((G32)+(I32)*(MAX($D$16,(AD67)-(K32))))*(MAX($D$16,(AD67)-(K32))),0.000001))</f>
        <v>337.89343790489914</v>
      </c>
      <c r="AJ67">
        <f ca="1">((G32)*(MAX($D$16,(AF67)-(K32)))^2)/2+(I32)*(MAX($D$16,(AF67)-(K32)))^3/3+(ABS(G67)^2)/($I$5*MAX(((G32)+(I32)*(MAX($D$16,(AF67)-(K32))))*(MAX($D$16,(AF67)-(K32))),0.000001))</f>
        <v>49.33812018332047</v>
      </c>
      <c r="AK67" t="str">
        <f t="shared" ca="1" si="5"/>
        <v>Subcritical</v>
      </c>
      <c r="AL67" t="str">
        <f t="shared" ca="1" si="6"/>
        <v>Subcritical</v>
      </c>
      <c r="AM67">
        <f t="shared" ca="1" si="7"/>
        <v>640.09998839977777</v>
      </c>
      <c r="AN67">
        <f t="shared" ca="1" si="8"/>
        <v>640.02064895906665</v>
      </c>
      <c r="AO67">
        <f t="shared" ca="1" si="9"/>
        <v>7.1933652896746025E-2</v>
      </c>
      <c r="AP67">
        <f t="shared" ca="1" si="10"/>
        <v>7.2503747611335712E-2</v>
      </c>
    </row>
    <row r="68" spans="1:42" x14ac:dyDescent="0.35">
      <c r="A68">
        <v>25</v>
      </c>
      <c r="B68">
        <v>1</v>
      </c>
      <c r="C68">
        <f t="shared" ca="1" si="11"/>
        <v>0.98</v>
      </c>
      <c r="D68">
        <f t="shared" ca="1" si="12"/>
        <v>640.09998839977777</v>
      </c>
      <c r="E68">
        <f t="shared" ca="1" si="13"/>
        <v>640.02064895906665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 ca="1">IF(AND(N7="None",N8="None"),0,IF(N8="None",G68,IF(N7="None",0,MAX(0,G68*C68))))</f>
        <v>49.98</v>
      </c>
      <c r="J68">
        <f ca="1">IF(AND(N7="None",N8="None"),0,IF(N8="None",0,IF(N7="None",G68,MAX(0,G68-I68))))</f>
        <v>1.0200000000000031</v>
      </c>
      <c r="K68">
        <f>P5</f>
        <v>637</v>
      </c>
      <c r="L68">
        <f>P6</f>
        <v>637.1</v>
      </c>
      <c r="M68">
        <f>P7</f>
        <v>635.5</v>
      </c>
      <c r="N68">
        <f>P8</f>
        <v>631.54999999999995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636.85030574695588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640.05234272574683</v>
      </c>
      <c r="Q68">
        <f ca="1">L68+((ABS(H68)/MAX(((G33)+(I33)*(MAX($D$16,(L68)-(K33))))*(MAX($D$16,(L68)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AC68)-(J33))))*(MAX($D$16,(AC68)-(J33))),0.000001)),$D$9*((((ABS(H68)/MAX(((G33)+(I33)*(MAX($D$16,(L68)-(K33))))*(MAX($D$16,(L68)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L68)-(K33))))*(MAX($D$16,(L68)-(K33))),0.000001))^2)/(2*$I$5)))))+($D$10*(ABS((X33)-(W33))/90)*MAX(((ABS(H68)/MAX(((F33)+(H33)*(MAX($D$16,(AC68)-(J33))))*(MAX($D$16,(AC68)-(J33))),0.000001))^2)/(2*$I$5),((ABS(H68)/MAX(((G33)+(I33)*(MAX($D$16,(L68)-(K33))))*(MAX($D$16,(L68)-(K33))),0.000001))^2)/(2*$I$5)))+(($D$11*0.00000015*(ABS(G68)/MAX(ABS(F68),0.000001))^2*MAX(((ABS(H68)/MAX(((F33)+(H33)*(MAX($D$16,(AC68)-(J33))))*(MAX($D$16,(AC68)-(J33))),0.000001))^2)/(2*$I$5),((ABS(H68)/MAX(((G33)+(I33)*(MAX($D$16,(L68)-(K33))))*(MAX($D$16,(L68)-(K33))),0.000001))^2)/(2*$I$5))))-((ABS(H68)/MAX(((F33)+(H33)*(MAX($D$16,(AC68)-(J33))))*(MAX($D$16,(AC68)-(J33))),0.000001))^2)/(2*$I$5)</f>
        <v>637.1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635.55147030420267</v>
      </c>
      <c r="S68">
        <f ca="1">M68+((ABS(I68)/MAX(((G34)+(I34)*(MAX($D$16,(M68)-(K34))))*(MAX($D$16,(M68)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AD68)-(J34))))*(MAX($D$16,(AD68)-(J34))),0.000001)),$D$9*((((ABS(I68)/MAX(((G34)+(I34)*(MAX($D$16,(M68)-(K34))))*(MAX($D$16,(M68)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M68)-(K34))))*(MAX($D$16,(M68)-(K34))),0.000001))^2)/(2*$I$5)))))+($D$10*(ABS((X34)-(W34))/90)*MAX(((ABS(I68)/MAX(((F34)+(H34)*(MAX($D$16,(AD68)-(J34))))*(MAX($D$16,(AD68)-(J34))),0.000001))^2)/(2*$I$5),((ABS(I68)/MAX(((G34)+(I34)*(MAX($D$16,(M68)-(K34))))*(MAX($D$16,(M68)-(K34))),0.000001))^2)/(2*$I$5)))+(0)-((ABS(I68)/MAX(((F34)+(H34)*(MAX($D$16,(AD68)-(J34))))*(MAX($D$16,(AD68)-(J34))),0.000001))^2)/(2*$I$5)</f>
        <v>635.51127862590579</v>
      </c>
      <c r="T68">
        <f ca="1">N68+((ABS(J68)/MAX(((G35)+(I35)*(MAX($D$16,(N68)-(K35))))*(MAX($D$16,(N68)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AD68)-(J35))))*(MAX($D$16,(AD68)-(J35))),0.000001)),$D$9*((((ABS(J68)/MAX(((G35)+(I35)*(MAX($D$16,(N68)-(K35))))*(MAX($D$16,(N68)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N68)-(K35))))*(MAX($D$16,(N68)-(K35))),0.000001))^2)/(2*$I$5)))))+($D$10*(ABS((X35)-(W35))/90)*MAX(((ABS(J68)/MAX(((F35)+(H35)*(MAX($D$16,(AD68)-(J35))))*(MAX($D$16,(AD68)-(J35))),0.000001))^2)/(2*$I$5),((ABS(J68)/MAX(((G35)+(I35)*(MAX($D$16,(N68)-(K35))))*(MAX($D$16,(N68)-(K35))),0.000001))^2)/(2*$I$5)))+(($D$11*0.34699541*(ABS(I68)/MAX(ABS(G68),0.000001))^2*MAX(((ABS(J68)/MAX(((F35)+(H35)*(MAX($D$16,(AD68)-(J35))))*(MAX($D$16,(AD68)-(J35))),0.000001))^2)/(2*$I$5),((ABS(J68)/MAX(((G35)+(I35)*(MAX($D$16,(N68)-(K35))))*(MAX($D$16,(N68)-(K35))),0.000001))^2)/(2*$I$5))))-((ABS(J68)/MAX(((F35)+(H35)*(MAX($D$16,(AD68)-(J35))))*(MAX($D$16,(AD68)-(J35))),0.000001))^2)/(2*$I$5)</f>
        <v>639.97429104142645</v>
      </c>
      <c r="U68">
        <f ca="1">((((G31)*(MAX($D$16,(AE68)-(K31)))^2)/2+(I31)*(MAX($D$16,(AE68)-(K31)))^3/3+(ABS(F68)^2)/($I$5*MAX(((G31)+(I31)*(MAX($D$16,(AE68)-(K31))))*(MAX($D$16,(AE68)-(K31))),0.000001)))-(IF(N6="None",((((F32)*(MAX($D$16,(AE68)-(J32)))^2)/2+(H32)*(MAX($D$16,(AE68)-(J32)))^3/3+(ABS(G68)^2)/($I$5*MAX(((F32)+(H32)*(MAX($D$16,(AE68)-(J32))))*(MAX($D$16,(AE68)-(J32))),0.000001)))*0.72785025),(((((F32)*(MAX($D$16,(AE68)-(J32)))^2)/2+(H32)*(MAX($D$16,(AE68)-(J32)))^3/3+(ABS(G68)^2)/($I$5*MAX(((F32)+(H32)*(MAX($D$16,(AE68)-(J32))))*(MAX($D$16,(AE68)-(J32))),0.000001)))*0.72785025)+((((F33)*(MAX($D$16,(AE68)-(J33)))^2)/2+(H33)*(MAX($D$16,(AE68)-(J33)))^3/3+(ABS(H68)^2)/($I$5*MAX(((F33)+(H33)*(MAX($D$16,(AE68)-(J33))))*(MAX($D$16,(AE68)-(J33))),0.000001)))*0.99999971)))))/MAX(((G31)*(MAX($D$16,(AE68)-(K31)))^2)/2+(I31)*(MAX($D$16,(AE68)-(K31)))^3/3+(ABS(F68)^2)/($I$5*MAX(((G31)+(I31)*(MAX($D$16,(AE68)-(K31))))*(MAX($D$16,(AE68)-(K31))),0.000001)),0.000001)</f>
        <v>-0.17915078666665912</v>
      </c>
      <c r="V68">
        <f ca="1">((((G32)*(MAX($D$16,(AF68)-(K32)))^2)/2+(I32)*(MAX($D$16,(AF68)-(K32)))^3/3+(ABS(G68)^2)/($I$5*MAX(((G32)+(I32)*(MAX($D$16,(AF68)-(K32))))*(MAX($D$16,(AF68)-(K32))),0.000001)))-(IF(AND(N7="None",N8="None"),0,IF(N8="None",((((F34)*(MAX($D$16,(AF68)-(J34)))^2)/2+(H34)*(MAX($D$16,(AF68)-(J34)))^3/3+(ABS(I68)^2)/($I$5*MAX(((F34)+(H34)*(MAX($D$16,(AF68)-(J34))))*(MAX($D$16,(AF68)-(J34))),0.000001)))*1),IF(N7="None",((((F35)*(MAX($D$16,(AF68)-(J35)))^2)/2+(H35)*(MAX($D$16,(AF68)-(J35)))^3/3+(ABS(J68)^2)/($I$5*MAX(((F35)+(H35)*(MAX($D$16,(AF68)-(J35))))*(MAX($D$16,(AF68)-(J35))),0.000001)))*0.30600918),(((((F34)*(MAX($D$16,(AF68)-(J34)))^2)/2+(H34)*(MAX($D$16,(AF68)-(J34)))^3/3+(ABS(I68)^2)/($I$5*MAX(((F34)+(H34)*(MAX($D$16,(AF68)-(J34))))*(MAX($D$16,(AF68)-(J34))),0.000001)))*1)+((((F35)*(MAX($D$16,(AF68)-(J35)))^2)/2+(H35)*(MAX($D$16,(AF68)-(J35)))^3/3+(ABS(J68)^2)/($I$5*MAX(((F35)+(H35)*(MAX($D$16,(AF68)-(J35))))*(MAX($D$16,(AF68)-(J35))),0.000001)))*0.30600918)))))))/MAX(((G32)*(MAX($D$16,(AF68)-(K32)))^2)/2+(I32)*(MAX($D$16,(AF68)-(K32)))^3/3+(ABS(G68)^2)/($I$5*MAX(((G32)+(I32)*(MAX($D$16,(AF68)-(K32))))*(MAX($D$16,(AF68)-(K32))),0.000001)),0.000001)</f>
        <v>-0.31205130742549086</v>
      </c>
      <c r="W68">
        <f ca="1">ABS((IF(N6="None",P68,MAX(P68,Q68)))-D68)</f>
        <v>4.7645674030945884E-2</v>
      </c>
      <c r="X68">
        <f ca="1">ABS((IF(AND(N7="None",N8="None"),E68,IF(N8="None",S68,IF(N7="None",T68,MAX(S68,T68)))))-E68)</f>
        <v>4.6357917640193591E-2</v>
      </c>
      <c r="Y68">
        <f ca="1">IF($D$20=0,B68,IFERROR(IF(N6="None",1,MIN(0.98,MAX(0.02,B68+$D$14*((Q68-P68)/MAX(ABS(D68),1))))),B68))</f>
        <v>0.98</v>
      </c>
      <c r="Z68">
        <f ca="1">IF($D$20=0,C68,IFERROR(IF(AND(N7="None",N8="None"),C68,IF(N8="None",1,IF(N7="None",0,MIN(0.98,MAX(0.02,C68+$D$14*((T68-S68)/MAX(ABS(E68),1))))))),C68))</f>
        <v>0.98</v>
      </c>
      <c r="AA68">
        <f t="shared" ca="1" si="3"/>
        <v>640.0830696205262</v>
      </c>
      <c r="AB68">
        <f t="shared" ca="1" si="4"/>
        <v>640.00415814804705</v>
      </c>
      <c r="AC68">
        <f ca="1">IF($D$20=0,D68,IF(AC68=0,(IF(N6="None",P68,MAX(P68,Q68))),IF(ABS((IF(N6="None",P68,MAX(P68,Q68)))-AC68)&lt;$D$19,AC68,MAX((K31)+$D$16,AC68+$D$13*(((IF(N6="None",P68,MAX(P68,Q68)))-AC68))))))</f>
        <v>640.05164903048751</v>
      </c>
      <c r="AD68">
        <f ca="1">IF($D$20=0,E68,IF(AD68=0,(IF(AND(N7="None",N8="None"),E68,IF(N8="None",S68,IF(N7="None",T68,MAX(S68,T68))))),IF(ABS((IF(AND(N7="None",N8="None"),E68,IF(N8="None",S68,IF(N7="None",T68,MAX(S68,T68)))))-AD68)&lt;$D$19,AD68,MAX((K32)+$D$16,AD68+$D$13*(((IF(AND(N7="None",N8="None"),E68,IF(N8="None",S68,IF(N7="None",T68,MAX(S68,T68)))))-AD68))))))</f>
        <v>639.97353235615367</v>
      </c>
      <c r="AE68">
        <f ca="1">IF($D$20=0,D68,IF(AE68=0,O68,IF(ABS(U68)&lt;$D$19,AE68,MAX((K31)+$D$16,AE68+($D$13*(((O68)-AE68)+(U68*MAX(ABS(AE68-(K31)),1))))))))</f>
        <v>636.46252872339687</v>
      </c>
      <c r="AF68">
        <f ca="1">IF($D$20=0,E68,IF(AF68=0,R68,IF(ABS(V68)&lt;$D$19,AF68,MAX((K32)+$D$16,AF68+($D$13*(((R68)-AF68)+(V68*MAX(ABS(AF68-(K32)),1))))))))</f>
        <v>634.67707815303868</v>
      </c>
      <c r="AG68">
        <f ca="1">((G31)*(MAX($D$16,(AC68)-(K31)))^2)/2+(I31)*(MAX($D$16,(AC68)-(K31)))^3/3+(ABS(F68)^2)/($I$5*MAX(((G31)+(I31)*(MAX($D$16,(AC68)-(K31))))*(MAX($D$16,(AC68)-(K31))),0.000001))</f>
        <v>115.57636401443948</v>
      </c>
      <c r="AH68">
        <f ca="1">((G31)*(MAX($D$16,(AE68)-(K31)))^2)/2+(I31)*(MAX($D$16,(AE68)-(K31)))^3/3+(ABS(F68)^2)/($I$5*MAX(((G31)+(I31)*(MAX($D$16,(AE68)-(K31))))*(MAX($D$16,(AE68)-(K31))),0.000001))</f>
        <v>34.04098728388847</v>
      </c>
      <c r="AI68">
        <f ca="1">((G32)*(MAX($D$16,(AD68)-(K32)))^2)/2+(I32)*(MAX($D$16,(AD68)-(K32)))^3/3+(ABS(G68)^2)/($I$5*MAX(((G32)+(I32)*(MAX($D$16,(AD68)-(K32))))*(MAX($D$16,(AD68)-(K32))),0.000001))</f>
        <v>337.89432900286579</v>
      </c>
      <c r="AJ68">
        <f ca="1">((G32)*(MAX($D$16,(AF68)-(K32)))^2)/2+(I32)*(MAX($D$16,(AF68)-(K32)))^3/3+(ABS(G68)^2)/($I$5*MAX(((G32)+(I32)*(MAX($D$16,(AF68)-(K32))))*(MAX($D$16,(AF68)-(K32))),0.000001))</f>
        <v>49.33812018332047</v>
      </c>
      <c r="AK68" t="str">
        <f t="shared" ca="1" si="5"/>
        <v>Subcritical</v>
      </c>
      <c r="AL68" t="str">
        <f t="shared" ca="1" si="6"/>
        <v>Subcritical</v>
      </c>
      <c r="AM68">
        <f t="shared" ca="1" si="7"/>
        <v>640.0830696205262</v>
      </c>
      <c r="AN68">
        <f t="shared" ca="1" si="8"/>
        <v>640.00415814804705</v>
      </c>
      <c r="AO68">
        <f t="shared" ca="1" si="9"/>
        <v>4.8339369290260947E-2</v>
      </c>
      <c r="AP68">
        <f t="shared" ca="1" si="10"/>
        <v>4.7116602912979033E-2</v>
      </c>
    </row>
    <row r="69" spans="1:42" x14ac:dyDescent="0.35">
      <c r="A69">
        <v>26</v>
      </c>
      <c r="B69">
        <v>1</v>
      </c>
      <c r="C69">
        <f t="shared" ca="1" si="11"/>
        <v>0.98</v>
      </c>
      <c r="D69">
        <f t="shared" ca="1" si="12"/>
        <v>640.0830696205262</v>
      </c>
      <c r="E69">
        <f t="shared" ca="1" si="13"/>
        <v>640.00415814804705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 ca="1">IF(AND(N7="None",N8="None"),0,IF(N8="None",G69,IF(N7="None",0,MAX(0,G69*C69))))</f>
        <v>49.98</v>
      </c>
      <c r="J69">
        <f ca="1">IF(AND(N7="None",N8="None"),0,IF(N8="None",0,IF(N7="None",G69,MAX(0,G69-I69))))</f>
        <v>1.0200000000000031</v>
      </c>
      <c r="K69">
        <f>P5</f>
        <v>637</v>
      </c>
      <c r="L69">
        <f>P6</f>
        <v>637.1</v>
      </c>
      <c r="M69">
        <f>P7</f>
        <v>635.5</v>
      </c>
      <c r="N69">
        <f>P8</f>
        <v>631.54999999999995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636.85030574695588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640.05212570048764</v>
      </c>
      <c r="Q69">
        <f ca="1">L69+((ABS(H69)/MAX(((G33)+(I33)*(MAX($D$16,(L69)-(K33))))*(MAX($D$16,(L69)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AC69)-(J33))))*(MAX($D$16,(AC69)-(J33))),0.000001)),$D$9*((((ABS(H69)/MAX(((G33)+(I33)*(MAX($D$16,(L69)-(K33))))*(MAX($D$16,(L69)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L69)-(K33))))*(MAX($D$16,(L69)-(K33))),0.000001))^2)/(2*$I$5)))))+($D$10*(ABS((X33)-(W33))/90)*MAX(((ABS(H69)/MAX(((F33)+(H33)*(MAX($D$16,(AC69)-(J33))))*(MAX($D$16,(AC69)-(J33))),0.000001))^2)/(2*$I$5),((ABS(H69)/MAX(((G33)+(I33)*(MAX($D$16,(L69)-(K33))))*(MAX($D$16,(L69)-(K33))),0.000001))^2)/(2*$I$5)))+(($D$11*0.00000015*(ABS(G69)/MAX(ABS(F69),0.000001))^2*MAX(((ABS(H69)/MAX(((F33)+(H33)*(MAX($D$16,(AC69)-(J33))))*(MAX($D$16,(AC69)-(J33))),0.000001))^2)/(2*$I$5),((ABS(H69)/MAX(((G33)+(I33)*(MAX($D$16,(L69)-(K33))))*(MAX($D$16,(L69)-(K33))),0.000001))^2)/(2*$I$5))))-((ABS(H69)/MAX(((F33)+(H33)*(MAX($D$16,(AC69)-(J33))))*(MAX($D$16,(AC69)-(J33))),0.000001))^2)/(2*$I$5)</f>
        <v>637.1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635.55147030420267</v>
      </c>
      <c r="S69">
        <f ca="1">M69+((ABS(I69)/MAX(((G34)+(I34)*(MAX($D$16,(M69)-(K34))))*(MAX($D$16,(M69)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AD69)-(J34))))*(MAX($D$16,(AD69)-(J34))),0.000001)),$D$9*((((ABS(I69)/MAX(((G34)+(I34)*(MAX($D$16,(M69)-(K34))))*(MAX($D$16,(M69)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M69)-(K34))))*(MAX($D$16,(M69)-(K34))),0.000001))^2)/(2*$I$5)))))+($D$10*(ABS((X34)-(W34))/90)*MAX(((ABS(I69)/MAX(((F34)+(H34)*(MAX($D$16,(AD69)-(J34))))*(MAX($D$16,(AD69)-(J34))),0.000001))^2)/(2*$I$5),((ABS(I69)/MAX(((G34)+(I34)*(MAX($D$16,(M69)-(K34))))*(MAX($D$16,(M69)-(K34))),0.000001))^2)/(2*$I$5)))+(0)-((ABS(I69)/MAX(((F34)+(H34)*(MAX($D$16,(AD69)-(J34))))*(MAX($D$16,(AD69)-(J34))),0.000001))^2)/(2*$I$5)</f>
        <v>635.5112774739024</v>
      </c>
      <c r="T69">
        <f ca="1">N69+((ABS(J69)/MAX(((G35)+(I35)*(MAX($D$16,(N69)-(K35))))*(MAX($D$16,(N69)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AD69)-(J35))))*(MAX($D$16,(AD69)-(J35))),0.000001)),$D$9*((((ABS(J69)/MAX(((G35)+(I35)*(MAX($D$16,(N69)-(K35))))*(MAX($D$16,(N69)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N69)-(K35))))*(MAX($D$16,(N69)-(K35))),0.000001))^2)/(2*$I$5)))))+($D$10*(ABS((X35)-(W35))/90)*MAX(((ABS(J69)/MAX(((F35)+(H35)*(MAX($D$16,(AD69)-(J35))))*(MAX($D$16,(AD69)-(J35))),0.000001))^2)/(2*$I$5),((ABS(J69)/MAX(((G35)+(I35)*(MAX($D$16,(N69)-(K35))))*(MAX($D$16,(N69)-(K35))),0.000001))^2)/(2*$I$5)))+(($D$11*0.34699541*(ABS(I69)/MAX(ABS(G69),0.000001))^2*MAX(((ABS(J69)/MAX(((F35)+(H35)*(MAX($D$16,(AD69)-(J35))))*(MAX($D$16,(AD69)-(J35))),0.000001))^2)/(2*$I$5),((ABS(J69)/MAX(((G35)+(I35)*(MAX($D$16,(N69)-(K35))))*(MAX($D$16,(N69)-(K35))),0.000001))^2)/(2*$I$5))))-((ABS(J69)/MAX(((F35)+(H35)*(MAX($D$16,(AD69)-(J35))))*(MAX($D$16,(AD69)-(J35))),0.000001))^2)/(2*$I$5)</f>
        <v>639.97429104100661</v>
      </c>
      <c r="U69">
        <f ca="1">((((G31)*(MAX($D$16,(AE69)-(K31)))^2)/2+(I31)*(MAX($D$16,(AE69)-(K31)))^3/3+(ABS(F69)^2)/($I$5*MAX(((G31)+(I31)*(MAX($D$16,(AE69)-(K31))))*(MAX($D$16,(AE69)-(K31))),0.000001)))-(IF(N6="None",((((F32)*(MAX($D$16,(AE69)-(J32)))^2)/2+(H32)*(MAX($D$16,(AE69)-(J32)))^3/3+(ABS(G69)^2)/($I$5*MAX(((F32)+(H32)*(MAX($D$16,(AE69)-(J32))))*(MAX($D$16,(AE69)-(J32))),0.000001)))*0.72785025),(((((F32)*(MAX($D$16,(AE69)-(J32)))^2)/2+(H32)*(MAX($D$16,(AE69)-(J32)))^3/3+(ABS(G69)^2)/($I$5*MAX(((F32)+(H32)*(MAX($D$16,(AE69)-(J32))))*(MAX($D$16,(AE69)-(J32))),0.000001)))*0.72785025)+((((F33)*(MAX($D$16,(AE69)-(J33)))^2)/2+(H33)*(MAX($D$16,(AE69)-(J33)))^3/3+(ABS(H69)^2)/($I$5*MAX(((F33)+(H33)*(MAX($D$16,(AE69)-(J33))))*(MAX($D$16,(AE69)-(J33))),0.000001)))*0.99999971)))))/MAX(((G31)*(MAX($D$16,(AE69)-(K31)))^2)/2+(I31)*(MAX($D$16,(AE69)-(K31)))^3/3+(ABS(F69)^2)/($I$5*MAX(((G31)+(I31)*(MAX($D$16,(AE69)-(K31))))*(MAX($D$16,(AE69)-(K31))),0.000001)),0.000001)</f>
        <v>-0.17915078666665912</v>
      </c>
      <c r="V69">
        <f ca="1">((((G32)*(MAX($D$16,(AF69)-(K32)))^2)/2+(I32)*(MAX($D$16,(AF69)-(K32)))^3/3+(ABS(G69)^2)/($I$5*MAX(((G32)+(I32)*(MAX($D$16,(AF69)-(K32))))*(MAX($D$16,(AF69)-(K32))),0.000001)))-(IF(AND(N7="None",N8="None"),0,IF(N8="None",((((F34)*(MAX($D$16,(AF69)-(J34)))^2)/2+(H34)*(MAX($D$16,(AF69)-(J34)))^3/3+(ABS(I69)^2)/($I$5*MAX(((F34)+(H34)*(MAX($D$16,(AF69)-(J34))))*(MAX($D$16,(AF69)-(J34))),0.000001)))*1),IF(N7="None",((((F35)*(MAX($D$16,(AF69)-(J35)))^2)/2+(H35)*(MAX($D$16,(AF69)-(J35)))^3/3+(ABS(J69)^2)/($I$5*MAX(((F35)+(H35)*(MAX($D$16,(AF69)-(J35))))*(MAX($D$16,(AF69)-(J35))),0.000001)))*0.30600918),(((((F34)*(MAX($D$16,(AF69)-(J34)))^2)/2+(H34)*(MAX($D$16,(AF69)-(J34)))^3/3+(ABS(I69)^2)/($I$5*MAX(((F34)+(H34)*(MAX($D$16,(AF69)-(J34))))*(MAX($D$16,(AF69)-(J34))),0.000001)))*1)+((((F35)*(MAX($D$16,(AF69)-(J35)))^2)/2+(H35)*(MAX($D$16,(AF69)-(J35)))^3/3+(ABS(J69)^2)/($I$5*MAX(((F35)+(H35)*(MAX($D$16,(AF69)-(J35))))*(MAX($D$16,(AF69)-(J35))),0.000001)))*0.30600918)))))))/MAX(((G32)*(MAX($D$16,(AF69)-(K32)))^2)/2+(I32)*(MAX($D$16,(AF69)-(K32)))^3/3+(ABS(G69)^2)/($I$5*MAX(((G32)+(I32)*(MAX($D$16,(AF69)-(K32))))*(MAX($D$16,(AF69)-(K32))),0.000001)),0.000001)</f>
        <v>-0.31205130742549086</v>
      </c>
      <c r="W69">
        <f ca="1">ABS((IF(N6="None",P69,MAX(P69,Q69)))-D69)</f>
        <v>3.094392003856683E-2</v>
      </c>
      <c r="X69">
        <f ca="1">ABS((IF(AND(N7="None",N8="None"),E69,IF(N8="None",S69,IF(N7="None",T69,MAX(S69,T69)))))-E69)</f>
        <v>2.9867107040445262E-2</v>
      </c>
      <c r="Y69">
        <f ca="1">IF($D$20=0,B69,IFERROR(IF(N6="None",1,MIN(0.98,MAX(0.02,B69+$D$14*((Q69-P69)/MAX(ABS(D69),1))))),B69))</f>
        <v>0.98</v>
      </c>
      <c r="Z69">
        <f ca="1">IF($D$20=0,C69,IFERROR(IF(AND(N7="None",N8="None"),C69,IF(N8="None",1,IF(N7="None",0,MIN(0.98,MAX(0.02,C69+$D$14*((T69-S69)/MAX(ABS(E69),1))))))),C69))</f>
        <v>0.98</v>
      </c>
      <c r="AA69">
        <f t="shared" ca="1" si="3"/>
        <v>640.07189617243023</v>
      </c>
      <c r="AB69">
        <f t="shared" ca="1" si="4"/>
        <v>639.9933577800665</v>
      </c>
      <c r="AC69">
        <f ca="1">IF($D$20=0,D69,IF(AC69=0,(IF(N6="None",P69,MAX(P69,Q69))),IF(ABS((IF(N6="None",P69,MAX(P69,Q69)))-AC69)&lt;$D$19,AC69,MAX((K31)+$D$16,AC69+$D$13*(((IF(N6="None",P69,MAX(P69,Q69)))-AC69))))))</f>
        <v>640.05114548310928</v>
      </c>
      <c r="AD69">
        <f ca="1">IF($D$20=0,E69,IF(AD69=0,(IF(AND(N7="None",N8="None"),E69,IF(N8="None",S69,IF(N7="None",T69,MAX(S69,T69))))),IF(ABS((IF(AND(N7="None",N8="None"),E69,IF(N8="None",S69,IF(N7="None",T69,MAX(S69,T69)))))-AD69)&lt;$D$19,AD69,MAX((K32)+$D$16,AD69+$D$13*(((IF(AND(N7="None",N8="None"),E69,IF(N8="None",S69,IF(N7="None",T69,MAX(S69,T69)))))-AD69))))))</f>
        <v>639.97329995381699</v>
      </c>
      <c r="AE69">
        <f ca="1">IF($D$20=0,D69,IF(AE69=0,O69,IF(ABS(U69)&lt;$D$19,AE69,MAX((K31)+$D$16,AE69+($D$13*(((O69)-AE69)+(U69*MAX(ABS(AE69-(K31)),1))))))))</f>
        <v>636.46252872339687</v>
      </c>
      <c r="AF69">
        <f ca="1">IF($D$20=0,E69,IF(AF69=0,R69,IF(ABS(V69)&lt;$D$19,AF69,MAX((K32)+$D$16,AF69+($D$13*(((R69)-AF69)+(V69*MAX(ABS(AF69-(K32)),1))))))))</f>
        <v>634.67707815303868</v>
      </c>
      <c r="AG69">
        <f ca="1">((G31)*(MAX($D$16,(AC69)-(K31)))^2)/2+(I31)*(MAX($D$16,(AC69)-(K31)))^3/3+(ABS(F69)^2)/($I$5*MAX(((G31)+(I31)*(MAX($D$16,(AC69)-(K31))))*(MAX($D$16,(AC69)-(K31))),0.000001))</f>
        <v>115.55797980276037</v>
      </c>
      <c r="AH69">
        <f ca="1">((G31)*(MAX($D$16,(AE69)-(K31)))^2)/2+(I31)*(MAX($D$16,(AE69)-(K31)))^3/3+(ABS(F69)^2)/($I$5*MAX(((G31)+(I31)*(MAX($D$16,(AE69)-(K31))))*(MAX($D$16,(AE69)-(K31))),0.000001))</f>
        <v>34.04098728388847</v>
      </c>
      <c r="AI69">
        <f ca="1">((G32)*(MAX($D$16,(AD69)-(K32)))^2)/2+(I32)*(MAX($D$16,(AD69)-(K32)))^3/3+(ABS(G69)^2)/($I$5*MAX(((G32)+(I32)*(MAX($D$16,(AD69)-(K32))))*(MAX($D$16,(AD69)-(K32))),0.000001))</f>
        <v>337.87521244062094</v>
      </c>
      <c r="AJ69">
        <f ca="1">((G32)*(MAX($D$16,(AF69)-(K32)))^2)/2+(I32)*(MAX($D$16,(AF69)-(K32)))^3/3+(ABS(G69)^2)/($I$5*MAX(((G32)+(I32)*(MAX($D$16,(AF69)-(K32))))*(MAX($D$16,(AF69)-(K32))),0.000001))</f>
        <v>49.33812018332047</v>
      </c>
      <c r="AK69" t="str">
        <f t="shared" ca="1" si="5"/>
        <v>Subcritical</v>
      </c>
      <c r="AL69" t="str">
        <f t="shared" ca="1" si="6"/>
        <v>Subcritical</v>
      </c>
      <c r="AM69">
        <f t="shared" ca="1" si="7"/>
        <v>640.07189617243023</v>
      </c>
      <c r="AN69">
        <f t="shared" ca="1" si="8"/>
        <v>639.9933577800665</v>
      </c>
      <c r="AO69">
        <f t="shared" ca="1" si="9"/>
        <v>3.1924137416922349E-2</v>
      </c>
      <c r="AP69">
        <f t="shared" ca="1" si="10"/>
        <v>3.0858194230063418E-2</v>
      </c>
    </row>
    <row r="70" spans="1:42" x14ac:dyDescent="0.35">
      <c r="A70">
        <v>27</v>
      </c>
      <c r="B70">
        <v>1</v>
      </c>
      <c r="C70">
        <f t="shared" ca="1" si="11"/>
        <v>0.98</v>
      </c>
      <c r="D70">
        <f t="shared" ca="1" si="12"/>
        <v>640.07189617243023</v>
      </c>
      <c r="E70">
        <f t="shared" ca="1" si="13"/>
        <v>639.9933577800665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 ca="1">IF(AND(N7="None",N8="None"),0,IF(N8="None",G70,IF(N7="None",0,MAX(0,G70*C70))))</f>
        <v>49.98</v>
      </c>
      <c r="J70">
        <f ca="1">IF(AND(N7="None",N8="None"),0,IF(N8="None",0,IF(N7="None",G70,MAX(0,G70-I70))))</f>
        <v>1.0200000000000031</v>
      </c>
      <c r="K70">
        <f>P5</f>
        <v>637</v>
      </c>
      <c r="L70">
        <f>P6</f>
        <v>637.1</v>
      </c>
      <c r="M70">
        <f>P7</f>
        <v>635.5</v>
      </c>
      <c r="N70">
        <f>P8</f>
        <v>631.54999999999995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636.85030574695588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640.05232104971287</v>
      </c>
      <c r="Q70">
        <f ca="1">L70+((ABS(H70)/MAX(((G33)+(I33)*(MAX($D$16,(L70)-(K33))))*(MAX($D$16,(L70)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AC70)-(J33))))*(MAX($D$16,(AC70)-(J33))),0.000001)),$D$9*((((ABS(H70)/MAX(((G33)+(I33)*(MAX($D$16,(L70)-(K33))))*(MAX($D$16,(L70)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L70)-(K33))))*(MAX($D$16,(L70)-(K33))),0.000001))^2)/(2*$I$5)))))+($D$10*(ABS((X33)-(W33))/90)*MAX(((ABS(H70)/MAX(((F33)+(H33)*(MAX($D$16,(AC70)-(J33))))*(MAX($D$16,(AC70)-(J33))),0.000001))^2)/(2*$I$5),((ABS(H70)/MAX(((G33)+(I33)*(MAX($D$16,(L70)-(K33))))*(MAX($D$16,(L70)-(K33))),0.000001))^2)/(2*$I$5)))+(($D$11*0.00000015*(ABS(G70)/MAX(ABS(F70),0.000001))^2*MAX(((ABS(H70)/MAX(((F33)+(H33)*(MAX($D$16,(AC70)-(J33))))*(MAX($D$16,(AC70)-(J33))),0.000001))^2)/(2*$I$5),((ABS(H70)/MAX(((G33)+(I33)*(MAX($D$16,(L70)-(K33))))*(MAX($D$16,(L70)-(K33))),0.000001))^2)/(2*$I$5))))-((ABS(H70)/MAX(((F33)+(H33)*(MAX($D$16,(AC70)-(J33))))*(MAX($D$16,(AC70)-(J33))),0.000001))^2)/(2*$I$5)</f>
        <v>637.1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635.55147030420267</v>
      </c>
      <c r="S70">
        <f ca="1">M70+((ABS(I70)/MAX(((G34)+(I34)*(MAX($D$16,(M70)-(K34))))*(MAX($D$16,(M70)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AD70)-(J34))))*(MAX($D$16,(AD70)-(J34))),0.000001)),$D$9*((((ABS(I70)/MAX(((G34)+(I34)*(MAX($D$16,(M70)-(K34))))*(MAX($D$16,(M70)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M70)-(K34))))*(MAX($D$16,(M70)-(K34))),0.000001))^2)/(2*$I$5)))))+($D$10*(ABS((X34)-(W34))/90)*MAX(((ABS(I70)/MAX(((F34)+(H34)*(MAX($D$16,(AD70)-(J34))))*(MAX($D$16,(AD70)-(J34))),0.000001))^2)/(2*$I$5),((ABS(I70)/MAX(((G34)+(I34)*(MAX($D$16,(M70)-(K34))))*(MAX($D$16,(M70)-(K34))),0.000001))^2)/(2*$I$5)))+(0)-((ABS(I70)/MAX(((F34)+(H34)*(MAX($D$16,(AD70)-(J34))))*(MAX($D$16,(AD70)-(J34))),0.000001))^2)/(2*$I$5)</f>
        <v>635.5112785175296</v>
      </c>
      <c r="T70">
        <f ca="1">N70+((ABS(J70)/MAX(((G35)+(I35)*(MAX($D$16,(N70)-(K35))))*(MAX($D$16,(N70)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AD70)-(J35))))*(MAX($D$16,(AD70)-(J35))),0.000001)),$D$9*((((ABS(J70)/MAX(((G35)+(I35)*(MAX($D$16,(N70)-(K35))))*(MAX($D$16,(N70)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N70)-(K35))))*(MAX($D$16,(N70)-(K35))),0.000001))^2)/(2*$I$5)))))+($D$10*(ABS((X35)-(W35))/90)*MAX(((ABS(J70)/MAX(((F35)+(H35)*(MAX($D$16,(AD70)-(J35))))*(MAX($D$16,(AD70)-(J35))),0.000001))^2)/(2*$I$5),((ABS(J70)/MAX(((G35)+(I35)*(MAX($D$16,(N70)-(K35))))*(MAX($D$16,(N70)-(K35))),0.000001))^2)/(2*$I$5)))+(($D$11*0.34699541*(ABS(I70)/MAX(ABS(G70),0.000001))^2*MAX(((ABS(J70)/MAX(((F35)+(H35)*(MAX($D$16,(AD70)-(J35))))*(MAX($D$16,(AD70)-(J35))),0.000001))^2)/(2*$I$5),((ABS(J70)/MAX(((G35)+(I35)*(MAX($D$16,(N70)-(K35))))*(MAX($D$16,(N70)-(K35))),0.000001))^2)/(2*$I$5))))-((ABS(J70)/MAX(((F35)+(H35)*(MAX($D$16,(AD70)-(J35))))*(MAX($D$16,(AD70)-(J35))),0.000001))^2)/(2*$I$5)</f>
        <v>639.974291041387</v>
      </c>
      <c r="U70">
        <f ca="1">((((G31)*(MAX($D$16,(AE70)-(K31)))^2)/2+(I31)*(MAX($D$16,(AE70)-(K31)))^3/3+(ABS(F70)^2)/($I$5*MAX(((G31)+(I31)*(MAX($D$16,(AE70)-(K31))))*(MAX($D$16,(AE70)-(K31))),0.000001)))-(IF(N6="None",((((F32)*(MAX($D$16,(AE70)-(J32)))^2)/2+(H32)*(MAX($D$16,(AE70)-(J32)))^3/3+(ABS(G70)^2)/($I$5*MAX(((F32)+(H32)*(MAX($D$16,(AE70)-(J32))))*(MAX($D$16,(AE70)-(J32))),0.000001)))*0.72785025),(((((F32)*(MAX($D$16,(AE70)-(J32)))^2)/2+(H32)*(MAX($D$16,(AE70)-(J32)))^3/3+(ABS(G70)^2)/($I$5*MAX(((F32)+(H32)*(MAX($D$16,(AE70)-(J32))))*(MAX($D$16,(AE70)-(J32))),0.000001)))*0.72785025)+((((F33)*(MAX($D$16,(AE70)-(J33)))^2)/2+(H33)*(MAX($D$16,(AE70)-(J33)))^3/3+(ABS(H70)^2)/($I$5*MAX(((F33)+(H33)*(MAX($D$16,(AE70)-(J33))))*(MAX($D$16,(AE70)-(J33))),0.000001)))*0.99999971)))))/MAX(((G31)*(MAX($D$16,(AE70)-(K31)))^2)/2+(I31)*(MAX($D$16,(AE70)-(K31)))^3/3+(ABS(F70)^2)/($I$5*MAX(((G31)+(I31)*(MAX($D$16,(AE70)-(K31))))*(MAX($D$16,(AE70)-(K31))),0.000001)),0.000001)</f>
        <v>-0.17915078666665912</v>
      </c>
      <c r="V70">
        <f ca="1">((((G32)*(MAX($D$16,(AF70)-(K32)))^2)/2+(I32)*(MAX($D$16,(AF70)-(K32)))^3/3+(ABS(G70)^2)/($I$5*MAX(((G32)+(I32)*(MAX($D$16,(AF70)-(K32))))*(MAX($D$16,(AF70)-(K32))),0.000001)))-(IF(AND(N7="None",N8="None"),0,IF(N8="None",((((F34)*(MAX($D$16,(AF70)-(J34)))^2)/2+(H34)*(MAX($D$16,(AF70)-(J34)))^3/3+(ABS(I70)^2)/($I$5*MAX(((F34)+(H34)*(MAX($D$16,(AF70)-(J34))))*(MAX($D$16,(AF70)-(J34))),0.000001)))*1),IF(N7="None",((((F35)*(MAX($D$16,(AF70)-(J35)))^2)/2+(H35)*(MAX($D$16,(AF70)-(J35)))^3/3+(ABS(J70)^2)/($I$5*MAX(((F35)+(H35)*(MAX($D$16,(AF70)-(J35))))*(MAX($D$16,(AF70)-(J35))),0.000001)))*0.30600918),(((((F34)*(MAX($D$16,(AF70)-(J34)))^2)/2+(H34)*(MAX($D$16,(AF70)-(J34)))^3/3+(ABS(I70)^2)/($I$5*MAX(((F34)+(H34)*(MAX($D$16,(AF70)-(J34))))*(MAX($D$16,(AF70)-(J34))),0.000001)))*1)+((((F35)*(MAX($D$16,(AF70)-(J35)))^2)/2+(H35)*(MAX($D$16,(AF70)-(J35)))^3/3+(ABS(J70)^2)/($I$5*MAX(((F35)+(H35)*(MAX($D$16,(AF70)-(J35))))*(MAX($D$16,(AF70)-(J35))),0.000001)))*0.30600918)))))))/MAX(((G32)*(MAX($D$16,(AF70)-(K32)))^2)/2+(I32)*(MAX($D$16,(AF70)-(K32)))^3/3+(ABS(G70)^2)/($I$5*MAX(((G32)+(I32)*(MAX($D$16,(AF70)-(K32))))*(MAX($D$16,(AF70)-(K32))),0.000001)),0.000001)</f>
        <v>-0.31205130742549086</v>
      </c>
      <c r="W70">
        <f ca="1">ABS((IF(N6="None",P70,MAX(P70,Q70)))-D70)</f>
        <v>1.9575122717355953E-2</v>
      </c>
      <c r="X70">
        <f ca="1">ABS((IF(AND(N7="None",N8="None"),E70,IF(N8="None",S70,IF(N7="None",T70,MAX(S70,T70)))))-E70)</f>
        <v>1.9066738679498485E-2</v>
      </c>
      <c r="Y70">
        <f ca="1">IF($D$20=0,B70,IFERROR(IF(N6="None",1,MIN(0.98,MAX(0.02,B70+$D$14*((Q70-P70)/MAX(ABS(D70),1))))),B70))</f>
        <v>0.98</v>
      </c>
      <c r="Z70">
        <f ca="1">IF($D$20=0,C70,IFERROR(IF(AND(N7="None",N8="None"),C70,IF(N8="None",1,IF(N7="None",0,MIN(0.98,MAX(0.02,C70+$D$14*((T70-S70)/MAX(ABS(E70),1))))))),C70))</f>
        <v>0.98</v>
      </c>
      <c r="AA70">
        <f t="shared" ca="1" si="3"/>
        <v>640.06480932152374</v>
      </c>
      <c r="AB70">
        <f t="shared" ca="1" si="4"/>
        <v>639.98641122915217</v>
      </c>
      <c r="AC70">
        <f ca="1">IF($D$20=0,D70,IF(AC70=0,(IF(N6="None",P70,MAX(P70,Q70))),IF(ABS((IF(N6="None",P70,MAX(P70,Q70)))-AC70)&lt;$D$19,AC70,MAX((K31)+$D$16,AC70+$D$13*(((IF(N6="None",P70,MAX(P70,Q70)))-AC70))))))</f>
        <v>640.05164802698312</v>
      </c>
      <c r="AD70">
        <f ca="1">IF($D$20=0,E70,IF(AD70=0,(IF(AND(N7="None",N8="None"),E70,IF(N8="None",S70,IF(N7="None",T70,MAX(S70,T70))))),IF(ABS((IF(AND(N7="None",N8="None"),E70,IF(N8="None",S70,IF(N7="None",T70,MAX(S70,T70)))))-AD70)&lt;$D$19,AD70,MAX((K32)+$D$16,AD70+$D$13*(((IF(AND(N7="None",N8="None"),E70,IF(N8="None",S70,IF(N7="None",T70,MAX(S70,T70)))))-AD70))))))</f>
        <v>639.97351049173983</v>
      </c>
      <c r="AE70">
        <f ca="1">IF($D$20=0,D70,IF(AE70=0,O70,IF(ABS(U70)&lt;$D$19,AE70,MAX((K31)+$D$16,AE70+($D$13*(((O70)-AE70)+(U70*MAX(ABS(AE70-(K31)),1))))))))</f>
        <v>636.46252872339687</v>
      </c>
      <c r="AF70">
        <f ca="1">IF($D$20=0,E70,IF(AF70=0,R70,IF(ABS(V70)&lt;$D$19,AF70,MAX((K32)+$D$16,AF70+($D$13*(((R70)-AF70)+(V70*MAX(ABS(AF70-(K32)),1))))))))</f>
        <v>634.67707815303868</v>
      </c>
      <c r="AG70">
        <f ca="1">((G31)*(MAX($D$16,(AC70)-(K31)))^2)/2+(I31)*(MAX($D$16,(AC70)-(K31)))^3/3+(ABS(F70)^2)/($I$5*MAX(((G31)+(I31)*(MAX($D$16,(AC70)-(K31))))*(MAX($D$16,(AC70)-(K31))),0.000001))</f>
        <v>115.5763273753374</v>
      </c>
      <c r="AH70">
        <f ca="1">((G31)*(MAX($D$16,(AE70)-(K31)))^2)/2+(I31)*(MAX($D$16,(AE70)-(K31)))^3/3+(ABS(F70)^2)/($I$5*MAX(((G31)+(I31)*(MAX($D$16,(AE70)-(K31))))*(MAX($D$16,(AE70)-(K31))),0.000001))</f>
        <v>34.04098728388847</v>
      </c>
      <c r="AI70">
        <f ca="1">((G32)*(MAX($D$16,(AD70)-(K32)))^2)/2+(I32)*(MAX($D$16,(AD70)-(K32)))^3/3+(ABS(G70)^2)/($I$5*MAX(((G32)+(I32)*(MAX($D$16,(AD70)-(K32))))*(MAX($D$16,(AD70)-(K32))),0.000001))</f>
        <v>337.89253049280921</v>
      </c>
      <c r="AJ70">
        <f ca="1">((G32)*(MAX($D$16,(AF70)-(K32)))^2)/2+(I32)*(MAX($D$16,(AF70)-(K32)))^3/3+(ABS(G70)^2)/($I$5*MAX(((G32)+(I32)*(MAX($D$16,(AF70)-(K32))))*(MAX($D$16,(AF70)-(K32))),0.000001))</f>
        <v>49.33812018332047</v>
      </c>
      <c r="AK70" t="str">
        <f t="shared" ca="1" si="5"/>
        <v>Subcritical</v>
      </c>
      <c r="AL70" t="str">
        <f t="shared" ca="1" si="6"/>
        <v>Subcritical</v>
      </c>
      <c r="AM70">
        <f t="shared" ca="1" si="7"/>
        <v>640.06480932152374</v>
      </c>
      <c r="AN70">
        <f t="shared" ca="1" si="8"/>
        <v>639.98641122915217</v>
      </c>
      <c r="AO70">
        <f t="shared" ca="1" si="9"/>
        <v>2.024814544711262E-2</v>
      </c>
      <c r="AP70">
        <f t="shared" ca="1" si="10"/>
        <v>1.9847288326673151E-2</v>
      </c>
    </row>
    <row r="71" spans="1:42" x14ac:dyDescent="0.35">
      <c r="A71">
        <v>28</v>
      </c>
      <c r="B71">
        <v>1</v>
      </c>
      <c r="C71">
        <f t="shared" ca="1" si="11"/>
        <v>0.98</v>
      </c>
      <c r="D71">
        <f t="shared" ca="1" si="12"/>
        <v>640.06480932152374</v>
      </c>
      <c r="E71">
        <f t="shared" ca="1" si="13"/>
        <v>639.98641122915217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 ca="1">IF(AND(N7="None",N8="None"),0,IF(N8="None",G71,IF(N7="None",0,MAX(0,G71*C71))))</f>
        <v>49.98</v>
      </c>
      <c r="J71">
        <f ca="1">IF(AND(N7="None",N8="None"),0,IF(N8="None",0,IF(N7="None",G71,MAX(0,G71-I71))))</f>
        <v>1.0200000000000031</v>
      </c>
      <c r="K71">
        <f>P5</f>
        <v>637</v>
      </c>
      <c r="L71">
        <f>P6</f>
        <v>637.1</v>
      </c>
      <c r="M71">
        <f>P7</f>
        <v>635.5</v>
      </c>
      <c r="N71">
        <f>P8</f>
        <v>631.54999999999995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636.85030574695588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640.05220622808065</v>
      </c>
      <c r="Q71">
        <f ca="1">L71+((ABS(H71)/MAX(((G33)+(I33)*(MAX($D$16,(L71)-(K33))))*(MAX($D$16,(L71)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AC71)-(J33))))*(MAX($D$16,(AC71)-(J33))),0.000001)),$D$9*((((ABS(H71)/MAX(((G33)+(I33)*(MAX($D$16,(L71)-(K33))))*(MAX($D$16,(L71)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L71)-(K33))))*(MAX($D$16,(L71)-(K33))),0.000001))^2)/(2*$I$5)))))+($D$10*(ABS((X33)-(W33))/90)*MAX(((ABS(H71)/MAX(((F33)+(H33)*(MAX($D$16,(AC71)-(J33))))*(MAX($D$16,(AC71)-(J33))),0.000001))^2)/(2*$I$5),((ABS(H71)/MAX(((G33)+(I33)*(MAX($D$16,(L71)-(K33))))*(MAX($D$16,(L71)-(K33))),0.000001))^2)/(2*$I$5)))+(($D$11*0.00000015*(ABS(G71)/MAX(ABS(F71),0.000001))^2*MAX(((ABS(H71)/MAX(((F33)+(H33)*(MAX($D$16,(AC71)-(J33))))*(MAX($D$16,(AC71)-(J33))),0.000001))^2)/(2*$I$5),((ABS(H71)/MAX(((G33)+(I33)*(MAX($D$16,(L71)-(K33))))*(MAX($D$16,(L71)-(K33))),0.000001))^2)/(2*$I$5))))-((ABS(H71)/MAX(((F33)+(H33)*(MAX($D$16,(AC71)-(J33))))*(MAX($D$16,(AC71)-(J33))),0.000001))^2)/(2*$I$5)</f>
        <v>637.1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635.55147030420267</v>
      </c>
      <c r="S71">
        <f ca="1">M71+((ABS(I71)/MAX(((G34)+(I34)*(MAX($D$16,(M71)-(K34))))*(MAX($D$16,(M71)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AD71)-(J34))))*(MAX($D$16,(AD71)-(J34))),0.000001)),$D$9*((((ABS(I71)/MAX(((G34)+(I34)*(MAX($D$16,(M71)-(K34))))*(MAX($D$16,(M71)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M71)-(K34))))*(MAX($D$16,(M71)-(K34))),0.000001))^2)/(2*$I$5)))))+($D$10*(ABS((X34)-(W34))/90)*MAX(((ABS(I71)/MAX(((F34)+(H34)*(MAX($D$16,(AD71)-(J34))))*(MAX($D$16,(AD71)-(J34))),0.000001))^2)/(2*$I$5),((ABS(I71)/MAX(((G34)+(I34)*(MAX($D$16,(M71)-(K34))))*(MAX($D$16,(M71)-(K34))),0.000001))^2)/(2*$I$5)))+(0)-((ABS(I71)/MAX(((F34)+(H34)*(MAX($D$16,(AD71)-(J34))))*(MAX($D$16,(AD71)-(J34))),0.000001))^2)/(2*$I$5)</f>
        <v>635.51127790250348</v>
      </c>
      <c r="T71">
        <f ca="1">N71+((ABS(J71)/MAX(((G35)+(I35)*(MAX($D$16,(N71)-(K35))))*(MAX($D$16,(N71)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AD71)-(J35))))*(MAX($D$16,(AD71)-(J35))),0.000001)),$D$9*((((ABS(J71)/MAX(((G35)+(I35)*(MAX($D$16,(N71)-(K35))))*(MAX($D$16,(N71)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N71)-(K35))))*(MAX($D$16,(N71)-(K35))),0.000001))^2)/(2*$I$5)))))+($D$10*(ABS((X35)-(W35))/90)*MAX(((ABS(J71)/MAX(((F35)+(H35)*(MAX($D$16,(AD71)-(J35))))*(MAX($D$16,(AD71)-(J35))),0.000001))^2)/(2*$I$5),((ABS(J71)/MAX(((G35)+(I35)*(MAX($D$16,(N71)-(K35))))*(MAX($D$16,(N71)-(K35))),0.000001))^2)/(2*$I$5)))+(($D$11*0.34699541*(ABS(I71)/MAX(ABS(G71),0.000001))^2*MAX(((ABS(J71)/MAX(((F35)+(H35)*(MAX($D$16,(AD71)-(J35))))*(MAX($D$16,(AD71)-(J35))),0.000001))^2)/(2*$I$5),((ABS(J71)/MAX(((G35)+(I35)*(MAX($D$16,(N71)-(K35))))*(MAX($D$16,(N71)-(K35))),0.000001))^2)/(2*$I$5))))-((ABS(J71)/MAX(((F35)+(H35)*(MAX($D$16,(AD71)-(J35))))*(MAX($D$16,(AD71)-(J35))),0.000001))^2)/(2*$I$5)</f>
        <v>639.97429104116281</v>
      </c>
      <c r="U71">
        <f ca="1">((((G31)*(MAX($D$16,(AE71)-(K31)))^2)/2+(I31)*(MAX($D$16,(AE71)-(K31)))^3/3+(ABS(F71)^2)/($I$5*MAX(((G31)+(I31)*(MAX($D$16,(AE71)-(K31))))*(MAX($D$16,(AE71)-(K31))),0.000001)))-(IF(N6="None",((((F32)*(MAX($D$16,(AE71)-(J32)))^2)/2+(H32)*(MAX($D$16,(AE71)-(J32)))^3/3+(ABS(G71)^2)/($I$5*MAX(((F32)+(H32)*(MAX($D$16,(AE71)-(J32))))*(MAX($D$16,(AE71)-(J32))),0.000001)))*0.72785025),(((((F32)*(MAX($D$16,(AE71)-(J32)))^2)/2+(H32)*(MAX($D$16,(AE71)-(J32)))^3/3+(ABS(G71)^2)/($I$5*MAX(((F32)+(H32)*(MAX($D$16,(AE71)-(J32))))*(MAX($D$16,(AE71)-(J32))),0.000001)))*0.72785025)+((((F33)*(MAX($D$16,(AE71)-(J33)))^2)/2+(H33)*(MAX($D$16,(AE71)-(J33)))^3/3+(ABS(H71)^2)/($I$5*MAX(((F33)+(H33)*(MAX($D$16,(AE71)-(J33))))*(MAX($D$16,(AE71)-(J33))),0.000001)))*0.99999971)))))/MAX(((G31)*(MAX($D$16,(AE71)-(K31)))^2)/2+(I31)*(MAX($D$16,(AE71)-(K31)))^3/3+(ABS(F71)^2)/($I$5*MAX(((G31)+(I31)*(MAX($D$16,(AE71)-(K31))))*(MAX($D$16,(AE71)-(K31))),0.000001)),0.000001)</f>
        <v>-0.17915078666665912</v>
      </c>
      <c r="V71">
        <f ca="1">((((G32)*(MAX($D$16,(AF71)-(K32)))^2)/2+(I32)*(MAX($D$16,(AF71)-(K32)))^3/3+(ABS(G71)^2)/($I$5*MAX(((G32)+(I32)*(MAX($D$16,(AF71)-(K32))))*(MAX($D$16,(AF71)-(K32))),0.000001)))-(IF(AND(N7="None",N8="None"),0,IF(N8="None",((((F34)*(MAX($D$16,(AF71)-(J34)))^2)/2+(H34)*(MAX($D$16,(AF71)-(J34)))^3/3+(ABS(I71)^2)/($I$5*MAX(((F34)+(H34)*(MAX($D$16,(AF71)-(J34))))*(MAX($D$16,(AF71)-(J34))),0.000001)))*1),IF(N7="None",((((F35)*(MAX($D$16,(AF71)-(J35)))^2)/2+(H35)*(MAX($D$16,(AF71)-(J35)))^3/3+(ABS(J71)^2)/($I$5*MAX(((F35)+(H35)*(MAX($D$16,(AF71)-(J35))))*(MAX($D$16,(AF71)-(J35))),0.000001)))*0.30600918),(((((F34)*(MAX($D$16,(AF71)-(J34)))^2)/2+(H34)*(MAX($D$16,(AF71)-(J34)))^3/3+(ABS(I71)^2)/($I$5*MAX(((F34)+(H34)*(MAX($D$16,(AF71)-(J34))))*(MAX($D$16,(AF71)-(J34))),0.000001)))*1)+((((F35)*(MAX($D$16,(AF71)-(J35)))^2)/2+(H35)*(MAX($D$16,(AF71)-(J35)))^3/3+(ABS(J71)^2)/($I$5*MAX(((F35)+(H35)*(MAX($D$16,(AF71)-(J35))))*(MAX($D$16,(AF71)-(J35))),0.000001)))*0.30600918)))))))/MAX(((G32)*(MAX($D$16,(AF71)-(K32)))^2)/2+(I32)*(MAX($D$16,(AF71)-(K32)))^3/3+(ABS(G71)^2)/($I$5*MAX(((G32)+(I32)*(MAX($D$16,(AF71)-(K32))))*(MAX($D$16,(AF71)-(K32))),0.000001)),0.000001)</f>
        <v>-0.31205130742549086</v>
      </c>
      <c r="W71">
        <f ca="1">ABS((IF(N6="None",P71,MAX(P71,Q71)))-D71)</f>
        <v>1.2603093443090074E-2</v>
      </c>
      <c r="X71">
        <f ca="1">ABS((IF(AND(N7="None",N8="None"),E71,IF(N8="None",S71,IF(N7="None",T71,MAX(S71,T71)))))-E71)</f>
        <v>1.2120187989353326E-2</v>
      </c>
      <c r="Y71">
        <f ca="1">IF($D$20=0,B71,IFERROR(IF(N6="None",1,MIN(0.98,MAX(0.02,B71+$D$14*((Q71-P71)/MAX(ABS(D71),1))))),B71))</f>
        <v>0.98</v>
      </c>
      <c r="Z71">
        <f ca="1">IF($D$20=0,C71,IFERROR(IF(AND(N7="None",N8="None"),C71,IF(N8="None",1,IF(N7="None",0,MIN(0.98,MAX(0.02,C71+$D$14*((T71-S71)/MAX(ABS(E71),1))))))),C71))</f>
        <v>0.98</v>
      </c>
      <c r="AA71">
        <f t="shared" ca="1" si="3"/>
        <v>640.06009530135884</v>
      </c>
      <c r="AB71">
        <f t="shared" ca="1" si="4"/>
        <v>639.98185254470047</v>
      </c>
      <c r="AC71">
        <f ca="1">IF($D$20=0,D71,IF(AC71=0,(IF(N6="None",P71,MAX(P71,Q71))),IF(ABS((IF(N6="None",P71,MAX(P71,Q71)))-AC71)&lt;$D$19,AC71,MAX((K31)+$D$16,AC71+$D$13*(((IF(N6="None",P71,MAX(P71,Q71)))-AC71))))))</f>
        <v>640.05134069248118</v>
      </c>
      <c r="AD71">
        <f ca="1">IF($D$20=0,E71,IF(AD71=0,(IF(AND(N7="None",N8="None"),E71,IF(N8="None",S71,IF(N7="None",T71,MAX(S71,T71))))),IF(ABS((IF(AND(N7="None",N8="None"),E71,IF(N8="None",S71,IF(N7="None",T71,MAX(S71,T71)))))-AD71)&lt;$D$19,AD71,MAX((K32)+$D$16,AD71+$D$13*(((IF(AND(N7="None",N8="None"),E71,IF(N8="None",S71,IF(N7="None",T71,MAX(S71,T71)))))-AD71))))))</f>
        <v>639.97338641643296</v>
      </c>
      <c r="AE71">
        <f ca="1">IF($D$20=0,D71,IF(AE71=0,O71,IF(ABS(U71)&lt;$D$19,AE71,MAX((K31)+$D$16,AE71+($D$13*(((O71)-AE71)+(U71*MAX(ABS(AE71-(K31)),1))))))))</f>
        <v>636.46252872339687</v>
      </c>
      <c r="AF71">
        <f ca="1">IF($D$20=0,E71,IF(AF71=0,R71,IF(ABS(V71)&lt;$D$19,AF71,MAX((K32)+$D$16,AF71+($D$13*(((R71)-AF71)+(V71*MAX(ABS(AF71-(K32)),1))))))))</f>
        <v>634.67707815303868</v>
      </c>
      <c r="AG71">
        <f ca="1">((G31)*(MAX($D$16,(AC71)-(K31)))^2)/2+(I31)*(MAX($D$16,(AC71)-(K31)))^3/3+(ABS(F71)^2)/($I$5*MAX(((G31)+(I31)*(MAX($D$16,(AC71)-(K31))))*(MAX($D$16,(AC71)-(K31))),0.000001))</f>
        <v>115.56510656928353</v>
      </c>
      <c r="AH71">
        <f ca="1">((G31)*(MAX($D$16,(AE71)-(K31)))^2)/2+(I31)*(MAX($D$16,(AE71)-(K31)))^3/3+(ABS(F71)^2)/($I$5*MAX(((G31)+(I31)*(MAX($D$16,(AE71)-(K31))))*(MAX($D$16,(AE71)-(K31))),0.000001))</f>
        <v>34.04098728388847</v>
      </c>
      <c r="AI71">
        <f ca="1">((G32)*(MAX($D$16,(AD71)-(K32)))^2)/2+(I32)*(MAX($D$16,(AD71)-(K32)))^3/3+(ABS(G71)^2)/($I$5*MAX(((G32)+(I32)*(MAX($D$16,(AD71)-(K32))))*(MAX($D$16,(AD71)-(K32))),0.000001))</f>
        <v>337.88232447269212</v>
      </c>
      <c r="AJ71">
        <f ca="1">((G32)*(MAX($D$16,(AF71)-(K32)))^2)/2+(I32)*(MAX($D$16,(AF71)-(K32)))^3/3+(ABS(G71)^2)/($I$5*MAX(((G32)+(I32)*(MAX($D$16,(AF71)-(K32))))*(MAX($D$16,(AF71)-(K32))),0.000001))</f>
        <v>49.33812018332047</v>
      </c>
      <c r="AK71" t="str">
        <f t="shared" ca="1" si="5"/>
        <v>Subcritical</v>
      </c>
      <c r="AL71" t="str">
        <f t="shared" ca="1" si="6"/>
        <v>Subcritical</v>
      </c>
      <c r="AM71">
        <f t="shared" ca="1" si="7"/>
        <v>640.06009530135884</v>
      </c>
      <c r="AN71">
        <f t="shared" ca="1" si="8"/>
        <v>639.98185254470047</v>
      </c>
      <c r="AO71">
        <f t="shared" ca="1" si="9"/>
        <v>1.3468629042563407E-2</v>
      </c>
      <c r="AP71">
        <f t="shared" ca="1" si="10"/>
        <v>1.3024812719208967E-2</v>
      </c>
    </row>
    <row r="72" spans="1:42" x14ac:dyDescent="0.35">
      <c r="A72">
        <v>29</v>
      </c>
      <c r="B72">
        <v>1</v>
      </c>
      <c r="C72">
        <f t="shared" ca="1" si="11"/>
        <v>0.98</v>
      </c>
      <c r="D72">
        <f t="shared" ca="1" si="12"/>
        <v>640.06009530135884</v>
      </c>
      <c r="E72">
        <f t="shared" ca="1" si="13"/>
        <v>639.98185254470047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 ca="1">IF(AND(N7="None",N8="None"),0,IF(N8="None",G72,IF(N7="None",0,MAX(0,G72*C72))))</f>
        <v>49.98</v>
      </c>
      <c r="J72">
        <f ca="1">IF(AND(N7="None",N8="None"),0,IF(N8="None",0,IF(N7="None",G72,MAX(0,G72-I72))))</f>
        <v>1.0200000000000031</v>
      </c>
      <c r="K72">
        <f>P5</f>
        <v>637</v>
      </c>
      <c r="L72">
        <f>P6</f>
        <v>637.1</v>
      </c>
      <c r="M72">
        <f>P7</f>
        <v>635.5</v>
      </c>
      <c r="N72">
        <f>P8</f>
        <v>631.54999999999995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636.85030574695588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640.0524373547787</v>
      </c>
      <c r="Q72">
        <f ca="1">L72+((ABS(H72)/MAX(((G33)+(I33)*(MAX($D$16,(L72)-(K33))))*(MAX($D$16,(L72)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AC72)-(J33))))*(MAX($D$16,(AC72)-(J33))),0.000001)),$D$9*((((ABS(H72)/MAX(((G33)+(I33)*(MAX($D$16,(L72)-(K33))))*(MAX($D$16,(L72)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L72)-(K33))))*(MAX($D$16,(L72)-(K33))),0.000001))^2)/(2*$I$5)))))+($D$10*(ABS((X33)-(W33))/90)*MAX(((ABS(H72)/MAX(((F33)+(H33)*(MAX($D$16,(AC72)-(J33))))*(MAX($D$16,(AC72)-(J33))),0.000001))^2)/(2*$I$5),((ABS(H72)/MAX(((G33)+(I33)*(MAX($D$16,(L72)-(K33))))*(MAX($D$16,(L72)-(K33))),0.000001))^2)/(2*$I$5)))+(($D$11*0.00000015*(ABS(G72)/MAX(ABS(F72),0.000001))^2*MAX(((ABS(H72)/MAX(((F33)+(H33)*(MAX($D$16,(AC72)-(J33))))*(MAX($D$16,(AC72)-(J33))),0.000001))^2)/(2*$I$5),((ABS(H72)/MAX(((G33)+(I33)*(MAX($D$16,(L72)-(K33))))*(MAX($D$16,(L72)-(K33))),0.000001))^2)/(2*$I$5))))-((ABS(H72)/MAX(((F33)+(H33)*(MAX($D$16,(AC72)-(J33))))*(MAX($D$16,(AC72)-(J33))),0.000001))^2)/(2*$I$5)</f>
        <v>637.1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635.55147030420267</v>
      </c>
      <c r="S72">
        <f ca="1">M72+((ABS(I72)/MAX(((G34)+(I34)*(MAX($D$16,(M72)-(K34))))*(MAX($D$16,(M72)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AD72)-(J34))))*(MAX($D$16,(AD72)-(J34))),0.000001)),$D$9*((((ABS(I72)/MAX(((G34)+(I34)*(MAX($D$16,(M72)-(K34))))*(MAX($D$16,(M72)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M72)-(K34))))*(MAX($D$16,(M72)-(K34))),0.000001))^2)/(2*$I$5)))))+($D$10*(ABS((X34)-(W34))/90)*MAX(((ABS(I72)/MAX(((F34)+(H34)*(MAX($D$16,(AD72)-(J34))))*(MAX($D$16,(AD72)-(J34))),0.000001))^2)/(2*$I$5),((ABS(I72)/MAX(((G34)+(I34)*(MAX($D$16,(M72)-(K34))))*(MAX($D$16,(M72)-(K34))),0.000001))^2)/(2*$I$5)))+(0)-((ABS(I72)/MAX(((F34)+(H34)*(MAX($D$16,(AD72)-(J34))))*(MAX($D$16,(AD72)-(J34))),0.000001))^2)/(2*$I$5)</f>
        <v>635.51127910690082</v>
      </c>
      <c r="T72">
        <f ca="1">N72+((ABS(J72)/MAX(((G35)+(I35)*(MAX($D$16,(N72)-(K35))))*(MAX($D$16,(N72)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AD72)-(J35))))*(MAX($D$16,(AD72)-(J35))),0.000001)),$D$9*((((ABS(J72)/MAX(((G35)+(I35)*(MAX($D$16,(N72)-(K35))))*(MAX($D$16,(N72)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N72)-(K35))))*(MAX($D$16,(N72)-(K35))),0.000001))^2)/(2*$I$5)))))+($D$10*(ABS((X35)-(W35))/90)*MAX(((ABS(J72)/MAX(((F35)+(H35)*(MAX($D$16,(AD72)-(J35))))*(MAX($D$16,(AD72)-(J35))),0.000001))^2)/(2*$I$5),((ABS(J72)/MAX(((G35)+(I35)*(MAX($D$16,(N72)-(K35))))*(MAX($D$16,(N72)-(K35))),0.000001))^2)/(2*$I$5)))+(($D$11*0.34699541*(ABS(I72)/MAX(ABS(G72),0.000001))^2*MAX(((ABS(J72)/MAX(((F35)+(H35)*(MAX($D$16,(AD72)-(J35))))*(MAX($D$16,(AD72)-(J35))),0.000001))^2)/(2*$I$5),((ABS(J72)/MAX(((G35)+(I35)*(MAX($D$16,(N72)-(K35))))*(MAX($D$16,(N72)-(K35))),0.000001))^2)/(2*$I$5))))-((ABS(J72)/MAX(((F35)+(H35)*(MAX($D$16,(AD72)-(J35))))*(MAX($D$16,(AD72)-(J35))),0.000001))^2)/(2*$I$5)</f>
        <v>639.97429104160176</v>
      </c>
      <c r="U72">
        <f ca="1">((((G31)*(MAX($D$16,(AE72)-(K31)))^2)/2+(I31)*(MAX($D$16,(AE72)-(K31)))^3/3+(ABS(F72)^2)/($I$5*MAX(((G31)+(I31)*(MAX($D$16,(AE72)-(K31))))*(MAX($D$16,(AE72)-(K31))),0.000001)))-(IF(N6="None",((((F32)*(MAX($D$16,(AE72)-(J32)))^2)/2+(H32)*(MAX($D$16,(AE72)-(J32)))^3/3+(ABS(G72)^2)/($I$5*MAX(((F32)+(H32)*(MAX($D$16,(AE72)-(J32))))*(MAX($D$16,(AE72)-(J32))),0.000001)))*0.72785025),(((((F32)*(MAX($D$16,(AE72)-(J32)))^2)/2+(H32)*(MAX($D$16,(AE72)-(J32)))^3/3+(ABS(G72)^2)/($I$5*MAX(((F32)+(H32)*(MAX($D$16,(AE72)-(J32))))*(MAX($D$16,(AE72)-(J32))),0.000001)))*0.72785025)+((((F33)*(MAX($D$16,(AE72)-(J33)))^2)/2+(H33)*(MAX($D$16,(AE72)-(J33)))^3/3+(ABS(H72)^2)/($I$5*MAX(((F33)+(H33)*(MAX($D$16,(AE72)-(J33))))*(MAX($D$16,(AE72)-(J33))),0.000001)))*0.99999971)))))/MAX(((G31)*(MAX($D$16,(AE72)-(K31)))^2)/2+(I31)*(MAX($D$16,(AE72)-(K31)))^3/3+(ABS(F72)^2)/($I$5*MAX(((G31)+(I31)*(MAX($D$16,(AE72)-(K31))))*(MAX($D$16,(AE72)-(K31))),0.000001)),0.000001)</f>
        <v>-0.17915078666665912</v>
      </c>
      <c r="V72">
        <f ca="1">((((G32)*(MAX($D$16,(AF72)-(K32)))^2)/2+(I32)*(MAX($D$16,(AF72)-(K32)))^3/3+(ABS(G72)^2)/($I$5*MAX(((G32)+(I32)*(MAX($D$16,(AF72)-(K32))))*(MAX($D$16,(AF72)-(K32))),0.000001)))-(IF(AND(N7="None",N8="None"),0,IF(N8="None",((((F34)*(MAX($D$16,(AF72)-(J34)))^2)/2+(H34)*(MAX($D$16,(AF72)-(J34)))^3/3+(ABS(I72)^2)/($I$5*MAX(((F34)+(H34)*(MAX($D$16,(AF72)-(J34))))*(MAX($D$16,(AF72)-(J34))),0.000001)))*1),IF(N7="None",((((F35)*(MAX($D$16,(AF72)-(J35)))^2)/2+(H35)*(MAX($D$16,(AF72)-(J35)))^3/3+(ABS(J72)^2)/($I$5*MAX(((F35)+(H35)*(MAX($D$16,(AF72)-(J35))))*(MAX($D$16,(AF72)-(J35))),0.000001)))*0.30600918),(((((F34)*(MAX($D$16,(AF72)-(J34)))^2)/2+(H34)*(MAX($D$16,(AF72)-(J34)))^3/3+(ABS(I72)^2)/($I$5*MAX(((F34)+(H34)*(MAX($D$16,(AF72)-(J34))))*(MAX($D$16,(AF72)-(J34))),0.000001)))*1)+((((F35)*(MAX($D$16,(AF72)-(J35)))^2)/2+(H35)*(MAX($D$16,(AF72)-(J35)))^3/3+(ABS(J72)^2)/($I$5*MAX(((F35)+(H35)*(MAX($D$16,(AF72)-(J35))))*(MAX($D$16,(AF72)-(J35))),0.000001)))*0.30600918)))))))/MAX(((G32)*(MAX($D$16,(AF72)-(K32)))^2)/2+(I32)*(MAX($D$16,(AF72)-(K32)))^3/3+(ABS(G72)^2)/($I$5*MAX(((G32)+(I32)*(MAX($D$16,(AF72)-(K32))))*(MAX($D$16,(AF72)-(K32))),0.000001)),0.000001)</f>
        <v>-0.31205130742549086</v>
      </c>
      <c r="W72">
        <f ca="1">ABS((IF(N6="None",P72,MAX(P72,Q72)))-D72)</f>
        <v>7.6579465801387414E-3</v>
      </c>
      <c r="X72">
        <f ca="1">ABS((IF(AND(N7="None",N8="None"),E72,IF(N8="None",S72,IF(N7="None",T72,MAX(S72,T72)))))-E72)</f>
        <v>7.5615030987137288E-3</v>
      </c>
      <c r="Y72">
        <f ca="1">IF($D$20=0,B72,IFERROR(IF(N6="None",1,MIN(0.98,MAX(0.02,B72+$D$14*((Q72-P72)/MAX(ABS(D72),1))))),B72))</f>
        <v>0.98</v>
      </c>
      <c r="Z72">
        <f ca="1">IF($D$20=0,C72,IFERROR(IF(AND(N7="None",N8="None"),C72,IF(N8="None",1,IF(N7="None",0,MIN(0.98,MAX(0.02,C72+$D$14*((T72-S72)/MAX(ABS(E72),1))))))),C72))</f>
        <v>0.98</v>
      </c>
      <c r="AA72">
        <f t="shared" ca="1" si="3"/>
        <v>640.05716099105598</v>
      </c>
      <c r="AB72">
        <f t="shared" ca="1" si="4"/>
        <v>639.97897444293221</v>
      </c>
      <c r="AC72">
        <f ca="1">IF($D$20=0,D72,IF(AC72=0,(IF(N6="None",P72,MAX(P72,Q72))),IF(ABS((IF(N6="None",P72,MAX(P72,Q72)))-AC72)&lt;$D$19,AC72,MAX((K31)+$D$16,AC72+$D$13*(((IF(N6="None",P72,MAX(P72,Q72)))-AC72))))))</f>
        <v>640.05171155763651</v>
      </c>
      <c r="AD72">
        <f ca="1">IF($D$20=0,E72,IF(AD72=0,(IF(AND(N7="None",N8="None"),E72,IF(N8="None",S72,IF(N7="None",T72,MAX(S72,T72))))),IF(ABS((IF(AND(N7="None",N8="None"),E72,IF(N8="None",S72,IF(N7="None",T72,MAX(S72,T72)))))-AD72)&lt;$D$19,AD72,MAX((K32)+$D$16,AD72+$D$13*(((IF(AND(N7="None",N8="None"),E72,IF(N8="None",S72,IF(N7="None",T72,MAX(S72,T72)))))-AD72))))))</f>
        <v>639.97362939679113</v>
      </c>
      <c r="AE72">
        <f ca="1">IF($D$20=0,D72,IF(AE72=0,O72,IF(ABS(U72)&lt;$D$19,AE72,MAX((K31)+$D$16,AE72+($D$13*(((O72)-AE72)+(U72*MAX(ABS(AE72-(K31)),1))))))))</f>
        <v>636.46252872339687</v>
      </c>
      <c r="AF72">
        <f ca="1">IF($D$20=0,E72,IF(AF72=0,R72,IF(ABS(V72)&lt;$D$19,AF72,MAX((K32)+$D$16,AF72+($D$13*(((R72)-AF72)+(V72*MAX(ABS(AF72-(K32)),1))))))))</f>
        <v>634.67707815303868</v>
      </c>
      <c r="AG72">
        <f ca="1">((G31)*(MAX($D$16,(AC72)-(K31)))^2)/2+(I31)*(MAX($D$16,(AC72)-(K31)))^3/3+(ABS(F72)^2)/($I$5*MAX(((G31)+(I31)*(MAX($D$16,(AC72)-(K31))))*(MAX($D$16,(AC72)-(K31))),0.000001))</f>
        <v>115.57864696658626</v>
      </c>
      <c r="AH72">
        <f ca="1">((G31)*(MAX($D$16,(AE72)-(K31)))^2)/2+(I31)*(MAX($D$16,(AE72)-(K31)))^3/3+(ABS(F72)^2)/($I$5*MAX(((G31)+(I31)*(MAX($D$16,(AE72)-(K31))))*(MAX($D$16,(AE72)-(K31))),0.000001))</f>
        <v>34.04098728388847</v>
      </c>
      <c r="AI72">
        <f ca="1">((G32)*(MAX($D$16,(AD72)-(K32)))^2)/2+(I32)*(MAX($D$16,(AD72)-(K32)))^3/3+(ABS(G72)^2)/($I$5*MAX(((G32)+(I32)*(MAX($D$16,(AD72)-(K32))))*(MAX($D$16,(AD72)-(K32))),0.000001))</f>
        <v>337.90231137382699</v>
      </c>
      <c r="AJ72">
        <f ca="1">((G32)*(MAX($D$16,(AF72)-(K32)))^2)/2+(I32)*(MAX($D$16,(AF72)-(K32)))^3/3+(ABS(G72)^2)/($I$5*MAX(((G32)+(I32)*(MAX($D$16,(AF72)-(K32))))*(MAX($D$16,(AF72)-(K32))),0.000001))</f>
        <v>49.33812018332047</v>
      </c>
      <c r="AK72" t="str">
        <f t="shared" ca="1" si="5"/>
        <v>Subcritical</v>
      </c>
      <c r="AL72" t="str">
        <f t="shared" ca="1" si="6"/>
        <v>Subcritical</v>
      </c>
      <c r="AM72">
        <f t="shared" ca="1" si="7"/>
        <v>640.05716099105598</v>
      </c>
      <c r="AN72">
        <f t="shared" ca="1" si="8"/>
        <v>639.97897444293221</v>
      </c>
      <c r="AO72">
        <f t="shared" ca="1" si="9"/>
        <v>8.3837437223337474E-3</v>
      </c>
      <c r="AP72">
        <f t="shared" ca="1" si="10"/>
        <v>8.223147909347972E-3</v>
      </c>
    </row>
    <row r="73" spans="1:42" x14ac:dyDescent="0.35">
      <c r="A73">
        <v>30</v>
      </c>
      <c r="B73">
        <v>1</v>
      </c>
      <c r="C73">
        <f t="shared" ca="1" si="11"/>
        <v>0.98</v>
      </c>
      <c r="D73">
        <f t="shared" ca="1" si="12"/>
        <v>640.05716099105598</v>
      </c>
      <c r="E73">
        <f t="shared" ca="1" si="13"/>
        <v>639.97897444293221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 ca="1">IF(AND(N7="None",N8="None"),0,IF(N8="None",G73,IF(N7="None",0,MAX(0,G73*C73))))</f>
        <v>49.98</v>
      </c>
      <c r="J73">
        <f ca="1">IF(AND(N7="None",N8="None"),0,IF(N8="None",0,IF(N7="None",G73,MAX(0,G73-I73))))</f>
        <v>1.0200000000000031</v>
      </c>
      <c r="K73">
        <f>P5</f>
        <v>637</v>
      </c>
      <c r="L73">
        <f>P6</f>
        <v>637.1</v>
      </c>
      <c r="M73">
        <f>P7</f>
        <v>635.5</v>
      </c>
      <c r="N73">
        <f>P8</f>
        <v>631.54999999999995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636.85030574695588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640.05237502356022</v>
      </c>
      <c r="Q73">
        <f ca="1">L73+((ABS(H73)/MAX(((G33)+(I33)*(MAX($D$16,(L73)-(K33))))*(MAX($D$16,(L73)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AC73)-(J33))))*(MAX($D$16,(AC73)-(J33))),0.000001)),$D$9*((((ABS(H73)/MAX(((G33)+(I33)*(MAX($D$16,(L73)-(K33))))*(MAX($D$16,(L73)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L73)-(K33))))*(MAX($D$16,(L73)-(K33))),0.000001))^2)/(2*$I$5)))))+($D$10*(ABS((X33)-(W33))/90)*MAX(((ABS(H73)/MAX(((F33)+(H33)*(MAX($D$16,(AC73)-(J33))))*(MAX($D$16,(AC73)-(J33))),0.000001))^2)/(2*$I$5),((ABS(H73)/MAX(((G33)+(I33)*(MAX($D$16,(L73)-(K33))))*(MAX($D$16,(L73)-(K33))),0.000001))^2)/(2*$I$5)))+(($D$11*0.00000015*(ABS(G73)/MAX(ABS(F73),0.000001))^2*MAX(((ABS(H73)/MAX(((F33)+(H33)*(MAX($D$16,(AC73)-(J33))))*(MAX($D$16,(AC73)-(J33))),0.000001))^2)/(2*$I$5),((ABS(H73)/MAX(((G33)+(I33)*(MAX($D$16,(L73)-(K33))))*(MAX($D$16,(L73)-(K33))),0.000001))^2)/(2*$I$5))))-((ABS(H73)/MAX(((F33)+(H33)*(MAX($D$16,(AC73)-(J33))))*(MAX($D$16,(AC73)-(J33))),0.000001))^2)/(2*$I$5)</f>
        <v>637.1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635.55147030420267</v>
      </c>
      <c r="S73">
        <f ca="1">M73+((ABS(I73)/MAX(((G34)+(I34)*(MAX($D$16,(M73)-(K34))))*(MAX($D$16,(M73)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AD73)-(J34))))*(MAX($D$16,(AD73)-(J34))),0.000001)),$D$9*((((ABS(I73)/MAX(((G34)+(I34)*(MAX($D$16,(M73)-(K34))))*(MAX($D$16,(M73)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M73)-(K34))))*(MAX($D$16,(M73)-(K34))),0.000001))^2)/(2*$I$5)))))+($D$10*(ABS((X34)-(W34))/90)*MAX(((ABS(I73)/MAX(((F34)+(H34)*(MAX($D$16,(AD73)-(J34))))*(MAX($D$16,(AD73)-(J34))),0.000001))^2)/(2*$I$5),((ABS(I73)/MAX(((G34)+(I34)*(MAX($D$16,(M73)-(K34))))*(MAX($D$16,(M73)-(K34))),0.000001))^2)/(2*$I$5)))+(0)-((ABS(I73)/MAX(((F34)+(H34)*(MAX($D$16,(AD73)-(J34))))*(MAX($D$16,(AD73)-(J34))),0.000001))^2)/(2*$I$5)</f>
        <v>635.51127877258432</v>
      </c>
      <c r="T73">
        <f ca="1">N73+((ABS(J73)/MAX(((G35)+(I35)*(MAX($D$16,(N73)-(K35))))*(MAX($D$16,(N73)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AD73)-(J35))))*(MAX($D$16,(AD73)-(J35))),0.000001)),$D$9*((((ABS(J73)/MAX(((G35)+(I35)*(MAX($D$16,(N73)-(K35))))*(MAX($D$16,(N73)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N73)-(K35))))*(MAX($D$16,(N73)-(K35))),0.000001))^2)/(2*$I$5)))))+($D$10*(ABS((X35)-(W35))/90)*MAX(((ABS(J73)/MAX(((F35)+(H35)*(MAX($D$16,(AD73)-(J35))))*(MAX($D$16,(AD73)-(J35))),0.000001))^2)/(2*$I$5),((ABS(J73)/MAX(((G35)+(I35)*(MAX($D$16,(N73)-(K35))))*(MAX($D$16,(N73)-(K35))),0.000001))^2)/(2*$I$5)))+(($D$11*0.34699541*(ABS(I73)/MAX(ABS(G73),0.000001))^2*MAX(((ABS(J73)/MAX(((F35)+(H35)*(MAX($D$16,(AD73)-(J35))))*(MAX($D$16,(AD73)-(J35))),0.000001))^2)/(2*$I$5),((ABS(J73)/MAX(((G35)+(I35)*(MAX($D$16,(N73)-(K35))))*(MAX($D$16,(N73)-(K35))),0.000001))^2)/(2*$I$5))))-((ABS(J73)/MAX(((F35)+(H35)*(MAX($D$16,(AD73)-(J35))))*(MAX($D$16,(AD73)-(J35))),0.000001))^2)/(2*$I$5)</f>
        <v>639.97429104147989</v>
      </c>
      <c r="U73">
        <f ca="1">((((G31)*(MAX($D$16,(AE73)-(K31)))^2)/2+(I31)*(MAX($D$16,(AE73)-(K31)))^3/3+(ABS(F73)^2)/($I$5*MAX(((G31)+(I31)*(MAX($D$16,(AE73)-(K31))))*(MAX($D$16,(AE73)-(K31))),0.000001)))-(IF(N6="None",((((F32)*(MAX($D$16,(AE73)-(J32)))^2)/2+(H32)*(MAX($D$16,(AE73)-(J32)))^3/3+(ABS(G73)^2)/($I$5*MAX(((F32)+(H32)*(MAX($D$16,(AE73)-(J32))))*(MAX($D$16,(AE73)-(J32))),0.000001)))*0.72785025),(((((F32)*(MAX($D$16,(AE73)-(J32)))^2)/2+(H32)*(MAX($D$16,(AE73)-(J32)))^3/3+(ABS(G73)^2)/($I$5*MAX(((F32)+(H32)*(MAX($D$16,(AE73)-(J32))))*(MAX($D$16,(AE73)-(J32))),0.000001)))*0.72785025)+((((F33)*(MAX($D$16,(AE73)-(J33)))^2)/2+(H33)*(MAX($D$16,(AE73)-(J33)))^3/3+(ABS(H73)^2)/($I$5*MAX(((F33)+(H33)*(MAX($D$16,(AE73)-(J33))))*(MAX($D$16,(AE73)-(J33))),0.000001)))*0.99999971)))))/MAX(((G31)*(MAX($D$16,(AE73)-(K31)))^2)/2+(I31)*(MAX($D$16,(AE73)-(K31)))^3/3+(ABS(F73)^2)/($I$5*MAX(((G31)+(I31)*(MAX($D$16,(AE73)-(K31))))*(MAX($D$16,(AE73)-(K31))),0.000001)),0.000001)</f>
        <v>-0.17915078666665912</v>
      </c>
      <c r="V73">
        <f ca="1">((((G32)*(MAX($D$16,(AF73)-(K32)))^2)/2+(I32)*(MAX($D$16,(AF73)-(K32)))^3/3+(ABS(G73)^2)/($I$5*MAX(((G32)+(I32)*(MAX($D$16,(AF73)-(K32))))*(MAX($D$16,(AF73)-(K32))),0.000001)))-(IF(AND(N7="None",N8="None"),0,IF(N8="None",((((F34)*(MAX($D$16,(AF73)-(J34)))^2)/2+(H34)*(MAX($D$16,(AF73)-(J34)))^3/3+(ABS(I73)^2)/($I$5*MAX(((F34)+(H34)*(MAX($D$16,(AF73)-(J34))))*(MAX($D$16,(AF73)-(J34))),0.000001)))*1),IF(N7="None",((((F35)*(MAX($D$16,(AF73)-(J35)))^2)/2+(H35)*(MAX($D$16,(AF73)-(J35)))^3/3+(ABS(J73)^2)/($I$5*MAX(((F35)+(H35)*(MAX($D$16,(AF73)-(J35))))*(MAX($D$16,(AF73)-(J35))),0.000001)))*0.30600918),(((((F34)*(MAX($D$16,(AF73)-(J34)))^2)/2+(H34)*(MAX($D$16,(AF73)-(J34)))^3/3+(ABS(I73)^2)/($I$5*MAX(((F34)+(H34)*(MAX($D$16,(AF73)-(J34))))*(MAX($D$16,(AF73)-(J34))),0.000001)))*1)+((((F35)*(MAX($D$16,(AF73)-(J35)))^2)/2+(H35)*(MAX($D$16,(AF73)-(J35)))^3/3+(ABS(J73)^2)/($I$5*MAX(((F35)+(H35)*(MAX($D$16,(AF73)-(J35))))*(MAX($D$16,(AF73)-(J35))),0.000001)))*0.30600918)))))))/MAX(((G32)*(MAX($D$16,(AF73)-(K32)))^2)/2+(I32)*(MAX($D$16,(AF73)-(K32)))^3/3+(ABS(G73)^2)/($I$5*MAX(((G32)+(I32)*(MAX($D$16,(AF73)-(K32))))*(MAX($D$16,(AF73)-(K32))),0.000001)),0.000001)</f>
        <v>-0.31205130742549086</v>
      </c>
      <c r="W73">
        <f ca="1">ABS((IF(N6="None",P73,MAX(P73,Q73)))-D73)</f>
        <v>4.7859674957635434E-3</v>
      </c>
      <c r="X73">
        <f ca="1">ABS((IF(AND(N7="None",N8="None"),E73,IF(N8="None",S73,IF(N7="None",T73,MAX(S73,T73)))))-E73)</f>
        <v>4.6834014523255973E-3</v>
      </c>
      <c r="Y73">
        <f ca="1">IF($D$20=0,B73,IFERROR(IF(N6="None",1,MIN(0.98,MAX(0.02,B73+$D$14*((Q73-P73)/MAX(ABS(D73),1))))),B73))</f>
        <v>0.98</v>
      </c>
      <c r="Z73">
        <f ca="1">IF($D$20=0,C73,IFERROR(IF(AND(N7="None",N8="None"),C73,IF(N8="None",1,IF(N7="None",0,MIN(0.98,MAX(0.02,C73+$D$14*((T73-S73)/MAX(ABS(E73),1))))))),C73))</f>
        <v>0.98</v>
      </c>
      <c r="AA73">
        <f t="shared" ca="1" si="3"/>
        <v>640.05519408590874</v>
      </c>
      <c r="AB73">
        <f t="shared" ca="1" si="4"/>
        <v>639.97708006974813</v>
      </c>
      <c r="AC73">
        <f ca="1">IF($D$20=0,D73,IF(AC73=0,(IF(N6="None",P73,MAX(P73,Q73))),IF(ABS((IF(N6="None",P73,MAX(P73,Q73)))-AC73)&lt;$D$19,AC73,MAX((K31)+$D$16,AC73+$D$13*(((IF(N6="None",P73,MAX(P73,Q73)))-AC73))))))</f>
        <v>640.05154126206378</v>
      </c>
      <c r="AD73">
        <f ca="1">IF($D$20=0,E73,IF(AD73=0,(IF(AND(N7="None",N8="None"),E73,IF(N8="None",S73,IF(N7="None",T73,MAX(S73,T73))))),IF(ABS((IF(AND(N7="None",N8="None"),E73,IF(N8="None",S73,IF(N7="None",T73,MAX(S73,T73)))))-AD73)&lt;$D$19,AD73,MAX((K32)+$D$16,AD73+$D$13*(((IF(AND(N7="None",N8="None"),E73,IF(N8="None",S73,IF(N7="None",T73,MAX(S73,T73)))))-AD73))))))</f>
        <v>639.97356194812062</v>
      </c>
      <c r="AE73">
        <f ca="1">IF($D$20=0,D73,IF(AE73=0,O73,IF(ABS(U73)&lt;$D$19,AE73,MAX((K31)+$D$16,AE73+($D$13*(((O73)-AE73)+(U73*MAX(ABS(AE73-(K31)),1))))))))</f>
        <v>636.46252872339687</v>
      </c>
      <c r="AF73">
        <f ca="1">IF($D$20=0,E73,IF(AF73=0,R73,IF(ABS(V73)&lt;$D$19,AF73,MAX((K32)+$D$16,AF73+($D$13*(((R73)-AF73)+(V73*MAX(ABS(AF73-(K32)),1))))))))</f>
        <v>634.67707815303868</v>
      </c>
      <c r="AG73">
        <f ca="1">((G31)*(MAX($D$16,(AC73)-(K31)))^2)/2+(I31)*(MAX($D$16,(AC73)-(K31)))^3/3+(ABS(F73)^2)/($I$5*MAX(((G31)+(I31)*(MAX($D$16,(AC73)-(K31))))*(MAX($D$16,(AC73)-(K31))),0.000001))</f>
        <v>115.57242930524616</v>
      </c>
      <c r="AH73">
        <f ca="1">((G31)*(MAX($D$16,(AE73)-(K31)))^2)/2+(I31)*(MAX($D$16,(AE73)-(K31)))^3/3+(ABS(F73)^2)/($I$5*MAX(((G31)+(I31)*(MAX($D$16,(AE73)-(K31))))*(MAX($D$16,(AE73)-(K31))),0.000001))</f>
        <v>34.04098728388847</v>
      </c>
      <c r="AI73">
        <f ca="1">((G32)*(MAX($D$16,(AD73)-(K32)))^2)/2+(I32)*(MAX($D$16,(AD73)-(K32)))^3/3+(ABS(G73)^2)/($I$5*MAX(((G32)+(I32)*(MAX($D$16,(AD73)-(K32))))*(MAX($D$16,(AD73)-(K32))),0.000001))</f>
        <v>337.89676316927279</v>
      </c>
      <c r="AJ73">
        <f ca="1">((G32)*(MAX($D$16,(AF73)-(K32)))^2)/2+(I32)*(MAX($D$16,(AF73)-(K32)))^3/3+(ABS(G73)^2)/($I$5*MAX(((G32)+(I32)*(MAX($D$16,(AF73)-(K32))))*(MAX($D$16,(AF73)-(K32))),0.000001))</f>
        <v>49.33812018332047</v>
      </c>
      <c r="AK73" t="str">
        <f t="shared" ca="1" si="5"/>
        <v>Subcritical</v>
      </c>
      <c r="AL73" t="str">
        <f t="shared" ca="1" si="6"/>
        <v>Subcritical</v>
      </c>
      <c r="AM73">
        <f t="shared" ca="1" si="7"/>
        <v>640.05519408590874</v>
      </c>
      <c r="AN73">
        <f t="shared" ca="1" si="8"/>
        <v>639.97708006974813</v>
      </c>
      <c r="AO73">
        <f t="shared" ca="1" si="9"/>
        <v>5.6197289922010896E-3</v>
      </c>
      <c r="AP73">
        <f t="shared" ca="1" si="10"/>
        <v>5.4124948115941152E-3</v>
      </c>
    </row>
    <row r="74" spans="1:42" x14ac:dyDescent="0.35">
      <c r="A74">
        <v>31</v>
      </c>
      <c r="B74">
        <v>1</v>
      </c>
      <c r="C74">
        <f t="shared" ca="1" si="11"/>
        <v>0.98</v>
      </c>
      <c r="D74">
        <f t="shared" ca="1" si="12"/>
        <v>640.05519408590874</v>
      </c>
      <c r="E74">
        <f t="shared" ca="1" si="13"/>
        <v>639.97708006974813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 ca="1">IF(AND(N7="None",N8="None"),0,IF(N8="None",G74,IF(N7="None",0,MAX(0,G74*C74))))</f>
        <v>49.98</v>
      </c>
      <c r="J74">
        <f ca="1">IF(AND(N7="None",N8="None"),0,IF(N8="None",0,IF(N7="None",G74,MAX(0,G74-I74))))</f>
        <v>1.0200000000000031</v>
      </c>
      <c r="K74">
        <f>P5</f>
        <v>637</v>
      </c>
      <c r="L74">
        <f>P6</f>
        <v>637.1</v>
      </c>
      <c r="M74">
        <f>P7</f>
        <v>635.5</v>
      </c>
      <c r="N74">
        <f>P8</f>
        <v>631.54999999999995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636.85030574695588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640.05231774986316</v>
      </c>
      <c r="Q74">
        <f ca="1">L74+((ABS(H74)/MAX(((G33)+(I33)*(MAX($D$16,(L74)-(K33))))*(MAX($D$16,(L74)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AC74)-(J33))))*(MAX($D$16,(AC74)-(J33))),0.000001)),$D$9*((((ABS(H74)/MAX(((G33)+(I33)*(MAX($D$16,(L74)-(K33))))*(MAX($D$16,(L74)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L74)-(K33))))*(MAX($D$16,(L74)-(K33))),0.000001))^2)/(2*$I$5)))))+($D$10*(ABS((X33)-(W33))/90)*MAX(((ABS(H74)/MAX(((F33)+(H33)*(MAX($D$16,(AC74)-(J33))))*(MAX($D$16,(AC74)-(J33))),0.000001))^2)/(2*$I$5),((ABS(H74)/MAX(((G33)+(I33)*(MAX($D$16,(L74)-(K33))))*(MAX($D$16,(L74)-(K33))),0.000001))^2)/(2*$I$5)))+(($D$11*0.00000015*(ABS(G74)/MAX(ABS(F74),0.000001))^2*MAX(((ABS(H74)/MAX(((F33)+(H33)*(MAX($D$16,(AC74)-(J33))))*(MAX($D$16,(AC74)-(J33))),0.000001))^2)/(2*$I$5),((ABS(H74)/MAX(((G33)+(I33)*(MAX($D$16,(L74)-(K33))))*(MAX($D$16,(L74)-(K33))),0.000001))^2)/(2*$I$5))))-((ABS(H74)/MAX(((F33)+(H33)*(MAX($D$16,(AC74)-(J33))))*(MAX($D$16,(AC74)-(J33))),0.000001))^2)/(2*$I$5)</f>
        <v>637.1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635.55147030420267</v>
      </c>
      <c r="S74">
        <f ca="1">M74+((ABS(I74)/MAX(((G34)+(I34)*(MAX($D$16,(M74)-(K34))))*(MAX($D$16,(M74)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AD74)-(J34))))*(MAX($D$16,(AD74)-(J34))),0.000001)),$D$9*((((ABS(I74)/MAX(((G34)+(I34)*(MAX($D$16,(M74)-(K34))))*(MAX($D$16,(M74)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M74)-(K34))))*(MAX($D$16,(M74)-(K34))),0.000001))^2)/(2*$I$5)))))+($D$10*(ABS((X34)-(W34))/90)*MAX(((ABS(I74)/MAX(((F34)+(H34)*(MAX($D$16,(AD74)-(J34))))*(MAX($D$16,(AD74)-(J34))),0.000001))^2)/(2*$I$5),((ABS(I74)/MAX(((G34)+(I34)*(MAX($D$16,(M74)-(K34))))*(MAX($D$16,(M74)-(K34))),0.000001))^2)/(2*$I$5)))+(0)-((ABS(I74)/MAX(((F34)+(H34)*(MAX($D$16,(AD74)-(J34))))*(MAX($D$16,(AD74)-(J34))),0.000001))^2)/(2*$I$5)</f>
        <v>635.51127846545853</v>
      </c>
      <c r="T74">
        <f ca="1">N74+((ABS(J74)/MAX(((G35)+(I35)*(MAX($D$16,(N74)-(K35))))*(MAX($D$16,(N74)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AD74)-(J35))))*(MAX($D$16,(AD74)-(J35))),0.000001)),$D$9*((((ABS(J74)/MAX(((G35)+(I35)*(MAX($D$16,(N74)-(K35))))*(MAX($D$16,(N74)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N74)-(K35))))*(MAX($D$16,(N74)-(K35))),0.000001))^2)/(2*$I$5)))))+($D$10*(ABS((X35)-(W35))/90)*MAX(((ABS(J74)/MAX(((F35)+(H35)*(MAX($D$16,(AD74)-(J35))))*(MAX($D$16,(AD74)-(J35))),0.000001))^2)/(2*$I$5),((ABS(J74)/MAX(((G35)+(I35)*(MAX($D$16,(N74)-(K35))))*(MAX($D$16,(N74)-(K35))),0.000001))^2)/(2*$I$5)))+(($D$11*0.34699541*(ABS(I74)/MAX(ABS(G74),0.000001))^2*MAX(((ABS(J74)/MAX(((F35)+(H35)*(MAX($D$16,(AD74)-(J35))))*(MAX($D$16,(AD74)-(J35))),0.000001))^2)/(2*$I$5),((ABS(J74)/MAX(((G35)+(I35)*(MAX($D$16,(N74)-(K35))))*(MAX($D$16,(N74)-(K35))),0.000001))^2)/(2*$I$5))))-((ABS(J74)/MAX(((F35)+(H35)*(MAX($D$16,(AD74)-(J35))))*(MAX($D$16,(AD74)-(J35))),0.000001))^2)/(2*$I$5)</f>
        <v>639.97429104136791</v>
      </c>
      <c r="U74">
        <f ca="1">((((G31)*(MAX($D$16,(AE74)-(K31)))^2)/2+(I31)*(MAX($D$16,(AE74)-(K31)))^3/3+(ABS(F74)^2)/($I$5*MAX(((G31)+(I31)*(MAX($D$16,(AE74)-(K31))))*(MAX($D$16,(AE74)-(K31))),0.000001)))-(IF(N6="None",((((F32)*(MAX($D$16,(AE74)-(J32)))^2)/2+(H32)*(MAX($D$16,(AE74)-(J32)))^3/3+(ABS(G74)^2)/($I$5*MAX(((F32)+(H32)*(MAX($D$16,(AE74)-(J32))))*(MAX($D$16,(AE74)-(J32))),0.000001)))*0.72785025),(((((F32)*(MAX($D$16,(AE74)-(J32)))^2)/2+(H32)*(MAX($D$16,(AE74)-(J32)))^3/3+(ABS(G74)^2)/($I$5*MAX(((F32)+(H32)*(MAX($D$16,(AE74)-(J32))))*(MAX($D$16,(AE74)-(J32))),0.000001)))*0.72785025)+((((F33)*(MAX($D$16,(AE74)-(J33)))^2)/2+(H33)*(MAX($D$16,(AE74)-(J33)))^3/3+(ABS(H74)^2)/($I$5*MAX(((F33)+(H33)*(MAX($D$16,(AE74)-(J33))))*(MAX($D$16,(AE74)-(J33))),0.000001)))*0.99999971)))))/MAX(((G31)*(MAX($D$16,(AE74)-(K31)))^2)/2+(I31)*(MAX($D$16,(AE74)-(K31)))^3/3+(ABS(F74)^2)/($I$5*MAX(((G31)+(I31)*(MAX($D$16,(AE74)-(K31))))*(MAX($D$16,(AE74)-(K31))),0.000001)),0.000001)</f>
        <v>-0.17915078666665912</v>
      </c>
      <c r="V74">
        <f ca="1">((((G32)*(MAX($D$16,(AF74)-(K32)))^2)/2+(I32)*(MAX($D$16,(AF74)-(K32)))^3/3+(ABS(G74)^2)/($I$5*MAX(((G32)+(I32)*(MAX($D$16,(AF74)-(K32))))*(MAX($D$16,(AF74)-(K32))),0.000001)))-(IF(AND(N7="None",N8="None"),0,IF(N8="None",((((F34)*(MAX($D$16,(AF74)-(J34)))^2)/2+(H34)*(MAX($D$16,(AF74)-(J34)))^3/3+(ABS(I74)^2)/($I$5*MAX(((F34)+(H34)*(MAX($D$16,(AF74)-(J34))))*(MAX($D$16,(AF74)-(J34))),0.000001)))*1),IF(N7="None",((((F35)*(MAX($D$16,(AF74)-(J35)))^2)/2+(H35)*(MAX($D$16,(AF74)-(J35)))^3/3+(ABS(J74)^2)/($I$5*MAX(((F35)+(H35)*(MAX($D$16,(AF74)-(J35))))*(MAX($D$16,(AF74)-(J35))),0.000001)))*0.30600918),(((((F34)*(MAX($D$16,(AF74)-(J34)))^2)/2+(H34)*(MAX($D$16,(AF74)-(J34)))^3/3+(ABS(I74)^2)/($I$5*MAX(((F34)+(H34)*(MAX($D$16,(AF74)-(J34))))*(MAX($D$16,(AF74)-(J34))),0.000001)))*1)+((((F35)*(MAX($D$16,(AF74)-(J35)))^2)/2+(H35)*(MAX($D$16,(AF74)-(J35)))^3/3+(ABS(J74)^2)/($I$5*MAX(((F35)+(H35)*(MAX($D$16,(AF74)-(J35))))*(MAX($D$16,(AF74)-(J35))),0.000001)))*0.30600918)))))))/MAX(((G32)*(MAX($D$16,(AF74)-(K32)))^2)/2+(I32)*(MAX($D$16,(AF74)-(K32)))^3/3+(ABS(G74)^2)/($I$5*MAX(((G32)+(I32)*(MAX($D$16,(AF74)-(K32))))*(MAX($D$16,(AF74)-(K32))),0.000001)),0.000001)</f>
        <v>-0.31205130742549086</v>
      </c>
      <c r="W74">
        <f ca="1">ABS((IF(N6="None",P74,MAX(P74,Q74)))-D74)</f>
        <v>2.8763360455741349E-3</v>
      </c>
      <c r="X74">
        <f ca="1">ABS((IF(AND(N7="None",N8="None"),E74,IF(N8="None",S74,IF(N7="None",T74,MAX(S74,T74)))))-E74)</f>
        <v>2.7890283802207705E-3</v>
      </c>
      <c r="Y74">
        <f ca="1">IF($D$20=0,B74,IFERROR(IF(N6="None",1,MIN(0.98,MAX(0.02,B74+$D$14*((Q74-P74)/MAX(ABS(D74),1))))),B74))</f>
        <v>0.98</v>
      </c>
      <c r="Z74">
        <f ca="1">IF($D$20=0,C74,IFERROR(IF(AND(N7="None",N8="None"),C74,IF(N8="None",1,IF(N7="None",0,MIN(0.98,MAX(0.02,C74+$D$14*((T74-S74)/MAX(ABS(E74),1))))))),C74))</f>
        <v>0.98</v>
      </c>
      <c r="AA74">
        <f t="shared" ca="1" si="3"/>
        <v>640.05386102283103</v>
      </c>
      <c r="AB74">
        <f t="shared" ca="1" si="4"/>
        <v>639.97582704069339</v>
      </c>
      <c r="AC74">
        <f ca="1">IF($D$20=0,D74,IF(AC74=0,(IF(N6="None",P74,MAX(P74,Q74))),IF(ABS((IF(N6="None",P74,MAX(P74,Q74)))-AC74)&lt;$D$19,AC74,MAX((K31)+$D$16,AC74+$D$13*(((IF(N6="None",P74,MAX(P74,Q74)))-AC74))))))</f>
        <v>640.05138533425827</v>
      </c>
      <c r="AD74">
        <f ca="1">IF($D$20=0,E74,IF(AD74=0,(IF(AND(N7="None",N8="None"),E74,IF(N8="None",S74,IF(N7="None",T74,MAX(S74,T74))))),IF(ABS((IF(AND(N7="None",N8="None"),E74,IF(N8="None",S74,IF(N7="None",T74,MAX(S74,T74)))))-AD74)&lt;$D$19,AD74,MAX((K32)+$D$16,AD74+$D$13*(((IF(AND(N7="None",N8="None"),E74,IF(N8="None",S74,IF(N7="None",T74,MAX(S74,T74)))))-AD74))))))</f>
        <v>639.97349998673462</v>
      </c>
      <c r="AE74">
        <f ca="1">IF($D$20=0,D74,IF(AE74=0,O74,IF(ABS(U74)&lt;$D$19,AE74,MAX((K31)+$D$16,AE74+($D$13*(((O74)-AE74)+(U74*MAX(ABS(AE74-(K31)),1))))))))</f>
        <v>636.46252872339687</v>
      </c>
      <c r="AF74">
        <f ca="1">IF($D$20=0,E74,IF(AF74=0,R74,IF(ABS(V74)&lt;$D$19,AF74,MAX((K32)+$D$16,AF74+($D$13*(((R74)-AF74)+(V74*MAX(ABS(AF74-(K32)),1))))))))</f>
        <v>634.67707815303868</v>
      </c>
      <c r="AG74">
        <f ca="1">((G31)*(MAX($D$16,(AC74)-(K31)))^2)/2+(I31)*(MAX($D$16,(AC74)-(K31)))^3/3+(ABS(F74)^2)/($I$5*MAX(((G31)+(I31)*(MAX($D$16,(AC74)-(K31))))*(MAX($D$16,(AC74)-(K31))),0.000001))</f>
        <v>115.56673640301997</v>
      </c>
      <c r="AH74">
        <f ca="1">((G31)*(MAX($D$16,(AE74)-(K31)))^2)/2+(I31)*(MAX($D$16,(AE74)-(K31)))^3/3+(ABS(F74)^2)/($I$5*MAX(((G31)+(I31)*(MAX($D$16,(AE74)-(K31))))*(MAX($D$16,(AE74)-(K31))),0.000001))</f>
        <v>34.04098728388847</v>
      </c>
      <c r="AI74">
        <f ca="1">((G32)*(MAX($D$16,(AD74)-(K32)))^2)/2+(I32)*(MAX($D$16,(AD74)-(K32)))^3/3+(ABS(G74)^2)/($I$5*MAX(((G32)+(I32)*(MAX($D$16,(AD74)-(K32))))*(MAX($D$16,(AD74)-(K32))),0.000001))</f>
        <v>337.89166638003928</v>
      </c>
      <c r="AJ74">
        <f ca="1">((G32)*(MAX($D$16,(AF74)-(K32)))^2)/2+(I32)*(MAX($D$16,(AF74)-(K32)))^3/3+(ABS(G74)^2)/($I$5*MAX(((G32)+(I32)*(MAX($D$16,(AF74)-(K32))))*(MAX($D$16,(AF74)-(K32))),0.000001))</f>
        <v>49.33812018332047</v>
      </c>
      <c r="AK74" t="str">
        <f t="shared" ca="1" si="5"/>
        <v>Subcritical</v>
      </c>
      <c r="AL74" t="str">
        <f t="shared" ca="1" si="6"/>
        <v>Subcritical</v>
      </c>
      <c r="AM74">
        <f t="shared" ca="1" si="7"/>
        <v>640.05386102283103</v>
      </c>
      <c r="AN74">
        <f t="shared" ca="1" si="8"/>
        <v>639.97582704069339</v>
      </c>
      <c r="AO74">
        <f t="shared" ca="1" si="9"/>
        <v>3.8087516504674568E-3</v>
      </c>
      <c r="AP74">
        <f t="shared" ca="1" si="10"/>
        <v>3.5800830135030992E-3</v>
      </c>
    </row>
    <row r="75" spans="1:42" x14ac:dyDescent="0.35">
      <c r="A75">
        <v>32</v>
      </c>
      <c r="B75">
        <v>1</v>
      </c>
      <c r="C75">
        <f t="shared" ca="1" si="11"/>
        <v>0.98</v>
      </c>
      <c r="D75">
        <f t="shared" ca="1" si="12"/>
        <v>640.05386102283103</v>
      </c>
      <c r="E75">
        <f t="shared" ca="1" si="13"/>
        <v>639.97582704069339</v>
      </c>
      <c r="F75">
        <f t="shared" ref="F75:F106" si="14">$D$5</f>
        <v>51</v>
      </c>
      <c r="G75">
        <f>IF(N6="None",F75,MAX(0,F75*B75))</f>
        <v>51</v>
      </c>
      <c r="H75">
        <f>IF(N6="None",0,MAX(0,F75-G75))</f>
        <v>0</v>
      </c>
      <c r="I75">
        <f ca="1">IF(AND(N7="None",N8="None"),0,IF(N8="None",G75,IF(N7="None",0,MAX(0,G75*C75))))</f>
        <v>49.98</v>
      </c>
      <c r="J75">
        <f ca="1">IF(AND(N7="None",N8="None"),0,IF(N8="None",0,IF(N7="None",G75,MAX(0,G75-I75))))</f>
        <v>1.0200000000000031</v>
      </c>
      <c r="K75">
        <f>P5</f>
        <v>637</v>
      </c>
      <c r="L75">
        <f>P6</f>
        <v>637.1</v>
      </c>
      <c r="M75">
        <f>P7</f>
        <v>635.5</v>
      </c>
      <c r="N75">
        <f>P8</f>
        <v>631.54999999999995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636.85030574695588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640.05225526470838</v>
      </c>
      <c r="Q75">
        <f ca="1">L75+((ABS(H75)/MAX(((G33)+(I33)*(MAX($D$16,(L75)-(K33))))*(MAX($D$16,(L75)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AC75)-(J33))))*(MAX($D$16,(AC75)-(J33))),0.000001)),$D$9*((((ABS(H75)/MAX(((G33)+(I33)*(MAX($D$16,(L75)-(K33))))*(MAX($D$16,(L75)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L75)-(K33))))*(MAX($D$16,(L75)-(K33))),0.000001))^2)/(2*$I$5)))))+($D$10*(ABS((X33)-(W33))/90)*MAX(((ABS(H75)/MAX(((F33)+(H33)*(MAX($D$16,(AC75)-(J33))))*(MAX($D$16,(AC75)-(J33))),0.000001))^2)/(2*$I$5),((ABS(H75)/MAX(((G33)+(I33)*(MAX($D$16,(L75)-(K33))))*(MAX($D$16,(L75)-(K33))),0.000001))^2)/(2*$I$5)))+(($D$11*0.00000015*(ABS(G75)/MAX(ABS(F75),0.000001))^2*MAX(((ABS(H75)/MAX(((F33)+(H33)*(MAX($D$16,(AC75)-(J33))))*(MAX($D$16,(AC75)-(J33))),0.000001))^2)/(2*$I$5),((ABS(H75)/MAX(((G33)+(I33)*(MAX($D$16,(L75)-(K33))))*(MAX($D$16,(L75)-(K33))),0.000001))^2)/(2*$I$5))))-((ABS(H75)/MAX(((F33)+(H33)*(MAX($D$16,(AC75)-(J33))))*(MAX($D$16,(AC75)-(J33))),0.000001))^2)/(2*$I$5)</f>
        <v>637.1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635.55147030420267</v>
      </c>
      <c r="S75">
        <f ca="1">M75+((ABS(I75)/MAX(((G34)+(I34)*(MAX($D$16,(M75)-(K34))))*(MAX($D$16,(M75)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AD75)-(J34))))*(MAX($D$16,(AD75)-(J34))),0.000001)),$D$9*((((ABS(I75)/MAX(((G34)+(I34)*(MAX($D$16,(M75)-(K34))))*(MAX($D$16,(M75)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M75)-(K34))))*(MAX($D$16,(M75)-(K34))),0.000001))^2)/(2*$I$5)))))+($D$10*(ABS((X34)-(W34))/90)*MAX(((ABS(I75)/MAX(((F34)+(H34)*(MAX($D$16,(AD75)-(J34))))*(MAX($D$16,(AD75)-(J34))),0.000001))^2)/(2*$I$5),((ABS(I75)/MAX(((G34)+(I34)*(MAX($D$16,(M75)-(K34))))*(MAX($D$16,(M75)-(K34))),0.000001))^2)/(2*$I$5)))+(0)-((ABS(I75)/MAX(((F34)+(H34)*(MAX($D$16,(AD75)-(J34))))*(MAX($D$16,(AD75)-(J34))),0.000001))^2)/(2*$I$5)</f>
        <v>635.51127818253633</v>
      </c>
      <c r="T75">
        <f ca="1">N75+((ABS(J75)/MAX(((G35)+(I35)*(MAX($D$16,(N75)-(K35))))*(MAX($D$16,(N75)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AD75)-(J35))))*(MAX($D$16,(AD75)-(J35))),0.000001)),$D$9*((((ABS(J75)/MAX(((G35)+(I35)*(MAX($D$16,(N75)-(K35))))*(MAX($D$16,(N75)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N75)-(K35))))*(MAX($D$16,(N75)-(K35))),0.000001))^2)/(2*$I$5)))))+($D$10*(ABS((X35)-(W35))/90)*MAX(((ABS(J75)/MAX(((F35)+(H35)*(MAX($D$16,(AD75)-(J35))))*(MAX($D$16,(AD75)-(J35))),0.000001))^2)/(2*$I$5),((ABS(J75)/MAX(((G35)+(I35)*(MAX($D$16,(N75)-(K35))))*(MAX($D$16,(N75)-(K35))),0.000001))^2)/(2*$I$5)))+(($D$11*0.34699541*(ABS(I75)/MAX(ABS(G75),0.000001))^2*MAX(((ABS(J75)/MAX(((F35)+(H35)*(MAX($D$16,(AD75)-(J35))))*(MAX($D$16,(AD75)-(J35))),0.000001))^2)/(2*$I$5),((ABS(J75)/MAX(((G35)+(I35)*(MAX($D$16,(N75)-(K35))))*(MAX($D$16,(N75)-(K35))),0.000001))^2)/(2*$I$5))))-((ABS(J75)/MAX(((F35)+(H35)*(MAX($D$16,(AD75)-(J35))))*(MAX($D$16,(AD75)-(J35))),0.000001))^2)/(2*$I$5)</f>
        <v>639.97429104126491</v>
      </c>
      <c r="U75">
        <f ca="1">((((G31)*(MAX($D$16,(AE75)-(K31)))^2)/2+(I31)*(MAX($D$16,(AE75)-(K31)))^3/3+(ABS(F75)^2)/($I$5*MAX(((G31)+(I31)*(MAX($D$16,(AE75)-(K31))))*(MAX($D$16,(AE75)-(K31))),0.000001)))-(IF(N6="None",((((F32)*(MAX($D$16,(AE75)-(J32)))^2)/2+(H32)*(MAX($D$16,(AE75)-(J32)))^3/3+(ABS(G75)^2)/($I$5*MAX(((F32)+(H32)*(MAX($D$16,(AE75)-(J32))))*(MAX($D$16,(AE75)-(J32))),0.000001)))*0.72785025),(((((F32)*(MAX($D$16,(AE75)-(J32)))^2)/2+(H32)*(MAX($D$16,(AE75)-(J32)))^3/3+(ABS(G75)^2)/($I$5*MAX(((F32)+(H32)*(MAX($D$16,(AE75)-(J32))))*(MAX($D$16,(AE75)-(J32))),0.000001)))*0.72785025)+((((F33)*(MAX($D$16,(AE75)-(J33)))^2)/2+(H33)*(MAX($D$16,(AE75)-(J33)))^3/3+(ABS(H75)^2)/($I$5*MAX(((F33)+(H33)*(MAX($D$16,(AE75)-(J33))))*(MAX($D$16,(AE75)-(J33))),0.000001)))*0.99999971)))))/MAX(((G31)*(MAX($D$16,(AE75)-(K31)))^2)/2+(I31)*(MAX($D$16,(AE75)-(K31)))^3/3+(ABS(F75)^2)/($I$5*MAX(((G31)+(I31)*(MAX($D$16,(AE75)-(K31))))*(MAX($D$16,(AE75)-(K31))),0.000001)),0.000001)</f>
        <v>-0.17915078666665912</v>
      </c>
      <c r="V75">
        <f ca="1">((((G32)*(MAX($D$16,(AF75)-(K32)))^2)/2+(I32)*(MAX($D$16,(AF75)-(K32)))^3/3+(ABS(G75)^2)/($I$5*MAX(((G32)+(I32)*(MAX($D$16,(AF75)-(K32))))*(MAX($D$16,(AF75)-(K32))),0.000001)))-(IF(AND(N7="None",N8="None"),0,IF(N8="None",((((F34)*(MAX($D$16,(AF75)-(J34)))^2)/2+(H34)*(MAX($D$16,(AF75)-(J34)))^3/3+(ABS(I75)^2)/($I$5*MAX(((F34)+(H34)*(MAX($D$16,(AF75)-(J34))))*(MAX($D$16,(AF75)-(J34))),0.000001)))*1),IF(N7="None",((((F35)*(MAX($D$16,(AF75)-(J35)))^2)/2+(H35)*(MAX($D$16,(AF75)-(J35)))^3/3+(ABS(J75)^2)/($I$5*MAX(((F35)+(H35)*(MAX($D$16,(AF75)-(J35))))*(MAX($D$16,(AF75)-(J35))),0.000001)))*0.30600918),(((((F34)*(MAX($D$16,(AF75)-(J34)))^2)/2+(H34)*(MAX($D$16,(AF75)-(J34)))^3/3+(ABS(I75)^2)/($I$5*MAX(((F34)+(H34)*(MAX($D$16,(AF75)-(J34))))*(MAX($D$16,(AF75)-(J34))),0.000001)))*1)+((((F35)*(MAX($D$16,(AF75)-(J35)))^2)/2+(H35)*(MAX($D$16,(AF75)-(J35)))^3/3+(ABS(J75)^2)/($I$5*MAX(((F35)+(H35)*(MAX($D$16,(AF75)-(J35))))*(MAX($D$16,(AF75)-(J35))),0.000001)))*0.30600918)))))))/MAX(((G32)*(MAX($D$16,(AF75)-(K32)))^2)/2+(I32)*(MAX($D$16,(AF75)-(K32)))^3/3+(ABS(G75)^2)/($I$5*MAX(((G32)+(I32)*(MAX($D$16,(AF75)-(K32))))*(MAX($D$16,(AF75)-(K32))),0.000001)),0.000001)</f>
        <v>-0.31205130742549086</v>
      </c>
      <c r="W75">
        <f ca="1">ABS((IF(N6="None",P75,MAX(P75,Q75)))-D75)</f>
        <v>1.6057581226505135E-3</v>
      </c>
      <c r="X75">
        <f ca="1">ABS((IF(AND(N7="None",N8="None"),E75,IF(N8="None",S75,IF(N7="None",T75,MAX(S75,T75)))))-E75)</f>
        <v>1.5359994284835921E-3</v>
      </c>
      <c r="Y75">
        <f ca="1">IF($D$20=0,B75,IFERROR(IF(N6="None",1,MIN(0.98,MAX(0.02,B75+$D$14*((Q75-P75)/MAX(ABS(D75),1))))),B75))</f>
        <v>0.98</v>
      </c>
      <c r="Z75">
        <f ca="1">IF($D$20=0,C75,IFERROR(IF(AND(N7="None",N8="None"),C75,IF(N8="None",1,IF(N7="None",0,MIN(0.98,MAX(0.02,C75+$D$14*((T75-S75)/MAX(ABS(E75),1))))))),C75))</f>
        <v>0.98</v>
      </c>
      <c r="AA75">
        <f t="shared" ref="AA75:AA106" ca="1" si="15">IF($D$20=0,D75,IFERROR(D75+$D$13*(AC75-D75),D75))</f>
        <v>640.05306971578557</v>
      </c>
      <c r="AB75">
        <f t="shared" ref="AB75:AB106" ca="1" si="16">IF($D$20=0,E75,IFERROR(E75+$D$13*(AD75-E75),E75))</f>
        <v>639.97499259478263</v>
      </c>
      <c r="AC75">
        <f ca="1">IF($D$20=0,D75,IF(AC75=0,(IF(N6="None",P75,MAX(P75,Q75))),IF(ABS((IF(N6="None",P75,MAX(P75,Q75)))-AC75)&lt;$D$19,AC75,MAX((K31)+$D$16,AC75+$D$13*(((IF(N6="None",P75,MAX(P75,Q75)))-AC75))))))</f>
        <v>640.05160014555838</v>
      </c>
      <c r="AD75">
        <f ca="1">IF($D$20=0,E75,IF(AD75=0,(IF(AND(N7="None",N8="None"),E75,IF(N8="None",S75,IF(N7="None",T75,MAX(S75,T75))))),IF(ABS((IF(AND(N7="None",N8="None"),E75,IF(N8="None",S75,IF(N7="None",T75,MAX(S75,T75)))))-AD75)&lt;$D$19,AD75,MAX((K32)+$D$16,AD75+$D$13*(((IF(AND(N7="None",N8="None"),E75,IF(N8="None",S75,IF(N7="None",T75,MAX(S75,T75)))))-AD75))))))</f>
        <v>639.97344290951969</v>
      </c>
      <c r="AE75">
        <f ca="1">IF($D$20=0,D75,IF(AE75=0,O75,IF(ABS(U75)&lt;$D$19,AE75,MAX((K31)+$D$16,AE75+($D$13*(((O75)-AE75)+(U75*MAX(ABS(AE75-(K31)),1))))))))</f>
        <v>636.46252872339687</v>
      </c>
      <c r="AF75">
        <f ca="1">IF($D$20=0,E75,IF(AF75=0,R75,IF(ABS(V75)&lt;$D$19,AF75,MAX((K32)+$D$16,AF75+($D$13*(((R75)-AF75)+(V75*MAX(ABS(AF75-(K32)),1))))))))</f>
        <v>634.67707815303868</v>
      </c>
      <c r="AG75">
        <f ca="1">((G31)*(MAX($D$16,(AC75)-(K31)))^2)/2+(I31)*(MAX($D$16,(AC75)-(K31)))^3/3+(ABS(F75)^2)/($I$5*MAX(((G31)+(I31)*(MAX($D$16,(AC75)-(K31))))*(MAX($D$16,(AC75)-(K31))),0.000001))</f>
        <v>115.57457917750456</v>
      </c>
      <c r="AH75">
        <f ca="1">((G31)*(MAX($D$16,(AE75)-(K31)))^2)/2+(I31)*(MAX($D$16,(AE75)-(K31)))^3/3+(ABS(F75)^2)/($I$5*MAX(((G31)+(I31)*(MAX($D$16,(AE75)-(K31))))*(MAX($D$16,(AE75)-(K31))),0.000001))</f>
        <v>34.04098728388847</v>
      </c>
      <c r="AI75">
        <f ca="1">((G32)*(MAX($D$16,(AD75)-(K32)))^2)/2+(I32)*(MAX($D$16,(AD75)-(K32)))^3/3+(ABS(G75)^2)/($I$5*MAX(((G32)+(I32)*(MAX($D$16,(AD75)-(K32))))*(MAX($D$16,(AD75)-(K32))),0.000001))</f>
        <v>337.88697138555244</v>
      </c>
      <c r="AJ75">
        <f ca="1">((G32)*(MAX($D$16,(AF75)-(K32)))^2)/2+(I32)*(MAX($D$16,(AF75)-(K32)))^3/3+(ABS(G75)^2)/($I$5*MAX(((G32)+(I32)*(MAX($D$16,(AF75)-(K32))))*(MAX($D$16,(AF75)-(K32))),0.000001))</f>
        <v>49.33812018332047</v>
      </c>
      <c r="AK75" t="str">
        <f t="shared" ref="AK75:AK106" ca="1" si="17">IF(AH75&gt;=AG75,"Supercritical","Subcritical")</f>
        <v>Subcritical</v>
      </c>
      <c r="AL75" t="str">
        <f t="shared" ref="AL75:AL106" ca="1" si="18">IF(AJ75&gt;=AI75,"Supercritical","Subcritical")</f>
        <v>Subcritical</v>
      </c>
      <c r="AM75">
        <f t="shared" ref="AM75:AM106" ca="1" si="19">IF($D$20=0,D75,IFERROR(D75+$D$13*(IF(AK75="Supercritical",AE75,AC75)-D75),D75))</f>
        <v>640.05306971578557</v>
      </c>
      <c r="AN75">
        <f t="shared" ref="AN75:AN106" ca="1" si="20">IF($D$20=0,E75,IFERROR(E75+$D$13*(IF(AL75="Supercritical",AF75,AD75)-E75),E75))</f>
        <v>639.97499259478263</v>
      </c>
      <c r="AO75">
        <f t="shared" ref="AO75:AO106" ca="1" si="21">IF($D$20=0,0,IFERROR(ABS(IF(AK75="Supercritical",AE75,AC75)-D75),0))</f>
        <v>2.2608772726471216E-3</v>
      </c>
      <c r="AP75">
        <f t="shared" ref="AP75:AP106" ca="1" si="22">IF($D$20=0,0,IFERROR(ABS(IF(AL75="Supercritical",AF75,AD75)-E75),0))</f>
        <v>2.3841311736987336E-3</v>
      </c>
    </row>
    <row r="76" spans="1:42" x14ac:dyDescent="0.35">
      <c r="A76">
        <v>33</v>
      </c>
      <c r="B76">
        <v>1</v>
      </c>
      <c r="C76">
        <f t="shared" ref="C76:C107" ca="1" si="23">Z75</f>
        <v>0.98</v>
      </c>
      <c r="D76">
        <f t="shared" ref="D76:D107" ca="1" si="24">AM75</f>
        <v>640.05306971578557</v>
      </c>
      <c r="E76">
        <f t="shared" ref="E76:E107" ca="1" si="25">AN75</f>
        <v>639.97499259478263</v>
      </c>
      <c r="F76">
        <f t="shared" si="14"/>
        <v>51</v>
      </c>
      <c r="G76">
        <f>IF(N6="None",F76,MAX(0,F76*B76))</f>
        <v>51</v>
      </c>
      <c r="H76">
        <f>IF(N6="None",0,MAX(0,F76-G76))</f>
        <v>0</v>
      </c>
      <c r="I76">
        <f ca="1">IF(AND(N7="None",N8="None"),0,IF(N8="None",G76,IF(N7="None",0,MAX(0,G76*C76))))</f>
        <v>49.98</v>
      </c>
      <c r="J76">
        <f ca="1">IF(AND(N7="None",N8="None"),0,IF(N8="None",0,IF(N7="None",G76,MAX(0,G76-I76))))</f>
        <v>1.0200000000000031</v>
      </c>
      <c r="K76">
        <f>P5</f>
        <v>637</v>
      </c>
      <c r="L76">
        <f>P6</f>
        <v>637.1</v>
      </c>
      <c r="M76">
        <f>P7</f>
        <v>635.5</v>
      </c>
      <c r="N76">
        <f>P8</f>
        <v>631.54999999999995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636.85030574695588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640.05220572766791</v>
      </c>
      <c r="Q76">
        <f ca="1">L76+((ABS(H76)/MAX(((G33)+(I33)*(MAX($D$16,(L76)-(K33))))*(MAX($D$16,(L76)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AC76)-(J33))))*(MAX($D$16,(AC76)-(J33))),0.000001)),$D$9*((((ABS(H76)/MAX(((G33)+(I33)*(MAX($D$16,(L76)-(K33))))*(MAX($D$16,(L76)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L76)-(K33))))*(MAX($D$16,(L76)-(K33))),0.000001))^2)/(2*$I$5)))))+($D$10*(ABS((X33)-(W33))/90)*MAX(((ABS(H76)/MAX(((F33)+(H33)*(MAX($D$16,(AC76)-(J33))))*(MAX($D$16,(AC76)-(J33))),0.000001))^2)/(2*$I$5),((ABS(H76)/MAX(((G33)+(I33)*(MAX($D$16,(L76)-(K33))))*(MAX($D$16,(L76)-(K33))),0.000001))^2)/(2*$I$5)))+(($D$11*0.00000015*(ABS(G76)/MAX(ABS(F76),0.000001))^2*MAX(((ABS(H76)/MAX(((F33)+(H33)*(MAX($D$16,(AC76)-(J33))))*(MAX($D$16,(AC76)-(J33))),0.000001))^2)/(2*$I$5),((ABS(H76)/MAX(((G33)+(I33)*(MAX($D$16,(L76)-(K33))))*(MAX($D$16,(L76)-(K33))),0.000001))^2)/(2*$I$5))))-((ABS(H76)/MAX(((F33)+(H33)*(MAX($D$16,(AC76)-(J33))))*(MAX($D$16,(AC76)-(J33))),0.000001))^2)/(2*$I$5)</f>
        <v>637.1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635.55147030420267</v>
      </c>
      <c r="S76">
        <f ca="1">M76+((ABS(I76)/MAX(((G34)+(I34)*(MAX($D$16,(M76)-(K34))))*(MAX($D$16,(M76)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AD76)-(J34))))*(MAX($D$16,(AD76)-(J34))),0.000001)),$D$9*((((ABS(I76)/MAX(((G34)+(I34)*(MAX($D$16,(M76)-(K34))))*(MAX($D$16,(M76)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M76)-(K34))))*(MAX($D$16,(M76)-(K34))),0.000001))^2)/(2*$I$5)))))+($D$10*(ABS((X34)-(W34))/90)*MAX(((ABS(I76)/MAX(((F34)+(H34)*(MAX($D$16,(AD76)-(J34))))*(MAX($D$16,(AD76)-(J34))),0.000001))^2)/(2*$I$5),((ABS(I76)/MAX(((G34)+(I34)*(MAX($D$16,(M76)-(K34))))*(MAX($D$16,(M76)-(K34))),0.000001))^2)/(2*$I$5)))+(0)-((ABS(I76)/MAX(((F34)+(H34)*(MAX($D$16,(AD76)-(J34))))*(MAX($D$16,(AD76)-(J34))),0.000001))^2)/(2*$I$5)</f>
        <v>635.51127792124055</v>
      </c>
      <c r="T76">
        <f ca="1">N76+((ABS(J76)/MAX(((G35)+(I35)*(MAX($D$16,(N76)-(K35))))*(MAX($D$16,(N76)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AD76)-(J35))))*(MAX($D$16,(AD76)-(J35))),0.000001)),$D$9*((((ABS(J76)/MAX(((G35)+(I35)*(MAX($D$16,(N76)-(K35))))*(MAX($D$16,(N76)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N76)-(K35))))*(MAX($D$16,(N76)-(K35))),0.000001))^2)/(2*$I$5)))))+($D$10*(ABS((X35)-(W35))/90)*MAX(((ABS(J76)/MAX(((F35)+(H35)*(MAX($D$16,(AD76)-(J35))))*(MAX($D$16,(AD76)-(J35))),0.000001))^2)/(2*$I$5),((ABS(J76)/MAX(((G35)+(I35)*(MAX($D$16,(N76)-(K35))))*(MAX($D$16,(N76)-(K35))),0.000001))^2)/(2*$I$5)))+(($D$11*0.34699541*(ABS(I76)/MAX(ABS(G76),0.000001))^2*MAX(((ABS(J76)/MAX(((F35)+(H35)*(MAX($D$16,(AD76)-(J35))))*(MAX($D$16,(AD76)-(J35))),0.000001))^2)/(2*$I$5),((ABS(J76)/MAX(((G35)+(I35)*(MAX($D$16,(N76)-(K35))))*(MAX($D$16,(N76)-(K35))),0.000001))^2)/(2*$I$5))))-((ABS(J76)/MAX(((F35)+(H35)*(MAX($D$16,(AD76)-(J35))))*(MAX($D$16,(AD76)-(J35))),0.000001))^2)/(2*$I$5)</f>
        <v>639.97429104116975</v>
      </c>
      <c r="U76">
        <f ca="1">((((G31)*(MAX($D$16,(AE76)-(K31)))^2)/2+(I31)*(MAX($D$16,(AE76)-(K31)))^3/3+(ABS(F76)^2)/($I$5*MAX(((G31)+(I31)*(MAX($D$16,(AE76)-(K31))))*(MAX($D$16,(AE76)-(K31))),0.000001)))-(IF(N6="None",((((F32)*(MAX($D$16,(AE76)-(J32)))^2)/2+(H32)*(MAX($D$16,(AE76)-(J32)))^3/3+(ABS(G76)^2)/($I$5*MAX(((F32)+(H32)*(MAX($D$16,(AE76)-(J32))))*(MAX($D$16,(AE76)-(J32))),0.000001)))*0.72785025),(((((F32)*(MAX($D$16,(AE76)-(J32)))^2)/2+(H32)*(MAX($D$16,(AE76)-(J32)))^3/3+(ABS(G76)^2)/($I$5*MAX(((F32)+(H32)*(MAX($D$16,(AE76)-(J32))))*(MAX($D$16,(AE76)-(J32))),0.000001)))*0.72785025)+((((F33)*(MAX($D$16,(AE76)-(J33)))^2)/2+(H33)*(MAX($D$16,(AE76)-(J33)))^3/3+(ABS(H76)^2)/($I$5*MAX(((F33)+(H33)*(MAX($D$16,(AE76)-(J33))))*(MAX($D$16,(AE76)-(J33))),0.000001)))*0.99999971)))))/MAX(((G31)*(MAX($D$16,(AE76)-(K31)))^2)/2+(I31)*(MAX($D$16,(AE76)-(K31)))^3/3+(ABS(F76)^2)/($I$5*MAX(((G31)+(I31)*(MAX($D$16,(AE76)-(K31))))*(MAX($D$16,(AE76)-(K31))),0.000001)),0.000001)</f>
        <v>-0.17915078666665912</v>
      </c>
      <c r="V76">
        <f ca="1">((((G32)*(MAX($D$16,(AF76)-(K32)))^2)/2+(I32)*(MAX($D$16,(AF76)-(K32)))^3/3+(ABS(G76)^2)/($I$5*MAX(((G32)+(I32)*(MAX($D$16,(AF76)-(K32))))*(MAX($D$16,(AF76)-(K32))),0.000001)))-(IF(AND(N7="None",N8="None"),0,IF(N8="None",((((F34)*(MAX($D$16,(AF76)-(J34)))^2)/2+(H34)*(MAX($D$16,(AF76)-(J34)))^3/3+(ABS(I76)^2)/($I$5*MAX(((F34)+(H34)*(MAX($D$16,(AF76)-(J34))))*(MAX($D$16,(AF76)-(J34))),0.000001)))*1),IF(N7="None",((((F35)*(MAX($D$16,(AF76)-(J35)))^2)/2+(H35)*(MAX($D$16,(AF76)-(J35)))^3/3+(ABS(J76)^2)/($I$5*MAX(((F35)+(H35)*(MAX($D$16,(AF76)-(J35))))*(MAX($D$16,(AF76)-(J35))),0.000001)))*0.30600918),(((((F34)*(MAX($D$16,(AF76)-(J34)))^2)/2+(H34)*(MAX($D$16,(AF76)-(J34)))^3/3+(ABS(I76)^2)/($I$5*MAX(((F34)+(H34)*(MAX($D$16,(AF76)-(J34))))*(MAX($D$16,(AF76)-(J34))),0.000001)))*1)+((((F35)*(MAX($D$16,(AF76)-(J35)))^2)/2+(H35)*(MAX($D$16,(AF76)-(J35)))^3/3+(ABS(J76)^2)/($I$5*MAX(((F35)+(H35)*(MAX($D$16,(AF76)-(J35))))*(MAX($D$16,(AF76)-(J35))),0.000001)))*0.30600918)))))))/MAX(((G32)*(MAX($D$16,(AF76)-(K32)))^2)/2+(I32)*(MAX($D$16,(AF76)-(K32)))^3/3+(ABS(G76)^2)/($I$5*MAX(((G32)+(I32)*(MAX($D$16,(AF76)-(K32))))*(MAX($D$16,(AF76)-(K32))),0.000001)),0.000001)</f>
        <v>-0.31205130742549086</v>
      </c>
      <c r="W76">
        <f ca="1">ABS((IF(N6="None",P76,MAX(P76,Q76)))-D76)</f>
        <v>8.6398811765775463E-4</v>
      </c>
      <c r="X76">
        <f ca="1">ABS((IF(AND(N7="None",N8="None"),E76,IF(N8="None",S76,IF(N7="None",T76,MAX(S76,T76)))))-E76)</f>
        <v>7.0155361288470885E-4</v>
      </c>
      <c r="Y76">
        <f ca="1">IF($D$20=0,B76,IFERROR(IF(N6="None",1,MIN(0.98,MAX(0.02,B76+$D$14*((Q76-P76)/MAX(ABS(D76),1))))),B76))</f>
        <v>0.98</v>
      </c>
      <c r="Z76">
        <f ca="1">IF($D$20=0,C76,IFERROR(IF(AND(N7="None",N8="None"),C76,IF(N8="None",1,IF(N7="None",0,MIN(0.98,MAX(0.02,C76+$D$14*((T76-S76)/MAX(ABS(E76),1))))))),C76))</f>
        <v>0.98</v>
      </c>
      <c r="AA76">
        <f t="shared" ca="1" si="15"/>
        <v>640.05251940776714</v>
      </c>
      <c r="AB76">
        <f t="shared" ca="1" si="16"/>
        <v>639.97443175533579</v>
      </c>
      <c r="AC76">
        <f ca="1">IF($D$20=0,D76,IF(AC76=0,(IF(N6="None",P76,MAX(P76,Q76))),IF(ABS((IF(N6="None",P76,MAX(P76,Q76)))-AC76)&lt;$D$19,AC76,MAX((K31)+$D$16,AC76+$D$13*(((IF(N6="None",P76,MAX(P76,Q76)))-AC76))))))</f>
        <v>640.05149740716149</v>
      </c>
      <c r="AD76">
        <f ca="1">IF($D$20=0,E76,IF(AD76=0,(IF(AND(N7="None",N8="None"),E76,IF(N8="None",S76,IF(N7="None",T76,MAX(S76,T76))))),IF(ABS((IF(AND(N7="None",N8="None"),E76,IF(N8="None",S76,IF(N7="None",T76,MAX(S76,T76)))))-AD76)&lt;$D$19,AD76,MAX((K32)+$D$16,AD76+$D$13*(((IF(AND(N7="None",N8="None"),E76,IF(N8="None",S76,IF(N7="None",T76,MAX(S76,T76)))))-AD76))))))</f>
        <v>639.97339019636308</v>
      </c>
      <c r="AE76">
        <f ca="1">IF($D$20=0,D76,IF(AE76=0,O76,IF(ABS(U76)&lt;$D$19,AE76,MAX((K31)+$D$16,AE76+($D$13*(((O76)-AE76)+(U76*MAX(ABS(AE76-(K31)),1))))))))</f>
        <v>636.46252872339687</v>
      </c>
      <c r="AF76">
        <f ca="1">IF($D$20=0,E76,IF(AF76=0,R76,IF(ABS(V76)&lt;$D$19,AF76,MAX((K32)+$D$16,AF76+($D$13*(((R76)-AF76)+(V76*MAX(ABS(AF76-(K32)),1))))))))</f>
        <v>634.67707815303868</v>
      </c>
      <c r="AG76">
        <f ca="1">((G31)*(MAX($D$16,(AC76)-(K31)))^2)/2+(I31)*(MAX($D$16,(AC76)-(K31)))^3/3+(ABS(F76)^2)/($I$5*MAX(((G31)+(I31)*(MAX($D$16,(AC76)-(K31))))*(MAX($D$16,(AC76)-(K31))),0.000001))</f>
        <v>115.57082815177847</v>
      </c>
      <c r="AH76">
        <f ca="1">((G31)*(MAX($D$16,(AE76)-(K31)))^2)/2+(I31)*(MAX($D$16,(AE76)-(K31)))^3/3+(ABS(F76)^2)/($I$5*MAX(((G31)+(I31)*(MAX($D$16,(AE76)-(K31))))*(MAX($D$16,(AE76)-(K31))),0.000001))</f>
        <v>34.04098728388847</v>
      </c>
      <c r="AI76">
        <f ca="1">((G32)*(MAX($D$16,(AD76)-(K32)))^2)/2+(I32)*(MAX($D$16,(AD76)-(K32)))^3/3+(ABS(G76)^2)/($I$5*MAX(((G32)+(I32)*(MAX($D$16,(AD76)-(K32))))*(MAX($D$16,(AD76)-(K32))),0.000001))</f>
        <v>337.88263539477009</v>
      </c>
      <c r="AJ76">
        <f ca="1">((G32)*(MAX($D$16,(AF76)-(K32)))^2)/2+(I32)*(MAX($D$16,(AF76)-(K32)))^3/3+(ABS(G76)^2)/($I$5*MAX(((G32)+(I32)*(MAX($D$16,(AF76)-(K32))))*(MAX($D$16,(AF76)-(K32))),0.000001))</f>
        <v>49.33812018332047</v>
      </c>
      <c r="AK76" t="str">
        <f t="shared" ca="1" si="17"/>
        <v>Subcritical</v>
      </c>
      <c r="AL76" t="str">
        <f t="shared" ca="1" si="18"/>
        <v>Subcritical</v>
      </c>
      <c r="AM76">
        <f t="shared" ca="1" si="19"/>
        <v>640.05251940776714</v>
      </c>
      <c r="AN76">
        <f t="shared" ca="1" si="20"/>
        <v>639.97443175533579</v>
      </c>
      <c r="AO76">
        <f t="shared" ca="1" si="21"/>
        <v>1.572308624076868E-3</v>
      </c>
      <c r="AP76">
        <f t="shared" ca="1" si="22"/>
        <v>1.6023984195498997E-3</v>
      </c>
    </row>
    <row r="77" spans="1:42" x14ac:dyDescent="0.35">
      <c r="A77">
        <v>34</v>
      </c>
      <c r="B77">
        <v>1</v>
      </c>
      <c r="C77">
        <f t="shared" ca="1" si="23"/>
        <v>0.98</v>
      </c>
      <c r="D77">
        <f t="shared" ca="1" si="24"/>
        <v>640.05251940776714</v>
      </c>
      <c r="E77">
        <f t="shared" ca="1" si="25"/>
        <v>639.97443175533579</v>
      </c>
      <c r="F77">
        <f t="shared" si="14"/>
        <v>51</v>
      </c>
      <c r="G77">
        <f>IF(N6="None",F77,MAX(0,F77*B77))</f>
        <v>51</v>
      </c>
      <c r="H77">
        <f>IF(N6="None",0,MAX(0,F77-G77))</f>
        <v>0</v>
      </c>
      <c r="I77">
        <f ca="1">IF(AND(N7="None",N8="None"),0,IF(N8="None",G77,IF(N7="None",0,MAX(0,G77*C77))))</f>
        <v>49.98</v>
      </c>
      <c r="J77">
        <f ca="1">IF(AND(N7="None",N8="None"),0,IF(N8="None",0,IF(N7="None",G77,MAX(0,G77-I77))))</f>
        <v>1.0200000000000031</v>
      </c>
      <c r="K77">
        <f>P5</f>
        <v>637</v>
      </c>
      <c r="L77">
        <f>P6</f>
        <v>637.1</v>
      </c>
      <c r="M77">
        <f>P7</f>
        <v>635.5</v>
      </c>
      <c r="N77">
        <f>P8</f>
        <v>631.54999999999995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636.85030574695588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640.05215986192627</v>
      </c>
      <c r="Q77">
        <f ca="1">L77+((ABS(H77)/MAX(((G33)+(I33)*(MAX($D$16,(L77)-(K33))))*(MAX($D$16,(L77)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AC77)-(J33))))*(MAX($D$16,(AC77)-(J33))),0.000001)),$D$9*((((ABS(H77)/MAX(((G33)+(I33)*(MAX($D$16,(L77)-(K33))))*(MAX($D$16,(L77)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L77)-(K33))))*(MAX($D$16,(L77)-(K33))),0.000001))^2)/(2*$I$5)))))+($D$10*(ABS((X33)-(W33))/90)*MAX(((ABS(H77)/MAX(((F33)+(H33)*(MAX($D$16,(AC77)-(J33))))*(MAX($D$16,(AC77)-(J33))),0.000001))^2)/(2*$I$5),((ABS(H77)/MAX(((G33)+(I33)*(MAX($D$16,(L77)-(K33))))*(MAX($D$16,(L77)-(K33))),0.000001))^2)/(2*$I$5)))+(($D$11*0.00000015*(ABS(G77)/MAX(ABS(F77),0.000001))^2*MAX(((ABS(H77)/MAX(((F33)+(H33)*(MAX($D$16,(AC77)-(J33))))*(MAX($D$16,(AC77)-(J33))),0.000001))^2)/(2*$I$5),((ABS(H77)/MAX(((G33)+(I33)*(MAX($D$16,(L77)-(K33))))*(MAX($D$16,(L77)-(K33))),0.000001))^2)/(2*$I$5))))-((ABS(H77)/MAX(((F33)+(H33)*(MAX($D$16,(AC77)-(J33))))*(MAX($D$16,(AC77)-(J33))),0.000001))^2)/(2*$I$5)</f>
        <v>637.1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635.55147030420267</v>
      </c>
      <c r="S77">
        <f ca="1">M77+((ABS(I77)/MAX(((G34)+(I34)*(MAX($D$16,(M77)-(K34))))*(MAX($D$16,(M77)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AD77)-(J34))))*(MAX($D$16,(AD77)-(J34))),0.000001)),$D$9*((((ABS(I77)/MAX(((G34)+(I34)*(MAX($D$16,(M77)-(K34))))*(MAX($D$16,(M77)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M77)-(K34))))*(MAX($D$16,(M77)-(K34))),0.000001))^2)/(2*$I$5)))))+($D$10*(ABS((X34)-(W34))/90)*MAX(((ABS(I77)/MAX(((F34)+(H34)*(MAX($D$16,(AD77)-(J34))))*(MAX($D$16,(AD77)-(J34))),0.000001))^2)/(2*$I$5),((ABS(I77)/MAX(((G34)+(I34)*(MAX($D$16,(M77)-(K34))))*(MAX($D$16,(M77)-(K34))),0.000001))^2)/(2*$I$5)))+(0)-((ABS(I77)/MAX(((F34)+(H34)*(MAX($D$16,(AD77)-(J34))))*(MAX($D$16,(AD77)-(J34))),0.000001))^2)/(2*$I$5)</f>
        <v>635.51127767933951</v>
      </c>
      <c r="T77">
        <f ca="1">N77+((ABS(J77)/MAX(((G35)+(I35)*(MAX($D$16,(N77)-(K35))))*(MAX($D$16,(N77)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AD77)-(J35))))*(MAX($D$16,(AD77)-(J35))),0.000001)),$D$9*((((ABS(J77)/MAX(((G35)+(I35)*(MAX($D$16,(N77)-(K35))))*(MAX($D$16,(N77)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N77)-(K35))))*(MAX($D$16,(N77)-(K35))),0.000001))^2)/(2*$I$5)))))+($D$10*(ABS((X35)-(W35))/90)*MAX(((ABS(J77)/MAX(((F35)+(H35)*(MAX($D$16,(AD77)-(J35))))*(MAX($D$16,(AD77)-(J35))),0.000001))^2)/(2*$I$5),((ABS(J77)/MAX(((G35)+(I35)*(MAX($D$16,(N77)-(K35))))*(MAX($D$16,(N77)-(K35))),0.000001))^2)/(2*$I$5)))+(($D$11*0.34699541*(ABS(I77)/MAX(ABS(G77),0.000001))^2*MAX(((ABS(J77)/MAX(((F35)+(H35)*(MAX($D$16,(AD77)-(J35))))*(MAX($D$16,(AD77)-(J35))),0.000001))^2)/(2*$I$5),((ABS(J77)/MAX(((G35)+(I35)*(MAX($D$16,(N77)-(K35))))*(MAX($D$16,(N77)-(K35))),0.000001))^2)/(2*$I$5))))-((ABS(J77)/MAX(((F35)+(H35)*(MAX($D$16,(AD77)-(J35))))*(MAX($D$16,(AD77)-(J35))),0.000001))^2)/(2*$I$5)</f>
        <v>639.97429104108153</v>
      </c>
      <c r="U77">
        <f ca="1">((((G31)*(MAX($D$16,(AE77)-(K31)))^2)/2+(I31)*(MAX($D$16,(AE77)-(K31)))^3/3+(ABS(F77)^2)/($I$5*MAX(((G31)+(I31)*(MAX($D$16,(AE77)-(K31))))*(MAX($D$16,(AE77)-(K31))),0.000001)))-(IF(N6="None",((((F32)*(MAX($D$16,(AE77)-(J32)))^2)/2+(H32)*(MAX($D$16,(AE77)-(J32)))^3/3+(ABS(G77)^2)/($I$5*MAX(((F32)+(H32)*(MAX($D$16,(AE77)-(J32))))*(MAX($D$16,(AE77)-(J32))),0.000001)))*0.72785025),(((((F32)*(MAX($D$16,(AE77)-(J32)))^2)/2+(H32)*(MAX($D$16,(AE77)-(J32)))^3/3+(ABS(G77)^2)/($I$5*MAX(((F32)+(H32)*(MAX($D$16,(AE77)-(J32))))*(MAX($D$16,(AE77)-(J32))),0.000001)))*0.72785025)+((((F33)*(MAX($D$16,(AE77)-(J33)))^2)/2+(H33)*(MAX($D$16,(AE77)-(J33)))^3/3+(ABS(H77)^2)/($I$5*MAX(((F33)+(H33)*(MAX($D$16,(AE77)-(J33))))*(MAX($D$16,(AE77)-(J33))),0.000001)))*0.99999971)))))/MAX(((G31)*(MAX($D$16,(AE77)-(K31)))^2)/2+(I31)*(MAX($D$16,(AE77)-(K31)))^3/3+(ABS(F77)^2)/($I$5*MAX(((G31)+(I31)*(MAX($D$16,(AE77)-(K31))))*(MAX($D$16,(AE77)-(K31))),0.000001)),0.000001)</f>
        <v>-0.17915078666665912</v>
      </c>
      <c r="V77">
        <f ca="1">((((G32)*(MAX($D$16,(AF77)-(K32)))^2)/2+(I32)*(MAX($D$16,(AF77)-(K32)))^3/3+(ABS(G77)^2)/($I$5*MAX(((G32)+(I32)*(MAX($D$16,(AF77)-(K32))))*(MAX($D$16,(AF77)-(K32))),0.000001)))-(IF(AND(N7="None",N8="None"),0,IF(N8="None",((((F34)*(MAX($D$16,(AF77)-(J34)))^2)/2+(H34)*(MAX($D$16,(AF77)-(J34)))^3/3+(ABS(I77)^2)/($I$5*MAX(((F34)+(H34)*(MAX($D$16,(AF77)-(J34))))*(MAX($D$16,(AF77)-(J34))),0.000001)))*1),IF(N7="None",((((F35)*(MAX($D$16,(AF77)-(J35)))^2)/2+(H35)*(MAX($D$16,(AF77)-(J35)))^3/3+(ABS(J77)^2)/($I$5*MAX(((F35)+(H35)*(MAX($D$16,(AF77)-(J35))))*(MAX($D$16,(AF77)-(J35))),0.000001)))*0.30600918),(((((F34)*(MAX($D$16,(AF77)-(J34)))^2)/2+(H34)*(MAX($D$16,(AF77)-(J34)))^3/3+(ABS(I77)^2)/($I$5*MAX(((F34)+(H34)*(MAX($D$16,(AF77)-(J34))))*(MAX($D$16,(AF77)-(J34))),0.000001)))*1)+((((F35)*(MAX($D$16,(AF77)-(J35)))^2)/2+(H35)*(MAX($D$16,(AF77)-(J35)))^3/3+(ABS(J77)^2)/($I$5*MAX(((F35)+(H35)*(MAX($D$16,(AF77)-(J35))))*(MAX($D$16,(AF77)-(J35))),0.000001)))*0.30600918)))))))/MAX(((G32)*(MAX($D$16,(AF77)-(K32)))^2)/2+(I32)*(MAX($D$16,(AF77)-(K32)))^3/3+(ABS(G77)^2)/($I$5*MAX(((G32)+(I32)*(MAX($D$16,(AF77)-(K32))))*(MAX($D$16,(AF77)-(K32))),0.000001)),0.000001)</f>
        <v>-0.31205130742549086</v>
      </c>
      <c r="W77">
        <f ca="1">ABS((IF(N6="None",P77,MAX(P77,Q77)))-D77)</f>
        <v>3.5954584086539398E-4</v>
      </c>
      <c r="X77">
        <f ca="1">ABS((IF(AND(N7="None",N8="None"),E77,IF(N8="None",S77,IF(N7="None",T77,MAX(S77,T77)))))-E77)</f>
        <v>1.4071425425754569E-4</v>
      </c>
      <c r="Y77">
        <f ca="1">IF($D$20=0,B77,IFERROR(IF(N6="None",1,MIN(0.98,MAX(0.02,B77+$D$14*((Q77-P77)/MAX(ABS(D77),1))))),B77))</f>
        <v>0.98</v>
      </c>
      <c r="Z77">
        <f ca="1">IF($D$20=0,C77,IFERROR(IF(AND(N7="None",N8="None"),C77,IF(N8="None",1,IF(N7="None",0,MIN(0.98,MAX(0.02,C77+$D$14*((T77-S77)/MAX(ABS(E77),1))))))),C77))</f>
        <v>0.98</v>
      </c>
      <c r="AA77">
        <f t="shared" ca="1" si="15"/>
        <v>640.0521285045761</v>
      </c>
      <c r="AB77">
        <f t="shared" ca="1" si="16"/>
        <v>639.9740501298395</v>
      </c>
      <c r="AC77">
        <f ca="1">IF($D$20=0,D77,IF(AC77=0,(IF(N6="None",P77,MAX(P77,Q77))),IF(ABS((IF(N6="None",P77,MAX(P77,Q77)))-AC77)&lt;$D$19,AC77,MAX((K31)+$D$16,AC77+$D$13*(((IF(N6="None",P77,MAX(P77,Q77)))-AC77))))))</f>
        <v>640.05140254150706</v>
      </c>
      <c r="AD77">
        <f ca="1">IF($D$20=0,E77,IF(AD77=0,(IF(AND(N7="None",N8="None"),E77,IF(N8="None",S77,IF(N7="None",T77,MAX(S77,T77))))),IF(ABS((IF(AND(N7="None",N8="None"),E77,IF(N8="None",S77,IF(N7="None",T77,MAX(S77,T77)))))-AD77)&lt;$D$19,AD77,MAX((K32)+$D$16,AD77+$D$13*(((IF(AND(N7="None",N8="None"),E77,IF(N8="None",S77,IF(N7="None",T77,MAX(S77,T77)))))-AD77))))))</f>
        <v>639.97334139677503</v>
      </c>
      <c r="AE77">
        <f ca="1">IF($D$20=0,D77,IF(AE77=0,O77,IF(ABS(U77)&lt;$D$19,AE77,MAX((K31)+$D$16,AE77+($D$13*(((O77)-AE77)+(U77*MAX(ABS(AE77-(K31)),1))))))))</f>
        <v>636.46252872339687</v>
      </c>
      <c r="AF77">
        <f ca="1">IF($D$20=0,E77,IF(AF77=0,R77,IF(ABS(V77)&lt;$D$19,AF77,MAX((K32)+$D$16,AF77+($D$13*(((R77)-AF77)+(V77*MAX(ABS(AF77-(K32)),1))))))))</f>
        <v>634.67707815303868</v>
      </c>
      <c r="AG77">
        <f ca="1">((G31)*(MAX($D$16,(AC77)-(K31)))^2)/2+(I31)*(MAX($D$16,(AC77)-(K31)))^3/3+(ABS(F77)^2)/($I$5*MAX(((G31)+(I31)*(MAX($D$16,(AC77)-(K31))))*(MAX($D$16,(AC77)-(K31))),0.000001))</f>
        <v>115.56736462891698</v>
      </c>
      <c r="AH77">
        <f ca="1">((G31)*(MAX($D$16,(AE77)-(K31)))^2)/2+(I31)*(MAX($D$16,(AE77)-(K31)))^3/3+(ABS(F77)^2)/($I$5*MAX(((G31)+(I31)*(MAX($D$16,(AE77)-(K31))))*(MAX($D$16,(AE77)-(K31))),0.000001))</f>
        <v>34.04098728388847</v>
      </c>
      <c r="AI77">
        <f ca="1">((G32)*(MAX($D$16,(AD77)-(K32)))^2)/2+(I32)*(MAX($D$16,(AD77)-(K32)))^3/3+(ABS(G77)^2)/($I$5*MAX(((G32)+(I32)*(MAX($D$16,(AD77)-(K32))))*(MAX($D$16,(AD77)-(K32))),0.000001))</f>
        <v>337.8786213452936</v>
      </c>
      <c r="AJ77">
        <f ca="1">((G32)*(MAX($D$16,(AF77)-(K32)))^2)/2+(I32)*(MAX($D$16,(AF77)-(K32)))^3/3+(ABS(G77)^2)/($I$5*MAX(((G32)+(I32)*(MAX($D$16,(AF77)-(K32))))*(MAX($D$16,(AF77)-(K32))),0.000001))</f>
        <v>49.33812018332047</v>
      </c>
      <c r="AK77" t="str">
        <f t="shared" ca="1" si="17"/>
        <v>Subcritical</v>
      </c>
      <c r="AL77" t="str">
        <f t="shared" ca="1" si="18"/>
        <v>Subcritical</v>
      </c>
      <c r="AM77">
        <f t="shared" ca="1" si="19"/>
        <v>640.0521285045761</v>
      </c>
      <c r="AN77">
        <f t="shared" ca="1" si="20"/>
        <v>639.9740501298395</v>
      </c>
      <c r="AO77">
        <f t="shared" ca="1" si="21"/>
        <v>1.1168662600766766E-3</v>
      </c>
      <c r="AP77">
        <f t="shared" ca="1" si="22"/>
        <v>1.0903585607593413E-3</v>
      </c>
    </row>
    <row r="78" spans="1:42" x14ac:dyDescent="0.35">
      <c r="A78">
        <v>35</v>
      </c>
      <c r="B78">
        <v>1</v>
      </c>
      <c r="C78">
        <f t="shared" ca="1" si="23"/>
        <v>0.98</v>
      </c>
      <c r="D78">
        <f t="shared" ca="1" si="24"/>
        <v>640.0521285045761</v>
      </c>
      <c r="E78">
        <f t="shared" ca="1" si="25"/>
        <v>639.9740501298395</v>
      </c>
      <c r="F78">
        <f t="shared" si="14"/>
        <v>51</v>
      </c>
      <c r="G78">
        <f>IF(N6="None",F78,MAX(0,F78*B78))</f>
        <v>51</v>
      </c>
      <c r="H78">
        <f>IF(N6="None",0,MAX(0,F78-G78))</f>
        <v>0</v>
      </c>
      <c r="I78">
        <f ca="1">IF(AND(N7="None",N8="None"),0,IF(N8="None",G78,IF(N7="None",0,MAX(0,G78*C78))))</f>
        <v>49.98</v>
      </c>
      <c r="J78">
        <f ca="1">IF(AND(N7="None",N8="None"),0,IF(N8="None",0,IF(N7="None",G78,MAX(0,G78-I78))))</f>
        <v>1.0200000000000031</v>
      </c>
      <c r="K78">
        <f>P5</f>
        <v>637</v>
      </c>
      <c r="L78">
        <f>P6</f>
        <v>637.1</v>
      </c>
      <c r="M78">
        <f>P7</f>
        <v>635.5</v>
      </c>
      <c r="N78">
        <f>P8</f>
        <v>631.54999999999995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636.85030574695588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640.05211730018982</v>
      </c>
      <c r="Q78">
        <f ca="1">L78+((ABS(H78)/MAX(((G33)+(I33)*(MAX($D$16,(L78)-(K33))))*(MAX($D$16,(L78)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AC78)-(J33))))*(MAX($D$16,(AC78)-(J33))),0.000001)),$D$9*((((ABS(H78)/MAX(((G33)+(I33)*(MAX($D$16,(L78)-(K33))))*(MAX($D$16,(L78)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L78)-(K33))))*(MAX($D$16,(L78)-(K33))),0.000001))^2)/(2*$I$5)))))+($D$10*(ABS((X33)-(W33))/90)*MAX(((ABS(H78)/MAX(((F33)+(H33)*(MAX($D$16,(AC78)-(J33))))*(MAX($D$16,(AC78)-(J33))),0.000001))^2)/(2*$I$5),((ABS(H78)/MAX(((G33)+(I33)*(MAX($D$16,(L78)-(K33))))*(MAX($D$16,(L78)-(K33))),0.000001))^2)/(2*$I$5)))+(($D$11*0.00000015*(ABS(G78)/MAX(ABS(F78),0.000001))^2*MAX(((ABS(H78)/MAX(((F33)+(H33)*(MAX($D$16,(AC78)-(J33))))*(MAX($D$16,(AC78)-(J33))),0.000001))^2)/(2*$I$5),((ABS(H78)/MAX(((G33)+(I33)*(MAX($D$16,(L78)-(K33))))*(MAX($D$16,(L78)-(K33))),0.000001))^2)/(2*$I$5))))-((ABS(H78)/MAX(((F33)+(H33)*(MAX($D$16,(AC78)-(J33))))*(MAX($D$16,(AC78)-(J33))),0.000001))^2)/(2*$I$5)</f>
        <v>637.1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635.55147030420267</v>
      </c>
      <c r="S78">
        <f ca="1">M78+((ABS(I78)/MAX(((G34)+(I34)*(MAX($D$16,(M78)-(K34))))*(MAX($D$16,(M78)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AD78)-(J34))))*(MAX($D$16,(AD78)-(J34))),0.000001)),$D$9*((((ABS(I78)/MAX(((G34)+(I34)*(MAX($D$16,(M78)-(K34))))*(MAX($D$16,(M78)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M78)-(K34))))*(MAX($D$16,(M78)-(K34))),0.000001))^2)/(2*$I$5)))))+($D$10*(ABS((X34)-(W34))/90)*MAX(((ABS(I78)/MAX(((F34)+(H34)*(MAX($D$16,(AD78)-(J34))))*(MAX($D$16,(AD78)-(J34))),0.000001))^2)/(2*$I$5),((ABS(I78)/MAX(((G34)+(I34)*(MAX($D$16,(M78)-(K34))))*(MAX($D$16,(M78)-(K34))),0.000001))^2)/(2*$I$5)))+(0)-((ABS(I78)/MAX(((F34)+(H34)*(MAX($D$16,(AD78)-(J34))))*(MAX($D$16,(AD78)-(J34))),0.000001))^2)/(2*$I$5)</f>
        <v>635.51127745489191</v>
      </c>
      <c r="T78">
        <f ca="1">N78+((ABS(J78)/MAX(((G35)+(I35)*(MAX($D$16,(N78)-(K35))))*(MAX($D$16,(N78)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AD78)-(J35))))*(MAX($D$16,(AD78)-(J35))),0.000001)),$D$9*((((ABS(J78)/MAX(((G35)+(I35)*(MAX($D$16,(N78)-(K35))))*(MAX($D$16,(N78)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N78)-(K35))))*(MAX($D$16,(N78)-(K35))),0.000001))^2)/(2*$I$5)))))+($D$10*(ABS((X35)-(W35))/90)*MAX(((ABS(J78)/MAX(((F35)+(H35)*(MAX($D$16,(AD78)-(J35))))*(MAX($D$16,(AD78)-(J35))),0.000001))^2)/(2*$I$5),((ABS(J78)/MAX(((G35)+(I35)*(MAX($D$16,(N78)-(K35))))*(MAX($D$16,(N78)-(K35))),0.000001))^2)/(2*$I$5)))+(($D$11*0.34699541*(ABS(I78)/MAX(ABS(G78),0.000001))^2*MAX(((ABS(J78)/MAX(((F35)+(H35)*(MAX($D$16,(AD78)-(J35))))*(MAX($D$16,(AD78)-(J35))),0.000001))^2)/(2*$I$5),((ABS(J78)/MAX(((G35)+(I35)*(MAX($D$16,(N78)-(K35))))*(MAX($D$16,(N78)-(K35))),0.000001))^2)/(2*$I$5))))-((ABS(J78)/MAX(((F35)+(H35)*(MAX($D$16,(AD78)-(J35))))*(MAX($D$16,(AD78)-(J35))),0.000001))^2)/(2*$I$5)</f>
        <v>639.97429104099967</v>
      </c>
      <c r="U78">
        <f ca="1">((((G31)*(MAX($D$16,(AE78)-(K31)))^2)/2+(I31)*(MAX($D$16,(AE78)-(K31)))^3/3+(ABS(F78)^2)/($I$5*MAX(((G31)+(I31)*(MAX($D$16,(AE78)-(K31))))*(MAX($D$16,(AE78)-(K31))),0.000001)))-(IF(N6="None",((((F32)*(MAX($D$16,(AE78)-(J32)))^2)/2+(H32)*(MAX($D$16,(AE78)-(J32)))^3/3+(ABS(G78)^2)/($I$5*MAX(((F32)+(H32)*(MAX($D$16,(AE78)-(J32))))*(MAX($D$16,(AE78)-(J32))),0.000001)))*0.72785025),(((((F32)*(MAX($D$16,(AE78)-(J32)))^2)/2+(H32)*(MAX($D$16,(AE78)-(J32)))^3/3+(ABS(G78)^2)/($I$5*MAX(((F32)+(H32)*(MAX($D$16,(AE78)-(J32))))*(MAX($D$16,(AE78)-(J32))),0.000001)))*0.72785025)+((((F33)*(MAX($D$16,(AE78)-(J33)))^2)/2+(H33)*(MAX($D$16,(AE78)-(J33)))^3/3+(ABS(H78)^2)/($I$5*MAX(((F33)+(H33)*(MAX($D$16,(AE78)-(J33))))*(MAX($D$16,(AE78)-(J33))),0.000001)))*0.99999971)))))/MAX(((G31)*(MAX($D$16,(AE78)-(K31)))^2)/2+(I31)*(MAX($D$16,(AE78)-(K31)))^3/3+(ABS(F78)^2)/($I$5*MAX(((G31)+(I31)*(MAX($D$16,(AE78)-(K31))))*(MAX($D$16,(AE78)-(K31))),0.000001)),0.000001)</f>
        <v>-0.17915078666665912</v>
      </c>
      <c r="V78">
        <f ca="1">((((G32)*(MAX($D$16,(AF78)-(K32)))^2)/2+(I32)*(MAX($D$16,(AF78)-(K32)))^3/3+(ABS(G78)^2)/($I$5*MAX(((G32)+(I32)*(MAX($D$16,(AF78)-(K32))))*(MAX($D$16,(AF78)-(K32))),0.000001)))-(IF(AND(N7="None",N8="None"),0,IF(N8="None",((((F34)*(MAX($D$16,(AF78)-(J34)))^2)/2+(H34)*(MAX($D$16,(AF78)-(J34)))^3/3+(ABS(I78)^2)/($I$5*MAX(((F34)+(H34)*(MAX($D$16,(AF78)-(J34))))*(MAX($D$16,(AF78)-(J34))),0.000001)))*1),IF(N7="None",((((F35)*(MAX($D$16,(AF78)-(J35)))^2)/2+(H35)*(MAX($D$16,(AF78)-(J35)))^3/3+(ABS(J78)^2)/($I$5*MAX(((F35)+(H35)*(MAX($D$16,(AF78)-(J35))))*(MAX($D$16,(AF78)-(J35))),0.000001)))*0.30600918),(((((F34)*(MAX($D$16,(AF78)-(J34)))^2)/2+(H34)*(MAX($D$16,(AF78)-(J34)))^3/3+(ABS(I78)^2)/($I$5*MAX(((F34)+(H34)*(MAX($D$16,(AF78)-(J34))))*(MAX($D$16,(AF78)-(J34))),0.000001)))*1)+((((F35)*(MAX($D$16,(AF78)-(J35)))^2)/2+(H35)*(MAX($D$16,(AF78)-(J35)))^3/3+(ABS(J78)^2)/($I$5*MAX(((F35)+(H35)*(MAX($D$16,(AF78)-(J35))))*(MAX($D$16,(AF78)-(J35))),0.000001)))*0.30600918)))))))/MAX(((G32)*(MAX($D$16,(AF78)-(K32)))^2)/2+(I32)*(MAX($D$16,(AF78)-(K32)))^3/3+(ABS(G78)^2)/($I$5*MAX(((G32)+(I32)*(MAX($D$16,(AF78)-(K32))))*(MAX($D$16,(AF78)-(K32))),0.000001)),0.000001)</f>
        <v>-0.31205130742549086</v>
      </c>
      <c r="W78">
        <f ca="1">ABS((IF(N6="None",P78,MAX(P78,Q78)))-D78)</f>
        <v>1.1204386282770429E-5</v>
      </c>
      <c r="X78">
        <f ca="1">ABS((IF(AND(N7="None",N8="None"),E78,IF(N8="None",S78,IF(N7="None",T78,MAX(S78,T78)))))-E78)</f>
        <v>2.4091116017643799E-4</v>
      </c>
      <c r="Y78">
        <f ca="1">IF($D$20=0,B78,IFERROR(IF(N6="None",1,MIN(0.98,MAX(0.02,B78+$D$14*((Q78-P78)/MAX(ABS(D78),1))))),B78))</f>
        <v>0.98</v>
      </c>
      <c r="Z78">
        <f ca="1">IF($D$20=0,C78,IFERROR(IF(AND(N7="None",N8="None"),C78,IF(N8="None",1,IF(N7="None",0,MIN(0.98,MAX(0.02,C78+$D$14*((T78-S78)/MAX(ABS(E78),1))))))),C78))</f>
        <v>0.98</v>
      </c>
      <c r="AA78">
        <f t="shared" ca="1" si="15"/>
        <v>640.05184368963785</v>
      </c>
      <c r="AB78">
        <f t="shared" ca="1" si="16"/>
        <v>639.97378622600399</v>
      </c>
      <c r="AC78">
        <f ca="1">IF($D$20=0,D78,IF(AC78=0,(IF(N6="None",P78,MAX(P78,Q78))),IF(ABS((IF(N6="None",P78,MAX(P78,Q78)))-AC78)&lt;$D$19,AC78,MAX((K31)+$D$16,AC78+$D$13*(((IF(N6="None",P78,MAX(P78,Q78)))-AC78))))))</f>
        <v>640.05131474760969</v>
      </c>
      <c r="AD78">
        <f ca="1">IF($D$20=0,E78,IF(AD78=0,(IF(AND(N7="None",N8="None"),E78,IF(N8="None",S78,IF(N7="None",T78,MAX(S78,T78))))),IF(ABS((IF(AND(N7="None",N8="None"),E78,IF(N8="None",S78,IF(N7="None",T78,MAX(S78,T78)))))-AD78)&lt;$D$19,AD78,MAX((K32)+$D$16,AD78+$D$13*(((IF(AND(N7="None",N8="None"),E78,IF(N8="None",S78,IF(N7="None",T78,MAX(S78,T78)))))-AD78))))))</f>
        <v>639.97329611888108</v>
      </c>
      <c r="AE78">
        <f ca="1">IF($D$20=0,D78,IF(AE78=0,O78,IF(ABS(U78)&lt;$D$19,AE78,MAX((K31)+$D$16,AE78+($D$13*(((O78)-AE78)+(U78*MAX(ABS(AE78-(K31)),1))))))))</f>
        <v>636.46252872339687</v>
      </c>
      <c r="AF78">
        <f ca="1">IF($D$20=0,E78,IF(AF78=0,R78,IF(ABS(V78)&lt;$D$19,AF78,MAX((K32)+$D$16,AF78+($D$13*(((R78)-AF78)+(V78*MAX(ABS(AF78-(K32)),1))))))))</f>
        <v>634.67707815303868</v>
      </c>
      <c r="AG78">
        <f ca="1">((G31)*(MAX($D$16,(AC78)-(K31)))^2)/2+(I31)*(MAX($D$16,(AC78)-(K31)))^3/3+(ABS(F78)^2)/($I$5*MAX(((G31)+(I31)*(MAX($D$16,(AC78)-(K31))))*(MAX($D$16,(AC78)-(K31))),0.000001))</f>
        <v>115.56415935024012</v>
      </c>
      <c r="AH78">
        <f ca="1">((G31)*(MAX($D$16,(AE78)-(K31)))^2)/2+(I31)*(MAX($D$16,(AE78)-(K31)))^3/3+(ABS(F78)^2)/($I$5*MAX(((G31)+(I31)*(MAX($D$16,(AE78)-(K31))))*(MAX($D$16,(AE78)-(K31))),0.000001))</f>
        <v>34.04098728388847</v>
      </c>
      <c r="AI78">
        <f ca="1">((G32)*(MAX($D$16,(AD78)-(K32)))^2)/2+(I32)*(MAX($D$16,(AD78)-(K32)))^3/3+(ABS(G78)^2)/($I$5*MAX(((G32)+(I32)*(MAX($D$16,(AD78)-(K32))))*(MAX($D$16,(AD78)-(K32))),0.000001))</f>
        <v>337.87489699755201</v>
      </c>
      <c r="AJ78">
        <f ca="1">((G32)*(MAX($D$16,(AF78)-(K32)))^2)/2+(I32)*(MAX($D$16,(AF78)-(K32)))^3/3+(ABS(G78)^2)/($I$5*MAX(((G32)+(I32)*(MAX($D$16,(AF78)-(K32))))*(MAX($D$16,(AF78)-(K32))),0.000001))</f>
        <v>49.33812018332047</v>
      </c>
      <c r="AK78" t="str">
        <f t="shared" ca="1" si="17"/>
        <v>Subcritical</v>
      </c>
      <c r="AL78" t="str">
        <f t="shared" ca="1" si="18"/>
        <v>Subcritical</v>
      </c>
      <c r="AM78">
        <f t="shared" ca="1" si="19"/>
        <v>640.05184368963785</v>
      </c>
      <c r="AN78">
        <f t="shared" ca="1" si="20"/>
        <v>639.97378622600399</v>
      </c>
      <c r="AO78">
        <f t="shared" ca="1" si="21"/>
        <v>8.1375696640861861E-4</v>
      </c>
      <c r="AP78">
        <f t="shared" ca="1" si="22"/>
        <v>7.5401095841698407E-4</v>
      </c>
    </row>
    <row r="79" spans="1:42" x14ac:dyDescent="0.35">
      <c r="A79">
        <v>36</v>
      </c>
      <c r="B79">
        <v>1</v>
      </c>
      <c r="C79">
        <f t="shared" ca="1" si="23"/>
        <v>0.98</v>
      </c>
      <c r="D79">
        <f t="shared" ca="1" si="24"/>
        <v>640.05184368963785</v>
      </c>
      <c r="E79">
        <f t="shared" ca="1" si="25"/>
        <v>639.97378622600399</v>
      </c>
      <c r="F79">
        <f t="shared" si="14"/>
        <v>51</v>
      </c>
      <c r="G79">
        <f>IF(N6="None",F79,MAX(0,F79*B79))</f>
        <v>51</v>
      </c>
      <c r="H79">
        <f>IF(N6="None",0,MAX(0,F79-G79))</f>
        <v>0</v>
      </c>
      <c r="I79">
        <f ca="1">IF(AND(N7="None",N8="None"),0,IF(N8="None",G79,IF(N7="None",0,MAX(0,G79*C79))))</f>
        <v>49.98</v>
      </c>
      <c r="J79">
        <f ca="1">IF(AND(N7="None",N8="None"),0,IF(N8="None",0,IF(N7="None",G79,MAX(0,G79-I79))))</f>
        <v>1.0200000000000031</v>
      </c>
      <c r="K79">
        <f>P5</f>
        <v>637</v>
      </c>
      <c r="L79">
        <f>P6</f>
        <v>637.1</v>
      </c>
      <c r="M79">
        <f>P7</f>
        <v>635.5</v>
      </c>
      <c r="N79">
        <f>P8</f>
        <v>631.54999999999995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636.85030574695588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640.05243008716513</v>
      </c>
      <c r="Q79">
        <f ca="1">L79+((ABS(H79)/MAX(((G33)+(I33)*(MAX($D$16,(L79)-(K33))))*(MAX($D$16,(L79)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AC79)-(J33))))*(MAX($D$16,(AC79)-(J33))),0.000001)),$D$9*((((ABS(H79)/MAX(((G33)+(I33)*(MAX($D$16,(L79)-(K33))))*(MAX($D$16,(L79)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L79)-(K33))))*(MAX($D$16,(L79)-(K33))),0.000001))^2)/(2*$I$5)))))+($D$10*(ABS((X33)-(W33))/90)*MAX(((ABS(H79)/MAX(((F33)+(H33)*(MAX($D$16,(AC79)-(J33))))*(MAX($D$16,(AC79)-(J33))),0.000001))^2)/(2*$I$5),((ABS(H79)/MAX(((G33)+(I33)*(MAX($D$16,(L79)-(K33))))*(MAX($D$16,(L79)-(K33))),0.000001))^2)/(2*$I$5)))+(($D$11*0.00000015*(ABS(G79)/MAX(ABS(F79),0.000001))^2*MAX(((ABS(H79)/MAX(((F33)+(H33)*(MAX($D$16,(AC79)-(J33))))*(MAX($D$16,(AC79)-(J33))),0.000001))^2)/(2*$I$5),((ABS(H79)/MAX(((G33)+(I33)*(MAX($D$16,(L79)-(K33))))*(MAX($D$16,(L79)-(K33))),0.000001))^2)/(2*$I$5))))-((ABS(H79)/MAX(((F33)+(H33)*(MAX($D$16,(AC79)-(J33))))*(MAX($D$16,(AC79)-(J33))),0.000001))^2)/(2*$I$5)</f>
        <v>637.1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635.55147030420267</v>
      </c>
      <c r="S79">
        <f ca="1">M79+((ABS(I79)/MAX(((G34)+(I34)*(MAX($D$16,(M79)-(K34))))*(MAX($D$16,(M79)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AD79)-(J34))))*(MAX($D$16,(AD79)-(J34))),0.000001)),$D$9*((((ABS(I79)/MAX(((G34)+(I34)*(MAX($D$16,(M79)-(K34))))*(MAX($D$16,(M79)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M79)-(K34))))*(MAX($D$16,(M79)-(K34))),0.000001))^2)/(2*$I$5)))))+($D$10*(ABS((X34)-(W34))/90)*MAX(((ABS(I79)/MAX(((F34)+(H34)*(MAX($D$16,(AD79)-(J34))))*(MAX($D$16,(AD79)-(J34))),0.000001))^2)/(2*$I$5),((ABS(I79)/MAX(((G34)+(I34)*(MAX($D$16,(M79)-(K34))))*(MAX($D$16,(M79)-(K34))),0.000001))^2)/(2*$I$5)))+(0)-((ABS(I79)/MAX(((F34)+(H34)*(MAX($D$16,(AD79)-(J34))))*(MAX($D$16,(AD79)-(J34))),0.000001))^2)/(2*$I$5)</f>
        <v>635.51127904534417</v>
      </c>
      <c r="T79">
        <f ca="1">N79+((ABS(J79)/MAX(((G35)+(I35)*(MAX($D$16,(N79)-(K35))))*(MAX($D$16,(N79)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AD79)-(J35))))*(MAX($D$16,(AD79)-(J35))),0.000001)),$D$9*((((ABS(J79)/MAX(((G35)+(I35)*(MAX($D$16,(N79)-(K35))))*(MAX($D$16,(N79)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N79)-(K35))))*(MAX($D$16,(N79)-(K35))),0.000001))^2)/(2*$I$5)))))+($D$10*(ABS((X35)-(W35))/90)*MAX(((ABS(J79)/MAX(((F35)+(H35)*(MAX($D$16,(AD79)-(J35))))*(MAX($D$16,(AD79)-(J35))),0.000001))^2)/(2*$I$5),((ABS(J79)/MAX(((G35)+(I35)*(MAX($D$16,(N79)-(K35))))*(MAX($D$16,(N79)-(K35))),0.000001))^2)/(2*$I$5)))+(($D$11*0.34699541*(ABS(I79)/MAX(ABS(G79),0.000001))^2*MAX(((ABS(J79)/MAX(((F35)+(H35)*(MAX($D$16,(AD79)-(J35))))*(MAX($D$16,(AD79)-(J35))),0.000001))^2)/(2*$I$5),((ABS(J79)/MAX(((G35)+(I35)*(MAX($D$16,(N79)-(K35))))*(MAX($D$16,(N79)-(K35))),0.000001))^2)/(2*$I$5))))-((ABS(J79)/MAX(((F35)+(H35)*(MAX($D$16,(AD79)-(J35))))*(MAX($D$16,(AD79)-(J35))),0.000001))^2)/(2*$I$5)</f>
        <v>639.97429104157925</v>
      </c>
      <c r="U79">
        <f ca="1">((((G31)*(MAX($D$16,(AE79)-(K31)))^2)/2+(I31)*(MAX($D$16,(AE79)-(K31)))^3/3+(ABS(F79)^2)/($I$5*MAX(((G31)+(I31)*(MAX($D$16,(AE79)-(K31))))*(MAX($D$16,(AE79)-(K31))),0.000001)))-(IF(N6="None",((((F32)*(MAX($D$16,(AE79)-(J32)))^2)/2+(H32)*(MAX($D$16,(AE79)-(J32)))^3/3+(ABS(G79)^2)/($I$5*MAX(((F32)+(H32)*(MAX($D$16,(AE79)-(J32))))*(MAX($D$16,(AE79)-(J32))),0.000001)))*0.72785025),(((((F32)*(MAX($D$16,(AE79)-(J32)))^2)/2+(H32)*(MAX($D$16,(AE79)-(J32)))^3/3+(ABS(G79)^2)/($I$5*MAX(((F32)+(H32)*(MAX($D$16,(AE79)-(J32))))*(MAX($D$16,(AE79)-(J32))),0.000001)))*0.72785025)+((((F33)*(MAX($D$16,(AE79)-(J33)))^2)/2+(H33)*(MAX($D$16,(AE79)-(J33)))^3/3+(ABS(H79)^2)/($I$5*MAX(((F33)+(H33)*(MAX($D$16,(AE79)-(J33))))*(MAX($D$16,(AE79)-(J33))),0.000001)))*0.99999971)))))/MAX(((G31)*(MAX($D$16,(AE79)-(K31)))^2)/2+(I31)*(MAX($D$16,(AE79)-(K31)))^3/3+(ABS(F79)^2)/($I$5*MAX(((G31)+(I31)*(MAX($D$16,(AE79)-(K31))))*(MAX($D$16,(AE79)-(K31))),0.000001)),0.000001)</f>
        <v>-0.17915078666665912</v>
      </c>
      <c r="V79">
        <f ca="1">((((G32)*(MAX($D$16,(AF79)-(K32)))^2)/2+(I32)*(MAX($D$16,(AF79)-(K32)))^3/3+(ABS(G79)^2)/($I$5*MAX(((G32)+(I32)*(MAX($D$16,(AF79)-(K32))))*(MAX($D$16,(AF79)-(K32))),0.000001)))-(IF(AND(N7="None",N8="None"),0,IF(N8="None",((((F34)*(MAX($D$16,(AF79)-(J34)))^2)/2+(H34)*(MAX($D$16,(AF79)-(J34)))^3/3+(ABS(I79)^2)/($I$5*MAX(((F34)+(H34)*(MAX($D$16,(AF79)-(J34))))*(MAX($D$16,(AF79)-(J34))),0.000001)))*1),IF(N7="None",((((F35)*(MAX($D$16,(AF79)-(J35)))^2)/2+(H35)*(MAX($D$16,(AF79)-(J35)))^3/3+(ABS(J79)^2)/($I$5*MAX(((F35)+(H35)*(MAX($D$16,(AF79)-(J35))))*(MAX($D$16,(AF79)-(J35))),0.000001)))*0.30600918),(((((F34)*(MAX($D$16,(AF79)-(J34)))^2)/2+(H34)*(MAX($D$16,(AF79)-(J34)))^3/3+(ABS(I79)^2)/($I$5*MAX(((F34)+(H34)*(MAX($D$16,(AF79)-(J34))))*(MAX($D$16,(AF79)-(J34))),0.000001)))*1)+((((F35)*(MAX($D$16,(AF79)-(J35)))^2)/2+(H35)*(MAX($D$16,(AF79)-(J35)))^3/3+(ABS(J79)^2)/($I$5*MAX(((F35)+(H35)*(MAX($D$16,(AF79)-(J35))))*(MAX($D$16,(AF79)-(J35))),0.000001)))*0.30600918)))))))/MAX(((G32)*(MAX($D$16,(AF79)-(K32)))^2)/2+(I32)*(MAX($D$16,(AF79)-(K32)))^3/3+(ABS(G79)^2)/($I$5*MAX(((G32)+(I32)*(MAX($D$16,(AF79)-(K32))))*(MAX($D$16,(AF79)-(K32))),0.000001)),0.000001)</f>
        <v>-0.31205130742549086</v>
      </c>
      <c r="W79">
        <f ca="1">ABS((IF(N6="None",P79,MAX(P79,Q79)))-D79)</f>
        <v>5.863975272859534E-4</v>
      </c>
      <c r="X79">
        <f ca="1">ABS((IF(AND(N7="None",N8="None"),E79,IF(N8="None",S79,IF(N7="None",T79,MAX(S79,T79)))))-E79)</f>
        <v>5.0481557525472454E-4</v>
      </c>
      <c r="Y79">
        <f ca="1">IF($D$20=0,B79,IFERROR(IF(N6="None",1,MIN(0.98,MAX(0.02,B79+$D$14*((Q79-P79)/MAX(ABS(D79),1))))),B79))</f>
        <v>0.98</v>
      </c>
      <c r="Z79">
        <f ca="1">IF($D$20=0,C79,IFERROR(IF(AND(N7="None",N8="None"),C79,IF(N8="None",1,IF(N7="None",0,MIN(0.98,MAX(0.02,C79+$D$14*((T79-S79)/MAX(ABS(E79),1))))))),C79))</f>
        <v>0.98</v>
      </c>
      <c r="AA79">
        <f t="shared" ca="1" si="15"/>
        <v>640.05173216738604</v>
      </c>
      <c r="AB79">
        <f t="shared" ca="1" si="16"/>
        <v>639.97372698904792</v>
      </c>
      <c r="AC79">
        <f ca="1">IF($D$20=0,D79,IF(AC79=0,(IF(N6="None",P79,MAX(P79,Q79))),IF(ABS((IF(N6="None",P79,MAX(P79,Q79)))-AC79)&lt;$D$19,AC79,MAX((K31)+$D$16,AC79+$D$13*(((IF(N6="None",P79,MAX(P79,Q79)))-AC79))))))</f>
        <v>640.05152505463275</v>
      </c>
      <c r="AD79">
        <f ca="1">IF($D$20=0,E79,IF(AD79=0,(IF(AND(N7="None",N8="None"),E79,IF(N8="None",S79,IF(N7="None",T79,MAX(S79,T79))))),IF(ABS((IF(AND(N7="None",N8="None"),E79,IF(N8="None",S79,IF(N7="None",T79,MAX(S79,T79)))))-AD79)&lt;$D$19,AD79,MAX((K32)+$D$16,AD79+$D$13*(((IF(AND(N7="None",N8="None"),E79,IF(N8="None",S79,IF(N7="None",T79,MAX(S79,T79)))))-AD79))))))</f>
        <v>639.97361697755798</v>
      </c>
      <c r="AE79">
        <f ca="1">IF($D$20=0,D79,IF(AE79=0,O79,IF(ABS(U79)&lt;$D$19,AE79,MAX((K31)+$D$16,AE79+($D$13*(((O79)-AE79)+(U79*MAX(ABS(AE79-(K31)),1))))))))</f>
        <v>636.46252872339687</v>
      </c>
      <c r="AF79">
        <f ca="1">IF($D$20=0,E79,IF(AF79=0,R79,IF(ABS(V79)&lt;$D$19,AF79,MAX((K32)+$D$16,AF79+($D$13*(((R79)-AF79)+(V79*MAX(ABS(AF79-(K32)),1))))))))</f>
        <v>634.67707815303868</v>
      </c>
      <c r="AG79">
        <f ca="1">((G31)*(MAX($D$16,(AC79)-(K31)))^2)/2+(I31)*(MAX($D$16,(AC79)-(K31)))^3/3+(ABS(F79)^2)/($I$5*MAX(((G31)+(I31)*(MAX($D$16,(AC79)-(K31))))*(MAX($D$16,(AC79)-(K31))),0.000001))</f>
        <v>115.57183756631501</v>
      </c>
      <c r="AH79">
        <f ca="1">((G31)*(MAX($D$16,(AE79)-(K31)))^2)/2+(I31)*(MAX($D$16,(AE79)-(K31)))^3/3+(ABS(F79)^2)/($I$5*MAX(((G31)+(I31)*(MAX($D$16,(AE79)-(K31))))*(MAX($D$16,(AE79)-(K31))),0.000001))</f>
        <v>34.04098728388847</v>
      </c>
      <c r="AI79">
        <f ca="1">((G32)*(MAX($D$16,(AD79)-(K32)))^2)/2+(I32)*(MAX($D$16,(AD79)-(K32)))^3/3+(ABS(G79)^2)/($I$5*MAX(((G32)+(I32)*(MAX($D$16,(AD79)-(K32))))*(MAX($D$16,(AD79)-(K32))),0.000001))</f>
        <v>337.90128978685055</v>
      </c>
      <c r="AJ79">
        <f ca="1">((G32)*(MAX($D$16,(AF79)-(K32)))^2)/2+(I32)*(MAX($D$16,(AF79)-(K32)))^3/3+(ABS(G79)^2)/($I$5*MAX(((G32)+(I32)*(MAX($D$16,(AF79)-(K32))))*(MAX($D$16,(AF79)-(K32))),0.000001))</f>
        <v>49.33812018332047</v>
      </c>
      <c r="AK79" t="str">
        <f t="shared" ca="1" si="17"/>
        <v>Subcritical</v>
      </c>
      <c r="AL79" t="str">
        <f t="shared" ca="1" si="18"/>
        <v>Subcritical</v>
      </c>
      <c r="AM79">
        <f t="shared" ca="1" si="19"/>
        <v>640.05173216738604</v>
      </c>
      <c r="AN79">
        <f t="shared" ca="1" si="20"/>
        <v>639.97372698904792</v>
      </c>
      <c r="AO79">
        <f t="shared" ca="1" si="21"/>
        <v>3.1863500510098675E-4</v>
      </c>
      <c r="AP79">
        <f t="shared" ca="1" si="22"/>
        <v>1.6924844601362565E-4</v>
      </c>
    </row>
    <row r="80" spans="1:42" x14ac:dyDescent="0.35">
      <c r="A80">
        <v>37</v>
      </c>
      <c r="B80">
        <v>1</v>
      </c>
      <c r="C80">
        <f t="shared" ca="1" si="23"/>
        <v>0.98</v>
      </c>
      <c r="D80">
        <f t="shared" ca="1" si="24"/>
        <v>640.05173216738604</v>
      </c>
      <c r="E80">
        <f t="shared" ca="1" si="25"/>
        <v>639.97372698904792</v>
      </c>
      <c r="F80">
        <f t="shared" si="14"/>
        <v>51</v>
      </c>
      <c r="G80">
        <f>IF(N6="None",F80,MAX(0,F80*B80))</f>
        <v>51</v>
      </c>
      <c r="H80">
        <f>IF(N6="None",0,MAX(0,F80-G80))</f>
        <v>0</v>
      </c>
      <c r="I80">
        <f ca="1">IF(AND(N7="None",N8="None"),0,IF(N8="None",G80,IF(N7="None",0,MAX(0,G80*C80))))</f>
        <v>49.98</v>
      </c>
      <c r="J80">
        <f ca="1">IF(AND(N7="None",N8="None"),0,IF(N8="None",0,IF(N7="None",G80,MAX(0,G80-I80))))</f>
        <v>1.0200000000000031</v>
      </c>
      <c r="K80">
        <f>P5</f>
        <v>637</v>
      </c>
      <c r="L80">
        <f>P6</f>
        <v>637.1</v>
      </c>
      <c r="M80">
        <f>P7</f>
        <v>635.5</v>
      </c>
      <c r="N80">
        <f>P8</f>
        <v>631.54999999999995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636.85030574695588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640.05240653597332</v>
      </c>
      <c r="Q80">
        <f ca="1">L80+((ABS(H80)/MAX(((G33)+(I33)*(MAX($D$16,(L80)-(K33))))*(MAX($D$16,(L80)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AC80)-(J33))))*(MAX($D$16,(AC80)-(J33))),0.000001)),$D$9*((((ABS(H80)/MAX(((G33)+(I33)*(MAX($D$16,(L80)-(K33))))*(MAX($D$16,(L80)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L80)-(K33))))*(MAX($D$16,(L80)-(K33))),0.000001))^2)/(2*$I$5)))))+($D$10*(ABS((X33)-(W33))/90)*MAX(((ABS(H80)/MAX(((F33)+(H33)*(MAX($D$16,(AC80)-(J33))))*(MAX($D$16,(AC80)-(J33))),0.000001))^2)/(2*$I$5),((ABS(H80)/MAX(((G33)+(I33)*(MAX($D$16,(L80)-(K33))))*(MAX($D$16,(L80)-(K33))),0.000001))^2)/(2*$I$5)))+(($D$11*0.00000015*(ABS(G80)/MAX(ABS(F80),0.000001))^2*MAX(((ABS(H80)/MAX(((F33)+(H33)*(MAX($D$16,(AC80)-(J33))))*(MAX($D$16,(AC80)-(J33))),0.000001))^2)/(2*$I$5),((ABS(H80)/MAX(((G33)+(I33)*(MAX($D$16,(L80)-(K33))))*(MAX($D$16,(L80)-(K33))),0.000001))^2)/(2*$I$5))))-((ABS(H80)/MAX(((F33)+(H33)*(MAX($D$16,(AC80)-(J33))))*(MAX($D$16,(AC80)-(J33))),0.000001))^2)/(2*$I$5)</f>
        <v>637.1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635.55147030420267</v>
      </c>
      <c r="S80">
        <f ca="1">M80+((ABS(I80)/MAX(((G34)+(I34)*(MAX($D$16,(M80)-(K34))))*(MAX($D$16,(M80)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AD80)-(J34))))*(MAX($D$16,(AD80)-(J34))),0.000001)),$D$9*((((ABS(I80)/MAX(((G34)+(I34)*(MAX($D$16,(M80)-(K34))))*(MAX($D$16,(M80)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M80)-(K34))))*(MAX($D$16,(M80)-(K34))),0.000001))^2)/(2*$I$5)))))+($D$10*(ABS((X34)-(W34))/90)*MAX(((ABS(I80)/MAX(((F34)+(H34)*(MAX($D$16,(AD80)-(J34))))*(MAX($D$16,(AD80)-(J34))),0.000001))^2)/(2*$I$5),((ABS(I80)/MAX(((G34)+(I34)*(MAX($D$16,(M80)-(K34))))*(MAX($D$16,(M80)-(K34))),0.000001))^2)/(2*$I$5)))+(0)-((ABS(I80)/MAX(((F34)+(H34)*(MAX($D$16,(AD80)-(J34))))*(MAX($D$16,(AD80)-(J34))),0.000001))^2)/(2*$I$5)</f>
        <v>635.51127891898761</v>
      </c>
      <c r="T80">
        <f ca="1">N80+((ABS(J80)/MAX(((G35)+(I35)*(MAX($D$16,(N80)-(K35))))*(MAX($D$16,(N80)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AD80)-(J35))))*(MAX($D$16,(AD80)-(J35))),0.000001)),$D$9*((((ABS(J80)/MAX(((G35)+(I35)*(MAX($D$16,(N80)-(K35))))*(MAX($D$16,(N80)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N80)-(K35))))*(MAX($D$16,(N80)-(K35))),0.000001))^2)/(2*$I$5)))))+($D$10*(ABS((X35)-(W35))/90)*MAX(((ABS(J80)/MAX(((F35)+(H35)*(MAX($D$16,(AD80)-(J35))))*(MAX($D$16,(AD80)-(J35))),0.000001))^2)/(2*$I$5),((ABS(J80)/MAX(((G35)+(I35)*(MAX($D$16,(N80)-(K35))))*(MAX($D$16,(N80)-(K35))),0.000001))^2)/(2*$I$5)))+(($D$11*0.34699541*(ABS(I80)/MAX(ABS(G80),0.000001))^2*MAX(((ABS(J80)/MAX(((F35)+(H35)*(MAX($D$16,(AD80)-(J35))))*(MAX($D$16,(AD80)-(J35))),0.000001))^2)/(2*$I$5),((ABS(J80)/MAX(((G35)+(I35)*(MAX($D$16,(N80)-(K35))))*(MAX($D$16,(N80)-(K35))),0.000001))^2)/(2*$I$5))))-((ABS(J80)/MAX(((F35)+(H35)*(MAX($D$16,(AD80)-(J35))))*(MAX($D$16,(AD80)-(J35))),0.000001))^2)/(2*$I$5)</f>
        <v>639.97429104153332</v>
      </c>
      <c r="U80">
        <f ca="1">((((G31)*(MAX($D$16,(AE80)-(K31)))^2)/2+(I31)*(MAX($D$16,(AE80)-(K31)))^3/3+(ABS(F80)^2)/($I$5*MAX(((G31)+(I31)*(MAX($D$16,(AE80)-(K31))))*(MAX($D$16,(AE80)-(K31))),0.000001)))-(IF(N6="None",((((F32)*(MAX($D$16,(AE80)-(J32)))^2)/2+(H32)*(MAX($D$16,(AE80)-(J32)))^3/3+(ABS(G80)^2)/($I$5*MAX(((F32)+(H32)*(MAX($D$16,(AE80)-(J32))))*(MAX($D$16,(AE80)-(J32))),0.000001)))*0.72785025),(((((F32)*(MAX($D$16,(AE80)-(J32)))^2)/2+(H32)*(MAX($D$16,(AE80)-(J32)))^3/3+(ABS(G80)^2)/($I$5*MAX(((F32)+(H32)*(MAX($D$16,(AE80)-(J32))))*(MAX($D$16,(AE80)-(J32))),0.000001)))*0.72785025)+((((F33)*(MAX($D$16,(AE80)-(J33)))^2)/2+(H33)*(MAX($D$16,(AE80)-(J33)))^3/3+(ABS(H80)^2)/($I$5*MAX(((F33)+(H33)*(MAX($D$16,(AE80)-(J33))))*(MAX($D$16,(AE80)-(J33))),0.000001)))*0.99999971)))))/MAX(((G31)*(MAX($D$16,(AE80)-(K31)))^2)/2+(I31)*(MAX($D$16,(AE80)-(K31)))^3/3+(ABS(F80)^2)/($I$5*MAX(((G31)+(I31)*(MAX($D$16,(AE80)-(K31))))*(MAX($D$16,(AE80)-(K31))),0.000001)),0.000001)</f>
        <v>-0.17915078666665912</v>
      </c>
      <c r="V80">
        <f ca="1">((((G32)*(MAX($D$16,(AF80)-(K32)))^2)/2+(I32)*(MAX($D$16,(AF80)-(K32)))^3/3+(ABS(G80)^2)/($I$5*MAX(((G32)+(I32)*(MAX($D$16,(AF80)-(K32))))*(MAX($D$16,(AF80)-(K32))),0.000001)))-(IF(AND(N7="None",N8="None"),0,IF(N8="None",((((F34)*(MAX($D$16,(AF80)-(J34)))^2)/2+(H34)*(MAX($D$16,(AF80)-(J34)))^3/3+(ABS(I80)^2)/($I$5*MAX(((F34)+(H34)*(MAX($D$16,(AF80)-(J34))))*(MAX($D$16,(AF80)-(J34))),0.000001)))*1),IF(N7="None",((((F35)*(MAX($D$16,(AF80)-(J35)))^2)/2+(H35)*(MAX($D$16,(AF80)-(J35)))^3/3+(ABS(J80)^2)/($I$5*MAX(((F35)+(H35)*(MAX($D$16,(AF80)-(J35))))*(MAX($D$16,(AF80)-(J35))),0.000001)))*0.30600918),(((((F34)*(MAX($D$16,(AF80)-(J34)))^2)/2+(H34)*(MAX($D$16,(AF80)-(J34)))^3/3+(ABS(I80)^2)/($I$5*MAX(((F34)+(H34)*(MAX($D$16,(AF80)-(J34))))*(MAX($D$16,(AF80)-(J34))),0.000001)))*1)+((((F35)*(MAX($D$16,(AF80)-(J35)))^2)/2+(H35)*(MAX($D$16,(AF80)-(J35)))^3/3+(ABS(J80)^2)/($I$5*MAX(((F35)+(H35)*(MAX($D$16,(AF80)-(J35))))*(MAX($D$16,(AF80)-(J35))),0.000001)))*0.30600918)))))))/MAX(((G32)*(MAX($D$16,(AF80)-(K32)))^2)/2+(I32)*(MAX($D$16,(AF80)-(K32)))^3/3+(ABS(G80)^2)/($I$5*MAX(((G32)+(I32)*(MAX($D$16,(AF80)-(K32))))*(MAX($D$16,(AF80)-(K32))),0.000001)),0.000001)</f>
        <v>-0.31205130742549086</v>
      </c>
      <c r="W80">
        <f ca="1">ABS((IF(N6="None",P80,MAX(P80,Q80)))-D80)</f>
        <v>6.7436858728342486E-4</v>
      </c>
      <c r="X80">
        <f ca="1">ABS((IF(AND(N7="None",N8="None"),E80,IF(N8="None",S80,IF(N7="None",T80,MAX(S80,T80)))))-E80)</f>
        <v>5.6405248540158937E-4</v>
      </c>
      <c r="Y80">
        <f ca="1">IF($D$20=0,B80,IFERROR(IF(N6="None",1,MIN(0.98,MAX(0.02,B80+$D$14*((Q80-P80)/MAX(ABS(D80),1))))),B80))</f>
        <v>0.98</v>
      </c>
      <c r="Z80">
        <f ca="1">IF($D$20=0,C80,IFERROR(IF(AND(N7="None",N8="None"),C80,IF(N8="None",1,IF(N7="None",0,MIN(0.98,MAX(0.02,C80+$D$14*((T80-S80)/MAX(ABS(E80),1))))))),C80))</f>
        <v>0.98</v>
      </c>
      <c r="AA80">
        <f t="shared" ca="1" si="15"/>
        <v>640.0516370588266</v>
      </c>
      <c r="AB80">
        <f t="shared" ca="1" si="16"/>
        <v>639.97367956260632</v>
      </c>
      <c r="AC80">
        <f ca="1">IF($D$20=0,D80,IF(AC80=0,(IF(N6="None",P80,MAX(P80,Q80))),IF(ABS((IF(N6="None",P80,MAX(P80,Q80)))-AC80)&lt;$D$19,AC80,MAX((K31)+$D$16,AC80+$D$13*(((IF(N6="None",P80,MAX(P80,Q80)))-AC80))))))</f>
        <v>640.05146042864487</v>
      </c>
      <c r="AD80">
        <f ca="1">IF($D$20=0,E80,IF(AD80=0,(IF(AND(N7="None",N8="None"),E80,IF(N8="None",S80,IF(N7="None",T80,MAX(S80,T80))))),IF(ABS((IF(AND(N7="None",N8="None"),E80,IF(N8="None",S80,IF(N7="None",T80,MAX(S80,T80)))))-AD80)&lt;$D$19,AD80,MAX((K32)+$D$16,AD80+$D$13*(((IF(AND(N7="None",N8="None"),E80,IF(N8="None",S80,IF(N7="None",T80,MAX(S80,T80)))))-AD80))))))</f>
        <v>639.9735914849291</v>
      </c>
      <c r="AE80">
        <f ca="1">IF($D$20=0,D80,IF(AE80=0,O80,IF(ABS(U80)&lt;$D$19,AE80,MAX((K31)+$D$16,AE80+($D$13*(((O80)-AE80)+(U80*MAX(ABS(AE80-(K31)),1))))))))</f>
        <v>636.46252872339687</v>
      </c>
      <c r="AF80">
        <f ca="1">IF($D$20=0,E80,IF(AF80=0,R80,IF(ABS(V80)&lt;$D$19,AF80,MAX((K32)+$D$16,AF80+($D$13*(((R80)-AF80)+(V80*MAX(ABS(AF80-(K32)),1))))))))</f>
        <v>634.67707815303868</v>
      </c>
      <c r="AG80">
        <f ca="1">((G31)*(MAX($D$16,(AC80)-(K31)))^2)/2+(I31)*(MAX($D$16,(AC80)-(K31)))^3/3+(ABS(F80)^2)/($I$5*MAX(((G31)+(I31)*(MAX($D$16,(AC80)-(K31))))*(MAX($D$16,(AC80)-(K31))),0.000001))</f>
        <v>115.5694780673098</v>
      </c>
      <c r="AH80">
        <f ca="1">((G31)*(MAX($D$16,(AE80)-(K31)))^2)/2+(I31)*(MAX($D$16,(AE80)-(K31)))^3/3+(ABS(F80)^2)/($I$5*MAX(((G31)+(I31)*(MAX($D$16,(AE80)-(K31))))*(MAX($D$16,(AE80)-(K31))),0.000001))</f>
        <v>34.04098728388847</v>
      </c>
      <c r="AI80">
        <f ca="1">((G32)*(MAX($D$16,(AD80)-(K32)))^2)/2+(I32)*(MAX($D$16,(AD80)-(K32)))^3/3+(ABS(G80)^2)/($I$5*MAX(((G32)+(I32)*(MAX($D$16,(AD80)-(K32))))*(MAX($D$16,(AD80)-(K32))),0.000001))</f>
        <v>337.89919280747017</v>
      </c>
      <c r="AJ80">
        <f ca="1">((G32)*(MAX($D$16,(AF80)-(K32)))^2)/2+(I32)*(MAX($D$16,(AF80)-(K32)))^3/3+(ABS(G80)^2)/($I$5*MAX(((G32)+(I32)*(MAX($D$16,(AF80)-(K32))))*(MAX($D$16,(AF80)-(K32))),0.000001))</f>
        <v>49.33812018332047</v>
      </c>
      <c r="AK80" t="str">
        <f t="shared" ca="1" si="17"/>
        <v>Subcritical</v>
      </c>
      <c r="AL80" t="str">
        <f t="shared" ca="1" si="18"/>
        <v>Subcritical</v>
      </c>
      <c r="AM80">
        <f t="shared" ca="1" si="19"/>
        <v>640.0516370588266</v>
      </c>
      <c r="AN80">
        <f t="shared" ca="1" si="20"/>
        <v>639.97367956260632</v>
      </c>
      <c r="AO80">
        <f t="shared" ca="1" si="21"/>
        <v>2.7173874116215302E-4</v>
      </c>
      <c r="AP80">
        <f t="shared" ca="1" si="22"/>
        <v>1.3550411881624314E-4</v>
      </c>
    </row>
    <row r="81" spans="1:42" x14ac:dyDescent="0.35">
      <c r="A81">
        <v>38</v>
      </c>
      <c r="B81">
        <v>1</v>
      </c>
      <c r="C81">
        <f t="shared" ca="1" si="23"/>
        <v>0.98</v>
      </c>
      <c r="D81">
        <f t="shared" ca="1" si="24"/>
        <v>640.0516370588266</v>
      </c>
      <c r="E81">
        <f t="shared" ca="1" si="25"/>
        <v>639.97367956260632</v>
      </c>
      <c r="F81">
        <f t="shared" si="14"/>
        <v>51</v>
      </c>
      <c r="G81">
        <f>IF(N6="None",F81,MAX(0,F81*B81))</f>
        <v>51</v>
      </c>
      <c r="H81">
        <f>IF(N6="None",0,MAX(0,F81-G81))</f>
        <v>0</v>
      </c>
      <c r="I81">
        <f ca="1">IF(AND(N7="None",N8="None"),0,IF(N8="None",G81,IF(N7="None",0,MAX(0,G81*C81))))</f>
        <v>49.98</v>
      </c>
      <c r="J81">
        <f ca="1">IF(AND(N7="None",N8="None"),0,IF(N8="None",0,IF(N7="None",G81,MAX(0,G81-I81))))</f>
        <v>1.0200000000000031</v>
      </c>
      <c r="K81">
        <f>P5</f>
        <v>637</v>
      </c>
      <c r="L81">
        <f>P6</f>
        <v>637.1</v>
      </c>
      <c r="M81">
        <f>P7</f>
        <v>635.5</v>
      </c>
      <c r="N81">
        <f>P8</f>
        <v>631.54999999999995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636.85030574695588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640.0523845501458</v>
      </c>
      <c r="Q81">
        <f ca="1">L81+((ABS(H81)/MAX(((G33)+(I33)*(MAX($D$16,(L81)-(K33))))*(MAX($D$16,(L81)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AC81)-(J33))))*(MAX($D$16,(AC81)-(J33))),0.000001)),$D$9*((((ABS(H81)/MAX(((G33)+(I33)*(MAX($D$16,(L81)-(K33))))*(MAX($D$16,(L81)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L81)-(K33))))*(MAX($D$16,(L81)-(K33))),0.000001))^2)/(2*$I$5)))))+($D$10*(ABS((X33)-(W33))/90)*MAX(((ABS(H81)/MAX(((F33)+(H33)*(MAX($D$16,(AC81)-(J33))))*(MAX($D$16,(AC81)-(J33))),0.000001))^2)/(2*$I$5),((ABS(H81)/MAX(((G33)+(I33)*(MAX($D$16,(L81)-(K33))))*(MAX($D$16,(L81)-(K33))),0.000001))^2)/(2*$I$5)))+(($D$11*0.00000015*(ABS(G81)/MAX(ABS(F81),0.000001))^2*MAX(((ABS(H81)/MAX(((F33)+(H33)*(MAX($D$16,(AC81)-(J33))))*(MAX($D$16,(AC81)-(J33))),0.000001))^2)/(2*$I$5),((ABS(H81)/MAX(((G33)+(I33)*(MAX($D$16,(L81)-(K33))))*(MAX($D$16,(L81)-(K33))),0.000001))^2)/(2*$I$5))))-((ABS(H81)/MAX(((F33)+(H33)*(MAX($D$16,(AC81)-(J33))))*(MAX($D$16,(AC81)-(J33))),0.000001))^2)/(2*$I$5)</f>
        <v>637.1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635.55147030420267</v>
      </c>
      <c r="S81">
        <f ca="1">M81+((ABS(I81)/MAX(((G34)+(I34)*(MAX($D$16,(M81)-(K34))))*(MAX($D$16,(M81)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AD81)-(J34))))*(MAX($D$16,(AD81)-(J34))),0.000001)),$D$9*((((ABS(I81)/MAX(((G34)+(I34)*(MAX($D$16,(M81)-(K34))))*(MAX($D$16,(M81)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M81)-(K34))))*(MAX($D$16,(M81)-(K34))),0.000001))^2)/(2*$I$5)))))+($D$10*(ABS((X34)-(W34))/90)*MAX(((ABS(I81)/MAX(((F34)+(H34)*(MAX($D$16,(AD81)-(J34))))*(MAX($D$16,(AD81)-(J34))),0.000001))^2)/(2*$I$5),((ABS(I81)/MAX(((G34)+(I34)*(MAX($D$16,(M81)-(K34))))*(MAX($D$16,(M81)-(K34))),0.000001))^2)/(2*$I$5)))+(0)-((ABS(I81)/MAX(((F34)+(H34)*(MAX($D$16,(AD81)-(J34))))*(MAX($D$16,(AD81)-(J34))),0.000001))^2)/(2*$I$5)</f>
        <v>635.51127880105435</v>
      </c>
      <c r="T81">
        <f ca="1">N81+((ABS(J81)/MAX(((G35)+(I35)*(MAX($D$16,(N81)-(K35))))*(MAX($D$16,(N81)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AD81)-(J35))))*(MAX($D$16,(AD81)-(J35))),0.000001)),$D$9*((((ABS(J81)/MAX(((G35)+(I35)*(MAX($D$16,(N81)-(K35))))*(MAX($D$16,(N81)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N81)-(K35))))*(MAX($D$16,(N81)-(K35))),0.000001))^2)/(2*$I$5)))))+($D$10*(ABS((X35)-(W35))/90)*MAX(((ABS(J81)/MAX(((F35)+(H35)*(MAX($D$16,(AD81)-(J35))))*(MAX($D$16,(AD81)-(J35))),0.000001))^2)/(2*$I$5),((ABS(J81)/MAX(((G35)+(I35)*(MAX($D$16,(N81)-(K35))))*(MAX($D$16,(N81)-(K35))),0.000001))^2)/(2*$I$5)))+(($D$11*0.34699541*(ABS(I81)/MAX(ABS(G81),0.000001))^2*MAX(((ABS(J81)/MAX(((F35)+(H35)*(MAX($D$16,(AD81)-(J35))))*(MAX($D$16,(AD81)-(J35))),0.000001))^2)/(2*$I$5),((ABS(J81)/MAX(((G35)+(I35)*(MAX($D$16,(N81)-(K35))))*(MAX($D$16,(N81)-(K35))),0.000001))^2)/(2*$I$5))))-((ABS(J81)/MAX(((F35)+(H35)*(MAX($D$16,(AD81)-(J35))))*(MAX($D$16,(AD81)-(J35))),0.000001))^2)/(2*$I$5)</f>
        <v>639.97429104149035</v>
      </c>
      <c r="U81">
        <f ca="1">((((G31)*(MAX($D$16,(AE81)-(K31)))^2)/2+(I31)*(MAX($D$16,(AE81)-(K31)))^3/3+(ABS(F81)^2)/($I$5*MAX(((G31)+(I31)*(MAX($D$16,(AE81)-(K31))))*(MAX($D$16,(AE81)-(K31))),0.000001)))-(IF(N6="None",((((F32)*(MAX($D$16,(AE81)-(J32)))^2)/2+(H32)*(MAX($D$16,(AE81)-(J32)))^3/3+(ABS(G81)^2)/($I$5*MAX(((F32)+(H32)*(MAX($D$16,(AE81)-(J32))))*(MAX($D$16,(AE81)-(J32))),0.000001)))*0.72785025),(((((F32)*(MAX($D$16,(AE81)-(J32)))^2)/2+(H32)*(MAX($D$16,(AE81)-(J32)))^3/3+(ABS(G81)^2)/($I$5*MAX(((F32)+(H32)*(MAX($D$16,(AE81)-(J32))))*(MAX($D$16,(AE81)-(J32))),0.000001)))*0.72785025)+((((F33)*(MAX($D$16,(AE81)-(J33)))^2)/2+(H33)*(MAX($D$16,(AE81)-(J33)))^3/3+(ABS(H81)^2)/($I$5*MAX(((F33)+(H33)*(MAX($D$16,(AE81)-(J33))))*(MAX($D$16,(AE81)-(J33))),0.000001)))*0.99999971)))))/MAX(((G31)*(MAX($D$16,(AE81)-(K31)))^2)/2+(I31)*(MAX($D$16,(AE81)-(K31)))^3/3+(ABS(F81)^2)/($I$5*MAX(((G31)+(I31)*(MAX($D$16,(AE81)-(K31))))*(MAX($D$16,(AE81)-(K31))),0.000001)),0.000001)</f>
        <v>-0.17915078666665912</v>
      </c>
      <c r="V81">
        <f ca="1">((((G32)*(MAX($D$16,(AF81)-(K32)))^2)/2+(I32)*(MAX($D$16,(AF81)-(K32)))^3/3+(ABS(G81)^2)/($I$5*MAX(((G32)+(I32)*(MAX($D$16,(AF81)-(K32))))*(MAX($D$16,(AF81)-(K32))),0.000001)))-(IF(AND(N7="None",N8="None"),0,IF(N8="None",((((F34)*(MAX($D$16,(AF81)-(J34)))^2)/2+(H34)*(MAX($D$16,(AF81)-(J34)))^3/3+(ABS(I81)^2)/($I$5*MAX(((F34)+(H34)*(MAX($D$16,(AF81)-(J34))))*(MAX($D$16,(AF81)-(J34))),0.000001)))*1),IF(N7="None",((((F35)*(MAX($D$16,(AF81)-(J35)))^2)/2+(H35)*(MAX($D$16,(AF81)-(J35)))^3/3+(ABS(J81)^2)/($I$5*MAX(((F35)+(H35)*(MAX($D$16,(AF81)-(J35))))*(MAX($D$16,(AF81)-(J35))),0.000001)))*0.30600918),(((((F34)*(MAX($D$16,(AF81)-(J34)))^2)/2+(H34)*(MAX($D$16,(AF81)-(J34)))^3/3+(ABS(I81)^2)/($I$5*MAX(((F34)+(H34)*(MAX($D$16,(AF81)-(J34))))*(MAX($D$16,(AF81)-(J34))),0.000001)))*1)+((((F35)*(MAX($D$16,(AF81)-(J35)))^2)/2+(H35)*(MAX($D$16,(AF81)-(J35)))^3/3+(ABS(J81)^2)/($I$5*MAX(((F35)+(H35)*(MAX($D$16,(AF81)-(J35))))*(MAX($D$16,(AF81)-(J35))),0.000001)))*0.30600918)))))))/MAX(((G32)*(MAX($D$16,(AF81)-(K32)))^2)/2+(I32)*(MAX($D$16,(AF81)-(K32)))^3/3+(ABS(G81)^2)/($I$5*MAX(((G32)+(I32)*(MAX($D$16,(AF81)-(K32))))*(MAX($D$16,(AF81)-(K32))),0.000001)),0.000001)</f>
        <v>-0.31205130742549086</v>
      </c>
      <c r="W81">
        <f ca="1">ABS((IF(N6="None",P81,MAX(P81,Q81)))-D81)</f>
        <v>7.4749131920270884E-4</v>
      </c>
      <c r="X81">
        <f ca="1">ABS((IF(AND(N7="None",N8="None"),E81,IF(N8="None",S81,IF(N7="None",T81,MAX(S81,T81)))))-E81)</f>
        <v>6.1147888402501849E-4</v>
      </c>
      <c r="Y81">
        <f ca="1">IF($D$20=0,B81,IFERROR(IF(N6="None",1,MIN(0.98,MAX(0.02,B81+$D$14*((Q81-P81)/MAX(ABS(D81),1))))),B81))</f>
        <v>0.98</v>
      </c>
      <c r="Z81">
        <f ca="1">IF($D$20=0,C81,IFERROR(IF(AND(N7="None",N8="None"),C81,IF(N8="None",1,IF(N7="None",0,MIN(0.98,MAX(0.02,C81+$D$14*((T81-S81)/MAX(ABS(E81),1))))))),C81))</f>
        <v>0.98</v>
      </c>
      <c r="AA81">
        <f t="shared" ca="1" si="15"/>
        <v>640.05155419023265</v>
      </c>
      <c r="AB81">
        <f t="shared" ca="1" si="16"/>
        <v>639.97364040786454</v>
      </c>
      <c r="AC81">
        <f ca="1">IF($D$20=0,D81,IF(AC81=0,(IF(N6="None",P81,MAX(P81,Q81))),IF(ABS((IF(N6="None",P81,MAX(P81,Q81)))-AC81)&lt;$D$19,AC81,MAX((K31)+$D$16,AC81+$D$13*(((IF(N6="None",P81,MAX(P81,Q81)))-AC81))))))</f>
        <v>640.05140029141535</v>
      </c>
      <c r="AD81">
        <f ca="1">IF($D$20=0,E81,IF(AD81=0,(IF(AND(N7="None",N8="None"),E81,IF(N8="None",S81,IF(N7="None",T81,MAX(S81,T81))))),IF(ABS((IF(AND(N7="None",N8="None"),E81,IF(N8="None",S81,IF(N7="None",T81,MAX(S81,T81)))))-AD81)&lt;$D$19,AD81,MAX((K32)+$D$16,AD81+$D$13*(((IF(AND(N7="None",N8="None"),E81,IF(N8="None",S81,IF(N7="None",T81,MAX(S81,T81)))))-AD81))))))</f>
        <v>639.9735676919156</v>
      </c>
      <c r="AE81">
        <f ca="1">IF($D$20=0,D81,IF(AE81=0,O81,IF(ABS(U81)&lt;$D$19,AE81,MAX((K31)+$D$16,AE81+($D$13*(((O81)-AE81)+(U81*MAX(ABS(AE81-(K31)),1))))))))</f>
        <v>636.46252872339687</v>
      </c>
      <c r="AF81">
        <f ca="1">IF($D$20=0,E81,IF(AF81=0,R81,IF(ABS(V81)&lt;$D$19,AF81,MAX((K32)+$D$16,AF81+($D$13*(((R81)-AF81)+(V81*MAX(ABS(AF81-(K32)),1))))))))</f>
        <v>634.67707815303868</v>
      </c>
      <c r="AG81">
        <f ca="1">((G31)*(MAX($D$16,(AC81)-(K31)))^2)/2+(I31)*(MAX($D$16,(AC81)-(K31)))^3/3+(ABS(F81)^2)/($I$5*MAX(((G31)+(I31)*(MAX($D$16,(AC81)-(K31))))*(MAX($D$16,(AC81)-(K31))),0.000001))</f>
        <v>115.56728247935762</v>
      </c>
      <c r="AH81">
        <f ca="1">((G31)*(MAX($D$16,(AE81)-(K31)))^2)/2+(I31)*(MAX($D$16,(AE81)-(K31)))^3/3+(ABS(F81)^2)/($I$5*MAX(((G31)+(I31)*(MAX($D$16,(AE81)-(K31))))*(MAX($D$16,(AE81)-(K31))),0.000001))</f>
        <v>34.04098728388847</v>
      </c>
      <c r="AI81">
        <f ca="1">((G32)*(MAX($D$16,(AD81)-(K32)))^2)/2+(I32)*(MAX($D$16,(AD81)-(K32)))^3/3+(ABS(G81)^2)/($I$5*MAX(((G32)+(I32)*(MAX($D$16,(AD81)-(K32))))*(MAX($D$16,(AD81)-(K32))),0.000001))</f>
        <v>337.89723564154099</v>
      </c>
      <c r="AJ81">
        <f ca="1">((G32)*(MAX($D$16,(AF81)-(K32)))^2)/2+(I32)*(MAX($D$16,(AF81)-(K32)))^3/3+(ABS(G81)^2)/($I$5*MAX(((G32)+(I32)*(MAX($D$16,(AF81)-(K32))))*(MAX($D$16,(AF81)-(K32))),0.000001))</f>
        <v>49.33812018332047</v>
      </c>
      <c r="AK81" t="str">
        <f t="shared" ca="1" si="17"/>
        <v>Subcritical</v>
      </c>
      <c r="AL81" t="str">
        <f t="shared" ca="1" si="18"/>
        <v>Subcritical</v>
      </c>
      <c r="AM81">
        <f t="shared" ca="1" si="19"/>
        <v>640.05155419023265</v>
      </c>
      <c r="AN81">
        <f t="shared" ca="1" si="20"/>
        <v>639.97364040786454</v>
      </c>
      <c r="AO81">
        <f t="shared" ca="1" si="21"/>
        <v>2.3676741125200351E-4</v>
      </c>
      <c r="AP81">
        <f t="shared" ca="1" si="22"/>
        <v>1.1187069071638689E-4</v>
      </c>
    </row>
    <row r="82" spans="1:42" x14ac:dyDescent="0.35">
      <c r="A82">
        <v>39</v>
      </c>
      <c r="B82">
        <v>1</v>
      </c>
      <c r="C82">
        <f t="shared" ca="1" si="23"/>
        <v>0.98</v>
      </c>
      <c r="D82">
        <f t="shared" ca="1" si="24"/>
        <v>640.05155419023265</v>
      </c>
      <c r="E82">
        <f t="shared" ca="1" si="25"/>
        <v>639.97364040786454</v>
      </c>
      <c r="F82">
        <f t="shared" si="14"/>
        <v>51</v>
      </c>
      <c r="G82">
        <f>IF(N6="None",F82,MAX(0,F82*B82))</f>
        <v>51</v>
      </c>
      <c r="H82">
        <f>IF(N6="None",0,MAX(0,F82-G82))</f>
        <v>0</v>
      </c>
      <c r="I82">
        <f ca="1">IF(AND(N7="None",N8="None"),0,IF(N8="None",G82,IF(N7="None",0,MAX(0,G82*C82))))</f>
        <v>49.98</v>
      </c>
      <c r="J82">
        <f ca="1">IF(AND(N7="None",N8="None"),0,IF(N8="None",0,IF(N7="None",G82,MAX(0,G82-I82))))</f>
        <v>1.0200000000000031</v>
      </c>
      <c r="K82">
        <f>P5</f>
        <v>637</v>
      </c>
      <c r="L82">
        <f>P6</f>
        <v>637.1</v>
      </c>
      <c r="M82">
        <f>P7</f>
        <v>635.5</v>
      </c>
      <c r="N82">
        <f>P8</f>
        <v>631.54999999999995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636.85030574695588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640.05235430577477</v>
      </c>
      <c r="Q82">
        <f ca="1">L82+((ABS(H82)/MAX(((G33)+(I33)*(MAX($D$16,(L82)-(K33))))*(MAX($D$16,(L82)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AC82)-(J33))))*(MAX($D$16,(AC82)-(J33))),0.000001)),$D$9*((((ABS(H82)/MAX(((G33)+(I33)*(MAX($D$16,(L82)-(K33))))*(MAX($D$16,(L82)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L82)-(K33))))*(MAX($D$16,(L82)-(K33))),0.000001))^2)/(2*$I$5)))))+($D$10*(ABS((X33)-(W33))/90)*MAX(((ABS(H82)/MAX(((F33)+(H33)*(MAX($D$16,(AC82)-(J33))))*(MAX($D$16,(AC82)-(J33))),0.000001))^2)/(2*$I$5),((ABS(H82)/MAX(((G33)+(I33)*(MAX($D$16,(L82)-(K33))))*(MAX($D$16,(L82)-(K33))),0.000001))^2)/(2*$I$5)))+(($D$11*0.00000015*(ABS(G82)/MAX(ABS(F82),0.000001))^2*MAX(((ABS(H82)/MAX(((F33)+(H33)*(MAX($D$16,(AC82)-(J33))))*(MAX($D$16,(AC82)-(J33))),0.000001))^2)/(2*$I$5),((ABS(H82)/MAX(((G33)+(I33)*(MAX($D$16,(L82)-(K33))))*(MAX($D$16,(L82)-(K33))),0.000001))^2)/(2*$I$5))))-((ABS(H82)/MAX(((F33)+(H33)*(MAX($D$16,(AC82)-(J33))))*(MAX($D$16,(AC82)-(J33))),0.000001))^2)/(2*$I$5)</f>
        <v>637.1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635.55147030420267</v>
      </c>
      <c r="S82">
        <f ca="1">M82+((ABS(I82)/MAX(((G34)+(I34)*(MAX($D$16,(M82)-(K34))))*(MAX($D$16,(M82)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AD82)-(J34))))*(MAX($D$16,(AD82)-(J34))),0.000001)),$D$9*((((ABS(I82)/MAX(((G34)+(I34)*(MAX($D$16,(M82)-(K34))))*(MAX($D$16,(M82)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M82)-(K34))))*(MAX($D$16,(M82)-(K34))),0.000001))^2)/(2*$I$5)))))+($D$10*(ABS((X34)-(W34))/90)*MAX(((ABS(I82)/MAX(((F34)+(H34)*(MAX($D$16,(AD82)-(J34))))*(MAX($D$16,(AD82)-(J34))),0.000001))^2)/(2*$I$5),((ABS(I82)/MAX(((G34)+(I34)*(MAX($D$16,(M82)-(K34))))*(MAX($D$16,(M82)-(K34))),0.000001))^2)/(2*$I$5)))+(0)-((ABS(I82)/MAX(((F34)+(H34)*(MAX($D$16,(AD82)-(J34))))*(MAX($D$16,(AD82)-(J34))),0.000001))^2)/(2*$I$5)</f>
        <v>635.51127869079164</v>
      </c>
      <c r="T82">
        <f ca="1">N82+((ABS(J82)/MAX(((G35)+(I35)*(MAX($D$16,(N82)-(K35))))*(MAX($D$16,(N82)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AD82)-(J35))))*(MAX($D$16,(AD82)-(J35))),0.000001)),$D$9*((((ABS(J82)/MAX(((G35)+(I35)*(MAX($D$16,(N82)-(K35))))*(MAX($D$16,(N82)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N82)-(K35))))*(MAX($D$16,(N82)-(K35))),0.000001))^2)/(2*$I$5)))))+($D$10*(ABS((X35)-(W35))/90)*MAX(((ABS(J82)/MAX(((F35)+(H35)*(MAX($D$16,(AD82)-(J35))))*(MAX($D$16,(AD82)-(J35))),0.000001))^2)/(2*$I$5),((ABS(J82)/MAX(((G35)+(I35)*(MAX($D$16,(N82)-(K35))))*(MAX($D$16,(N82)-(K35))),0.000001))^2)/(2*$I$5)))+(($D$11*0.34699541*(ABS(I82)/MAX(ABS(G82),0.000001))^2*MAX(((ABS(J82)/MAX(((F35)+(H35)*(MAX($D$16,(AD82)-(J35))))*(MAX($D$16,(AD82)-(J35))),0.000001))^2)/(2*$I$5),((ABS(J82)/MAX(((G35)+(I35)*(MAX($D$16,(N82)-(K35))))*(MAX($D$16,(N82)-(K35))),0.000001))^2)/(2*$I$5))))-((ABS(J82)/MAX(((F35)+(H35)*(MAX($D$16,(AD82)-(J35))))*(MAX($D$16,(AD82)-(J35))),0.000001))^2)/(2*$I$5)</f>
        <v>639.9742910414501</v>
      </c>
      <c r="U82">
        <f ca="1">((((G31)*(MAX($D$16,(AE82)-(K31)))^2)/2+(I31)*(MAX($D$16,(AE82)-(K31)))^3/3+(ABS(F82)^2)/($I$5*MAX(((G31)+(I31)*(MAX($D$16,(AE82)-(K31))))*(MAX($D$16,(AE82)-(K31))),0.000001)))-(IF(N6="None",((((F32)*(MAX($D$16,(AE82)-(J32)))^2)/2+(H32)*(MAX($D$16,(AE82)-(J32)))^3/3+(ABS(G82)^2)/($I$5*MAX(((F32)+(H32)*(MAX($D$16,(AE82)-(J32))))*(MAX($D$16,(AE82)-(J32))),0.000001)))*0.72785025),(((((F32)*(MAX($D$16,(AE82)-(J32)))^2)/2+(H32)*(MAX($D$16,(AE82)-(J32)))^3/3+(ABS(G82)^2)/($I$5*MAX(((F32)+(H32)*(MAX($D$16,(AE82)-(J32))))*(MAX($D$16,(AE82)-(J32))),0.000001)))*0.72785025)+((((F33)*(MAX($D$16,(AE82)-(J33)))^2)/2+(H33)*(MAX($D$16,(AE82)-(J33)))^3/3+(ABS(H82)^2)/($I$5*MAX(((F33)+(H33)*(MAX($D$16,(AE82)-(J33))))*(MAX($D$16,(AE82)-(J33))),0.000001)))*0.99999971)))))/MAX(((G31)*(MAX($D$16,(AE82)-(K31)))^2)/2+(I31)*(MAX($D$16,(AE82)-(K31)))^3/3+(ABS(F82)^2)/($I$5*MAX(((G31)+(I31)*(MAX($D$16,(AE82)-(K31))))*(MAX($D$16,(AE82)-(K31))),0.000001)),0.000001)</f>
        <v>-0.17915078666665912</v>
      </c>
      <c r="V82">
        <f ca="1">((((G32)*(MAX($D$16,(AF82)-(K32)))^2)/2+(I32)*(MAX($D$16,(AF82)-(K32)))^3/3+(ABS(G82)^2)/($I$5*MAX(((G32)+(I32)*(MAX($D$16,(AF82)-(K32))))*(MAX($D$16,(AF82)-(K32))),0.000001)))-(IF(AND(N7="None",N8="None"),0,IF(N8="None",((((F34)*(MAX($D$16,(AF82)-(J34)))^2)/2+(H34)*(MAX($D$16,(AF82)-(J34)))^3/3+(ABS(I82)^2)/($I$5*MAX(((F34)+(H34)*(MAX($D$16,(AF82)-(J34))))*(MAX($D$16,(AF82)-(J34))),0.000001)))*1),IF(N7="None",((((F35)*(MAX($D$16,(AF82)-(J35)))^2)/2+(H35)*(MAX($D$16,(AF82)-(J35)))^3/3+(ABS(J82)^2)/($I$5*MAX(((F35)+(H35)*(MAX($D$16,(AF82)-(J35))))*(MAX($D$16,(AF82)-(J35))),0.000001)))*0.30600918),(((((F34)*(MAX($D$16,(AF82)-(J34)))^2)/2+(H34)*(MAX($D$16,(AF82)-(J34)))^3/3+(ABS(I82)^2)/($I$5*MAX(((F34)+(H34)*(MAX($D$16,(AF82)-(J34))))*(MAX($D$16,(AF82)-(J34))),0.000001)))*1)+((((F35)*(MAX($D$16,(AF82)-(J35)))^2)/2+(H35)*(MAX($D$16,(AF82)-(J35)))^3/3+(ABS(J82)^2)/($I$5*MAX(((F35)+(H35)*(MAX($D$16,(AF82)-(J35))))*(MAX($D$16,(AF82)-(J35))),0.000001)))*0.30600918)))))))/MAX(((G32)*(MAX($D$16,(AF82)-(K32)))^2)/2+(I32)*(MAX($D$16,(AF82)-(K32)))^3/3+(ABS(G82)^2)/($I$5*MAX(((G32)+(I32)*(MAX($D$16,(AF82)-(K32))))*(MAX($D$16,(AF82)-(K32))),0.000001)),0.000001)</f>
        <v>-0.31205130742549086</v>
      </c>
      <c r="W82">
        <f ca="1">ABS((IF(N6="None",P82,MAX(P82,Q82)))-D82)</f>
        <v>8.0011554211978364E-4</v>
      </c>
      <c r="X82">
        <f ca="1">ABS((IF(AND(N7="None",N8="None"),E82,IF(N8="None",S82,IF(N7="None",T82,MAX(S82,T82)))))-E82)</f>
        <v>6.506335855647194E-4</v>
      </c>
      <c r="Y82">
        <f ca="1">IF($D$20=0,B82,IFERROR(IF(N6="None",1,MIN(0.98,MAX(0.02,B82+$D$14*((Q82-P82)/MAX(ABS(D82),1))))),B82))</f>
        <v>0.98</v>
      </c>
      <c r="Z82">
        <f ca="1">IF($D$20=0,C82,IFERROR(IF(AND(N7="None",N8="None"),C82,IF(N8="None",1,IF(N7="None",0,MIN(0.98,MAX(0.02,C82+$D$14*((T82-S82)/MAX(ABS(E82),1))))))),C82))</f>
        <v>0.98</v>
      </c>
      <c r="AA82">
        <f t="shared" ca="1" si="15"/>
        <v>640.05160562568153</v>
      </c>
      <c r="AB82">
        <f t="shared" ca="1" si="16"/>
        <v>639.97360717143874</v>
      </c>
      <c r="AC82">
        <f ca="1">IF($D$20=0,D82,IF(AC82=0,(IF(N6="None",P82,MAX(P82,Q82))),IF(ABS((IF(N6="None",P82,MAX(P82,Q82)))-AC82)&lt;$D$19,AC82,MAX((K31)+$D$16,AC82+$D$13*(((IF(N6="None",P82,MAX(P82,Q82)))-AC82))))))</f>
        <v>640.05170114865803</v>
      </c>
      <c r="AD82">
        <f ca="1">IF($D$20=0,E82,IF(AD82=0,(IF(AND(N7="None",N8="None"),E82,IF(N8="None",S82,IF(N7="None",T82,MAX(S82,T82))))),IF(ABS((IF(AND(N7="None",N8="None"),E82,IF(N8="None",S82,IF(N7="None",T82,MAX(S82,T82)))))-AD82)&lt;$D$19,AD82,MAX((K32)+$D$16,AD82+$D$13*(((IF(AND(N7="None",N8="None"),E82,IF(N8="None",S82,IF(N7="None",T82,MAX(S82,T82)))))-AD82))))))</f>
        <v>639.97354544664802</v>
      </c>
      <c r="AE82">
        <f ca="1">IF($D$20=0,D82,IF(AE82=0,O82,IF(ABS(U82)&lt;$D$19,AE82,MAX((K31)+$D$16,AE82+($D$13*(((O82)-AE82)+(U82*MAX(ABS(AE82-(K31)),1))))))))</f>
        <v>636.46252872339687</v>
      </c>
      <c r="AF82">
        <f ca="1">IF($D$20=0,E82,IF(AF82=0,R82,IF(ABS(V82)&lt;$D$19,AF82,MAX((K32)+$D$16,AF82+($D$13*(((R82)-AF82)+(V82*MAX(ABS(AF82-(K32)),1))))))))</f>
        <v>634.67707815303868</v>
      </c>
      <c r="AG82">
        <f ca="1">((G31)*(MAX($D$16,(AC82)-(K31)))^2)/2+(I31)*(MAX($D$16,(AC82)-(K31)))^3/3+(ABS(F82)^2)/($I$5*MAX(((G31)+(I31)*(MAX($D$16,(AC82)-(K31))))*(MAX($D$16,(AC82)-(K31))),0.000001))</f>
        <v>115.57826691858185</v>
      </c>
      <c r="AH82">
        <f ca="1">((G31)*(MAX($D$16,(AE82)-(K31)))^2)/2+(I31)*(MAX($D$16,(AE82)-(K31)))^3/3+(ABS(F82)^2)/($I$5*MAX(((G31)+(I31)*(MAX($D$16,(AE82)-(K31))))*(MAX($D$16,(AE82)-(K31))),0.000001))</f>
        <v>34.04098728388847</v>
      </c>
      <c r="AI82">
        <f ca="1">((G32)*(MAX($D$16,(AD82)-(K32)))^2)/2+(I32)*(MAX($D$16,(AD82)-(K32)))^3/3+(ABS(G82)^2)/($I$5*MAX(((G32)+(I32)*(MAX($D$16,(AD82)-(K32))))*(MAX($D$16,(AD82)-(K32))),0.000001))</f>
        <v>337.89540579538573</v>
      </c>
      <c r="AJ82">
        <f ca="1">((G32)*(MAX($D$16,(AF82)-(K32)))^2)/2+(I32)*(MAX($D$16,(AF82)-(K32)))^3/3+(ABS(G82)^2)/($I$5*MAX(((G32)+(I32)*(MAX($D$16,(AF82)-(K32))))*(MAX($D$16,(AF82)-(K32))),0.000001))</f>
        <v>49.33812018332047</v>
      </c>
      <c r="AK82" t="str">
        <f t="shared" ca="1" si="17"/>
        <v>Subcritical</v>
      </c>
      <c r="AL82" t="str">
        <f t="shared" ca="1" si="18"/>
        <v>Subcritical</v>
      </c>
      <c r="AM82">
        <f t="shared" ca="1" si="19"/>
        <v>640.05160562568153</v>
      </c>
      <c r="AN82">
        <f t="shared" ca="1" si="20"/>
        <v>639.97360717143874</v>
      </c>
      <c r="AO82">
        <f t="shared" ca="1" si="21"/>
        <v>1.4695842537548742E-4</v>
      </c>
      <c r="AP82">
        <f t="shared" ca="1" si="22"/>
        <v>9.4961216518640867E-5</v>
      </c>
    </row>
    <row r="83" spans="1:42" x14ac:dyDescent="0.35">
      <c r="A83">
        <v>40</v>
      </c>
      <c r="B83">
        <v>1</v>
      </c>
      <c r="C83">
        <f t="shared" ca="1" si="23"/>
        <v>0.98</v>
      </c>
      <c r="D83">
        <f t="shared" ca="1" si="24"/>
        <v>640.05160562568153</v>
      </c>
      <c r="E83">
        <f t="shared" ca="1" si="25"/>
        <v>639.97360717143874</v>
      </c>
      <c r="F83">
        <f t="shared" si="14"/>
        <v>51</v>
      </c>
      <c r="G83">
        <f>IF(N6="None",F83,MAX(0,F83*B83))</f>
        <v>51</v>
      </c>
      <c r="H83">
        <f>IF(N6="None",0,MAX(0,F83-G83))</f>
        <v>0</v>
      </c>
      <c r="I83">
        <f ca="1">IF(AND(N7="None",N8="None"),0,IF(N8="None",G83,IF(N7="None",0,MAX(0,G83*C83))))</f>
        <v>49.98</v>
      </c>
      <c r="J83">
        <f ca="1">IF(AND(N7="None",N8="None"),0,IF(N8="None",0,IF(N7="None",G83,MAX(0,G83-I83))))</f>
        <v>1.0200000000000031</v>
      </c>
      <c r="K83">
        <f>P5</f>
        <v>637</v>
      </c>
      <c r="L83">
        <f>P6</f>
        <v>637.1</v>
      </c>
      <c r="M83">
        <f>P7</f>
        <v>635.5</v>
      </c>
      <c r="N83">
        <f>P8</f>
        <v>631.54999999999995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636.85030574695588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640.05233473298188</v>
      </c>
      <c r="Q83">
        <f ca="1">L83+((ABS(H83)/MAX(((G33)+(I33)*(MAX($D$16,(L83)-(K33))))*(MAX($D$16,(L83)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AC83)-(J33))))*(MAX($D$16,(AC83)-(J33))),0.000001)),$D$9*((((ABS(H83)/MAX(((G33)+(I33)*(MAX($D$16,(L83)-(K33))))*(MAX($D$16,(L83)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L83)-(K33))))*(MAX($D$16,(L83)-(K33))),0.000001))^2)/(2*$I$5)))))+($D$10*(ABS((X33)-(W33))/90)*MAX(((ABS(H83)/MAX(((F33)+(H33)*(MAX($D$16,(AC83)-(J33))))*(MAX($D$16,(AC83)-(J33))),0.000001))^2)/(2*$I$5),((ABS(H83)/MAX(((G33)+(I33)*(MAX($D$16,(L83)-(K33))))*(MAX($D$16,(L83)-(K33))),0.000001))^2)/(2*$I$5)))+(($D$11*0.00000015*(ABS(G83)/MAX(ABS(F83),0.000001))^2*MAX(((ABS(H83)/MAX(((F33)+(H33)*(MAX($D$16,(AC83)-(J33))))*(MAX($D$16,(AC83)-(J33))),0.000001))^2)/(2*$I$5),((ABS(H83)/MAX(((G33)+(I33)*(MAX($D$16,(L83)-(K33))))*(MAX($D$16,(L83)-(K33))),0.000001))^2)/(2*$I$5))))-((ABS(H83)/MAX(((F33)+(H33)*(MAX($D$16,(AC83)-(J33))))*(MAX($D$16,(AC83)-(J33))),0.000001))^2)/(2*$I$5)</f>
        <v>637.1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635.55147030420267</v>
      </c>
      <c r="S83">
        <f ca="1">M83+((ABS(I83)/MAX(((G34)+(I34)*(MAX($D$16,(M83)-(K34))))*(MAX($D$16,(M83)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AD83)-(J34))))*(MAX($D$16,(AD83)-(J34))),0.000001)),$D$9*((((ABS(I83)/MAX(((G34)+(I34)*(MAX($D$16,(M83)-(K34))))*(MAX($D$16,(M83)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M83)-(K34))))*(MAX($D$16,(M83)-(K34))),0.000001))^2)/(2*$I$5)))))+($D$10*(ABS((X34)-(W34))/90)*MAX(((ABS(I83)/MAX(((F34)+(H34)*(MAX($D$16,(AD83)-(J34))))*(MAX($D$16,(AD83)-(J34))),0.000001))^2)/(2*$I$5),((ABS(I83)/MAX(((G34)+(I34)*(MAX($D$16,(M83)-(K34))))*(MAX($D$16,(M83)-(K34))),0.000001))^2)/(2*$I$5)))+(0)-((ABS(I83)/MAX(((F34)+(H34)*(MAX($D$16,(AD83)-(J34))))*(MAX($D$16,(AD83)-(J34))),0.000001))^2)/(2*$I$5)</f>
        <v>635.51127858753239</v>
      </c>
      <c r="T83">
        <f ca="1">N83+((ABS(J83)/MAX(((G35)+(I35)*(MAX($D$16,(N83)-(K35))))*(MAX($D$16,(N83)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AD83)-(J35))))*(MAX($D$16,(AD83)-(J35))),0.000001)),$D$9*((((ABS(J83)/MAX(((G35)+(I35)*(MAX($D$16,(N83)-(K35))))*(MAX($D$16,(N83)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N83)-(K35))))*(MAX($D$16,(N83)-(K35))),0.000001))^2)/(2*$I$5)))))+($D$10*(ABS((X35)-(W35))/90)*MAX(((ABS(J83)/MAX(((F35)+(H35)*(MAX($D$16,(AD83)-(J35))))*(MAX($D$16,(AD83)-(J35))),0.000001))^2)/(2*$I$5),((ABS(J83)/MAX(((G35)+(I35)*(MAX($D$16,(N83)-(K35))))*(MAX($D$16,(N83)-(K35))),0.000001))^2)/(2*$I$5)))+(($D$11*0.34699541*(ABS(I83)/MAX(ABS(G83),0.000001))^2*MAX(((ABS(J83)/MAX(((F35)+(H35)*(MAX($D$16,(AD83)-(J35))))*(MAX($D$16,(AD83)-(J35))),0.000001))^2)/(2*$I$5),((ABS(J83)/MAX(((G35)+(I35)*(MAX($D$16,(N83)-(K35))))*(MAX($D$16,(N83)-(K35))),0.000001))^2)/(2*$I$5))))-((ABS(J83)/MAX(((F35)+(H35)*(MAX($D$16,(AD83)-(J35))))*(MAX($D$16,(AD83)-(J35))),0.000001))^2)/(2*$I$5)</f>
        <v>639.97429104141247</v>
      </c>
      <c r="U83">
        <f ca="1">((((G31)*(MAX($D$16,(AE83)-(K31)))^2)/2+(I31)*(MAX($D$16,(AE83)-(K31)))^3/3+(ABS(F83)^2)/($I$5*MAX(((G31)+(I31)*(MAX($D$16,(AE83)-(K31))))*(MAX($D$16,(AE83)-(K31))),0.000001)))-(IF(N6="None",((((F32)*(MAX($D$16,(AE83)-(J32)))^2)/2+(H32)*(MAX($D$16,(AE83)-(J32)))^3/3+(ABS(G83)^2)/($I$5*MAX(((F32)+(H32)*(MAX($D$16,(AE83)-(J32))))*(MAX($D$16,(AE83)-(J32))),0.000001)))*0.72785025),(((((F32)*(MAX($D$16,(AE83)-(J32)))^2)/2+(H32)*(MAX($D$16,(AE83)-(J32)))^3/3+(ABS(G83)^2)/($I$5*MAX(((F32)+(H32)*(MAX($D$16,(AE83)-(J32))))*(MAX($D$16,(AE83)-(J32))),0.000001)))*0.72785025)+((((F33)*(MAX($D$16,(AE83)-(J33)))^2)/2+(H33)*(MAX($D$16,(AE83)-(J33)))^3/3+(ABS(H83)^2)/($I$5*MAX(((F33)+(H33)*(MAX($D$16,(AE83)-(J33))))*(MAX($D$16,(AE83)-(J33))),0.000001)))*0.99999971)))))/MAX(((G31)*(MAX($D$16,(AE83)-(K31)))^2)/2+(I31)*(MAX($D$16,(AE83)-(K31)))^3/3+(ABS(F83)^2)/($I$5*MAX(((G31)+(I31)*(MAX($D$16,(AE83)-(K31))))*(MAX($D$16,(AE83)-(K31))),0.000001)),0.000001)</f>
        <v>-0.17915078666665912</v>
      </c>
      <c r="V83">
        <f ca="1">((((G32)*(MAX($D$16,(AF83)-(K32)))^2)/2+(I32)*(MAX($D$16,(AF83)-(K32)))^3/3+(ABS(G83)^2)/($I$5*MAX(((G32)+(I32)*(MAX($D$16,(AF83)-(K32))))*(MAX($D$16,(AF83)-(K32))),0.000001)))-(IF(AND(N7="None",N8="None"),0,IF(N8="None",((((F34)*(MAX($D$16,(AF83)-(J34)))^2)/2+(H34)*(MAX($D$16,(AF83)-(J34)))^3/3+(ABS(I83)^2)/($I$5*MAX(((F34)+(H34)*(MAX($D$16,(AF83)-(J34))))*(MAX($D$16,(AF83)-(J34))),0.000001)))*1),IF(N7="None",((((F35)*(MAX($D$16,(AF83)-(J35)))^2)/2+(H35)*(MAX($D$16,(AF83)-(J35)))^3/3+(ABS(J83)^2)/($I$5*MAX(((F35)+(H35)*(MAX($D$16,(AF83)-(J35))))*(MAX($D$16,(AF83)-(J35))),0.000001)))*0.30600918),(((((F34)*(MAX($D$16,(AF83)-(J34)))^2)/2+(H34)*(MAX($D$16,(AF83)-(J34)))^3/3+(ABS(I83)^2)/($I$5*MAX(((F34)+(H34)*(MAX($D$16,(AF83)-(J34))))*(MAX($D$16,(AF83)-(J34))),0.000001)))*1)+((((F35)*(MAX($D$16,(AF83)-(J35)))^2)/2+(H35)*(MAX($D$16,(AF83)-(J35)))^3/3+(ABS(J83)^2)/($I$5*MAX(((F35)+(H35)*(MAX($D$16,(AF83)-(J35))))*(MAX($D$16,(AF83)-(J35))),0.000001)))*0.30600918)))))))/MAX(((G32)*(MAX($D$16,(AF83)-(K32)))^2)/2+(I32)*(MAX($D$16,(AF83)-(K32)))^3/3+(ABS(G83)^2)/($I$5*MAX(((G32)+(I32)*(MAX($D$16,(AF83)-(K32))))*(MAX($D$16,(AF83)-(K32))),0.000001)),0.000001)</f>
        <v>-0.31205130742549086</v>
      </c>
      <c r="W83">
        <f ca="1">ABS((IF(N6="None",P83,MAX(P83,Q83)))-D83)</f>
        <v>7.291073003443671E-4</v>
      </c>
      <c r="X83">
        <f ca="1">ABS((IF(AND(N7="None",N8="None"),E83,IF(N8="None",S83,IF(N7="None",T83,MAX(S83,T83)))))-E83)</f>
        <v>6.838699737272691E-4</v>
      </c>
      <c r="Y83">
        <f ca="1">IF($D$20=0,B83,IFERROR(IF(N6="None",1,MIN(0.98,MAX(0.02,B83+$D$14*((Q83-P83)/MAX(ABS(D83),1))))),B83))</f>
        <v>0.98</v>
      </c>
      <c r="Z83">
        <f ca="1">IF($D$20=0,C83,IFERROR(IF(AND(N7="None",N8="None"),C83,IF(N8="None",1,IF(N7="None",0,MIN(0.98,MAX(0.02,C83+$D$14*((T83-S83)/MAX(ABS(E83),1))))))),C83))</f>
        <v>0.98</v>
      </c>
      <c r="AA83">
        <f t="shared" ca="1" si="15"/>
        <v>640.05162479233377</v>
      </c>
      <c r="AB83">
        <f t="shared" ca="1" si="16"/>
        <v>639.97357827649364</v>
      </c>
      <c r="AC83">
        <f ca="1">IF($D$20=0,D83,IF(AC83=0,(IF(N6="None",P83,MAX(P83,Q83))),IF(ABS((IF(N6="None",P83,MAX(P83,Q83)))-AC83)&lt;$D$19,AC83,MAX((K31)+$D$16,AC83+$D$13*(((IF(N6="None",P83,MAX(P83,Q83)))-AC83))))))</f>
        <v>640.0516603875451</v>
      </c>
      <c r="AD83">
        <f ca="1">IF($D$20=0,E83,IF(AD83=0,(IF(AND(N7="None",N8="None"),E83,IF(N8="None",S83,IF(N7="None",T83,MAX(S83,T83))))),IF(ABS((IF(AND(N7="None",N8="None"),E83,IF(N8="None",S83,IF(N7="None",T83,MAX(S83,T83)))))-AD83)&lt;$D$19,AD83,MAX((K32)+$D$16,AD83+$D$13*(((IF(AND(N7="None",N8="None"),E83,IF(N8="None",S83,IF(N7="None",T83,MAX(S83,T83)))))-AD83))))))</f>
        <v>639.97352461445269</v>
      </c>
      <c r="AE83">
        <f ca="1">IF($D$20=0,D83,IF(AE83=0,O83,IF(ABS(U83)&lt;$D$19,AE83,MAX((K31)+$D$16,AE83+($D$13*(((O83)-AE83)+(U83*MAX(ABS(AE83-(K31)),1))))))))</f>
        <v>636.46252872339687</v>
      </c>
      <c r="AF83">
        <f ca="1">IF($D$20=0,E83,IF(AF83=0,R83,IF(ABS(V83)&lt;$D$19,AF83,MAX((K32)+$D$16,AF83+($D$13*(((R83)-AF83)+(V83*MAX(ABS(AF83-(K32)),1))))))))</f>
        <v>634.67707815303868</v>
      </c>
      <c r="AG83">
        <f ca="1">((G31)*(MAX($D$16,(AC83)-(K31)))^2)/2+(I31)*(MAX($D$16,(AC83)-(K31)))^3/3+(ABS(F83)^2)/($I$5*MAX(((G31)+(I31)*(MAX($D$16,(AC83)-(K31))))*(MAX($D$16,(AC83)-(K31))),0.000001))</f>
        <v>115.57677867419211</v>
      </c>
      <c r="AH83">
        <f ca="1">((G31)*(MAX($D$16,(AE83)-(K31)))^2)/2+(I31)*(MAX($D$16,(AE83)-(K31)))^3/3+(ABS(F83)^2)/($I$5*MAX(((G31)+(I31)*(MAX($D$16,(AE83)-(K31))))*(MAX($D$16,(AE83)-(K31))),0.000001))</f>
        <v>34.04098728388847</v>
      </c>
      <c r="AI83">
        <f ca="1">((G32)*(MAX($D$16,(AD83)-(K32)))^2)/2+(I32)*(MAX($D$16,(AD83)-(K32)))^3/3+(ABS(G83)^2)/($I$5*MAX(((G32)+(I32)*(MAX($D$16,(AD83)-(K32))))*(MAX($D$16,(AD83)-(K32))),0.000001))</f>
        <v>337.89369219002953</v>
      </c>
      <c r="AJ83">
        <f ca="1">((G32)*(MAX($D$16,(AF83)-(K32)))^2)/2+(I32)*(MAX($D$16,(AF83)-(K32)))^3/3+(ABS(G83)^2)/($I$5*MAX(((G32)+(I32)*(MAX($D$16,(AF83)-(K32))))*(MAX($D$16,(AF83)-(K32))),0.000001))</f>
        <v>49.33812018332047</v>
      </c>
      <c r="AK83" t="str">
        <f t="shared" ca="1" si="17"/>
        <v>Subcritical</v>
      </c>
      <c r="AL83" t="str">
        <f t="shared" ca="1" si="18"/>
        <v>Subcritical</v>
      </c>
      <c r="AM83">
        <f t="shared" ca="1" si="19"/>
        <v>640.05162479233377</v>
      </c>
      <c r="AN83">
        <f t="shared" ca="1" si="20"/>
        <v>639.97357827649364</v>
      </c>
      <c r="AO83">
        <f t="shared" ca="1" si="21"/>
        <v>5.4761863566454849E-5</v>
      </c>
      <c r="AP83">
        <f t="shared" ca="1" si="22"/>
        <v>8.2556986058079929E-5</v>
      </c>
    </row>
    <row r="84" spans="1:42" x14ac:dyDescent="0.35">
      <c r="A84">
        <v>41</v>
      </c>
      <c r="B84">
        <v>1</v>
      </c>
      <c r="C84">
        <f t="shared" ca="1" si="23"/>
        <v>0.98</v>
      </c>
      <c r="D84">
        <f t="shared" ca="1" si="24"/>
        <v>640.05162479233377</v>
      </c>
      <c r="E84">
        <f t="shared" ca="1" si="25"/>
        <v>639.97357827649364</v>
      </c>
      <c r="F84">
        <f t="shared" si="14"/>
        <v>51</v>
      </c>
      <c r="G84">
        <f>IF(N6="None",F84,MAX(0,F84*B84))</f>
        <v>51</v>
      </c>
      <c r="H84">
        <f>IF(N6="None",0,MAX(0,F84-G84))</f>
        <v>0</v>
      </c>
      <c r="I84">
        <f ca="1">IF(AND(N7="None",N8="None"),0,IF(N8="None",G84,IF(N7="None",0,MAX(0,G84*C84))))</f>
        <v>49.98</v>
      </c>
      <c r="J84">
        <f ca="1">IF(AND(N7="None",N8="None"),0,IF(N8="None",0,IF(N7="None",G84,MAX(0,G84-I84))))</f>
        <v>1.0200000000000031</v>
      </c>
      <c r="K84">
        <f>P5</f>
        <v>637</v>
      </c>
      <c r="L84">
        <f>P6</f>
        <v>637.1</v>
      </c>
      <c r="M84">
        <f>P7</f>
        <v>635.5</v>
      </c>
      <c r="N84">
        <f>P8</f>
        <v>631.54999999999995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636.85030574695588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640.05231637272823</v>
      </c>
      <c r="Q84">
        <f ca="1">L84+((ABS(H84)/MAX(((G33)+(I33)*(MAX($D$16,(L84)-(K33))))*(MAX($D$16,(L84)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AC84)-(J33))))*(MAX($D$16,(AC84)-(J33))),0.000001)),$D$9*((((ABS(H84)/MAX(((G33)+(I33)*(MAX($D$16,(L84)-(K33))))*(MAX($D$16,(L84)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L84)-(K33))))*(MAX($D$16,(L84)-(K33))),0.000001))^2)/(2*$I$5)))))+($D$10*(ABS((X33)-(W33))/90)*MAX(((ABS(H84)/MAX(((F33)+(H33)*(MAX($D$16,(AC84)-(J33))))*(MAX($D$16,(AC84)-(J33))),0.000001))^2)/(2*$I$5),((ABS(H84)/MAX(((G33)+(I33)*(MAX($D$16,(L84)-(K33))))*(MAX($D$16,(L84)-(K33))),0.000001))^2)/(2*$I$5)))+(($D$11*0.00000015*(ABS(G84)/MAX(ABS(F84),0.000001))^2*MAX(((ABS(H84)/MAX(((F33)+(H33)*(MAX($D$16,(AC84)-(J33))))*(MAX($D$16,(AC84)-(J33))),0.000001))^2)/(2*$I$5),((ABS(H84)/MAX(((G33)+(I33)*(MAX($D$16,(L84)-(K33))))*(MAX($D$16,(L84)-(K33))),0.000001))^2)/(2*$I$5))))-((ABS(H84)/MAX(((F33)+(H33)*(MAX($D$16,(AC84)-(J33))))*(MAX($D$16,(AC84)-(J33))),0.000001))^2)/(2*$I$5)</f>
        <v>637.1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635.55147030420267</v>
      </c>
      <c r="S84">
        <f ca="1">M84+((ABS(I84)/MAX(((G34)+(I34)*(MAX($D$16,(M84)-(K34))))*(MAX($D$16,(M84)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AD84)-(J34))))*(MAX($D$16,(AD84)-(J34))),0.000001)),$D$9*((((ABS(I84)/MAX(((G34)+(I34)*(MAX($D$16,(M84)-(K34))))*(MAX($D$16,(M84)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M84)-(K34))))*(MAX($D$16,(M84)-(K34))),0.000001))^2)/(2*$I$5)))))+($D$10*(ABS((X34)-(W34))/90)*MAX(((ABS(I84)/MAX(((F34)+(H34)*(MAX($D$16,(AD84)-(J34))))*(MAX($D$16,(AD84)-(J34))),0.000001))^2)/(2*$I$5),((ABS(I84)/MAX(((G34)+(I34)*(MAX($D$16,(M84)-(K34))))*(MAX($D$16,(M84)-(K34))),0.000001))^2)/(2*$I$5)))+(0)-((ABS(I84)/MAX(((F34)+(H34)*(MAX($D$16,(AD84)-(J34))))*(MAX($D$16,(AD84)-(J34))),0.000001))^2)/(2*$I$5)</f>
        <v>635.51127849068257</v>
      </c>
      <c r="T84">
        <f ca="1">N84+((ABS(J84)/MAX(((G35)+(I35)*(MAX($D$16,(N84)-(K35))))*(MAX($D$16,(N84)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AD84)-(J35))))*(MAX($D$16,(AD84)-(J35))),0.000001)),$D$9*((((ABS(J84)/MAX(((G35)+(I35)*(MAX($D$16,(N84)-(K35))))*(MAX($D$16,(N84)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N84)-(K35))))*(MAX($D$16,(N84)-(K35))),0.000001))^2)/(2*$I$5)))))+($D$10*(ABS((X35)-(W35))/90)*MAX(((ABS(J84)/MAX(((F35)+(H35)*(MAX($D$16,(AD84)-(J35))))*(MAX($D$16,(AD84)-(J35))),0.000001))^2)/(2*$I$5),((ABS(J84)/MAX(((G35)+(I35)*(MAX($D$16,(N84)-(K35))))*(MAX($D$16,(N84)-(K35))),0.000001))^2)/(2*$I$5)))+(($D$11*0.34699541*(ABS(I84)/MAX(ABS(G84),0.000001))^2*MAX(((ABS(J84)/MAX(((F35)+(H35)*(MAX($D$16,(AD84)-(J35))))*(MAX($D$16,(AD84)-(J35))),0.000001))^2)/(2*$I$5),((ABS(J84)/MAX(((G35)+(I35)*(MAX($D$16,(N84)-(K35))))*(MAX($D$16,(N84)-(K35))),0.000001))^2)/(2*$I$5))))-((ABS(J84)/MAX(((F35)+(H35)*(MAX($D$16,(AD84)-(J35))))*(MAX($D$16,(AD84)-(J35))),0.000001))^2)/(2*$I$5)</f>
        <v>639.97429104137723</v>
      </c>
      <c r="U84">
        <f ca="1">((((G31)*(MAX($D$16,(AE84)-(K31)))^2)/2+(I31)*(MAX($D$16,(AE84)-(K31)))^3/3+(ABS(F84)^2)/($I$5*MAX(((G31)+(I31)*(MAX($D$16,(AE84)-(K31))))*(MAX($D$16,(AE84)-(K31))),0.000001)))-(IF(N6="None",((((F32)*(MAX($D$16,(AE84)-(J32)))^2)/2+(H32)*(MAX($D$16,(AE84)-(J32)))^3/3+(ABS(G84)^2)/($I$5*MAX(((F32)+(H32)*(MAX($D$16,(AE84)-(J32))))*(MAX($D$16,(AE84)-(J32))),0.000001)))*0.72785025),(((((F32)*(MAX($D$16,(AE84)-(J32)))^2)/2+(H32)*(MAX($D$16,(AE84)-(J32)))^3/3+(ABS(G84)^2)/($I$5*MAX(((F32)+(H32)*(MAX($D$16,(AE84)-(J32))))*(MAX($D$16,(AE84)-(J32))),0.000001)))*0.72785025)+((((F33)*(MAX($D$16,(AE84)-(J33)))^2)/2+(H33)*(MAX($D$16,(AE84)-(J33)))^3/3+(ABS(H84)^2)/($I$5*MAX(((F33)+(H33)*(MAX($D$16,(AE84)-(J33))))*(MAX($D$16,(AE84)-(J33))),0.000001)))*0.99999971)))))/MAX(((G31)*(MAX($D$16,(AE84)-(K31)))^2)/2+(I31)*(MAX($D$16,(AE84)-(K31)))^3/3+(ABS(F84)^2)/($I$5*MAX(((G31)+(I31)*(MAX($D$16,(AE84)-(K31))))*(MAX($D$16,(AE84)-(K31))),0.000001)),0.000001)</f>
        <v>-0.17915078666665912</v>
      </c>
      <c r="V84">
        <f ca="1">((((G32)*(MAX($D$16,(AF84)-(K32)))^2)/2+(I32)*(MAX($D$16,(AF84)-(K32)))^3/3+(ABS(G84)^2)/($I$5*MAX(((G32)+(I32)*(MAX($D$16,(AF84)-(K32))))*(MAX($D$16,(AF84)-(K32))),0.000001)))-(IF(AND(N7="None",N8="None"),0,IF(N8="None",((((F34)*(MAX($D$16,(AF84)-(J34)))^2)/2+(H34)*(MAX($D$16,(AF84)-(J34)))^3/3+(ABS(I84)^2)/($I$5*MAX(((F34)+(H34)*(MAX($D$16,(AF84)-(J34))))*(MAX($D$16,(AF84)-(J34))),0.000001)))*1),IF(N7="None",((((F35)*(MAX($D$16,(AF84)-(J35)))^2)/2+(H35)*(MAX($D$16,(AF84)-(J35)))^3/3+(ABS(J84)^2)/($I$5*MAX(((F35)+(H35)*(MAX($D$16,(AF84)-(J35))))*(MAX($D$16,(AF84)-(J35))),0.000001)))*0.30600918),(((((F34)*(MAX($D$16,(AF84)-(J34)))^2)/2+(H34)*(MAX($D$16,(AF84)-(J34)))^3/3+(ABS(I84)^2)/($I$5*MAX(((F34)+(H34)*(MAX($D$16,(AF84)-(J34))))*(MAX($D$16,(AF84)-(J34))),0.000001)))*1)+((((F35)*(MAX($D$16,(AF84)-(J35)))^2)/2+(H35)*(MAX($D$16,(AF84)-(J35)))^3/3+(ABS(J84)^2)/($I$5*MAX(((F35)+(H35)*(MAX($D$16,(AF84)-(J35))))*(MAX($D$16,(AF84)-(J35))),0.000001)))*0.30600918)))))))/MAX(((G32)*(MAX($D$16,(AF84)-(K32)))^2)/2+(I32)*(MAX($D$16,(AF84)-(K32)))^3/3+(ABS(G84)^2)/($I$5*MAX(((G32)+(I32)*(MAX($D$16,(AF84)-(K32))))*(MAX($D$16,(AF84)-(K32))),0.000001)),0.000001)</f>
        <v>-0.31205130742549086</v>
      </c>
      <c r="W84">
        <f ca="1">ABS((IF(N6="None",P84,MAX(P84,Q84)))-D84)</f>
        <v>6.9158039445937902E-4</v>
      </c>
      <c r="X84">
        <f ca="1">ABS((IF(AND(N7="None",N8="None"),E84,IF(N8="None",S84,IF(N7="None",T84,MAX(S84,T84)))))-E84)</f>
        <v>7.1276488358762435E-4</v>
      </c>
      <c r="Y84">
        <f ca="1">IF($D$20=0,B84,IFERROR(IF(N6="None",1,MIN(0.98,MAX(0.02,B84+$D$14*((Q84-P84)/MAX(ABS(D84),1))))),B84))</f>
        <v>0.98</v>
      </c>
      <c r="Z84">
        <f ca="1">IF($D$20=0,C84,IFERROR(IF(AND(N7="None",N8="None"),C84,IF(N8="None",1,IF(N7="None",0,MIN(0.98,MAX(0.02,C84+$D$14*((T84-S84)/MAX(ABS(E84),1))))))),C84))</f>
        <v>0.98</v>
      </c>
      <c r="AA84">
        <f t="shared" ca="1" si="15"/>
        <v>640.05162390282089</v>
      </c>
      <c r="AB84">
        <f t="shared" ca="1" si="16"/>
        <v>639.97355265614601</v>
      </c>
      <c r="AC84">
        <f ca="1">IF($D$20=0,D84,IF(AC84=0,(IF(N6="None",P84,MAX(P84,Q84))),IF(ABS((IF(N6="None",P84,MAX(P84,Q84)))-AC84)&lt;$D$19,AC84,MAX((K31)+$D$16,AC84+$D$13*(((IF(N6="None",P84,MAX(P84,Q84)))-AC84))))))</f>
        <v>640.05162225086826</v>
      </c>
      <c r="AD84">
        <f ca="1">IF($D$20=0,E84,IF(AD84=0,(IF(AND(N7="None",N8="None"),E84,IF(N8="None",S84,IF(N7="None",T84,MAX(S84,T84))))),IF(ABS((IF(AND(N7="None",N8="None"),E84,IF(N8="None",S84,IF(N7="None",T84,MAX(S84,T84)))))-AD84)&lt;$D$19,AD84,MAX((K32)+$D$16,AD84+$D$13*(((IF(AND(N7="None",N8="None"),E84,IF(N8="None",S84,IF(N7="None",T84,MAX(S84,T84)))))-AD84))))))</f>
        <v>639.97350507550038</v>
      </c>
      <c r="AE84">
        <f ca="1">IF($D$20=0,D84,IF(AE84=0,O84,IF(ABS(U84)&lt;$D$19,AE84,MAX((K31)+$D$16,AE84+($D$13*(((O84)-AE84)+(U84*MAX(ABS(AE84-(K31)),1))))))))</f>
        <v>636.46252872339687</v>
      </c>
      <c r="AF84">
        <f ca="1">IF($D$20=0,E84,IF(AF84=0,R84,IF(ABS(V84)&lt;$D$19,AF84,MAX((K32)+$D$16,AF84+($D$13*(((R84)-AF84)+(V84*MAX(ABS(AF84-(K32)),1))))))))</f>
        <v>634.67707815303868</v>
      </c>
      <c r="AG84">
        <f ca="1">((G31)*(MAX($D$16,(AC84)-(K31)))^2)/2+(I31)*(MAX($D$16,(AC84)-(K31)))^3/3+(ABS(F84)^2)/($I$5*MAX(((G31)+(I31)*(MAX($D$16,(AC84)-(K31))))*(MAX($D$16,(AC84)-(K31))),0.000001))</f>
        <v>115.57538626208471</v>
      </c>
      <c r="AH84">
        <f ca="1">((G31)*(MAX($D$16,(AE84)-(K31)))^2)/2+(I31)*(MAX($D$16,(AE84)-(K31)))^3/3+(ABS(F84)^2)/($I$5*MAX(((G31)+(I31)*(MAX($D$16,(AE84)-(K31))))*(MAX($D$16,(AE84)-(K31))),0.000001))</f>
        <v>34.04098728388847</v>
      </c>
      <c r="AI84">
        <f ca="1">((G32)*(MAX($D$16,(AD84)-(K32)))^2)/2+(I32)*(MAX($D$16,(AD84)-(K32)))^3/3+(ABS(G84)^2)/($I$5*MAX(((G32)+(I32)*(MAX($D$16,(AD84)-(K32))))*(MAX($D$16,(AD84)-(K32))),0.000001))</f>
        <v>337.89208496774091</v>
      </c>
      <c r="AJ84">
        <f ca="1">((G32)*(MAX($D$16,(AF84)-(K32)))^2)/2+(I32)*(MAX($D$16,(AF84)-(K32)))^3/3+(ABS(G84)^2)/($I$5*MAX(((G32)+(I32)*(MAX($D$16,(AF84)-(K32))))*(MAX($D$16,(AF84)-(K32))),0.000001))</f>
        <v>49.33812018332047</v>
      </c>
      <c r="AK84" t="str">
        <f t="shared" ca="1" si="17"/>
        <v>Subcritical</v>
      </c>
      <c r="AL84" t="str">
        <f t="shared" ca="1" si="18"/>
        <v>Subcritical</v>
      </c>
      <c r="AM84">
        <f t="shared" ca="1" si="19"/>
        <v>640.05162390282089</v>
      </c>
      <c r="AN84">
        <f t="shared" ca="1" si="20"/>
        <v>639.97355265614601</v>
      </c>
      <c r="AO84">
        <f t="shared" ca="1" si="21"/>
        <v>2.5414655056010815E-6</v>
      </c>
      <c r="AP84">
        <f t="shared" ca="1" si="22"/>
        <v>7.3200993256250513E-5</v>
      </c>
    </row>
    <row r="85" spans="1:42" x14ac:dyDescent="0.35">
      <c r="A85">
        <v>42</v>
      </c>
      <c r="B85">
        <v>1</v>
      </c>
      <c r="C85">
        <f t="shared" ca="1" si="23"/>
        <v>0.98</v>
      </c>
      <c r="D85">
        <f t="shared" ca="1" si="24"/>
        <v>640.05162390282089</v>
      </c>
      <c r="E85">
        <f t="shared" ca="1" si="25"/>
        <v>639.97355265614601</v>
      </c>
      <c r="F85">
        <f t="shared" si="14"/>
        <v>51</v>
      </c>
      <c r="G85">
        <f>IF(N6="None",F85,MAX(0,F85*B85))</f>
        <v>51</v>
      </c>
      <c r="H85">
        <f>IF(N6="None",0,MAX(0,F85-G85))</f>
        <v>0</v>
      </c>
      <c r="I85">
        <f ca="1">IF(AND(N7="None",N8="None"),0,IF(N8="None",G85,IF(N7="None",0,MAX(0,G85*C85))))</f>
        <v>49.98</v>
      </c>
      <c r="J85">
        <f ca="1">IF(AND(N7="None",N8="None"),0,IF(N8="None",0,IF(N7="None",G85,MAX(0,G85-I85))))</f>
        <v>1.0200000000000031</v>
      </c>
      <c r="K85">
        <f>P5</f>
        <v>637</v>
      </c>
      <c r="L85">
        <f>P6</f>
        <v>637.1</v>
      </c>
      <c r="M85">
        <f>P7</f>
        <v>635.5</v>
      </c>
      <c r="N85">
        <f>P8</f>
        <v>631.54999999999995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636.85030574695588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640.05229912483196</v>
      </c>
      <c r="Q85">
        <f ca="1">L85+((ABS(H85)/MAX(((G33)+(I33)*(MAX($D$16,(L85)-(K33))))*(MAX($D$16,(L85)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AC85)-(J33))))*(MAX($D$16,(AC85)-(J33))),0.000001)),$D$9*((((ABS(H85)/MAX(((G33)+(I33)*(MAX($D$16,(L85)-(K33))))*(MAX($D$16,(L85)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L85)-(K33))))*(MAX($D$16,(L85)-(K33))),0.000001))^2)/(2*$I$5)))))+($D$10*(ABS((X33)-(W33))/90)*MAX(((ABS(H85)/MAX(((F33)+(H33)*(MAX($D$16,(AC85)-(J33))))*(MAX($D$16,(AC85)-(J33))),0.000001))^2)/(2*$I$5),((ABS(H85)/MAX(((G33)+(I33)*(MAX($D$16,(L85)-(K33))))*(MAX($D$16,(L85)-(K33))),0.000001))^2)/(2*$I$5)))+(($D$11*0.00000015*(ABS(G85)/MAX(ABS(F85),0.000001))^2*MAX(((ABS(H85)/MAX(((F33)+(H33)*(MAX($D$16,(AC85)-(J33))))*(MAX($D$16,(AC85)-(J33))),0.000001))^2)/(2*$I$5),((ABS(H85)/MAX(((G33)+(I33)*(MAX($D$16,(L85)-(K33))))*(MAX($D$16,(L85)-(K33))),0.000001))^2)/(2*$I$5))))-((ABS(H85)/MAX(((F33)+(H33)*(MAX($D$16,(AC85)-(J33))))*(MAX($D$16,(AC85)-(J33))),0.000001))^2)/(2*$I$5)</f>
        <v>637.1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635.55147030420267</v>
      </c>
      <c r="S85">
        <f ca="1">M85+((ABS(I85)/MAX(((G34)+(I34)*(MAX($D$16,(M85)-(K34))))*(MAX($D$16,(M85)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AD85)-(J34))))*(MAX($D$16,(AD85)-(J34))),0.000001)),$D$9*((((ABS(I85)/MAX(((G34)+(I34)*(MAX($D$16,(M85)-(K34))))*(MAX($D$16,(M85)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M85)-(K34))))*(MAX($D$16,(M85)-(K34))),0.000001))^2)/(2*$I$5)))))+($D$10*(ABS((X34)-(W34))/90)*MAX(((ABS(I85)/MAX(((F34)+(H34)*(MAX($D$16,(AD85)-(J34))))*(MAX($D$16,(AD85)-(J34))),0.000001))^2)/(2*$I$5),((ABS(I85)/MAX(((G34)+(I34)*(MAX($D$16,(M85)-(K34))))*(MAX($D$16,(M85)-(K34))),0.000001))^2)/(2*$I$5)))+(0)-((ABS(I85)/MAX(((F34)+(H34)*(MAX($D$16,(AD85)-(J34))))*(MAX($D$16,(AD85)-(J34))),0.000001))^2)/(2*$I$5)</f>
        <v>635.51127839971218</v>
      </c>
      <c r="T85">
        <f ca="1">N85+((ABS(J85)/MAX(((G35)+(I35)*(MAX($D$16,(N85)-(K35))))*(MAX($D$16,(N85)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AD85)-(J35))))*(MAX($D$16,(AD85)-(J35))),0.000001)),$D$9*((((ABS(J85)/MAX(((G35)+(I35)*(MAX($D$16,(N85)-(K35))))*(MAX($D$16,(N85)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N85)-(K35))))*(MAX($D$16,(N85)-(K35))),0.000001))^2)/(2*$I$5)))))+($D$10*(ABS((X35)-(W35))/90)*MAX(((ABS(J85)/MAX(((F35)+(H35)*(MAX($D$16,(AD85)-(J35))))*(MAX($D$16,(AD85)-(J35))),0.000001))^2)/(2*$I$5),((ABS(J85)/MAX(((G35)+(I35)*(MAX($D$16,(N85)-(K35))))*(MAX($D$16,(N85)-(K35))),0.000001))^2)/(2*$I$5)))+(($D$11*0.34699541*(ABS(I85)/MAX(ABS(G85),0.000001))^2*MAX(((ABS(J85)/MAX(((F35)+(H35)*(MAX($D$16,(AD85)-(J35))))*(MAX($D$16,(AD85)-(J35))),0.000001))^2)/(2*$I$5),((ABS(J85)/MAX(((G35)+(I35)*(MAX($D$16,(N85)-(K35))))*(MAX($D$16,(N85)-(K35))),0.000001))^2)/(2*$I$5))))-((ABS(J85)/MAX(((F35)+(H35)*(MAX($D$16,(AD85)-(J35))))*(MAX($D$16,(AD85)-(J35))),0.000001))^2)/(2*$I$5)</f>
        <v>639.97429104134403</v>
      </c>
      <c r="U85">
        <f ca="1">((((G31)*(MAX($D$16,(AE85)-(K31)))^2)/2+(I31)*(MAX($D$16,(AE85)-(K31)))^3/3+(ABS(F85)^2)/($I$5*MAX(((G31)+(I31)*(MAX($D$16,(AE85)-(K31))))*(MAX($D$16,(AE85)-(K31))),0.000001)))-(IF(N6="None",((((F32)*(MAX($D$16,(AE85)-(J32)))^2)/2+(H32)*(MAX($D$16,(AE85)-(J32)))^3/3+(ABS(G85)^2)/($I$5*MAX(((F32)+(H32)*(MAX($D$16,(AE85)-(J32))))*(MAX($D$16,(AE85)-(J32))),0.000001)))*0.72785025),(((((F32)*(MAX($D$16,(AE85)-(J32)))^2)/2+(H32)*(MAX($D$16,(AE85)-(J32)))^3/3+(ABS(G85)^2)/($I$5*MAX(((F32)+(H32)*(MAX($D$16,(AE85)-(J32))))*(MAX($D$16,(AE85)-(J32))),0.000001)))*0.72785025)+((((F33)*(MAX($D$16,(AE85)-(J33)))^2)/2+(H33)*(MAX($D$16,(AE85)-(J33)))^3/3+(ABS(H85)^2)/($I$5*MAX(((F33)+(H33)*(MAX($D$16,(AE85)-(J33))))*(MAX($D$16,(AE85)-(J33))),0.000001)))*0.99999971)))))/MAX(((G31)*(MAX($D$16,(AE85)-(K31)))^2)/2+(I31)*(MAX($D$16,(AE85)-(K31)))^3/3+(ABS(F85)^2)/($I$5*MAX(((G31)+(I31)*(MAX($D$16,(AE85)-(K31))))*(MAX($D$16,(AE85)-(K31))),0.000001)),0.000001)</f>
        <v>-0.17915078666665912</v>
      </c>
      <c r="V85">
        <f ca="1">((((G32)*(MAX($D$16,(AF85)-(K32)))^2)/2+(I32)*(MAX($D$16,(AF85)-(K32)))^3/3+(ABS(G85)^2)/($I$5*MAX(((G32)+(I32)*(MAX($D$16,(AF85)-(K32))))*(MAX($D$16,(AF85)-(K32))),0.000001)))-(IF(AND(N7="None",N8="None"),0,IF(N8="None",((((F34)*(MAX($D$16,(AF85)-(J34)))^2)/2+(H34)*(MAX($D$16,(AF85)-(J34)))^3/3+(ABS(I85)^2)/($I$5*MAX(((F34)+(H34)*(MAX($D$16,(AF85)-(J34))))*(MAX($D$16,(AF85)-(J34))),0.000001)))*1),IF(N7="None",((((F35)*(MAX($D$16,(AF85)-(J35)))^2)/2+(H35)*(MAX($D$16,(AF85)-(J35)))^3/3+(ABS(J85)^2)/($I$5*MAX(((F35)+(H35)*(MAX($D$16,(AF85)-(J35))))*(MAX($D$16,(AF85)-(J35))),0.000001)))*0.30600918),(((((F34)*(MAX($D$16,(AF85)-(J34)))^2)/2+(H34)*(MAX($D$16,(AF85)-(J34)))^3/3+(ABS(I85)^2)/($I$5*MAX(((F34)+(H34)*(MAX($D$16,(AF85)-(J34))))*(MAX($D$16,(AF85)-(J34))),0.000001)))*1)+((((F35)*(MAX($D$16,(AF85)-(J35)))^2)/2+(H35)*(MAX($D$16,(AF85)-(J35)))^3/3+(ABS(J85)^2)/($I$5*MAX(((F35)+(H35)*(MAX($D$16,(AF85)-(J35))))*(MAX($D$16,(AF85)-(J35))),0.000001)))*0.30600918)))))))/MAX(((G32)*(MAX($D$16,(AF85)-(K32)))^2)/2+(I32)*(MAX($D$16,(AF85)-(K32)))^3/3+(ABS(G85)^2)/($I$5*MAX(((G32)+(I32)*(MAX($D$16,(AF85)-(K32))))*(MAX($D$16,(AF85)-(K32))),0.000001)),0.000001)</f>
        <v>-0.31205130742549086</v>
      </c>
      <c r="W85">
        <f ca="1">ABS((IF(N6="None",P85,MAX(P85,Q85)))-D85)</f>
        <v>6.752220110683993E-4</v>
      </c>
      <c r="X85">
        <f ca="1">ABS((IF(AND(N7="None",N8="None"),E85,IF(N8="None",S85,IF(N7="None",T85,MAX(S85,T85)))))-E85)</f>
        <v>7.3838519801938673E-4</v>
      </c>
      <c r="Y85">
        <f ca="1">IF($D$20=0,B85,IFERROR(IF(N6="None",1,MIN(0.98,MAX(0.02,B85+$D$14*((Q85-P85)/MAX(ABS(D85),1))))),B85))</f>
        <v>0.98</v>
      </c>
      <c r="Z85">
        <f ca="1">IF($D$20=0,C85,IFERROR(IF(AND(N7="None",N8="None"),C85,IF(N8="None",1,IF(N7="None",0,MIN(0.98,MAX(0.02,C85+$D$14*((T85-S85)/MAX(ABS(E85),1))))))),C85))</f>
        <v>0.98</v>
      </c>
      <c r="AA85">
        <f t="shared" ca="1" si="15"/>
        <v>640.05161081801816</v>
      </c>
      <c r="AB85">
        <f t="shared" ca="1" si="16"/>
        <v>639.9735295794859</v>
      </c>
      <c r="AC85">
        <f ca="1">IF($D$20=0,D85,IF(AC85=0,(IF(N6="None",P85,MAX(P85,Q85))),IF(ABS((IF(N6="None",P85,MAX(P85,Q85)))-AC85)&lt;$D$19,AC85,MAX((K31)+$D$16,AC85+$D$13*(((IF(N6="None",P85,MAX(P85,Q85)))-AC85))))))</f>
        <v>640.05158651767033</v>
      </c>
      <c r="AD85">
        <f ca="1">IF($D$20=0,E85,IF(AD85=0,(IF(AND(N7="None",N8="None"),E85,IF(N8="None",S85,IF(N7="None",T85,MAX(S85,T85))))),IF(ABS((IF(AND(N7="None",N8="None"),E85,IF(N8="None",S85,IF(N7="None",T85,MAX(S85,T85)))))-AD85)&lt;$D$19,AD85,MAX((K32)+$D$16,AD85+$D$13*(((IF(AND(N7="None",N8="None"),E85,IF(N8="None",S85,IF(N7="None",T85,MAX(S85,T85)))))-AD85))))))</f>
        <v>639.97348672283147</v>
      </c>
      <c r="AE85">
        <f ca="1">IF($D$20=0,D85,IF(AE85=0,O85,IF(ABS(U85)&lt;$D$19,AE85,MAX((K31)+$D$16,AE85+($D$13*(((O85)-AE85)+(U85*MAX(ABS(AE85-(K31)),1))))))))</f>
        <v>636.46252872339687</v>
      </c>
      <c r="AF85">
        <f ca="1">IF($D$20=0,E85,IF(AF85=0,R85,IF(ABS(V85)&lt;$D$19,AF85,MAX((K32)+$D$16,AF85+($D$13*(((R85)-AF85)+(V85*MAX(ABS(AF85-(K32)),1))))))))</f>
        <v>634.67707815303868</v>
      </c>
      <c r="AG85">
        <f ca="1">((G31)*(MAX($D$16,(AC85)-(K31)))^2)/2+(I31)*(MAX($D$16,(AC85)-(K31)))^3/3+(ABS(F85)^2)/($I$5*MAX(((G31)+(I31)*(MAX($D$16,(AC85)-(K31))))*(MAX($D$16,(AC85)-(K31))),0.000001))</f>
        <v>115.57408161285677</v>
      </c>
      <c r="AH85">
        <f ca="1">((G31)*(MAX($D$16,(AE85)-(K31)))^2)/2+(I31)*(MAX($D$16,(AE85)-(K31)))^3/3+(ABS(F85)^2)/($I$5*MAX(((G31)+(I31)*(MAX($D$16,(AE85)-(K31))))*(MAX($D$16,(AE85)-(K31))),0.000001))</f>
        <v>34.04098728388847</v>
      </c>
      <c r="AI85">
        <f ca="1">((G32)*(MAX($D$16,(AD85)-(K32)))^2)/2+(I32)*(MAX($D$16,(AD85)-(K32)))^3/3+(ABS(G85)^2)/($I$5*MAX(((G32)+(I32)*(MAX($D$16,(AD85)-(K32))))*(MAX($D$16,(AD85)-(K32))),0.000001))</f>
        <v>337.89057532955343</v>
      </c>
      <c r="AJ85">
        <f ca="1">((G32)*(MAX($D$16,(AF85)-(K32)))^2)/2+(I32)*(MAX($D$16,(AF85)-(K32)))^3/3+(ABS(G85)^2)/($I$5*MAX(((G32)+(I32)*(MAX($D$16,(AF85)-(K32))))*(MAX($D$16,(AF85)-(K32))),0.000001))</f>
        <v>49.33812018332047</v>
      </c>
      <c r="AK85" t="str">
        <f t="shared" ca="1" si="17"/>
        <v>Subcritical</v>
      </c>
      <c r="AL85" t="str">
        <f t="shared" ca="1" si="18"/>
        <v>Subcritical</v>
      </c>
      <c r="AM85">
        <f t="shared" ca="1" si="19"/>
        <v>640.05161081801816</v>
      </c>
      <c r="AN85">
        <f t="shared" ca="1" si="20"/>
        <v>639.9735295794859</v>
      </c>
      <c r="AO85">
        <f t="shared" ca="1" si="21"/>
        <v>3.7385150562840863E-5</v>
      </c>
      <c r="AP85">
        <f t="shared" ca="1" si="22"/>
        <v>6.593331454496365E-5</v>
      </c>
    </row>
    <row r="86" spans="1:42" x14ac:dyDescent="0.35">
      <c r="A86">
        <v>43</v>
      </c>
      <c r="B86">
        <v>1</v>
      </c>
      <c r="C86">
        <f t="shared" ca="1" si="23"/>
        <v>0.98</v>
      </c>
      <c r="D86">
        <f t="shared" ca="1" si="24"/>
        <v>640.05161081801816</v>
      </c>
      <c r="E86">
        <f t="shared" ca="1" si="25"/>
        <v>639.9735295794859</v>
      </c>
      <c r="F86">
        <f t="shared" si="14"/>
        <v>51</v>
      </c>
      <c r="G86">
        <f>IF(N6="None",F86,MAX(0,F86*B86))</f>
        <v>51</v>
      </c>
      <c r="H86">
        <f>IF(N6="None",0,MAX(0,F86-G86))</f>
        <v>0</v>
      </c>
      <c r="I86">
        <f ca="1">IF(AND(N7="None",N8="None"),0,IF(N8="None",G86,IF(N7="None",0,MAX(0,G86*C86))))</f>
        <v>49.98</v>
      </c>
      <c r="J86">
        <f ca="1">IF(AND(N7="None",N8="None"),0,IF(N8="None",0,IF(N7="None",G86,MAX(0,G86-I86))))</f>
        <v>1.0200000000000031</v>
      </c>
      <c r="K86">
        <f>P5</f>
        <v>637</v>
      </c>
      <c r="L86">
        <f>P6</f>
        <v>637.1</v>
      </c>
      <c r="M86">
        <f>P7</f>
        <v>635.5</v>
      </c>
      <c r="N86">
        <f>P8</f>
        <v>631.54999999999995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636.85030574695588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640.05228289959848</v>
      </c>
      <c r="Q86">
        <f ca="1">L86+((ABS(H86)/MAX(((G33)+(I33)*(MAX($D$16,(L86)-(K33))))*(MAX($D$16,(L86)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AC86)-(J33))))*(MAX($D$16,(AC86)-(J33))),0.000001)),$D$9*((((ABS(H86)/MAX(((G33)+(I33)*(MAX($D$16,(L86)-(K33))))*(MAX($D$16,(L86)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L86)-(K33))))*(MAX($D$16,(L86)-(K33))),0.000001))^2)/(2*$I$5)))))+($D$10*(ABS((X33)-(W33))/90)*MAX(((ABS(H86)/MAX(((F33)+(H33)*(MAX($D$16,(AC86)-(J33))))*(MAX($D$16,(AC86)-(J33))),0.000001))^2)/(2*$I$5),((ABS(H86)/MAX(((G33)+(I33)*(MAX($D$16,(L86)-(K33))))*(MAX($D$16,(L86)-(K33))),0.000001))^2)/(2*$I$5)))+(($D$11*0.00000015*(ABS(G86)/MAX(ABS(F86),0.000001))^2*MAX(((ABS(H86)/MAX(((F33)+(H33)*(MAX($D$16,(AC86)-(J33))))*(MAX($D$16,(AC86)-(J33))),0.000001))^2)/(2*$I$5),((ABS(H86)/MAX(((G33)+(I33)*(MAX($D$16,(L86)-(K33))))*(MAX($D$16,(L86)-(K33))),0.000001))^2)/(2*$I$5))))-((ABS(H86)/MAX(((F33)+(H33)*(MAX($D$16,(AC86)-(J33))))*(MAX($D$16,(AC86)-(J33))),0.000001))^2)/(2*$I$5)</f>
        <v>637.1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635.55147030420267</v>
      </c>
      <c r="S86">
        <f ca="1">M86+((ABS(I86)/MAX(((G34)+(I34)*(MAX($D$16,(M86)-(K34))))*(MAX($D$16,(M86)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AD86)-(J34))))*(MAX($D$16,(AD86)-(J34))),0.000001)),$D$9*((((ABS(I86)/MAX(((G34)+(I34)*(MAX($D$16,(M86)-(K34))))*(MAX($D$16,(M86)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M86)-(K34))))*(MAX($D$16,(M86)-(K34))),0.000001))^2)/(2*$I$5)))))+($D$10*(ABS((X34)-(W34))/90)*MAX(((ABS(I86)/MAX(((F34)+(H34)*(MAX($D$16,(AD86)-(J34))))*(MAX($D$16,(AD86)-(J34))),0.000001))^2)/(2*$I$5),((ABS(I86)/MAX(((G34)+(I34)*(MAX($D$16,(M86)-(K34))))*(MAX($D$16,(M86)-(K34))),0.000001))^2)/(2*$I$5)))+(0)-((ABS(I86)/MAX(((F34)+(H34)*(MAX($D$16,(AD86)-(J34))))*(MAX($D$16,(AD86)-(J34))),0.000001))^2)/(2*$I$5)</f>
        <v>635.51127831414669</v>
      </c>
      <c r="T86">
        <f ca="1">N86+((ABS(J86)/MAX(((G35)+(I35)*(MAX($D$16,(N86)-(K35))))*(MAX($D$16,(N86)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AD86)-(J35))))*(MAX($D$16,(AD86)-(J35))),0.000001)),$D$9*((((ABS(J86)/MAX(((G35)+(I35)*(MAX($D$16,(N86)-(K35))))*(MAX($D$16,(N86)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N86)-(K35))))*(MAX($D$16,(N86)-(K35))),0.000001))^2)/(2*$I$5)))))+($D$10*(ABS((X35)-(W35))/90)*MAX(((ABS(J86)/MAX(((F35)+(H35)*(MAX($D$16,(AD86)-(J35))))*(MAX($D$16,(AD86)-(J35))),0.000001))^2)/(2*$I$5),((ABS(J86)/MAX(((G35)+(I35)*(MAX($D$16,(N86)-(K35))))*(MAX($D$16,(N86)-(K35))),0.000001))^2)/(2*$I$5)))+(($D$11*0.34699541*(ABS(I86)/MAX(ABS(G86),0.000001))^2*MAX(((ABS(J86)/MAX(((F35)+(H35)*(MAX($D$16,(AD86)-(J35))))*(MAX($D$16,(AD86)-(J35))),0.000001))^2)/(2*$I$5),((ABS(J86)/MAX(((G35)+(I35)*(MAX($D$16,(N86)-(K35))))*(MAX($D$16,(N86)-(K35))),0.000001))^2)/(2*$I$5))))-((ABS(J86)/MAX(((F35)+(H35)*(MAX($D$16,(AD86)-(J35))))*(MAX($D$16,(AD86)-(J35))),0.000001))^2)/(2*$I$5)</f>
        <v>639.97429104131288</v>
      </c>
      <c r="U86">
        <f ca="1">((((G31)*(MAX($D$16,(AE86)-(K31)))^2)/2+(I31)*(MAX($D$16,(AE86)-(K31)))^3/3+(ABS(F86)^2)/($I$5*MAX(((G31)+(I31)*(MAX($D$16,(AE86)-(K31))))*(MAX($D$16,(AE86)-(K31))),0.000001)))-(IF(N6="None",((((F32)*(MAX($D$16,(AE86)-(J32)))^2)/2+(H32)*(MAX($D$16,(AE86)-(J32)))^3/3+(ABS(G86)^2)/($I$5*MAX(((F32)+(H32)*(MAX($D$16,(AE86)-(J32))))*(MAX($D$16,(AE86)-(J32))),0.000001)))*0.72785025),(((((F32)*(MAX($D$16,(AE86)-(J32)))^2)/2+(H32)*(MAX($D$16,(AE86)-(J32)))^3/3+(ABS(G86)^2)/($I$5*MAX(((F32)+(H32)*(MAX($D$16,(AE86)-(J32))))*(MAX($D$16,(AE86)-(J32))),0.000001)))*0.72785025)+((((F33)*(MAX($D$16,(AE86)-(J33)))^2)/2+(H33)*(MAX($D$16,(AE86)-(J33)))^3/3+(ABS(H86)^2)/($I$5*MAX(((F33)+(H33)*(MAX($D$16,(AE86)-(J33))))*(MAX($D$16,(AE86)-(J33))),0.000001)))*0.99999971)))))/MAX(((G31)*(MAX($D$16,(AE86)-(K31)))^2)/2+(I31)*(MAX($D$16,(AE86)-(K31)))^3/3+(ABS(F86)^2)/($I$5*MAX(((G31)+(I31)*(MAX($D$16,(AE86)-(K31))))*(MAX($D$16,(AE86)-(K31))),0.000001)),0.000001)</f>
        <v>-0.17915078666665912</v>
      </c>
      <c r="V86">
        <f ca="1">((((G32)*(MAX($D$16,(AF86)-(K32)))^2)/2+(I32)*(MAX($D$16,(AF86)-(K32)))^3/3+(ABS(G86)^2)/($I$5*MAX(((G32)+(I32)*(MAX($D$16,(AF86)-(K32))))*(MAX($D$16,(AF86)-(K32))),0.000001)))-(IF(AND(N7="None",N8="None"),0,IF(N8="None",((((F34)*(MAX($D$16,(AF86)-(J34)))^2)/2+(H34)*(MAX($D$16,(AF86)-(J34)))^3/3+(ABS(I86)^2)/($I$5*MAX(((F34)+(H34)*(MAX($D$16,(AF86)-(J34))))*(MAX($D$16,(AF86)-(J34))),0.000001)))*1),IF(N7="None",((((F35)*(MAX($D$16,(AF86)-(J35)))^2)/2+(H35)*(MAX($D$16,(AF86)-(J35)))^3/3+(ABS(J86)^2)/($I$5*MAX(((F35)+(H35)*(MAX($D$16,(AF86)-(J35))))*(MAX($D$16,(AF86)-(J35))),0.000001)))*0.30600918),(((((F34)*(MAX($D$16,(AF86)-(J34)))^2)/2+(H34)*(MAX($D$16,(AF86)-(J34)))^3/3+(ABS(I86)^2)/($I$5*MAX(((F34)+(H34)*(MAX($D$16,(AF86)-(J34))))*(MAX($D$16,(AF86)-(J34))),0.000001)))*1)+((((F35)*(MAX($D$16,(AF86)-(J35)))^2)/2+(H35)*(MAX($D$16,(AF86)-(J35)))^3/3+(ABS(J86)^2)/($I$5*MAX(((F35)+(H35)*(MAX($D$16,(AF86)-(J35))))*(MAX($D$16,(AF86)-(J35))),0.000001)))*0.30600918)))))))/MAX(((G32)*(MAX($D$16,(AF86)-(K32)))^2)/2+(I32)*(MAX($D$16,(AF86)-(K32)))^3/3+(ABS(G86)^2)/($I$5*MAX(((G32)+(I32)*(MAX($D$16,(AF86)-(K32))))*(MAX($D$16,(AF86)-(K32))),0.000001)),0.000001)</f>
        <v>-0.31205130742549086</v>
      </c>
      <c r="W86">
        <f ca="1">ABS((IF(N6="None",P86,MAX(P86,Q86)))-D86)</f>
        <v>6.7208158031917264E-4</v>
      </c>
      <c r="X86">
        <f ca="1">ABS((IF(AND(N7="None",N8="None"),E86,IF(N8="None",S86,IF(N7="None",T86,MAX(S86,T86)))))-E86)</f>
        <v>7.6146182698266784E-4</v>
      </c>
      <c r="Y86">
        <f ca="1">IF($D$20=0,B86,IFERROR(IF(N6="None",1,MIN(0.98,MAX(0.02,B86+$D$14*((Q86-P86)/MAX(ABS(D86),1))))),B86))</f>
        <v>0.98</v>
      </c>
      <c r="Z86">
        <f ca="1">IF($D$20=0,C86,IFERROR(IF(AND(N7="None",N8="None"),C86,IF(N8="None",1,IF(N7="None",0,MIN(0.98,MAX(0.02,C86+$D$14*((T86-S86)/MAX(ABS(E86),1))))))),C86))</f>
        <v>0.98</v>
      </c>
      <c r="AA86">
        <f t="shared" ca="1" si="15"/>
        <v>640.05159057831645</v>
      </c>
      <c r="AB86">
        <f t="shared" ca="1" si="16"/>
        <v>639.9735085379067</v>
      </c>
      <c r="AC86">
        <f ca="1">IF($D$20=0,D86,IF(AC86=0,(IF(N6="None",P86,MAX(P86,Q86))),IF(ABS((IF(N6="None",P86,MAX(P86,Q86)))-AC86)&lt;$D$19,AC86,MAX((K31)+$D$16,AC86+$D$13*(((IF(N6="None",P86,MAX(P86,Q86)))-AC86))))))</f>
        <v>640.05155299029889</v>
      </c>
      <c r="AD86">
        <f ca="1">IF($D$20=0,E86,IF(AD86=0,(IF(AND(N7="None",N8="None"),E86,IF(N8="None",S86,IF(N7="None",T86,MAX(S86,T86))))),IF(ABS((IF(AND(N7="None",N8="None"),E86,IF(N8="None",S86,IF(N7="None",T86,MAX(S86,T86)))))-AD86)&lt;$D$19,AD86,MAX((K32)+$D$16,AD86+$D$13*(((IF(AND(N7="None",N8="None"),E86,IF(N8="None",S86,IF(N7="None",T86,MAX(S86,T86)))))-AD86))))))</f>
        <v>639.97346946068808</v>
      </c>
      <c r="AE86">
        <f ca="1">IF($D$20=0,D86,IF(AE86=0,O86,IF(ABS(U86)&lt;$D$19,AE86,MAX((K31)+$D$16,AE86+($D$13*(((O86)-AE86)+(U86*MAX(ABS(AE86-(K31)),1))))))))</f>
        <v>636.46252872339687</v>
      </c>
      <c r="AF86">
        <f ca="1">IF($D$20=0,E86,IF(AF86=0,R86,IF(ABS(V86)&lt;$D$19,AF86,MAX((K32)+$D$16,AF86+($D$13*(((R86)-AF86)+(V86*MAX(ABS(AF86-(K32)),1))))))))</f>
        <v>634.67707815303868</v>
      </c>
      <c r="AG86">
        <f ca="1">((G31)*(MAX($D$16,(AC86)-(K31)))^2)/2+(I31)*(MAX($D$16,(AC86)-(K31)))^3/3+(ABS(F86)^2)/($I$5*MAX(((G31)+(I31)*(MAX($D$16,(AC86)-(K31))))*(MAX($D$16,(AC86)-(K31))),0.000001))</f>
        <v>115.57285750832368</v>
      </c>
      <c r="AH86">
        <f ca="1">((G31)*(MAX($D$16,(AE86)-(K31)))^2)/2+(I31)*(MAX($D$16,(AE86)-(K31)))^3/3+(ABS(F86)^2)/($I$5*MAX(((G31)+(I31)*(MAX($D$16,(AE86)-(K31))))*(MAX($D$16,(AE86)-(K31))),0.000001))</f>
        <v>34.04098728388847</v>
      </c>
      <c r="AI86">
        <f ca="1">((G32)*(MAX($D$16,(AD86)-(K32)))^2)/2+(I32)*(MAX($D$16,(AD86)-(K32)))^3/3+(ABS(G86)^2)/($I$5*MAX(((G32)+(I32)*(MAX($D$16,(AD86)-(K32))))*(MAX($D$16,(AD86)-(K32))),0.000001))</f>
        <v>337.88915539805231</v>
      </c>
      <c r="AJ86">
        <f ca="1">((G32)*(MAX($D$16,(AF86)-(K32)))^2)/2+(I32)*(MAX($D$16,(AF86)-(K32)))^3/3+(ABS(G86)^2)/($I$5*MAX(((G32)+(I32)*(MAX($D$16,(AF86)-(K32))))*(MAX($D$16,(AF86)-(K32))),0.000001))</f>
        <v>49.33812018332047</v>
      </c>
      <c r="AK86" t="str">
        <f t="shared" ca="1" si="17"/>
        <v>Subcritical</v>
      </c>
      <c r="AL86" t="str">
        <f t="shared" ca="1" si="18"/>
        <v>Subcritical</v>
      </c>
      <c r="AM86">
        <f t="shared" ca="1" si="19"/>
        <v>640.05159057831645</v>
      </c>
      <c r="AN86">
        <f t="shared" ca="1" si="20"/>
        <v>639.9735085379067</v>
      </c>
      <c r="AO86">
        <f t="shared" ca="1" si="21"/>
        <v>5.7827719274428091E-5</v>
      </c>
      <c r="AP86">
        <f t="shared" ca="1" si="22"/>
        <v>6.0118797819086467E-5</v>
      </c>
    </row>
    <row r="87" spans="1:42" x14ac:dyDescent="0.35">
      <c r="A87">
        <v>44</v>
      </c>
      <c r="B87">
        <v>1</v>
      </c>
      <c r="C87">
        <f t="shared" ca="1" si="23"/>
        <v>0.98</v>
      </c>
      <c r="D87">
        <f t="shared" ca="1" si="24"/>
        <v>640.05159057831645</v>
      </c>
      <c r="E87">
        <f t="shared" ca="1" si="25"/>
        <v>639.9735085379067</v>
      </c>
      <c r="F87">
        <f t="shared" si="14"/>
        <v>51</v>
      </c>
      <c r="G87">
        <f>IF(N6="None",F87,MAX(0,F87*B87))</f>
        <v>51</v>
      </c>
      <c r="H87">
        <f>IF(N6="None",0,MAX(0,F87-G87))</f>
        <v>0</v>
      </c>
      <c r="I87">
        <f ca="1">IF(AND(N7="None",N8="None"),0,IF(N8="None",G87,IF(N7="None",0,MAX(0,G87*C87))))</f>
        <v>49.98</v>
      </c>
      <c r="J87">
        <f ca="1">IF(AND(N7="None",N8="None"),0,IF(N8="None",0,IF(N7="None",G87,MAX(0,G87-I87))))</f>
        <v>1.0200000000000031</v>
      </c>
      <c r="K87">
        <f>P5</f>
        <v>637</v>
      </c>
      <c r="L87">
        <f>P6</f>
        <v>637.1</v>
      </c>
      <c r="M87">
        <f>P7</f>
        <v>635.5</v>
      </c>
      <c r="N87">
        <f>P8</f>
        <v>631.54999999999995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636.85030574695588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640.05226761649521</v>
      </c>
      <c r="Q87">
        <f ca="1">L87+((ABS(H87)/MAX(((G33)+(I33)*(MAX($D$16,(L87)-(K33))))*(MAX($D$16,(L87)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AC87)-(J33))))*(MAX($D$16,(AC87)-(J33))),0.000001)),$D$9*((((ABS(H87)/MAX(((G33)+(I33)*(MAX($D$16,(L87)-(K33))))*(MAX($D$16,(L87)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L87)-(K33))))*(MAX($D$16,(L87)-(K33))),0.000001))^2)/(2*$I$5)))))+($D$10*(ABS((X33)-(W33))/90)*MAX(((ABS(H87)/MAX(((F33)+(H33)*(MAX($D$16,(AC87)-(J33))))*(MAX($D$16,(AC87)-(J33))),0.000001))^2)/(2*$I$5),((ABS(H87)/MAX(((G33)+(I33)*(MAX($D$16,(L87)-(K33))))*(MAX($D$16,(L87)-(K33))),0.000001))^2)/(2*$I$5)))+(($D$11*0.00000015*(ABS(G87)/MAX(ABS(F87),0.000001))^2*MAX(((ABS(H87)/MAX(((F33)+(H33)*(MAX($D$16,(AC87)-(J33))))*(MAX($D$16,(AC87)-(J33))),0.000001))^2)/(2*$I$5),((ABS(H87)/MAX(((G33)+(I33)*(MAX($D$16,(L87)-(K33))))*(MAX($D$16,(L87)-(K33))),0.000001))^2)/(2*$I$5))))-((ABS(H87)/MAX(((F33)+(H33)*(MAX($D$16,(AC87)-(J33))))*(MAX($D$16,(AC87)-(J33))),0.000001))^2)/(2*$I$5)</f>
        <v>637.1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635.55147030420267</v>
      </c>
      <c r="S87">
        <f ca="1">M87+((ABS(I87)/MAX(((G34)+(I34)*(MAX($D$16,(M87)-(K34))))*(MAX($D$16,(M87)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AD87)-(J34))))*(MAX($D$16,(AD87)-(J34))),0.000001)),$D$9*((((ABS(I87)/MAX(((G34)+(I34)*(MAX($D$16,(M87)-(K34))))*(MAX($D$16,(M87)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M87)-(K34))))*(MAX($D$16,(M87)-(K34))),0.000001))^2)/(2*$I$5)))))+($D$10*(ABS((X34)-(W34))/90)*MAX(((ABS(I87)/MAX(((F34)+(H34)*(MAX($D$16,(AD87)-(J34))))*(MAX($D$16,(AD87)-(J34))),0.000001))^2)/(2*$I$5),((ABS(I87)/MAX(((G34)+(I34)*(MAX($D$16,(M87)-(K34))))*(MAX($D$16,(M87)-(K34))),0.000001))^2)/(2*$I$5)))+(0)-((ABS(I87)/MAX(((F34)+(H34)*(MAX($D$16,(AD87)-(J34))))*(MAX($D$16,(AD87)-(J34))),0.000001))^2)/(2*$I$5)</f>
        <v>635.51127823356035</v>
      </c>
      <c r="T87">
        <f ca="1">N87+((ABS(J87)/MAX(((G35)+(I35)*(MAX($D$16,(N87)-(K35))))*(MAX($D$16,(N87)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AD87)-(J35))))*(MAX($D$16,(AD87)-(J35))),0.000001)),$D$9*((((ABS(J87)/MAX(((G35)+(I35)*(MAX($D$16,(N87)-(K35))))*(MAX($D$16,(N87)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N87)-(K35))))*(MAX($D$16,(N87)-(K35))),0.000001))^2)/(2*$I$5)))))+($D$10*(ABS((X35)-(W35))/90)*MAX(((ABS(J87)/MAX(((F35)+(H35)*(MAX($D$16,(AD87)-(J35))))*(MAX($D$16,(AD87)-(J35))),0.000001))^2)/(2*$I$5),((ABS(J87)/MAX(((G35)+(I35)*(MAX($D$16,(N87)-(K35))))*(MAX($D$16,(N87)-(K35))),0.000001))^2)/(2*$I$5)))+(($D$11*0.34699541*(ABS(I87)/MAX(ABS(G87),0.000001))^2*MAX(((ABS(J87)/MAX(((F35)+(H35)*(MAX($D$16,(AD87)-(J35))))*(MAX($D$16,(AD87)-(J35))),0.000001))^2)/(2*$I$5),((ABS(J87)/MAX(((G35)+(I35)*(MAX($D$16,(N87)-(K35))))*(MAX($D$16,(N87)-(K35))),0.000001))^2)/(2*$I$5))))-((ABS(J87)/MAX(((F35)+(H35)*(MAX($D$16,(AD87)-(J35))))*(MAX($D$16,(AD87)-(J35))),0.000001))^2)/(2*$I$5)</f>
        <v>639.97429104128344</v>
      </c>
      <c r="U87">
        <f ca="1">((((G31)*(MAX($D$16,(AE87)-(K31)))^2)/2+(I31)*(MAX($D$16,(AE87)-(K31)))^3/3+(ABS(F87)^2)/($I$5*MAX(((G31)+(I31)*(MAX($D$16,(AE87)-(K31))))*(MAX($D$16,(AE87)-(K31))),0.000001)))-(IF(N6="None",((((F32)*(MAX($D$16,(AE87)-(J32)))^2)/2+(H32)*(MAX($D$16,(AE87)-(J32)))^3/3+(ABS(G87)^2)/($I$5*MAX(((F32)+(H32)*(MAX($D$16,(AE87)-(J32))))*(MAX($D$16,(AE87)-(J32))),0.000001)))*0.72785025),(((((F32)*(MAX($D$16,(AE87)-(J32)))^2)/2+(H32)*(MAX($D$16,(AE87)-(J32)))^3/3+(ABS(G87)^2)/($I$5*MAX(((F32)+(H32)*(MAX($D$16,(AE87)-(J32))))*(MAX($D$16,(AE87)-(J32))),0.000001)))*0.72785025)+((((F33)*(MAX($D$16,(AE87)-(J33)))^2)/2+(H33)*(MAX($D$16,(AE87)-(J33)))^3/3+(ABS(H87)^2)/($I$5*MAX(((F33)+(H33)*(MAX($D$16,(AE87)-(J33))))*(MAX($D$16,(AE87)-(J33))),0.000001)))*0.99999971)))))/MAX(((G31)*(MAX($D$16,(AE87)-(K31)))^2)/2+(I31)*(MAX($D$16,(AE87)-(K31)))^3/3+(ABS(F87)^2)/($I$5*MAX(((G31)+(I31)*(MAX($D$16,(AE87)-(K31))))*(MAX($D$16,(AE87)-(K31))),0.000001)),0.000001)</f>
        <v>-0.17915078666665912</v>
      </c>
      <c r="V87">
        <f ca="1">((((G32)*(MAX($D$16,(AF87)-(K32)))^2)/2+(I32)*(MAX($D$16,(AF87)-(K32)))^3/3+(ABS(G87)^2)/($I$5*MAX(((G32)+(I32)*(MAX($D$16,(AF87)-(K32))))*(MAX($D$16,(AF87)-(K32))),0.000001)))-(IF(AND(N7="None",N8="None"),0,IF(N8="None",((((F34)*(MAX($D$16,(AF87)-(J34)))^2)/2+(H34)*(MAX($D$16,(AF87)-(J34)))^3/3+(ABS(I87)^2)/($I$5*MAX(((F34)+(H34)*(MAX($D$16,(AF87)-(J34))))*(MAX($D$16,(AF87)-(J34))),0.000001)))*1),IF(N7="None",((((F35)*(MAX($D$16,(AF87)-(J35)))^2)/2+(H35)*(MAX($D$16,(AF87)-(J35)))^3/3+(ABS(J87)^2)/($I$5*MAX(((F35)+(H35)*(MAX($D$16,(AF87)-(J35))))*(MAX($D$16,(AF87)-(J35))),0.000001)))*0.30600918),(((((F34)*(MAX($D$16,(AF87)-(J34)))^2)/2+(H34)*(MAX($D$16,(AF87)-(J34)))^3/3+(ABS(I87)^2)/($I$5*MAX(((F34)+(H34)*(MAX($D$16,(AF87)-(J34))))*(MAX($D$16,(AF87)-(J34))),0.000001)))*1)+((((F35)*(MAX($D$16,(AF87)-(J35)))^2)/2+(H35)*(MAX($D$16,(AF87)-(J35)))^3/3+(ABS(J87)^2)/($I$5*MAX(((F35)+(H35)*(MAX($D$16,(AF87)-(J35))))*(MAX($D$16,(AF87)-(J35))),0.000001)))*0.30600918)))))))/MAX(((G32)*(MAX($D$16,(AF87)-(K32)))^2)/2+(I32)*(MAX($D$16,(AF87)-(K32)))^3/3+(ABS(G87)^2)/($I$5*MAX(((G32)+(I32)*(MAX($D$16,(AF87)-(K32))))*(MAX($D$16,(AF87)-(K32))),0.000001)),0.000001)</f>
        <v>-0.31205130742549086</v>
      </c>
      <c r="W87">
        <f ca="1">ABS((IF(N6="None",P87,MAX(P87,Q87)))-D87)</f>
        <v>6.770381787646329E-4</v>
      </c>
      <c r="X87">
        <f ca="1">ABS((IF(AND(N7="None",N8="None"),E87,IF(N8="None",S87,IF(N7="None",T87,MAX(S87,T87)))))-E87)</f>
        <v>7.8250337674035109E-4</v>
      </c>
      <c r="Y87">
        <f ca="1">IF($D$20=0,B87,IFERROR(IF(N6="None",1,MIN(0.98,MAX(0.02,B87+$D$14*((Q87-P87)/MAX(ABS(D87),1))))),B87))</f>
        <v>0.98</v>
      </c>
      <c r="Z87">
        <f ca="1">IF($D$20=0,C87,IFERROR(IF(AND(N7="None",N8="None"),C87,IF(N8="None",1,IF(N7="None",0,MIN(0.98,MAX(0.02,C87+$D$14*((T87-S87)/MAX(ABS(E87),1))))))),C87))</f>
        <v>0.98</v>
      </c>
      <c r="AA87">
        <f t="shared" ca="1" si="15"/>
        <v>640.05156639790869</v>
      </c>
      <c r="AB87">
        <f t="shared" ca="1" si="16"/>
        <v>639.97348917072327</v>
      </c>
      <c r="AC87">
        <f ca="1">IF($D$20=0,D87,IF(AC87=0,(IF(N6="None",P87,MAX(P87,Q87))),IF(ABS((IF(N6="None",P87,MAX(P87,Q87)))-AC87)&lt;$D$19,AC87,MAX((K31)+$D$16,AC87+$D$13*(((IF(N6="None",P87,MAX(P87,Q87)))-AC87))))))</f>
        <v>640.05152149143714</v>
      </c>
      <c r="AD87">
        <f ca="1">IF($D$20=0,E87,IF(AD87=0,(IF(AND(N7="None",N8="None"),E87,IF(N8="None",S87,IF(N7="None",T87,MAX(S87,T87))))),IF(ABS((IF(AND(N7="None",N8="None"),E87,IF(N8="None",S87,IF(N7="None",T87,MAX(S87,T87)))))-AD87)&lt;$D$19,AD87,MAX((K32)+$D$16,AD87+$D$13*(((IF(AND(N7="None",N8="None"),E87,IF(N8="None",S87,IF(N7="None",T87,MAX(S87,T87)))))-AD87))))))</f>
        <v>639.97345320309705</v>
      </c>
      <c r="AE87">
        <f ca="1">IF($D$20=0,D87,IF(AE87=0,O87,IF(ABS(U87)&lt;$D$19,AE87,MAX((K31)+$D$16,AE87+($D$13*(((O87)-AE87)+(U87*MAX(ABS(AE87-(K31)),1))))))))</f>
        <v>636.46252872339687</v>
      </c>
      <c r="AF87">
        <f ca="1">IF($D$20=0,E87,IF(AF87=0,R87,IF(ABS(V87)&lt;$D$19,AF87,MAX((K32)+$D$16,AF87+($D$13*(((R87)-AF87)+(V87*MAX(ABS(AF87-(K32)),1))))))))</f>
        <v>634.67707815303868</v>
      </c>
      <c r="AG87">
        <f ca="1">((G31)*(MAX($D$16,(AC87)-(K31)))^2)/2+(I31)*(MAX($D$16,(AC87)-(K31)))^3/3+(ABS(F87)^2)/($I$5*MAX(((G31)+(I31)*(MAX($D$16,(AC87)-(K31))))*(MAX($D$16,(AC87)-(K31))),0.000001))</f>
        <v>115.57170747305294</v>
      </c>
      <c r="AH87">
        <f ca="1">((G31)*(MAX($D$16,(AE87)-(K31)))^2)/2+(I31)*(MAX($D$16,(AE87)-(K31)))^3/3+(ABS(F87)^2)/($I$5*MAX(((G31)+(I31)*(MAX($D$16,(AE87)-(K31))))*(MAX($D$16,(AE87)-(K31))),0.000001))</f>
        <v>34.04098728388847</v>
      </c>
      <c r="AI87">
        <f ca="1">((G32)*(MAX($D$16,(AD87)-(K32)))^2)/2+(I32)*(MAX($D$16,(AD87)-(K32)))^3/3+(ABS(G87)^2)/($I$5*MAX(((G32)+(I32)*(MAX($D$16,(AD87)-(K32))))*(MAX($D$16,(AD87)-(K32))),0.000001))</f>
        <v>337.88781810078552</v>
      </c>
      <c r="AJ87">
        <f ca="1">((G32)*(MAX($D$16,(AF87)-(K32)))^2)/2+(I32)*(MAX($D$16,(AF87)-(K32)))^3/3+(ABS(G87)^2)/($I$5*MAX(((G32)+(I32)*(MAX($D$16,(AF87)-(K32))))*(MAX($D$16,(AF87)-(K32))),0.000001))</f>
        <v>49.33812018332047</v>
      </c>
      <c r="AK87" t="str">
        <f t="shared" ca="1" si="17"/>
        <v>Subcritical</v>
      </c>
      <c r="AL87" t="str">
        <f t="shared" ca="1" si="18"/>
        <v>Subcritical</v>
      </c>
      <c r="AM87">
        <f t="shared" ca="1" si="19"/>
        <v>640.05156639790869</v>
      </c>
      <c r="AN87">
        <f t="shared" ca="1" si="20"/>
        <v>639.97348917072327</v>
      </c>
      <c r="AO87">
        <f t="shared" ca="1" si="21"/>
        <v>6.9086879307178606E-5</v>
      </c>
      <c r="AP87">
        <f t="shared" ca="1" si="22"/>
        <v>5.5334809644591587E-5</v>
      </c>
    </row>
    <row r="88" spans="1:42" x14ac:dyDescent="0.35">
      <c r="A88">
        <v>45</v>
      </c>
      <c r="B88">
        <v>1</v>
      </c>
      <c r="C88">
        <f t="shared" ca="1" si="23"/>
        <v>0.98</v>
      </c>
      <c r="D88">
        <f t="shared" ca="1" si="24"/>
        <v>640.05156639790869</v>
      </c>
      <c r="E88">
        <f t="shared" ca="1" si="25"/>
        <v>639.97348917072327</v>
      </c>
      <c r="F88">
        <f t="shared" si="14"/>
        <v>51</v>
      </c>
      <c r="G88">
        <f>IF(N6="None",F88,MAX(0,F88*B88))</f>
        <v>51</v>
      </c>
      <c r="H88">
        <f>IF(N6="None",0,MAX(0,F88-G88))</f>
        <v>0</v>
      </c>
      <c r="I88">
        <f ca="1">IF(AND(N7="None",N8="None"),0,IF(N8="None",G88,IF(N7="None",0,MAX(0,G88*C88))))</f>
        <v>49.98</v>
      </c>
      <c r="J88">
        <f ca="1">IF(AND(N7="None",N8="None"),0,IF(N8="None",0,IF(N7="None",G88,MAX(0,G88-I88))))</f>
        <v>1.0200000000000031</v>
      </c>
      <c r="K88">
        <f>P5</f>
        <v>637</v>
      </c>
      <c r="L88">
        <f>P6</f>
        <v>637.1</v>
      </c>
      <c r="M88">
        <f>P7</f>
        <v>635.5</v>
      </c>
      <c r="N88">
        <f>P8</f>
        <v>631.54999999999995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636.85030574695588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640.05225320301929</v>
      </c>
      <c r="Q88">
        <f ca="1">L88+((ABS(H88)/MAX(((G33)+(I33)*(MAX($D$16,(L88)-(K33))))*(MAX($D$16,(L88)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AC88)-(J33))))*(MAX($D$16,(AC88)-(J33))),0.000001)),$D$9*((((ABS(H88)/MAX(((G33)+(I33)*(MAX($D$16,(L88)-(K33))))*(MAX($D$16,(L88)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L88)-(K33))))*(MAX($D$16,(L88)-(K33))),0.000001))^2)/(2*$I$5)))))+($D$10*(ABS((X33)-(W33))/90)*MAX(((ABS(H88)/MAX(((F33)+(H33)*(MAX($D$16,(AC88)-(J33))))*(MAX($D$16,(AC88)-(J33))),0.000001))^2)/(2*$I$5),((ABS(H88)/MAX(((G33)+(I33)*(MAX($D$16,(L88)-(K33))))*(MAX($D$16,(L88)-(K33))),0.000001))^2)/(2*$I$5)))+(($D$11*0.00000015*(ABS(G88)/MAX(ABS(F88),0.000001))^2*MAX(((ABS(H88)/MAX(((F33)+(H33)*(MAX($D$16,(AC88)-(J33))))*(MAX($D$16,(AC88)-(J33))),0.000001))^2)/(2*$I$5),((ABS(H88)/MAX(((G33)+(I33)*(MAX($D$16,(L88)-(K33))))*(MAX($D$16,(L88)-(K33))),0.000001))^2)/(2*$I$5))))-((ABS(H88)/MAX(((F33)+(H33)*(MAX($D$16,(AC88)-(J33))))*(MAX($D$16,(AC88)-(J33))),0.000001))^2)/(2*$I$5)</f>
        <v>637.1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635.55147030420267</v>
      </c>
      <c r="S88">
        <f ca="1">M88+((ABS(I88)/MAX(((G34)+(I34)*(MAX($D$16,(M88)-(K34))))*(MAX($D$16,(M88)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AD88)-(J34))))*(MAX($D$16,(AD88)-(J34))),0.000001)),$D$9*((((ABS(I88)/MAX(((G34)+(I34)*(MAX($D$16,(M88)-(K34))))*(MAX($D$16,(M88)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M88)-(K34))))*(MAX($D$16,(M88)-(K34))),0.000001))^2)/(2*$I$5)))))+($D$10*(ABS((X34)-(W34))/90)*MAX(((ABS(I88)/MAX(((F34)+(H34)*(MAX($D$16,(AD88)-(J34))))*(MAX($D$16,(AD88)-(J34))),0.000001))^2)/(2*$I$5),((ABS(I88)/MAX(((G34)+(I34)*(MAX($D$16,(M88)-(K34))))*(MAX($D$16,(M88)-(K34))),0.000001))^2)/(2*$I$5)))+(0)-((ABS(I88)/MAX(((F34)+(H34)*(MAX($D$16,(AD88)-(J34))))*(MAX($D$16,(AD88)-(J34))),0.000001))^2)/(2*$I$5)</f>
        <v>635.51127815756911</v>
      </c>
      <c r="T88">
        <f ca="1">N88+((ABS(J88)/MAX(((G35)+(I35)*(MAX($D$16,(N88)-(K35))))*(MAX($D$16,(N88)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AD88)-(J35))))*(MAX($D$16,(AD88)-(J35))),0.000001)),$D$9*((((ABS(J88)/MAX(((G35)+(I35)*(MAX($D$16,(N88)-(K35))))*(MAX($D$16,(N88)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N88)-(K35))))*(MAX($D$16,(N88)-(K35))),0.000001))^2)/(2*$I$5)))))+($D$10*(ABS((X35)-(W35))/90)*MAX(((ABS(J88)/MAX(((F35)+(H35)*(MAX($D$16,(AD88)-(J35))))*(MAX($D$16,(AD88)-(J35))),0.000001))^2)/(2*$I$5),((ABS(J88)/MAX(((G35)+(I35)*(MAX($D$16,(N88)-(K35))))*(MAX($D$16,(N88)-(K35))),0.000001))^2)/(2*$I$5)))+(($D$11*0.34699541*(ABS(I88)/MAX(ABS(G88),0.000001))^2*MAX(((ABS(J88)/MAX(((F35)+(H35)*(MAX($D$16,(AD88)-(J35))))*(MAX($D$16,(AD88)-(J35))),0.000001))^2)/(2*$I$5),((ABS(J88)/MAX(((G35)+(I35)*(MAX($D$16,(N88)-(K35))))*(MAX($D$16,(N88)-(K35))),0.000001))^2)/(2*$I$5))))-((ABS(J88)/MAX(((F35)+(H35)*(MAX($D$16,(AD88)-(J35))))*(MAX($D$16,(AD88)-(J35))),0.000001))^2)/(2*$I$5)</f>
        <v>639.97429104125581</v>
      </c>
      <c r="U88">
        <f ca="1">((((G31)*(MAX($D$16,(AE88)-(K31)))^2)/2+(I31)*(MAX($D$16,(AE88)-(K31)))^3/3+(ABS(F88)^2)/($I$5*MAX(((G31)+(I31)*(MAX($D$16,(AE88)-(K31))))*(MAX($D$16,(AE88)-(K31))),0.000001)))-(IF(N6="None",((((F32)*(MAX($D$16,(AE88)-(J32)))^2)/2+(H32)*(MAX($D$16,(AE88)-(J32)))^3/3+(ABS(G88)^2)/($I$5*MAX(((F32)+(H32)*(MAX($D$16,(AE88)-(J32))))*(MAX($D$16,(AE88)-(J32))),0.000001)))*0.72785025),(((((F32)*(MAX($D$16,(AE88)-(J32)))^2)/2+(H32)*(MAX($D$16,(AE88)-(J32)))^3/3+(ABS(G88)^2)/($I$5*MAX(((F32)+(H32)*(MAX($D$16,(AE88)-(J32))))*(MAX($D$16,(AE88)-(J32))),0.000001)))*0.72785025)+((((F33)*(MAX($D$16,(AE88)-(J33)))^2)/2+(H33)*(MAX($D$16,(AE88)-(J33)))^3/3+(ABS(H88)^2)/($I$5*MAX(((F33)+(H33)*(MAX($D$16,(AE88)-(J33))))*(MAX($D$16,(AE88)-(J33))),0.000001)))*0.99999971)))))/MAX(((G31)*(MAX($D$16,(AE88)-(K31)))^2)/2+(I31)*(MAX($D$16,(AE88)-(K31)))^3/3+(ABS(F88)^2)/($I$5*MAX(((G31)+(I31)*(MAX($D$16,(AE88)-(K31))))*(MAX($D$16,(AE88)-(K31))),0.000001)),0.000001)</f>
        <v>-0.17915078666665912</v>
      </c>
      <c r="V88">
        <f ca="1">((((G32)*(MAX($D$16,(AF88)-(K32)))^2)/2+(I32)*(MAX($D$16,(AF88)-(K32)))^3/3+(ABS(G88)^2)/($I$5*MAX(((G32)+(I32)*(MAX($D$16,(AF88)-(K32))))*(MAX($D$16,(AF88)-(K32))),0.000001)))-(IF(AND(N7="None",N8="None"),0,IF(N8="None",((((F34)*(MAX($D$16,(AF88)-(J34)))^2)/2+(H34)*(MAX($D$16,(AF88)-(J34)))^3/3+(ABS(I88)^2)/($I$5*MAX(((F34)+(H34)*(MAX($D$16,(AF88)-(J34))))*(MAX($D$16,(AF88)-(J34))),0.000001)))*1),IF(N7="None",((((F35)*(MAX($D$16,(AF88)-(J35)))^2)/2+(H35)*(MAX($D$16,(AF88)-(J35)))^3/3+(ABS(J88)^2)/($I$5*MAX(((F35)+(H35)*(MAX($D$16,(AF88)-(J35))))*(MAX($D$16,(AF88)-(J35))),0.000001)))*0.30600918),(((((F34)*(MAX($D$16,(AF88)-(J34)))^2)/2+(H34)*(MAX($D$16,(AF88)-(J34)))^3/3+(ABS(I88)^2)/($I$5*MAX(((F34)+(H34)*(MAX($D$16,(AF88)-(J34))))*(MAX($D$16,(AF88)-(J34))),0.000001)))*1)+((((F35)*(MAX($D$16,(AF88)-(J35)))^2)/2+(H35)*(MAX($D$16,(AF88)-(J35)))^3/3+(ABS(J88)^2)/($I$5*MAX(((F35)+(H35)*(MAX($D$16,(AF88)-(J35))))*(MAX($D$16,(AF88)-(J35))),0.000001)))*0.30600918)))))))/MAX(((G32)*(MAX($D$16,(AF88)-(K32)))^2)/2+(I32)*(MAX($D$16,(AF88)-(K32)))^3/3+(ABS(G88)^2)/($I$5*MAX(((G32)+(I32)*(MAX($D$16,(AF88)-(K32))))*(MAX($D$16,(AF88)-(K32))),0.000001)),0.000001)</f>
        <v>-0.31205130742549086</v>
      </c>
      <c r="W88">
        <f ca="1">ABS((IF(N6="None",P88,MAX(P88,Q88)))-D88)</f>
        <v>6.8680511060392746E-4</v>
      </c>
      <c r="X88">
        <f ca="1">ABS((IF(AND(N7="None",N8="None"),E88,IF(N8="None",S88,IF(N7="None",T88,MAX(S88,T88)))))-E88)</f>
        <v>8.0187053254121565E-4</v>
      </c>
      <c r="Y88">
        <f ca="1">IF($D$20=0,B88,IFERROR(IF(N6="None",1,MIN(0.98,MAX(0.02,B88+$D$14*((Q88-P88)/MAX(ABS(D88),1))))),B88))</f>
        <v>0.98</v>
      </c>
      <c r="Z88">
        <f ca="1">IF($D$20=0,C88,IFERROR(IF(AND(N7="None",N8="None"),C88,IF(N8="None",1,IF(N7="None",0,MIN(0.98,MAX(0.02,C88+$D$14*((T88-S88)/MAX(ABS(E88),1))))))),C88))</f>
        <v>0.98</v>
      </c>
      <c r="AA88">
        <f t="shared" ca="1" si="15"/>
        <v>640.05154031019276</v>
      </c>
      <c r="AB88">
        <f t="shared" ca="1" si="16"/>
        <v>639.97347121640144</v>
      </c>
      <c r="AC88">
        <f ca="1">IF($D$20=0,D88,IF(AC88=0,(IF(N6="None",P88,MAX(P88,Q88))),IF(ABS((IF(N6="None",P88,MAX(P88,Q88)))-AC88)&lt;$D$19,AC88,MAX((K31)+$D$16,AC88+$D$13*(((IF(N6="None",P88,MAX(P88,Q88)))-AC88))))))</f>
        <v>640.05149186157746</v>
      </c>
      <c r="AD88">
        <f ca="1">IF($D$20=0,E88,IF(AD88=0,(IF(AND(N7="None",N8="None"),E88,IF(N8="None",S88,IF(N7="None",T88,MAX(S88,T88))))),IF(ABS((IF(AND(N7="None",N8="None"),E88,IF(N8="None",S88,IF(N7="None",T88,MAX(S88,T88)))))-AD88)&lt;$D$19,AD88,MAX((K32)+$D$16,AD88+$D$13*(((IF(AND(N7="None",N8="None"),E88,IF(N8="None",S88,IF(N7="None",T88,MAX(S88,T88)))))-AD88))))))</f>
        <v>639.97343787266095</v>
      </c>
      <c r="AE88">
        <f ca="1">IF($D$20=0,D88,IF(AE88=0,O88,IF(ABS(U88)&lt;$D$19,AE88,MAX((K31)+$D$16,AE88+($D$13*(((O88)-AE88)+(U88*MAX(ABS(AE88-(K31)),1))))))))</f>
        <v>636.46252872339687</v>
      </c>
      <c r="AF88">
        <f ca="1">IF($D$20=0,E88,IF(AF88=0,R88,IF(ABS(V88)&lt;$D$19,AF88,MAX((K32)+$D$16,AF88+($D$13*(((R88)-AF88)+(V88*MAX(ABS(AF88-(K32)),1))))))))</f>
        <v>634.67707815303868</v>
      </c>
      <c r="AG88">
        <f ca="1">((G31)*(MAX($D$16,(AC88)-(K31)))^2)/2+(I31)*(MAX($D$16,(AC88)-(K31)))^3/3+(ABS(F88)^2)/($I$5*MAX(((G31)+(I31)*(MAX($D$16,(AC88)-(K31))))*(MAX($D$16,(AC88)-(K31))),0.000001))</f>
        <v>115.57062568207284</v>
      </c>
      <c r="AH88">
        <f ca="1">((G31)*(MAX($D$16,(AE88)-(K31)))^2)/2+(I31)*(MAX($D$16,(AE88)-(K31)))^3/3+(ABS(F88)^2)/($I$5*MAX(((G31)+(I31)*(MAX($D$16,(AE88)-(K31))))*(MAX($D$16,(AE88)-(K31))),0.000001))</f>
        <v>34.04098728388847</v>
      </c>
      <c r="AI88">
        <f ca="1">((G32)*(MAX($D$16,(AD88)-(K32)))^2)/2+(I32)*(MAX($D$16,(AD88)-(K32)))^3/3+(ABS(G88)^2)/($I$5*MAX(((G32)+(I32)*(MAX($D$16,(AD88)-(K32))))*(MAX($D$16,(AD88)-(K32))),0.000001))</f>
        <v>337.88655707080284</v>
      </c>
      <c r="AJ88">
        <f ca="1">((G32)*(MAX($D$16,(AF88)-(K32)))^2)/2+(I32)*(MAX($D$16,(AF88)-(K32)))^3/3+(ABS(G88)^2)/($I$5*MAX(((G32)+(I32)*(MAX($D$16,(AF88)-(K32))))*(MAX($D$16,(AF88)-(K32))),0.000001))</f>
        <v>49.33812018332047</v>
      </c>
      <c r="AK88" t="str">
        <f t="shared" ca="1" si="17"/>
        <v>Subcritical</v>
      </c>
      <c r="AL88" t="str">
        <f t="shared" ca="1" si="18"/>
        <v>Subcritical</v>
      </c>
      <c r="AM88">
        <f t="shared" ca="1" si="19"/>
        <v>640.05154031019276</v>
      </c>
      <c r="AN88">
        <f t="shared" ca="1" si="20"/>
        <v>639.97347121640144</v>
      </c>
      <c r="AO88">
        <f t="shared" ca="1" si="21"/>
        <v>7.4536331226227048E-5</v>
      </c>
      <c r="AP88">
        <f t="shared" ca="1" si="22"/>
        <v>5.1298062317073345E-5</v>
      </c>
    </row>
    <row r="89" spans="1:42" x14ac:dyDescent="0.35">
      <c r="A89">
        <v>46</v>
      </c>
      <c r="B89">
        <v>1</v>
      </c>
      <c r="C89">
        <f t="shared" ca="1" si="23"/>
        <v>0.98</v>
      </c>
      <c r="D89">
        <f t="shared" ca="1" si="24"/>
        <v>640.05154031019276</v>
      </c>
      <c r="E89">
        <f t="shared" ca="1" si="25"/>
        <v>639.97347121640144</v>
      </c>
      <c r="F89">
        <f t="shared" si="14"/>
        <v>51</v>
      </c>
      <c r="G89">
        <f>IF(N6="None",F89,MAX(0,F89*B89))</f>
        <v>51</v>
      </c>
      <c r="H89">
        <f>IF(N6="None",0,MAX(0,F89-G89))</f>
        <v>0</v>
      </c>
      <c r="I89">
        <f ca="1">IF(AND(N7="None",N8="None"),0,IF(N8="None",G89,IF(N7="None",0,MAX(0,G89*C89))))</f>
        <v>49.98</v>
      </c>
      <c r="J89">
        <f ca="1">IF(AND(N7="None",N8="None"),0,IF(N8="None",0,IF(N7="None",G89,MAX(0,G89-I89))))</f>
        <v>1.0200000000000031</v>
      </c>
      <c r="K89">
        <f>P5</f>
        <v>637</v>
      </c>
      <c r="L89">
        <f>P6</f>
        <v>637.1</v>
      </c>
      <c r="M89">
        <f>P7</f>
        <v>635.5</v>
      </c>
      <c r="N89">
        <f>P8</f>
        <v>631.54999999999995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636.85030574695588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640.05223959373086</v>
      </c>
      <c r="Q89">
        <f ca="1">L89+((ABS(H89)/MAX(((G33)+(I33)*(MAX($D$16,(L89)-(K33))))*(MAX($D$16,(L89)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AC89)-(J33))))*(MAX($D$16,(AC89)-(J33))),0.000001)),$D$9*((((ABS(H89)/MAX(((G33)+(I33)*(MAX($D$16,(L89)-(K33))))*(MAX($D$16,(L89)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L89)-(K33))))*(MAX($D$16,(L89)-(K33))),0.000001))^2)/(2*$I$5)))))+($D$10*(ABS((X33)-(W33))/90)*MAX(((ABS(H89)/MAX(((F33)+(H33)*(MAX($D$16,(AC89)-(J33))))*(MAX($D$16,(AC89)-(J33))),0.000001))^2)/(2*$I$5),((ABS(H89)/MAX(((G33)+(I33)*(MAX($D$16,(L89)-(K33))))*(MAX($D$16,(L89)-(K33))),0.000001))^2)/(2*$I$5)))+(($D$11*0.00000015*(ABS(G89)/MAX(ABS(F89),0.000001))^2*MAX(((ABS(H89)/MAX(((F33)+(H33)*(MAX($D$16,(AC89)-(J33))))*(MAX($D$16,(AC89)-(J33))),0.000001))^2)/(2*$I$5),((ABS(H89)/MAX(((G33)+(I33)*(MAX($D$16,(L89)-(K33))))*(MAX($D$16,(L89)-(K33))),0.000001))^2)/(2*$I$5))))-((ABS(H89)/MAX(((F33)+(H33)*(MAX($D$16,(AC89)-(J33))))*(MAX($D$16,(AC89)-(J33))),0.000001))^2)/(2*$I$5)</f>
        <v>637.1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635.55147030420267</v>
      </c>
      <c r="S89">
        <f ca="1">M89+((ABS(I89)/MAX(((G34)+(I34)*(MAX($D$16,(M89)-(K34))))*(MAX($D$16,(M89)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AD89)-(J34))))*(MAX($D$16,(AD89)-(J34))),0.000001)),$D$9*((((ABS(I89)/MAX(((G34)+(I34)*(MAX($D$16,(M89)-(K34))))*(MAX($D$16,(M89)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M89)-(K34))))*(MAX($D$16,(M89)-(K34))),0.000001))^2)/(2*$I$5)))))+($D$10*(ABS((X34)-(W34))/90)*MAX(((ABS(I89)/MAX(((F34)+(H34)*(MAX($D$16,(AD89)-(J34))))*(MAX($D$16,(AD89)-(J34))),0.000001))^2)/(2*$I$5),((ABS(I89)/MAX(((G34)+(I34)*(MAX($D$16,(M89)-(K34))))*(MAX($D$16,(M89)-(K34))),0.000001))^2)/(2*$I$5)))+(0)-((ABS(I89)/MAX(((F34)+(H34)*(MAX($D$16,(AD89)-(J34))))*(MAX($D$16,(AD89)-(J34))),0.000001))^2)/(2*$I$5)</f>
        <v>635.51127808582714</v>
      </c>
      <c r="T89">
        <f ca="1">N89+((ABS(J89)/MAX(((G35)+(I35)*(MAX($D$16,(N89)-(K35))))*(MAX($D$16,(N89)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AD89)-(J35))))*(MAX($D$16,(AD89)-(J35))),0.000001)),$D$9*((((ABS(J89)/MAX(((G35)+(I35)*(MAX($D$16,(N89)-(K35))))*(MAX($D$16,(N89)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N89)-(K35))))*(MAX($D$16,(N89)-(K35))),0.000001))^2)/(2*$I$5)))))+($D$10*(ABS((X35)-(W35))/90)*MAX(((ABS(J89)/MAX(((F35)+(H35)*(MAX($D$16,(AD89)-(J35))))*(MAX($D$16,(AD89)-(J35))),0.000001))^2)/(2*$I$5),((ABS(J89)/MAX(((G35)+(I35)*(MAX($D$16,(N89)-(K35))))*(MAX($D$16,(N89)-(K35))),0.000001))^2)/(2*$I$5)))+(($D$11*0.34699541*(ABS(I89)/MAX(ABS(G89),0.000001))^2*MAX(((ABS(J89)/MAX(((F35)+(H35)*(MAX($D$16,(AD89)-(J35))))*(MAX($D$16,(AD89)-(J35))),0.000001))^2)/(2*$I$5),((ABS(J89)/MAX(((G35)+(I35)*(MAX($D$16,(N89)-(K35))))*(MAX($D$16,(N89)-(K35))),0.000001))^2)/(2*$I$5))))-((ABS(J89)/MAX(((F35)+(H35)*(MAX($D$16,(AD89)-(J35))))*(MAX($D$16,(AD89)-(J35))),0.000001))^2)/(2*$I$5)</f>
        <v>639.97429104122978</v>
      </c>
      <c r="U89">
        <f ca="1">((((G31)*(MAX($D$16,(AE89)-(K31)))^2)/2+(I31)*(MAX($D$16,(AE89)-(K31)))^3/3+(ABS(F89)^2)/($I$5*MAX(((G31)+(I31)*(MAX($D$16,(AE89)-(K31))))*(MAX($D$16,(AE89)-(K31))),0.000001)))-(IF(N6="None",((((F32)*(MAX($D$16,(AE89)-(J32)))^2)/2+(H32)*(MAX($D$16,(AE89)-(J32)))^3/3+(ABS(G89)^2)/($I$5*MAX(((F32)+(H32)*(MAX($D$16,(AE89)-(J32))))*(MAX($D$16,(AE89)-(J32))),0.000001)))*0.72785025),(((((F32)*(MAX($D$16,(AE89)-(J32)))^2)/2+(H32)*(MAX($D$16,(AE89)-(J32)))^3/3+(ABS(G89)^2)/($I$5*MAX(((F32)+(H32)*(MAX($D$16,(AE89)-(J32))))*(MAX($D$16,(AE89)-(J32))),0.000001)))*0.72785025)+((((F33)*(MAX($D$16,(AE89)-(J33)))^2)/2+(H33)*(MAX($D$16,(AE89)-(J33)))^3/3+(ABS(H89)^2)/($I$5*MAX(((F33)+(H33)*(MAX($D$16,(AE89)-(J33))))*(MAX($D$16,(AE89)-(J33))),0.000001)))*0.99999971)))))/MAX(((G31)*(MAX($D$16,(AE89)-(K31)))^2)/2+(I31)*(MAX($D$16,(AE89)-(K31)))^3/3+(ABS(F89)^2)/($I$5*MAX(((G31)+(I31)*(MAX($D$16,(AE89)-(K31))))*(MAX($D$16,(AE89)-(K31))),0.000001)),0.000001)</f>
        <v>-0.17915078666665912</v>
      </c>
      <c r="V89">
        <f ca="1">((((G32)*(MAX($D$16,(AF89)-(K32)))^2)/2+(I32)*(MAX($D$16,(AF89)-(K32)))^3/3+(ABS(G89)^2)/($I$5*MAX(((G32)+(I32)*(MAX($D$16,(AF89)-(K32))))*(MAX($D$16,(AF89)-(K32))),0.000001)))-(IF(AND(N7="None",N8="None"),0,IF(N8="None",((((F34)*(MAX($D$16,(AF89)-(J34)))^2)/2+(H34)*(MAX($D$16,(AF89)-(J34)))^3/3+(ABS(I89)^2)/($I$5*MAX(((F34)+(H34)*(MAX($D$16,(AF89)-(J34))))*(MAX($D$16,(AF89)-(J34))),0.000001)))*1),IF(N7="None",((((F35)*(MAX($D$16,(AF89)-(J35)))^2)/2+(H35)*(MAX($D$16,(AF89)-(J35)))^3/3+(ABS(J89)^2)/($I$5*MAX(((F35)+(H35)*(MAX($D$16,(AF89)-(J35))))*(MAX($D$16,(AF89)-(J35))),0.000001)))*0.30600918),(((((F34)*(MAX($D$16,(AF89)-(J34)))^2)/2+(H34)*(MAX($D$16,(AF89)-(J34)))^3/3+(ABS(I89)^2)/($I$5*MAX(((F34)+(H34)*(MAX($D$16,(AF89)-(J34))))*(MAX($D$16,(AF89)-(J34))),0.000001)))*1)+((((F35)*(MAX($D$16,(AF89)-(J35)))^2)/2+(H35)*(MAX($D$16,(AF89)-(J35)))^3/3+(ABS(J89)^2)/($I$5*MAX(((F35)+(H35)*(MAX($D$16,(AF89)-(J35))))*(MAX($D$16,(AF89)-(J35))),0.000001)))*0.30600918)))))))/MAX(((G32)*(MAX($D$16,(AF89)-(K32)))^2)/2+(I32)*(MAX($D$16,(AF89)-(K32)))^3/3+(ABS(G89)^2)/($I$5*MAX(((G32)+(I32)*(MAX($D$16,(AF89)-(K32))))*(MAX($D$16,(AF89)-(K32))),0.000001)),0.000001)</f>
        <v>-0.31205130742549086</v>
      </c>
      <c r="W89">
        <f ca="1">ABS((IF(N6="None",P89,MAX(P89,Q89)))-D89)</f>
        <v>6.9928353809700639E-4</v>
      </c>
      <c r="X89">
        <f ca="1">ABS((IF(AND(N7="None",N8="None"),E89,IF(N8="None",S89,IF(N7="None",T89,MAX(S89,T89)))))-E89)</f>
        <v>8.1982482834064285E-4</v>
      </c>
      <c r="Y89">
        <f ca="1">IF($D$20=0,B89,IFERROR(IF(N6="None",1,MIN(0.98,MAX(0.02,B89+$D$14*((Q89-P89)/MAX(ABS(D89),1))))),B89))</f>
        <v>0.98</v>
      </c>
      <c r="Z89">
        <f ca="1">IF($D$20=0,C89,IFERROR(IF(AND(N7="None",N8="None"),C89,IF(N8="None",1,IF(N7="None",0,MIN(0.98,MAX(0.02,C89+$D$14*((T89-S89)/MAX(ABS(E89),1))))))),C89))</f>
        <v>0.98</v>
      </c>
      <c r="AA89">
        <f t="shared" ca="1" si="15"/>
        <v>640.05151358652665</v>
      </c>
      <c r="AB89">
        <f t="shared" ca="1" si="16"/>
        <v>639.97345448049441</v>
      </c>
      <c r="AC89">
        <f ca="1">IF($D$20=0,D89,IF(AC89=0,(IF(N6="None",P89,MAX(P89,Q89))),IF(ABS((IF(N6="None",P89,MAX(P89,Q89)))-AC89)&lt;$D$19,AC89,MAX((K31)+$D$16,AC89+$D$13*(((IF(N6="None",P89,MAX(P89,Q89)))-AC89))))))</f>
        <v>640.05146395686108</v>
      </c>
      <c r="AD89">
        <f ca="1">IF($D$20=0,E89,IF(AD89=0,(IF(AND(N7="None",N8="None"),E89,IF(N8="None",S89,IF(N7="None",T89,MAX(S89,T89))))),IF(ABS((IF(AND(N7="None",N8="None"),E89,IF(N8="None",S89,IF(N7="None",T89,MAX(S89,T89)))))-AD89)&lt;$D$19,AD89,MAX((K32)+$D$16,AD89+$D$13*(((IF(AND(N7="None",N8="None"),E89,IF(N8="None",S89,IF(N7="None",T89,MAX(S89,T89)))))-AD89))))))</f>
        <v>639.97342339952434</v>
      </c>
      <c r="AE89">
        <f ca="1">IF($D$20=0,D89,IF(AE89=0,O89,IF(ABS(U89)&lt;$D$19,AE89,MAX((K31)+$D$16,AE89+($D$13*(((O89)-AE89)+(U89*MAX(ABS(AE89-(K31)),1))))))))</f>
        <v>636.46252872339687</v>
      </c>
      <c r="AF89">
        <f ca="1">IF($D$20=0,E89,IF(AF89=0,R89,IF(ABS(V89)&lt;$D$19,AF89,MAX((K32)+$D$16,AF89+($D$13*(((R89)-AF89)+(V89*MAX(ABS(AF89-(K32)),1))))))))</f>
        <v>634.67707815303868</v>
      </c>
      <c r="AG89">
        <f ca="1">((G31)*(MAX($D$16,(AC89)-(K31)))^2)/2+(I31)*(MAX($D$16,(AC89)-(K31)))^3/3+(ABS(F89)^2)/($I$5*MAX(((G31)+(I31)*(MAX($D$16,(AC89)-(K31))))*(MAX($D$16,(AC89)-(K31))),0.000001))</f>
        <v>115.56960688195973</v>
      </c>
      <c r="AH89">
        <f ca="1">((G31)*(MAX($D$16,(AE89)-(K31)))^2)/2+(I31)*(MAX($D$16,(AE89)-(K31)))^3/3+(ABS(F89)^2)/($I$5*MAX(((G31)+(I31)*(MAX($D$16,(AE89)-(K31))))*(MAX($D$16,(AE89)-(K31))),0.000001))</f>
        <v>34.04098728388847</v>
      </c>
      <c r="AI89">
        <f ca="1">((G32)*(MAX($D$16,(AD89)-(K32)))^2)/2+(I32)*(MAX($D$16,(AD89)-(K32)))^3/3+(ABS(G89)^2)/($I$5*MAX(((G32)+(I32)*(MAX($D$16,(AD89)-(K32))))*(MAX($D$16,(AD89)-(K32))),0.000001))</f>
        <v>337.88536656160727</v>
      </c>
      <c r="AJ89">
        <f ca="1">((G32)*(MAX($D$16,(AF89)-(K32)))^2)/2+(I32)*(MAX($D$16,(AF89)-(K32)))^3/3+(ABS(G89)^2)/($I$5*MAX(((G32)+(I32)*(MAX($D$16,(AF89)-(K32))))*(MAX($D$16,(AF89)-(K32))),0.000001))</f>
        <v>49.33812018332047</v>
      </c>
      <c r="AK89" t="str">
        <f t="shared" ca="1" si="17"/>
        <v>Subcritical</v>
      </c>
      <c r="AL89" t="str">
        <f t="shared" ca="1" si="18"/>
        <v>Subcritical</v>
      </c>
      <c r="AM89">
        <f t="shared" ca="1" si="19"/>
        <v>640.05151358652665</v>
      </c>
      <c r="AN89">
        <f t="shared" ca="1" si="20"/>
        <v>639.97345448049441</v>
      </c>
      <c r="AO89">
        <f t="shared" ca="1" si="21"/>
        <v>7.6353331678546965E-5</v>
      </c>
      <c r="AP89">
        <f t="shared" ca="1" si="22"/>
        <v>4.7816877099648991E-5</v>
      </c>
    </row>
    <row r="90" spans="1:42" x14ac:dyDescent="0.35">
      <c r="A90">
        <v>47</v>
      </c>
      <c r="B90">
        <v>1</v>
      </c>
      <c r="C90">
        <f t="shared" ca="1" si="23"/>
        <v>0.98</v>
      </c>
      <c r="D90">
        <f t="shared" ca="1" si="24"/>
        <v>640.05151358652665</v>
      </c>
      <c r="E90">
        <f t="shared" ca="1" si="25"/>
        <v>639.97345448049441</v>
      </c>
      <c r="F90">
        <f t="shared" si="14"/>
        <v>51</v>
      </c>
      <c r="G90">
        <f>IF(N6="None",F90,MAX(0,F90*B90))</f>
        <v>51</v>
      </c>
      <c r="H90">
        <f>IF(N6="None",0,MAX(0,F90-G90))</f>
        <v>0</v>
      </c>
      <c r="I90">
        <f ca="1">IF(AND(N7="None",N8="None"),0,IF(N8="None",G90,IF(N7="None",0,MAX(0,G90*C90))))</f>
        <v>49.98</v>
      </c>
      <c r="J90">
        <f ca="1">IF(AND(N7="None",N8="None"),0,IF(N8="None",0,IF(N7="None",G90,MAX(0,G90-I90))))</f>
        <v>1.0200000000000031</v>
      </c>
      <c r="K90">
        <f>P5</f>
        <v>637</v>
      </c>
      <c r="L90">
        <f>P6</f>
        <v>637.1</v>
      </c>
      <c r="M90">
        <f>P7</f>
        <v>635.5</v>
      </c>
      <c r="N90">
        <f>P8</f>
        <v>631.54999999999995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636.85030574695588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640.05222672941852</v>
      </c>
      <c r="Q90">
        <f ca="1">L90+((ABS(H90)/MAX(((G33)+(I33)*(MAX($D$16,(L90)-(K33))))*(MAX($D$16,(L90)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AC90)-(J33))))*(MAX($D$16,(AC90)-(J33))),0.000001)),$D$9*((((ABS(H90)/MAX(((G33)+(I33)*(MAX($D$16,(L90)-(K33))))*(MAX($D$16,(L90)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L90)-(K33))))*(MAX($D$16,(L90)-(K33))),0.000001))^2)/(2*$I$5)))))+($D$10*(ABS((X33)-(W33))/90)*MAX(((ABS(H90)/MAX(((F33)+(H33)*(MAX($D$16,(AC90)-(J33))))*(MAX($D$16,(AC90)-(J33))),0.000001))^2)/(2*$I$5),((ABS(H90)/MAX(((G33)+(I33)*(MAX($D$16,(L90)-(K33))))*(MAX($D$16,(L90)-(K33))),0.000001))^2)/(2*$I$5)))+(($D$11*0.00000015*(ABS(G90)/MAX(ABS(F90),0.000001))^2*MAX(((ABS(H90)/MAX(((F33)+(H33)*(MAX($D$16,(AC90)-(J33))))*(MAX($D$16,(AC90)-(J33))),0.000001))^2)/(2*$I$5),((ABS(H90)/MAX(((G33)+(I33)*(MAX($D$16,(L90)-(K33))))*(MAX($D$16,(L90)-(K33))),0.000001))^2)/(2*$I$5))))-((ABS(H90)/MAX(((F33)+(H33)*(MAX($D$16,(AC90)-(J33))))*(MAX($D$16,(AC90)-(J33))),0.000001))^2)/(2*$I$5)</f>
        <v>637.1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635.55147030420267</v>
      </c>
      <c r="S90">
        <f ca="1">M90+((ABS(I90)/MAX(((G34)+(I34)*(MAX($D$16,(M90)-(K34))))*(MAX($D$16,(M90)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AD90)-(J34))))*(MAX($D$16,(AD90)-(J34))),0.000001)),$D$9*((((ABS(I90)/MAX(((G34)+(I34)*(MAX($D$16,(M90)-(K34))))*(MAX($D$16,(M90)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M90)-(K34))))*(MAX($D$16,(M90)-(K34))),0.000001))^2)/(2*$I$5)))))+($D$10*(ABS((X34)-(W34))/90)*MAX(((ABS(I90)/MAX(((F34)+(H34)*(MAX($D$16,(AD90)-(J34))))*(MAX($D$16,(AD90)-(J34))),0.000001))^2)/(2*$I$5),((ABS(I90)/MAX(((G34)+(I34)*(MAX($D$16,(M90)-(K34))))*(MAX($D$16,(M90)-(K34))),0.000001))^2)/(2*$I$5)))+(0)-((ABS(I90)/MAX(((F34)+(H34)*(MAX($D$16,(AD90)-(J34))))*(MAX($D$16,(AD90)-(J34))),0.000001))^2)/(2*$I$5)</f>
        <v>635.51127801802102</v>
      </c>
      <c r="T90">
        <f ca="1">N90+((ABS(J90)/MAX(((G35)+(I35)*(MAX($D$16,(N90)-(K35))))*(MAX($D$16,(N90)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AD90)-(J35))))*(MAX($D$16,(AD90)-(J35))),0.000001)),$D$9*((((ABS(J90)/MAX(((G35)+(I35)*(MAX($D$16,(N90)-(K35))))*(MAX($D$16,(N90)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N90)-(K35))))*(MAX($D$16,(N90)-(K35))),0.000001))^2)/(2*$I$5)))))+($D$10*(ABS((X35)-(W35))/90)*MAX(((ABS(J90)/MAX(((F35)+(H35)*(MAX($D$16,(AD90)-(J35))))*(MAX($D$16,(AD90)-(J35))),0.000001))^2)/(2*$I$5),((ABS(J90)/MAX(((G35)+(I35)*(MAX($D$16,(N90)-(K35))))*(MAX($D$16,(N90)-(K35))),0.000001))^2)/(2*$I$5)))+(($D$11*0.34699541*(ABS(I90)/MAX(ABS(G90),0.000001))^2*MAX(((ABS(J90)/MAX(((F35)+(H35)*(MAX($D$16,(AD90)-(J35))))*(MAX($D$16,(AD90)-(J35))),0.000001))^2)/(2*$I$5),((ABS(J90)/MAX(((G35)+(I35)*(MAX($D$16,(N90)-(K35))))*(MAX($D$16,(N90)-(K35))),0.000001))^2)/(2*$I$5))))-((ABS(J90)/MAX(((F35)+(H35)*(MAX($D$16,(AD90)-(J35))))*(MAX($D$16,(AD90)-(J35))),0.000001))^2)/(2*$I$5)</f>
        <v>639.97429104120488</v>
      </c>
      <c r="U90">
        <f ca="1">((((G31)*(MAX($D$16,(AE90)-(K31)))^2)/2+(I31)*(MAX($D$16,(AE90)-(K31)))^3/3+(ABS(F90)^2)/($I$5*MAX(((G31)+(I31)*(MAX($D$16,(AE90)-(K31))))*(MAX($D$16,(AE90)-(K31))),0.000001)))-(IF(N6="None",((((F32)*(MAX($D$16,(AE90)-(J32)))^2)/2+(H32)*(MAX($D$16,(AE90)-(J32)))^3/3+(ABS(G90)^2)/($I$5*MAX(((F32)+(H32)*(MAX($D$16,(AE90)-(J32))))*(MAX($D$16,(AE90)-(J32))),0.000001)))*0.72785025),(((((F32)*(MAX($D$16,(AE90)-(J32)))^2)/2+(H32)*(MAX($D$16,(AE90)-(J32)))^3/3+(ABS(G90)^2)/($I$5*MAX(((F32)+(H32)*(MAX($D$16,(AE90)-(J32))))*(MAX($D$16,(AE90)-(J32))),0.000001)))*0.72785025)+((((F33)*(MAX($D$16,(AE90)-(J33)))^2)/2+(H33)*(MAX($D$16,(AE90)-(J33)))^3/3+(ABS(H90)^2)/($I$5*MAX(((F33)+(H33)*(MAX($D$16,(AE90)-(J33))))*(MAX($D$16,(AE90)-(J33))),0.000001)))*0.99999971)))))/MAX(((G31)*(MAX($D$16,(AE90)-(K31)))^2)/2+(I31)*(MAX($D$16,(AE90)-(K31)))^3/3+(ABS(F90)^2)/($I$5*MAX(((G31)+(I31)*(MAX($D$16,(AE90)-(K31))))*(MAX($D$16,(AE90)-(K31))),0.000001)),0.000001)</f>
        <v>-0.17915078666665912</v>
      </c>
      <c r="V90">
        <f ca="1">((((G32)*(MAX($D$16,(AF90)-(K32)))^2)/2+(I32)*(MAX($D$16,(AF90)-(K32)))^3/3+(ABS(G90)^2)/($I$5*MAX(((G32)+(I32)*(MAX($D$16,(AF90)-(K32))))*(MAX($D$16,(AF90)-(K32))),0.000001)))-(IF(AND(N7="None",N8="None"),0,IF(N8="None",((((F34)*(MAX($D$16,(AF90)-(J34)))^2)/2+(H34)*(MAX($D$16,(AF90)-(J34)))^3/3+(ABS(I90)^2)/($I$5*MAX(((F34)+(H34)*(MAX($D$16,(AF90)-(J34))))*(MAX($D$16,(AF90)-(J34))),0.000001)))*1),IF(N7="None",((((F35)*(MAX($D$16,(AF90)-(J35)))^2)/2+(H35)*(MAX($D$16,(AF90)-(J35)))^3/3+(ABS(J90)^2)/($I$5*MAX(((F35)+(H35)*(MAX($D$16,(AF90)-(J35))))*(MAX($D$16,(AF90)-(J35))),0.000001)))*0.30600918),(((((F34)*(MAX($D$16,(AF90)-(J34)))^2)/2+(H34)*(MAX($D$16,(AF90)-(J34)))^3/3+(ABS(I90)^2)/($I$5*MAX(((F34)+(H34)*(MAX($D$16,(AF90)-(J34))))*(MAX($D$16,(AF90)-(J34))),0.000001)))*1)+((((F35)*(MAX($D$16,(AF90)-(J35)))^2)/2+(H35)*(MAX($D$16,(AF90)-(J35)))^3/3+(ABS(J90)^2)/($I$5*MAX(((F35)+(H35)*(MAX($D$16,(AF90)-(J35))))*(MAX($D$16,(AF90)-(J35))),0.000001)))*0.30600918)))))))/MAX(((G32)*(MAX($D$16,(AF90)-(K32)))^2)/2+(I32)*(MAX($D$16,(AF90)-(K32)))^3/3+(ABS(G90)^2)/($I$5*MAX(((G32)+(I32)*(MAX($D$16,(AF90)-(K32))))*(MAX($D$16,(AF90)-(K32))),0.000001)),0.000001)</f>
        <v>-0.31205130742549086</v>
      </c>
      <c r="W90">
        <f ca="1">ABS((IF(N6="None",P90,MAX(P90,Q90)))-D90)</f>
        <v>7.1314289186830138E-4</v>
      </c>
      <c r="X90">
        <f ca="1">ABS((IF(AND(N7="None",N8="None"),E90,IF(N8="None",S90,IF(N7="None",T90,MAX(S90,T90)))))-E90)</f>
        <v>8.3656071046789293E-4</v>
      </c>
      <c r="Y90">
        <f ca="1">IF($D$20=0,B90,IFERROR(IF(N6="None",1,MIN(0.98,MAX(0.02,B90+$D$14*((Q90-P90)/MAX(ABS(D90),1))))),B90))</f>
        <v>0.98</v>
      </c>
      <c r="Z90">
        <f ca="1">IF($D$20=0,C90,IFERROR(IF(AND(N7="None",N8="None"),C90,IF(N8="None",1,IF(N7="None",0,MIN(0.98,MAX(0.02,C90+$D$14*((T90-S90)/MAX(ABS(E90),1))))))),C90))</f>
        <v>0.98</v>
      </c>
      <c r="AA90">
        <f t="shared" ca="1" si="15"/>
        <v>640.0514870077709</v>
      </c>
      <c r="AB90">
        <f t="shared" ca="1" si="16"/>
        <v>639.97343881449081</v>
      </c>
      <c r="AC90">
        <f ca="1">IF($D$20=0,D90,IF(AC90=0,(IF(N6="None",P90,MAX(P90,Q90))),IF(ABS((IF(N6="None",P90,MAX(P90,Q90)))-AC90)&lt;$D$19,AC90,MAX((K31)+$D$16,AC90+$D$13*(((IF(N6="None",P90,MAX(P90,Q90)))-AC90))))))</f>
        <v>640.05143764722447</v>
      </c>
      <c r="AD90">
        <f ca="1">IF($D$20=0,E90,IF(AD90=0,(IF(AND(N7="None",N8="None"),E90,IF(N8="None",S90,IF(N7="None",T90,MAX(S90,T90))))),IF(ABS((IF(AND(N7="None",N8="None"),E90,IF(N8="None",S90,IF(N7="None",T90,MAX(S90,T90)))))-AD90)&lt;$D$19,AD90,MAX((K32)+$D$16,AD90+$D$13*(((IF(AND(N7="None",N8="None"),E90,IF(N8="None",S90,IF(N7="None",T90,MAX(S90,T90)))))-AD90))))))</f>
        <v>639.97340972048403</v>
      </c>
      <c r="AE90">
        <f ca="1">IF($D$20=0,D90,IF(AE90=0,O90,IF(ABS(U90)&lt;$D$19,AE90,MAX((K31)+$D$16,AE90+($D$13*(((O90)-AE90)+(U90*MAX(ABS(AE90-(K31)),1))))))))</f>
        <v>636.46252872339687</v>
      </c>
      <c r="AF90">
        <f ca="1">IF($D$20=0,E90,IF(AF90=0,R90,IF(ABS(V90)&lt;$D$19,AF90,MAX((K32)+$D$16,AF90+($D$13*(((R90)-AF90)+(V90*MAX(ABS(AF90-(K32)),1))))))))</f>
        <v>634.67707815303868</v>
      </c>
      <c r="AG90">
        <f ca="1">((G31)*(MAX($D$16,(AC90)-(K31)))^2)/2+(I31)*(MAX($D$16,(AC90)-(K31)))^3/3+(ABS(F90)^2)/($I$5*MAX(((G31)+(I31)*(MAX($D$16,(AC90)-(K31))))*(MAX($D$16,(AC90)-(K31))),0.000001))</f>
        <v>115.56864632312684</v>
      </c>
      <c r="AH90">
        <f ca="1">((G31)*(MAX($D$16,(AE90)-(K31)))^2)/2+(I31)*(MAX($D$16,(AE90)-(K31)))^3/3+(ABS(F90)^2)/($I$5*MAX(((G31)+(I31)*(MAX($D$16,(AE90)-(K31))))*(MAX($D$16,(AE90)-(K31))),0.000001))</f>
        <v>34.04098728388847</v>
      </c>
      <c r="AI90">
        <f ca="1">((G32)*(MAX($D$16,(AD90)-(K32)))^2)/2+(I32)*(MAX($D$16,(AD90)-(K32)))^3/3+(ABS(G90)^2)/($I$5*MAX(((G32)+(I32)*(MAX($D$16,(AD90)-(K32))))*(MAX($D$16,(AD90)-(K32))),0.000001))</f>
        <v>337.88424137395862</v>
      </c>
      <c r="AJ90">
        <f ca="1">((G32)*(MAX($D$16,(AF90)-(K32)))^2)/2+(I32)*(MAX($D$16,(AF90)-(K32)))^3/3+(ABS(G90)^2)/($I$5*MAX(((G32)+(I32)*(MAX($D$16,(AF90)-(K32))))*(MAX($D$16,(AF90)-(K32))),0.000001))</f>
        <v>49.33812018332047</v>
      </c>
      <c r="AK90" t="str">
        <f t="shared" ca="1" si="17"/>
        <v>Subcritical</v>
      </c>
      <c r="AL90" t="str">
        <f t="shared" ca="1" si="18"/>
        <v>Subcritical</v>
      </c>
      <c r="AM90">
        <f t="shared" ca="1" si="19"/>
        <v>640.0514870077709</v>
      </c>
      <c r="AN90">
        <f t="shared" ca="1" si="20"/>
        <v>639.97343881449081</v>
      </c>
      <c r="AO90">
        <f t="shared" ca="1" si="21"/>
        <v>7.59393021780852E-5</v>
      </c>
      <c r="AP90">
        <f t="shared" ca="1" si="22"/>
        <v>4.4760010382560722E-5</v>
      </c>
    </row>
    <row r="91" spans="1:42" x14ac:dyDescent="0.35">
      <c r="A91">
        <v>48</v>
      </c>
      <c r="B91">
        <v>1</v>
      </c>
      <c r="C91">
        <f t="shared" ca="1" si="23"/>
        <v>0.98</v>
      </c>
      <c r="D91">
        <f t="shared" ca="1" si="24"/>
        <v>640.0514870077709</v>
      </c>
      <c r="E91">
        <f t="shared" ca="1" si="25"/>
        <v>639.97343881449081</v>
      </c>
      <c r="F91">
        <f t="shared" si="14"/>
        <v>51</v>
      </c>
      <c r="G91">
        <f>IF(N6="None",F91,MAX(0,F91*B91))</f>
        <v>51</v>
      </c>
      <c r="H91">
        <f>IF(N6="None",0,MAX(0,F91-G91))</f>
        <v>0</v>
      </c>
      <c r="I91">
        <f ca="1">IF(AND(N7="None",N8="None"),0,IF(N8="None",G91,IF(N7="None",0,MAX(0,G91*C91))))</f>
        <v>49.98</v>
      </c>
      <c r="J91">
        <f ca="1">IF(AND(N7="None",N8="None"),0,IF(N8="None",0,IF(N7="None",G91,MAX(0,G91-I91))))</f>
        <v>1.0200000000000031</v>
      </c>
      <c r="K91">
        <f>P5</f>
        <v>637</v>
      </c>
      <c r="L91">
        <f>P6</f>
        <v>637.1</v>
      </c>
      <c r="M91">
        <f>P7</f>
        <v>635.5</v>
      </c>
      <c r="N91">
        <f>P8</f>
        <v>631.54999999999995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636.85030574695588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640.05221454940283</v>
      </c>
      <c r="Q91">
        <f ca="1">L91+((ABS(H91)/MAX(((G33)+(I33)*(MAX($D$16,(L91)-(K33))))*(MAX($D$16,(L91)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AC91)-(J33))))*(MAX($D$16,(AC91)-(J33))),0.000001)),$D$9*((((ABS(H91)/MAX(((G33)+(I33)*(MAX($D$16,(L91)-(K33))))*(MAX($D$16,(L91)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L91)-(K33))))*(MAX($D$16,(L91)-(K33))),0.000001))^2)/(2*$I$5)))))+($D$10*(ABS((X33)-(W33))/90)*MAX(((ABS(H91)/MAX(((F33)+(H33)*(MAX($D$16,(AC91)-(J33))))*(MAX($D$16,(AC91)-(J33))),0.000001))^2)/(2*$I$5),((ABS(H91)/MAX(((G33)+(I33)*(MAX($D$16,(L91)-(K33))))*(MAX($D$16,(L91)-(K33))),0.000001))^2)/(2*$I$5)))+(($D$11*0.00000015*(ABS(G91)/MAX(ABS(F91),0.000001))^2*MAX(((ABS(H91)/MAX(((F33)+(H33)*(MAX($D$16,(AC91)-(J33))))*(MAX($D$16,(AC91)-(J33))),0.000001))^2)/(2*$I$5),((ABS(H91)/MAX(((G33)+(I33)*(MAX($D$16,(L91)-(K33))))*(MAX($D$16,(L91)-(K33))),0.000001))^2)/(2*$I$5))))-((ABS(H91)/MAX(((F33)+(H33)*(MAX($D$16,(AC91)-(J33))))*(MAX($D$16,(AC91)-(J33))),0.000001))^2)/(2*$I$5)</f>
        <v>637.1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635.55147030420267</v>
      </c>
      <c r="S91">
        <f ca="1">M91+((ABS(I91)/MAX(((G34)+(I34)*(MAX($D$16,(M91)-(K34))))*(MAX($D$16,(M91)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AD91)-(J34))))*(MAX($D$16,(AD91)-(J34))),0.000001)),$D$9*((((ABS(I91)/MAX(((G34)+(I34)*(MAX($D$16,(M91)-(K34))))*(MAX($D$16,(M91)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M91)-(K34))))*(MAX($D$16,(M91)-(K34))),0.000001))^2)/(2*$I$5)))))+($D$10*(ABS((X34)-(W34))/90)*MAX(((ABS(I91)/MAX(((F34)+(H34)*(MAX($D$16,(AD91)-(J34))))*(MAX($D$16,(AD91)-(J34))),0.000001))^2)/(2*$I$5),((ABS(I91)/MAX(((G34)+(I34)*(MAX($D$16,(M91)-(K34))))*(MAX($D$16,(M91)-(K34))),0.000001))^2)/(2*$I$5)))+(0)-((ABS(I91)/MAX(((F34)+(H34)*(MAX($D$16,(AD91)-(J34))))*(MAX($D$16,(AD91)-(J34))),0.000001))^2)/(2*$I$5)</f>
        <v>635.51127795387004</v>
      </c>
      <c r="T91">
        <f ca="1">N91+((ABS(J91)/MAX(((G35)+(I35)*(MAX($D$16,(N91)-(K35))))*(MAX($D$16,(N91)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AD91)-(J35))))*(MAX($D$16,(AD91)-(J35))),0.000001)),$D$9*((((ABS(J91)/MAX(((G35)+(I35)*(MAX($D$16,(N91)-(K35))))*(MAX($D$16,(N91)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N91)-(K35))))*(MAX($D$16,(N91)-(K35))),0.000001))^2)/(2*$I$5)))))+($D$10*(ABS((X35)-(W35))/90)*MAX(((ABS(J91)/MAX(((F35)+(H35)*(MAX($D$16,(AD91)-(J35))))*(MAX($D$16,(AD91)-(J35))),0.000001))^2)/(2*$I$5),((ABS(J91)/MAX(((G35)+(I35)*(MAX($D$16,(N91)-(K35))))*(MAX($D$16,(N91)-(K35))),0.000001))^2)/(2*$I$5)))+(($D$11*0.34699541*(ABS(I91)/MAX(ABS(G91),0.000001))^2*MAX(((ABS(J91)/MAX(((F35)+(H35)*(MAX($D$16,(AD91)-(J35))))*(MAX($D$16,(AD91)-(J35))),0.000001))^2)/(2*$I$5),((ABS(J91)/MAX(((G35)+(I35)*(MAX($D$16,(N91)-(K35))))*(MAX($D$16,(N91)-(K35))),0.000001))^2)/(2*$I$5))))-((ABS(J91)/MAX(((F35)+(H35)*(MAX($D$16,(AD91)-(J35))))*(MAX($D$16,(AD91)-(J35))),0.000001))^2)/(2*$I$5)</f>
        <v>639.97429104118157</v>
      </c>
      <c r="U91">
        <f ca="1">((((G31)*(MAX($D$16,(AE91)-(K31)))^2)/2+(I31)*(MAX($D$16,(AE91)-(K31)))^3/3+(ABS(F91)^2)/($I$5*MAX(((G31)+(I31)*(MAX($D$16,(AE91)-(K31))))*(MAX($D$16,(AE91)-(K31))),0.000001)))-(IF(N6="None",((((F32)*(MAX($D$16,(AE91)-(J32)))^2)/2+(H32)*(MAX($D$16,(AE91)-(J32)))^3/3+(ABS(G91)^2)/($I$5*MAX(((F32)+(H32)*(MAX($D$16,(AE91)-(J32))))*(MAX($D$16,(AE91)-(J32))),0.000001)))*0.72785025),(((((F32)*(MAX($D$16,(AE91)-(J32)))^2)/2+(H32)*(MAX($D$16,(AE91)-(J32)))^3/3+(ABS(G91)^2)/($I$5*MAX(((F32)+(H32)*(MAX($D$16,(AE91)-(J32))))*(MAX($D$16,(AE91)-(J32))),0.000001)))*0.72785025)+((((F33)*(MAX($D$16,(AE91)-(J33)))^2)/2+(H33)*(MAX($D$16,(AE91)-(J33)))^3/3+(ABS(H91)^2)/($I$5*MAX(((F33)+(H33)*(MAX($D$16,(AE91)-(J33))))*(MAX($D$16,(AE91)-(J33))),0.000001)))*0.99999971)))))/MAX(((G31)*(MAX($D$16,(AE91)-(K31)))^2)/2+(I31)*(MAX($D$16,(AE91)-(K31)))^3/3+(ABS(F91)^2)/($I$5*MAX(((G31)+(I31)*(MAX($D$16,(AE91)-(K31))))*(MAX($D$16,(AE91)-(K31))),0.000001)),0.000001)</f>
        <v>-0.17915078666665912</v>
      </c>
      <c r="V91">
        <f ca="1">((((G32)*(MAX($D$16,(AF91)-(K32)))^2)/2+(I32)*(MAX($D$16,(AF91)-(K32)))^3/3+(ABS(G91)^2)/($I$5*MAX(((G32)+(I32)*(MAX($D$16,(AF91)-(K32))))*(MAX($D$16,(AF91)-(K32))),0.000001)))-(IF(AND(N7="None",N8="None"),0,IF(N8="None",((((F34)*(MAX($D$16,(AF91)-(J34)))^2)/2+(H34)*(MAX($D$16,(AF91)-(J34)))^3/3+(ABS(I91)^2)/($I$5*MAX(((F34)+(H34)*(MAX($D$16,(AF91)-(J34))))*(MAX($D$16,(AF91)-(J34))),0.000001)))*1),IF(N7="None",((((F35)*(MAX($D$16,(AF91)-(J35)))^2)/2+(H35)*(MAX($D$16,(AF91)-(J35)))^3/3+(ABS(J91)^2)/($I$5*MAX(((F35)+(H35)*(MAX($D$16,(AF91)-(J35))))*(MAX($D$16,(AF91)-(J35))),0.000001)))*0.30600918),(((((F34)*(MAX($D$16,(AF91)-(J34)))^2)/2+(H34)*(MAX($D$16,(AF91)-(J34)))^3/3+(ABS(I91)^2)/($I$5*MAX(((F34)+(H34)*(MAX($D$16,(AF91)-(J34))))*(MAX($D$16,(AF91)-(J34))),0.000001)))*1)+((((F35)*(MAX($D$16,(AF91)-(J35)))^2)/2+(H35)*(MAX($D$16,(AF91)-(J35)))^3/3+(ABS(J91)^2)/($I$5*MAX(((F35)+(H35)*(MAX($D$16,(AF91)-(J35))))*(MAX($D$16,(AF91)-(J35))),0.000001)))*0.30600918)))))))/MAX(((G32)*(MAX($D$16,(AF91)-(K32)))^2)/2+(I32)*(MAX($D$16,(AF91)-(K32)))^3/3+(ABS(G91)^2)/($I$5*MAX(((G32)+(I32)*(MAX($D$16,(AF91)-(K32))))*(MAX($D$16,(AF91)-(K32))),0.000001)),0.000001)</f>
        <v>-0.31205130742549086</v>
      </c>
      <c r="W91">
        <f ca="1">ABS((IF(N6="None",P91,MAX(P91,Q91)))-D91)</f>
        <v>7.2754163193167187E-4</v>
      </c>
      <c r="X91">
        <f ca="1">ABS((IF(AND(N7="None",N8="None"),E91,IF(N8="None",S91,IF(N7="None",T91,MAX(S91,T91)))))-E91)</f>
        <v>8.5222669076756574E-4</v>
      </c>
      <c r="Y91">
        <f ca="1">IF($D$20=0,B91,IFERROR(IF(N6="None",1,MIN(0.98,MAX(0.02,B91+$D$14*((Q91-P91)/MAX(ABS(D91),1))))),B91))</f>
        <v>0.98</v>
      </c>
      <c r="Z91">
        <f ca="1">IF($D$20=0,C91,IFERROR(IF(AND(N7="None",N8="None"),C91,IF(N8="None",1,IF(N7="None",0,MIN(0.98,MAX(0.02,C91+$D$14*((T91-S91)/MAX(ABS(E91),1))))))),C91))</f>
        <v>0.98</v>
      </c>
      <c r="AA91">
        <f t="shared" ca="1" si="15"/>
        <v>640.0514611390638</v>
      </c>
      <c r="AB91">
        <f t="shared" ca="1" si="16"/>
        <v>639.97342410203737</v>
      </c>
      <c r="AC91">
        <f ca="1">IF($D$20=0,D91,IF(AC91=0,(IF(N6="None",P91,MAX(P91,Q91))),IF(ABS((IF(N6="None",P91,MAX(P91,Q91)))-AC91)&lt;$D$19,AC91,MAX((K31)+$D$16,AC91+$D$13*(((IF(N6="None",P91,MAX(P91,Q91)))-AC91))))))</f>
        <v>640.05141309717919</v>
      </c>
      <c r="AD91">
        <f ca="1">IF($D$20=0,E91,IF(AD91=0,(IF(AND(N7="None",N8="None"),E91,IF(N8="None",S91,IF(N7="None",T91,MAX(S91,T91))))),IF(ABS((IF(AND(N7="None",N8="None"),E91,IF(N8="None",S91,IF(N7="None",T91,MAX(S91,T91)))))-AD91)&lt;$D$19,AD91,MAX((K32)+$D$16,AD91+$D$13*(((IF(AND(N7="None",N8="None"),E91,IF(N8="None",S91,IF(N7="None",T91,MAX(S91,T91)))))-AD91))))))</f>
        <v>639.97339677890955</v>
      </c>
      <c r="AE91">
        <f ca="1">IF($D$20=0,D91,IF(AE91=0,O91,IF(ABS(U91)&lt;$D$19,AE91,MAX((K31)+$D$16,AE91+($D$13*(((O91)-AE91)+(U91*MAX(ABS(AE91-(K31)),1))))))))</f>
        <v>636.46252872339687</v>
      </c>
      <c r="AF91">
        <f ca="1">IF($D$20=0,E91,IF(AF91=0,R91,IF(ABS(V91)&lt;$D$19,AF91,MAX((K32)+$D$16,AF91+($D$13*(((R91)-AF91)+(V91*MAX(ABS(AF91-(K32)),1))))))))</f>
        <v>634.67707815303868</v>
      </c>
      <c r="AG91">
        <f ca="1">((G31)*(MAX($D$16,(AC91)-(K31)))^2)/2+(I31)*(MAX($D$16,(AC91)-(K31)))^3/3+(ABS(F91)^2)/($I$5*MAX(((G31)+(I31)*(MAX($D$16,(AC91)-(K31))))*(MAX($D$16,(AC91)-(K31))),0.000001))</f>
        <v>115.56775001093133</v>
      </c>
      <c r="AH91">
        <f ca="1">((G31)*(MAX($D$16,(AE91)-(K31)))^2)/2+(I31)*(MAX($D$16,(AE91)-(K31)))^3/3+(ABS(F91)^2)/($I$5*MAX(((G31)+(I31)*(MAX($D$16,(AE91)-(K31))))*(MAX($D$16,(AE91)-(K31))),0.000001))</f>
        <v>34.04098728388847</v>
      </c>
      <c r="AI91">
        <f ca="1">((G32)*(MAX($D$16,(AD91)-(K32)))^2)/2+(I32)*(MAX($D$16,(AD91)-(K32)))^3/3+(ABS(G91)^2)/($I$5*MAX(((G32)+(I32)*(MAX($D$16,(AD91)-(K32))))*(MAX($D$16,(AD91)-(K32))),0.000001))</f>
        <v>337.88317684931684</v>
      </c>
      <c r="AJ91">
        <f ca="1">((G32)*(MAX($D$16,(AF91)-(K32)))^2)/2+(I32)*(MAX($D$16,(AF91)-(K32)))^3/3+(ABS(G91)^2)/($I$5*MAX(((G32)+(I32)*(MAX($D$16,(AF91)-(K32))))*(MAX($D$16,(AF91)-(K32))),0.000001))</f>
        <v>49.33812018332047</v>
      </c>
      <c r="AK91" t="str">
        <f t="shared" ca="1" si="17"/>
        <v>Subcritical</v>
      </c>
      <c r="AL91" t="str">
        <f t="shared" ca="1" si="18"/>
        <v>Subcritical</v>
      </c>
      <c r="AM91">
        <f t="shared" ca="1" si="19"/>
        <v>640.0514611390638</v>
      </c>
      <c r="AN91">
        <f t="shared" ca="1" si="20"/>
        <v>639.97342410203737</v>
      </c>
      <c r="AO91">
        <f t="shared" ca="1" si="21"/>
        <v>7.3910591709136497E-5</v>
      </c>
      <c r="AP91">
        <f t="shared" ca="1" si="22"/>
        <v>4.2035581259369792E-5</v>
      </c>
    </row>
    <row r="92" spans="1:42" x14ac:dyDescent="0.35">
      <c r="A92">
        <v>49</v>
      </c>
      <c r="B92">
        <v>1</v>
      </c>
      <c r="C92">
        <f t="shared" ca="1" si="23"/>
        <v>0.98</v>
      </c>
      <c r="D92">
        <f t="shared" ca="1" si="24"/>
        <v>640.0514611390638</v>
      </c>
      <c r="E92">
        <f t="shared" ca="1" si="25"/>
        <v>639.97342410203737</v>
      </c>
      <c r="F92">
        <f t="shared" si="14"/>
        <v>51</v>
      </c>
      <c r="G92">
        <f>IF(N6="None",F92,MAX(0,F92*B92))</f>
        <v>51</v>
      </c>
      <c r="H92">
        <f>IF(N6="None",0,MAX(0,F92-G92))</f>
        <v>0</v>
      </c>
      <c r="I92">
        <f ca="1">IF(AND(N7="None",N8="None"),0,IF(N8="None",G92,IF(N7="None",0,MAX(0,G92*C92))))</f>
        <v>49.98</v>
      </c>
      <c r="J92">
        <f ca="1">IF(AND(N7="None",N8="None"),0,IF(N8="None",0,IF(N7="None",G92,MAX(0,G92-I92))))</f>
        <v>1.0200000000000031</v>
      </c>
      <c r="K92">
        <f>P5</f>
        <v>637</v>
      </c>
      <c r="L92">
        <f>P6</f>
        <v>637.1</v>
      </c>
      <c r="M92">
        <f>P7</f>
        <v>635.5</v>
      </c>
      <c r="N92">
        <f>P8</f>
        <v>631.54999999999995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636.85030574695588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640.05220301717702</v>
      </c>
      <c r="Q92">
        <f ca="1">L92+((ABS(H92)/MAX(((G33)+(I33)*(MAX($D$16,(L92)-(K33))))*(MAX($D$16,(L92)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AC92)-(J33))))*(MAX($D$16,(AC92)-(J33))),0.000001)),$D$9*((((ABS(H92)/MAX(((G33)+(I33)*(MAX($D$16,(L92)-(K33))))*(MAX($D$16,(L92)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L92)-(K33))))*(MAX($D$16,(L92)-(K33))),0.000001))^2)/(2*$I$5)))))+($D$10*(ABS((X33)-(W33))/90)*MAX(((ABS(H92)/MAX(((F33)+(H33)*(MAX($D$16,(AC92)-(J33))))*(MAX($D$16,(AC92)-(J33))),0.000001))^2)/(2*$I$5),((ABS(H92)/MAX(((G33)+(I33)*(MAX($D$16,(L92)-(K33))))*(MAX($D$16,(L92)-(K33))),0.000001))^2)/(2*$I$5)))+(($D$11*0.00000015*(ABS(G92)/MAX(ABS(F92),0.000001))^2*MAX(((ABS(H92)/MAX(((F33)+(H33)*(MAX($D$16,(AC92)-(J33))))*(MAX($D$16,(AC92)-(J33))),0.000001))^2)/(2*$I$5),((ABS(H92)/MAX(((G33)+(I33)*(MAX($D$16,(L92)-(K33))))*(MAX($D$16,(L92)-(K33))),0.000001))^2)/(2*$I$5))))-((ABS(H92)/MAX(((F33)+(H33)*(MAX($D$16,(AC92)-(J33))))*(MAX($D$16,(AC92)-(J33))),0.000001))^2)/(2*$I$5)</f>
        <v>637.1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635.55147030420267</v>
      </c>
      <c r="S92">
        <f ca="1">M92+((ABS(I92)/MAX(((G34)+(I34)*(MAX($D$16,(M92)-(K34))))*(MAX($D$16,(M92)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AD92)-(J34))))*(MAX($D$16,(AD92)-(J34))),0.000001)),$D$9*((((ABS(I92)/MAX(((G34)+(I34)*(MAX($D$16,(M92)-(K34))))*(MAX($D$16,(M92)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M92)-(K34))))*(MAX($D$16,(M92)-(K34))),0.000001))^2)/(2*$I$5)))))+($D$10*(ABS((X34)-(W34))/90)*MAX(((ABS(I92)/MAX(((F34)+(H34)*(MAX($D$16,(AD92)-(J34))))*(MAX($D$16,(AD92)-(J34))),0.000001))^2)/(2*$I$5),((ABS(I92)/MAX(((G34)+(I34)*(MAX($D$16,(M92)-(K34))))*(MAX($D$16,(M92)-(K34))),0.000001))^2)/(2*$I$5)))+(0)-((ABS(I92)/MAX(((F34)+(H34)*(MAX($D$16,(AD92)-(J34))))*(MAX($D$16,(AD92)-(J34))),0.000001))^2)/(2*$I$5)</f>
        <v>635.51127789316081</v>
      </c>
      <c r="T92">
        <f ca="1">N92+((ABS(J92)/MAX(((G35)+(I35)*(MAX($D$16,(N92)-(K35))))*(MAX($D$16,(N92)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AD92)-(J35))))*(MAX($D$16,(AD92)-(J35))),0.000001)),$D$9*((((ABS(J92)/MAX(((G35)+(I35)*(MAX($D$16,(N92)-(K35))))*(MAX($D$16,(N92)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N92)-(K35))))*(MAX($D$16,(N92)-(K35))),0.000001))^2)/(2*$I$5)))))+($D$10*(ABS((X35)-(W35))/90)*MAX(((ABS(J92)/MAX(((F35)+(H35)*(MAX($D$16,(AD92)-(J35))))*(MAX($D$16,(AD92)-(J35))),0.000001))^2)/(2*$I$5),((ABS(J92)/MAX(((G35)+(I35)*(MAX($D$16,(N92)-(K35))))*(MAX($D$16,(N92)-(K35))),0.000001))^2)/(2*$I$5)))+(($D$11*0.34699541*(ABS(I92)/MAX(ABS(G92),0.000001))^2*MAX(((ABS(J92)/MAX(((F35)+(H35)*(MAX($D$16,(AD92)-(J35))))*(MAX($D$16,(AD92)-(J35))),0.000001))^2)/(2*$I$5),((ABS(J92)/MAX(((G35)+(I35)*(MAX($D$16,(N92)-(K35))))*(MAX($D$16,(N92)-(K35))),0.000001))^2)/(2*$I$5))))-((ABS(J92)/MAX(((F35)+(H35)*(MAX($D$16,(AD92)-(J35))))*(MAX($D$16,(AD92)-(J35))),0.000001))^2)/(2*$I$5)</f>
        <v>639.97429104115929</v>
      </c>
      <c r="U92">
        <f ca="1">((((G31)*(MAX($D$16,(AE92)-(K31)))^2)/2+(I31)*(MAX($D$16,(AE92)-(K31)))^3/3+(ABS(F92)^2)/($I$5*MAX(((G31)+(I31)*(MAX($D$16,(AE92)-(K31))))*(MAX($D$16,(AE92)-(K31))),0.000001)))-(IF(N6="None",((((F32)*(MAX($D$16,(AE92)-(J32)))^2)/2+(H32)*(MAX($D$16,(AE92)-(J32)))^3/3+(ABS(G92)^2)/($I$5*MAX(((F32)+(H32)*(MAX($D$16,(AE92)-(J32))))*(MAX($D$16,(AE92)-(J32))),0.000001)))*0.72785025),(((((F32)*(MAX($D$16,(AE92)-(J32)))^2)/2+(H32)*(MAX($D$16,(AE92)-(J32)))^3/3+(ABS(G92)^2)/($I$5*MAX(((F32)+(H32)*(MAX($D$16,(AE92)-(J32))))*(MAX($D$16,(AE92)-(J32))),0.000001)))*0.72785025)+((((F33)*(MAX($D$16,(AE92)-(J33)))^2)/2+(H33)*(MAX($D$16,(AE92)-(J33)))^3/3+(ABS(H92)^2)/($I$5*MAX(((F33)+(H33)*(MAX($D$16,(AE92)-(J33))))*(MAX($D$16,(AE92)-(J33))),0.000001)))*0.99999971)))))/MAX(((G31)*(MAX($D$16,(AE92)-(K31)))^2)/2+(I31)*(MAX($D$16,(AE92)-(K31)))^3/3+(ABS(F92)^2)/($I$5*MAX(((G31)+(I31)*(MAX($D$16,(AE92)-(K31))))*(MAX($D$16,(AE92)-(K31))),0.000001)),0.000001)</f>
        <v>-0.17915078666665912</v>
      </c>
      <c r="V92">
        <f ca="1">((((G32)*(MAX($D$16,(AF92)-(K32)))^2)/2+(I32)*(MAX($D$16,(AF92)-(K32)))^3/3+(ABS(G92)^2)/($I$5*MAX(((G32)+(I32)*(MAX($D$16,(AF92)-(K32))))*(MAX($D$16,(AF92)-(K32))),0.000001)))-(IF(AND(N7="None",N8="None"),0,IF(N8="None",((((F34)*(MAX($D$16,(AF92)-(J34)))^2)/2+(H34)*(MAX($D$16,(AF92)-(J34)))^3/3+(ABS(I92)^2)/($I$5*MAX(((F34)+(H34)*(MAX($D$16,(AF92)-(J34))))*(MAX($D$16,(AF92)-(J34))),0.000001)))*1),IF(N7="None",((((F35)*(MAX($D$16,(AF92)-(J35)))^2)/2+(H35)*(MAX($D$16,(AF92)-(J35)))^3/3+(ABS(J92)^2)/($I$5*MAX(((F35)+(H35)*(MAX($D$16,(AF92)-(J35))))*(MAX($D$16,(AF92)-(J35))),0.000001)))*0.30600918),(((((F34)*(MAX($D$16,(AF92)-(J34)))^2)/2+(H34)*(MAX($D$16,(AF92)-(J34)))^3/3+(ABS(I92)^2)/($I$5*MAX(((F34)+(H34)*(MAX($D$16,(AF92)-(J34))))*(MAX($D$16,(AF92)-(J34))),0.000001)))*1)+((((F35)*(MAX($D$16,(AF92)-(J35)))^2)/2+(H35)*(MAX($D$16,(AF92)-(J35)))^3/3+(ABS(J92)^2)/($I$5*MAX(((F35)+(H35)*(MAX($D$16,(AF92)-(J35))))*(MAX($D$16,(AF92)-(J35))),0.000001)))*0.30600918)))))))/MAX(((G32)*(MAX($D$16,(AF92)-(K32)))^2)/2+(I32)*(MAX($D$16,(AF92)-(K32)))^3/3+(ABS(G92)^2)/($I$5*MAX(((G32)+(I32)*(MAX($D$16,(AF92)-(K32))))*(MAX($D$16,(AF92)-(K32))),0.000001)),0.000001)</f>
        <v>-0.31205130742549086</v>
      </c>
      <c r="W92">
        <f ca="1">ABS((IF(N6="None",P92,MAX(P92,Q92)))-D92)</f>
        <v>7.4187811321735353E-4</v>
      </c>
      <c r="X92">
        <f ca="1">ABS((IF(AND(N7="None",N8="None"),E92,IF(N8="None",S92,IF(N7="None",T92,MAX(S92,T92)))))-E92)</f>
        <v>8.6693912192004063E-4</v>
      </c>
      <c r="Y92">
        <f ca="1">IF($D$20=0,B92,IFERROR(IF(N6="None",1,MIN(0.98,MAX(0.02,B92+$D$14*((Q92-P92)/MAX(ABS(D92),1))))),B92))</f>
        <v>0.98</v>
      </c>
      <c r="Z92">
        <f ca="1">IF($D$20=0,C92,IFERROR(IF(AND(N7="None",N8="None"),C92,IF(N8="None",1,IF(N7="None",0,MIN(0.98,MAX(0.02,C92+$D$14*((T92-S92)/MAX(ABS(E92),1))))))),C92))</f>
        <v>0.98</v>
      </c>
      <c r="AA92">
        <f t="shared" ca="1" si="15"/>
        <v>640.05143626644804</v>
      </c>
      <c r="AB92">
        <f t="shared" ca="1" si="16"/>
        <v>639.97341025241076</v>
      </c>
      <c r="AC92">
        <f ca="1">IF($D$20=0,D92,IF(AC92=0,(IF(N6="None",P92,MAX(P92,Q92))),IF(ABS((IF(N6="None",P92,MAX(P92,Q92)))-AC92)&lt;$D$19,AC92,MAX((K31)+$D$16,AC92+$D$13*(((IF(N6="None",P92,MAX(P92,Q92)))-AC92))))))</f>
        <v>640.05139007444723</v>
      </c>
      <c r="AD92">
        <f ca="1">IF($D$20=0,E92,IF(AD92=0,(IF(AND(N7="None",N8="None"),E92,IF(N8="None",S92,IF(N7="None",T92,MAX(S92,T92))))),IF(ABS((IF(AND(N7="None",N8="None"),E92,IF(N8="None",S92,IF(N7="None",T92,MAX(S92,T92)))))-AD92)&lt;$D$19,AD92,MAX((K32)+$D$16,AD92+$D$13*(((IF(AND(N7="None",N8="None"),E92,IF(N8="None",S92,IF(N7="None",T92,MAX(S92,T92)))))-AD92))))))</f>
        <v>639.97338453167561</v>
      </c>
      <c r="AE92">
        <f ca="1">IF($D$20=0,D92,IF(AE92=0,O92,IF(ABS(U92)&lt;$D$19,AE92,MAX((K31)+$D$16,AE92+($D$13*(((O92)-AE92)+(U92*MAX(ABS(AE92-(K31)),1))))))))</f>
        <v>636.46252872339687</v>
      </c>
      <c r="AF92">
        <f ca="1">IF($D$20=0,E92,IF(AF92=0,R92,IF(ABS(V92)&lt;$D$19,AF92,MAX((K32)+$D$16,AF92+($D$13*(((R92)-AF92)+(V92*MAX(ABS(AF92-(K32)),1))))))))</f>
        <v>634.67707815303868</v>
      </c>
      <c r="AG92">
        <f ca="1">((G31)*(MAX($D$16,(AC92)-(K31)))^2)/2+(I31)*(MAX($D$16,(AC92)-(K31)))^3/3+(ABS(F92)^2)/($I$5*MAX(((G31)+(I31)*(MAX($D$16,(AC92)-(K31))))*(MAX($D$16,(AC92)-(K31))),0.000001))</f>
        <v>115.56690946414933</v>
      </c>
      <c r="AH92">
        <f ca="1">((G31)*(MAX($D$16,(AE92)-(K31)))^2)/2+(I31)*(MAX($D$16,(AE92)-(K31)))^3/3+(ABS(F92)^2)/($I$5*MAX(((G31)+(I31)*(MAX($D$16,(AE92)-(K31))))*(MAX($D$16,(AE92)-(K31))),0.000001))</f>
        <v>34.04098728388847</v>
      </c>
      <c r="AI92">
        <f ca="1">((G32)*(MAX($D$16,(AD92)-(K32)))^2)/2+(I32)*(MAX($D$16,(AD92)-(K32)))^3/3+(ABS(G92)^2)/($I$5*MAX(((G32)+(I32)*(MAX($D$16,(AD92)-(K32))))*(MAX($D$16,(AD92)-(K32))),0.000001))</f>
        <v>337.88216944007377</v>
      </c>
      <c r="AJ92">
        <f ca="1">((G32)*(MAX($D$16,(AF92)-(K32)))^2)/2+(I32)*(MAX($D$16,(AF92)-(K32)))^3/3+(ABS(G92)^2)/($I$5*MAX(((G32)+(I32)*(MAX($D$16,(AF92)-(K32))))*(MAX($D$16,(AF92)-(K32))),0.000001))</f>
        <v>49.33812018332047</v>
      </c>
      <c r="AK92" t="str">
        <f t="shared" ca="1" si="17"/>
        <v>Subcritical</v>
      </c>
      <c r="AL92" t="str">
        <f t="shared" ca="1" si="18"/>
        <v>Subcritical</v>
      </c>
      <c r="AM92">
        <f t="shared" ca="1" si="19"/>
        <v>640.05143626644804</v>
      </c>
      <c r="AN92">
        <f t="shared" ca="1" si="20"/>
        <v>639.97341025241076</v>
      </c>
      <c r="AO92">
        <f t="shared" ca="1" si="21"/>
        <v>7.1064616577132256E-5</v>
      </c>
      <c r="AP92">
        <f t="shared" ca="1" si="22"/>
        <v>3.9570361764162953E-5</v>
      </c>
    </row>
    <row r="93" spans="1:42" x14ac:dyDescent="0.35">
      <c r="A93">
        <v>50</v>
      </c>
      <c r="B93">
        <v>1</v>
      </c>
      <c r="C93">
        <f t="shared" ca="1" si="23"/>
        <v>0.98</v>
      </c>
      <c r="D93">
        <f t="shared" ca="1" si="24"/>
        <v>640.05143626644804</v>
      </c>
      <c r="E93">
        <f t="shared" ca="1" si="25"/>
        <v>639.97341025241076</v>
      </c>
      <c r="F93">
        <f t="shared" si="14"/>
        <v>51</v>
      </c>
      <c r="G93">
        <f>IF(N6="None",F93,MAX(0,F93*B93))</f>
        <v>51</v>
      </c>
      <c r="H93">
        <f>IF(N6="None",0,MAX(0,F93-G93))</f>
        <v>0</v>
      </c>
      <c r="I93">
        <f ca="1">IF(AND(N7="None",N8="None"),0,IF(N8="None",G93,IF(N7="None",0,MAX(0,G93*C93))))</f>
        <v>49.98</v>
      </c>
      <c r="J93">
        <f ca="1">IF(AND(N7="None",N8="None"),0,IF(N8="None",0,IF(N7="None",G93,MAX(0,G93-I93))))</f>
        <v>1.0200000000000031</v>
      </c>
      <c r="K93">
        <f>P5</f>
        <v>637</v>
      </c>
      <c r="L93">
        <f>P6</f>
        <v>637.1</v>
      </c>
      <c r="M93">
        <f>P7</f>
        <v>635.5</v>
      </c>
      <c r="N93">
        <f>P8</f>
        <v>631.54999999999995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636.85030574695588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640.05219207724952</v>
      </c>
      <c r="Q93">
        <f ca="1">L93+((ABS(H93)/MAX(((G33)+(I33)*(MAX($D$16,(L93)-(K33))))*(MAX($D$16,(L93)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AC93)-(J33))))*(MAX($D$16,(AC93)-(J33))),0.000001)),$D$9*((((ABS(H93)/MAX(((G33)+(I33)*(MAX($D$16,(L93)-(K33))))*(MAX($D$16,(L93)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L93)-(K33))))*(MAX($D$16,(L93)-(K33))),0.000001))^2)/(2*$I$5)))))+($D$10*(ABS((X33)-(W33))/90)*MAX(((ABS(H93)/MAX(((F33)+(H33)*(MAX($D$16,(AC93)-(J33))))*(MAX($D$16,(AC93)-(J33))),0.000001))^2)/(2*$I$5),((ABS(H93)/MAX(((G33)+(I33)*(MAX($D$16,(L93)-(K33))))*(MAX($D$16,(L93)-(K33))),0.000001))^2)/(2*$I$5)))+(($D$11*0.00000015*(ABS(G93)/MAX(ABS(F93),0.000001))^2*MAX(((ABS(H93)/MAX(((F33)+(H33)*(MAX($D$16,(AC93)-(J33))))*(MAX($D$16,(AC93)-(J33))),0.000001))^2)/(2*$I$5),((ABS(H93)/MAX(((G33)+(I33)*(MAX($D$16,(L93)-(K33))))*(MAX($D$16,(L93)-(K33))),0.000001))^2)/(2*$I$5))))-((ABS(H93)/MAX(((F33)+(H33)*(MAX($D$16,(AC93)-(J33))))*(MAX($D$16,(AC93)-(J33))),0.000001))^2)/(2*$I$5)</f>
        <v>637.1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635.55147030420267</v>
      </c>
      <c r="S93">
        <f ca="1">M93+((ABS(I93)/MAX(((G34)+(I34)*(MAX($D$16,(M93)-(K34))))*(MAX($D$16,(M93)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AD93)-(J34))))*(MAX($D$16,(AD93)-(J34))),0.000001)),$D$9*((((ABS(I93)/MAX(((G34)+(I34)*(MAX($D$16,(M93)-(K34))))*(MAX($D$16,(M93)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M93)-(K34))))*(MAX($D$16,(M93)-(K34))),0.000001))^2)/(2*$I$5)))))+($D$10*(ABS((X34)-(W34))/90)*MAX(((ABS(I93)/MAX(((F34)+(H34)*(MAX($D$16,(AD93)-(J34))))*(MAX($D$16,(AD93)-(J34))),0.000001))^2)/(2*$I$5),((ABS(I93)/MAX(((G34)+(I34)*(MAX($D$16,(M93)-(K34))))*(MAX($D$16,(M93)-(K34))),0.000001))^2)/(2*$I$5)))+(0)-((ABS(I93)/MAX(((F34)+(H34)*(MAX($D$16,(AD93)-(J34))))*(MAX($D$16,(AD93)-(J34))),0.000001))^2)/(2*$I$5)</f>
        <v>635.51127783560969</v>
      </c>
      <c r="T93">
        <f ca="1">N93+((ABS(J93)/MAX(((G35)+(I35)*(MAX($D$16,(N93)-(K35))))*(MAX($D$16,(N93)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AD93)-(J35))))*(MAX($D$16,(AD93)-(J35))),0.000001)),$D$9*((((ABS(J93)/MAX(((G35)+(I35)*(MAX($D$16,(N93)-(K35))))*(MAX($D$16,(N93)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N93)-(K35))))*(MAX($D$16,(N93)-(K35))),0.000001))^2)/(2*$I$5)))))+($D$10*(ABS((X35)-(W35))/90)*MAX(((ABS(J93)/MAX(((F35)+(H35)*(MAX($D$16,(AD93)-(J35))))*(MAX($D$16,(AD93)-(J35))),0.000001))^2)/(2*$I$5),((ABS(J93)/MAX(((G35)+(I35)*(MAX($D$16,(N93)-(K35))))*(MAX($D$16,(N93)-(K35))),0.000001))^2)/(2*$I$5)))+(($D$11*0.34699541*(ABS(I93)/MAX(ABS(G93),0.000001))^2*MAX(((ABS(J93)/MAX(((F35)+(H35)*(MAX($D$16,(AD93)-(J35))))*(MAX($D$16,(AD93)-(J35))),0.000001))^2)/(2*$I$5),((ABS(J93)/MAX(((G35)+(I35)*(MAX($D$16,(N93)-(K35))))*(MAX($D$16,(N93)-(K35))),0.000001))^2)/(2*$I$5))))-((ABS(J93)/MAX(((F35)+(H35)*(MAX($D$16,(AD93)-(J35))))*(MAX($D$16,(AD93)-(J35))),0.000001))^2)/(2*$I$5)</f>
        <v>639.97429104113837</v>
      </c>
      <c r="U93">
        <f ca="1">((((G31)*(MAX($D$16,(AE93)-(K31)))^2)/2+(I31)*(MAX($D$16,(AE93)-(K31)))^3/3+(ABS(F93)^2)/($I$5*MAX(((G31)+(I31)*(MAX($D$16,(AE93)-(K31))))*(MAX($D$16,(AE93)-(K31))),0.000001)))-(IF(N6="None",((((F32)*(MAX($D$16,(AE93)-(J32)))^2)/2+(H32)*(MAX($D$16,(AE93)-(J32)))^3/3+(ABS(G93)^2)/($I$5*MAX(((F32)+(H32)*(MAX($D$16,(AE93)-(J32))))*(MAX($D$16,(AE93)-(J32))),0.000001)))*0.72785025),(((((F32)*(MAX($D$16,(AE93)-(J32)))^2)/2+(H32)*(MAX($D$16,(AE93)-(J32)))^3/3+(ABS(G93)^2)/($I$5*MAX(((F32)+(H32)*(MAX($D$16,(AE93)-(J32))))*(MAX($D$16,(AE93)-(J32))),0.000001)))*0.72785025)+((((F33)*(MAX($D$16,(AE93)-(J33)))^2)/2+(H33)*(MAX($D$16,(AE93)-(J33)))^3/3+(ABS(H93)^2)/($I$5*MAX(((F33)+(H33)*(MAX($D$16,(AE93)-(J33))))*(MAX($D$16,(AE93)-(J33))),0.000001)))*0.99999971)))))/MAX(((G31)*(MAX($D$16,(AE93)-(K31)))^2)/2+(I31)*(MAX($D$16,(AE93)-(K31)))^3/3+(ABS(F93)^2)/($I$5*MAX(((G31)+(I31)*(MAX($D$16,(AE93)-(K31))))*(MAX($D$16,(AE93)-(K31))),0.000001)),0.000001)</f>
        <v>-0.17915078666665912</v>
      </c>
      <c r="V93">
        <f ca="1">((((G32)*(MAX($D$16,(AF93)-(K32)))^2)/2+(I32)*(MAX($D$16,(AF93)-(K32)))^3/3+(ABS(G93)^2)/($I$5*MAX(((G32)+(I32)*(MAX($D$16,(AF93)-(K32))))*(MAX($D$16,(AF93)-(K32))),0.000001)))-(IF(AND(N7="None",N8="None"),0,IF(N8="None",((((F34)*(MAX($D$16,(AF93)-(J34)))^2)/2+(H34)*(MAX($D$16,(AF93)-(J34)))^3/3+(ABS(I93)^2)/($I$5*MAX(((F34)+(H34)*(MAX($D$16,(AF93)-(J34))))*(MAX($D$16,(AF93)-(J34))),0.000001)))*1),IF(N7="None",((((F35)*(MAX($D$16,(AF93)-(J35)))^2)/2+(H35)*(MAX($D$16,(AF93)-(J35)))^3/3+(ABS(J93)^2)/($I$5*MAX(((F35)+(H35)*(MAX($D$16,(AF93)-(J35))))*(MAX($D$16,(AF93)-(J35))),0.000001)))*0.30600918),(((((F34)*(MAX($D$16,(AF93)-(J34)))^2)/2+(H34)*(MAX($D$16,(AF93)-(J34)))^3/3+(ABS(I93)^2)/($I$5*MAX(((F34)+(H34)*(MAX($D$16,(AF93)-(J34))))*(MAX($D$16,(AF93)-(J34))),0.000001)))*1)+((((F35)*(MAX($D$16,(AF93)-(J35)))^2)/2+(H35)*(MAX($D$16,(AF93)-(J35)))^3/3+(ABS(J93)^2)/($I$5*MAX(((F35)+(H35)*(MAX($D$16,(AF93)-(J35))))*(MAX($D$16,(AF93)-(J35))),0.000001)))*0.30600918)))))))/MAX(((G32)*(MAX($D$16,(AF93)-(K32)))^2)/2+(I32)*(MAX($D$16,(AF93)-(K32)))^3/3+(ABS(G93)^2)/($I$5*MAX(((G32)+(I32)*(MAX($D$16,(AF93)-(K32))))*(MAX($D$16,(AF93)-(K32))),0.000001)),0.000001)</f>
        <v>-0.31205130742549086</v>
      </c>
      <c r="W93">
        <f ca="1">ABS((IF(N6="None",P93,MAX(P93,Q93)))-D93)</f>
        <v>7.5581080147912871E-4</v>
      </c>
      <c r="X93">
        <f ca="1">ABS((IF(AND(N7="None",N8="None"),E93,IF(N8="None",S93,IF(N7="None",T93,MAX(S93,T93)))))-E93)</f>
        <v>8.8078872761343519E-4</v>
      </c>
      <c r="Y93">
        <f ca="1">IF($D$20=0,B93,IFERROR(IF(N6="None",1,MIN(0.98,MAX(0.02,B93+$D$14*((Q93-P93)/MAX(ABS(D93),1))))),B93))</f>
        <v>0.98</v>
      </c>
      <c r="Z93">
        <f ca="1">IF($D$20=0,C93,IFERROR(IF(AND(N7="None",N8="None"),C93,IF(N8="None",1,IF(N7="None",0,MIN(0.98,MAX(0.02,C93+$D$14*((T93-S93)/MAX(ABS(E93),1))))))),C93))</f>
        <v>0.98</v>
      </c>
      <c r="AA93">
        <f t="shared" ca="1" si="15"/>
        <v>640.05141255939634</v>
      </c>
      <c r="AB93">
        <f t="shared" ca="1" si="16"/>
        <v>639.97339718662545</v>
      </c>
      <c r="AC93">
        <f ca="1">IF($D$20=0,D93,IF(AC93=0,(IF(N6="None",P93,MAX(P93,Q93))),IF(ABS((IF(N6="None",P93,MAX(P93,Q93)))-AC93)&lt;$D$19,AC93,MAX((K31)+$D$16,AC93+$D$13*(((IF(N6="None",P93,MAX(P93,Q93)))-AC93))))))</f>
        <v>640.05136853201475</v>
      </c>
      <c r="AD93">
        <f ca="1">IF($D$20=0,E93,IF(AD93=0,(IF(AND(N7="None",N8="None"),E93,IF(N8="None",S93,IF(N7="None",T93,MAX(S93,T93))))),IF(ABS((IF(AND(N7="None",N8="None"),E93,IF(N8="None",S93,IF(N7="None",T93,MAX(S93,T93)))))-AD93)&lt;$D$19,AD93,MAX((K32)+$D$16,AD93+$D$13*(((IF(AND(N7="None",N8="None"),E93,IF(N8="None",S93,IF(N7="None",T93,MAX(S93,T93)))))-AD93))))))</f>
        <v>639.97337292159568</v>
      </c>
      <c r="AE93">
        <f ca="1">IF($D$20=0,D93,IF(AE93=0,O93,IF(ABS(U93)&lt;$D$19,AE93,MAX((K31)+$D$16,AE93+($D$13*(((O93)-AE93)+(U93*MAX(ABS(AE93-(K31)),1))))))))</f>
        <v>636.46252872339687</v>
      </c>
      <c r="AF93">
        <f ca="1">IF($D$20=0,E93,IF(AF93=0,R93,IF(ABS(V93)&lt;$D$19,AF93,MAX((K32)+$D$16,AF93+($D$13*(((R93)-AF93)+(V93*MAX(ABS(AF93-(K32)),1))))))))</f>
        <v>634.67707815303868</v>
      </c>
      <c r="AG93">
        <f ca="1">((G31)*(MAX($D$16,(AC93)-(K31)))^2)/2+(I31)*(MAX($D$16,(AC93)-(K31)))^3/3+(ABS(F93)^2)/($I$5*MAX(((G31)+(I31)*(MAX($D$16,(AC93)-(K31))))*(MAX($D$16,(AC93)-(K31))),0.000001))</f>
        <v>115.56612296560715</v>
      </c>
      <c r="AH93">
        <f ca="1">((G31)*(MAX($D$16,(AE93)-(K31)))^2)/2+(I31)*(MAX($D$16,(AE93)-(K31)))^3/3+(ABS(F93)^2)/($I$5*MAX(((G31)+(I31)*(MAX($D$16,(AE93)-(K31))))*(MAX($D$16,(AE93)-(K31))),0.000001))</f>
        <v>34.04098728388847</v>
      </c>
      <c r="AI93">
        <f ca="1">((G32)*(MAX($D$16,(AD93)-(K32)))^2)/2+(I32)*(MAX($D$16,(AD93)-(K32)))^3/3+(ABS(G93)^2)/($I$5*MAX(((G32)+(I32)*(MAX($D$16,(AD93)-(K32))))*(MAX($D$16,(AD93)-(K32))),0.000001))</f>
        <v>337.88121444203836</v>
      </c>
      <c r="AJ93">
        <f ca="1">((G32)*(MAX($D$16,(AF93)-(K32)))^2)/2+(I32)*(MAX($D$16,(AF93)-(K32)))^3/3+(ABS(G93)^2)/($I$5*MAX(((G32)+(I32)*(MAX($D$16,(AF93)-(K32))))*(MAX($D$16,(AF93)-(K32))),0.000001))</f>
        <v>49.33812018332047</v>
      </c>
      <c r="AK93" t="str">
        <f t="shared" ca="1" si="17"/>
        <v>Subcritical</v>
      </c>
      <c r="AL93" t="str">
        <f t="shared" ca="1" si="18"/>
        <v>Subcritical</v>
      </c>
      <c r="AM93">
        <f t="shared" ca="1" si="19"/>
        <v>640.05141255939634</v>
      </c>
      <c r="AN93">
        <f t="shared" ca="1" si="20"/>
        <v>639.97339718662545</v>
      </c>
      <c r="AO93">
        <f t="shared" ca="1" si="21"/>
        <v>6.7734433287114371E-5</v>
      </c>
      <c r="AP93">
        <f t="shared" ca="1" si="22"/>
        <v>3.7330815075620194E-5</v>
      </c>
    </row>
    <row r="94" spans="1:42" x14ac:dyDescent="0.35">
      <c r="A94">
        <v>51</v>
      </c>
      <c r="B94">
        <v>1</v>
      </c>
      <c r="C94">
        <f t="shared" ca="1" si="23"/>
        <v>0.98</v>
      </c>
      <c r="D94">
        <f t="shared" ca="1" si="24"/>
        <v>640.05141255939634</v>
      </c>
      <c r="E94">
        <f t="shared" ca="1" si="25"/>
        <v>639.97339718662545</v>
      </c>
      <c r="F94">
        <f t="shared" si="14"/>
        <v>51</v>
      </c>
      <c r="G94">
        <f>IF(N6="None",F94,MAX(0,F94*B94))</f>
        <v>51</v>
      </c>
      <c r="H94">
        <f>IF(N6="None",0,MAX(0,F94-G94))</f>
        <v>0</v>
      </c>
      <c r="I94">
        <f ca="1">IF(AND(N7="None",N8="None"),0,IF(N8="None",G94,IF(N7="None",0,MAX(0,G94*C94))))</f>
        <v>49.98</v>
      </c>
      <c r="J94">
        <f ca="1">IF(AND(N7="None",N8="None"),0,IF(N8="None",0,IF(N7="None",G94,MAX(0,G94-I94))))</f>
        <v>1.0200000000000031</v>
      </c>
      <c r="K94">
        <f>P5</f>
        <v>637</v>
      </c>
      <c r="L94">
        <f>P6</f>
        <v>637.1</v>
      </c>
      <c r="M94">
        <f>P7</f>
        <v>635.5</v>
      </c>
      <c r="N94">
        <f>P8</f>
        <v>631.54999999999995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636.85030574695588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640.05218169629745</v>
      </c>
      <c r="Q94">
        <f ca="1">L94+((ABS(H94)/MAX(((G33)+(I33)*(MAX($D$16,(L94)-(K33))))*(MAX($D$16,(L94)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AC94)-(J33))))*(MAX($D$16,(AC94)-(J33))),0.000001)),$D$9*((((ABS(H94)/MAX(((G33)+(I33)*(MAX($D$16,(L94)-(K33))))*(MAX($D$16,(L94)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L94)-(K33))))*(MAX($D$16,(L94)-(K33))),0.000001))^2)/(2*$I$5)))))+($D$10*(ABS((X33)-(W33))/90)*MAX(((ABS(H94)/MAX(((F33)+(H33)*(MAX($D$16,(AC94)-(J33))))*(MAX($D$16,(AC94)-(J33))),0.000001))^2)/(2*$I$5),((ABS(H94)/MAX(((G33)+(I33)*(MAX($D$16,(L94)-(K33))))*(MAX($D$16,(L94)-(K33))),0.000001))^2)/(2*$I$5)))+(($D$11*0.00000015*(ABS(G94)/MAX(ABS(F94),0.000001))^2*MAX(((ABS(H94)/MAX(((F33)+(H33)*(MAX($D$16,(AC94)-(J33))))*(MAX($D$16,(AC94)-(J33))),0.000001))^2)/(2*$I$5),((ABS(H94)/MAX(((G33)+(I33)*(MAX($D$16,(L94)-(K33))))*(MAX($D$16,(L94)-(K33))),0.000001))^2)/(2*$I$5))))-((ABS(H94)/MAX(((F33)+(H33)*(MAX($D$16,(AC94)-(J33))))*(MAX($D$16,(AC94)-(J33))),0.000001))^2)/(2*$I$5)</f>
        <v>637.1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635.55147030420267</v>
      </c>
      <c r="S94">
        <f ca="1">M94+((ABS(I94)/MAX(((G34)+(I34)*(MAX($D$16,(M94)-(K34))))*(MAX($D$16,(M94)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AD94)-(J34))))*(MAX($D$16,(AD94)-(J34))),0.000001)),$D$9*((((ABS(I94)/MAX(((G34)+(I34)*(MAX($D$16,(M94)-(K34))))*(MAX($D$16,(M94)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M94)-(K34))))*(MAX($D$16,(M94)-(K34))),0.000001))^2)/(2*$I$5)))))+($D$10*(ABS((X34)-(W34))/90)*MAX(((ABS(I94)/MAX(((F34)+(H34)*(MAX($D$16,(AD94)-(J34))))*(MAX($D$16,(AD94)-(J34))),0.000001))^2)/(2*$I$5),((ABS(I94)/MAX(((G34)+(I34)*(MAX($D$16,(M94)-(K34))))*(MAX($D$16,(M94)-(K34))),0.000001))^2)/(2*$I$5)))+(0)-((ABS(I94)/MAX(((F34)+(H34)*(MAX($D$16,(AD94)-(J34))))*(MAX($D$16,(AD94)-(J34))),0.000001))^2)/(2*$I$5)</f>
        <v>635.51127778100181</v>
      </c>
      <c r="T94">
        <f ca="1">N94+((ABS(J94)/MAX(((G35)+(I35)*(MAX($D$16,(N94)-(K35))))*(MAX($D$16,(N94)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AD94)-(J35))))*(MAX($D$16,(AD94)-(J35))),0.000001)),$D$9*((((ABS(J94)/MAX(((G35)+(I35)*(MAX($D$16,(N94)-(K35))))*(MAX($D$16,(N94)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N94)-(K35))))*(MAX($D$16,(N94)-(K35))),0.000001))^2)/(2*$I$5)))))+($D$10*(ABS((X35)-(W35))/90)*MAX(((ABS(J94)/MAX(((F35)+(H35)*(MAX($D$16,(AD94)-(J35))))*(MAX($D$16,(AD94)-(J35))),0.000001))^2)/(2*$I$5),((ABS(J94)/MAX(((G35)+(I35)*(MAX($D$16,(N94)-(K35))))*(MAX($D$16,(N94)-(K35))),0.000001))^2)/(2*$I$5)))+(($D$11*0.34699541*(ABS(I94)/MAX(ABS(G94),0.000001))^2*MAX(((ABS(J94)/MAX(((F35)+(H35)*(MAX($D$16,(AD94)-(J35))))*(MAX($D$16,(AD94)-(J35))),0.000001))^2)/(2*$I$5),((ABS(J94)/MAX(((G35)+(I35)*(MAX($D$16,(N94)-(K35))))*(MAX($D$16,(N94)-(K35))),0.000001))^2)/(2*$I$5))))-((ABS(J94)/MAX(((F35)+(H35)*(MAX($D$16,(AD94)-(J35))))*(MAX($D$16,(AD94)-(J35))),0.000001))^2)/(2*$I$5)</f>
        <v>639.97429104111848</v>
      </c>
      <c r="U94">
        <f ca="1">((((G31)*(MAX($D$16,(AE94)-(K31)))^2)/2+(I31)*(MAX($D$16,(AE94)-(K31)))^3/3+(ABS(F94)^2)/($I$5*MAX(((G31)+(I31)*(MAX($D$16,(AE94)-(K31))))*(MAX($D$16,(AE94)-(K31))),0.000001)))-(IF(N6="None",((((F32)*(MAX($D$16,(AE94)-(J32)))^2)/2+(H32)*(MAX($D$16,(AE94)-(J32)))^3/3+(ABS(G94)^2)/($I$5*MAX(((F32)+(H32)*(MAX($D$16,(AE94)-(J32))))*(MAX($D$16,(AE94)-(J32))),0.000001)))*0.72785025),(((((F32)*(MAX($D$16,(AE94)-(J32)))^2)/2+(H32)*(MAX($D$16,(AE94)-(J32)))^3/3+(ABS(G94)^2)/($I$5*MAX(((F32)+(H32)*(MAX($D$16,(AE94)-(J32))))*(MAX($D$16,(AE94)-(J32))),0.000001)))*0.72785025)+((((F33)*(MAX($D$16,(AE94)-(J33)))^2)/2+(H33)*(MAX($D$16,(AE94)-(J33)))^3/3+(ABS(H94)^2)/($I$5*MAX(((F33)+(H33)*(MAX($D$16,(AE94)-(J33))))*(MAX($D$16,(AE94)-(J33))),0.000001)))*0.99999971)))))/MAX(((G31)*(MAX($D$16,(AE94)-(K31)))^2)/2+(I31)*(MAX($D$16,(AE94)-(K31)))^3/3+(ABS(F94)^2)/($I$5*MAX(((G31)+(I31)*(MAX($D$16,(AE94)-(K31))))*(MAX($D$16,(AE94)-(K31))),0.000001)),0.000001)</f>
        <v>-0.17915078666665912</v>
      </c>
      <c r="V94">
        <f ca="1">((((G32)*(MAX($D$16,(AF94)-(K32)))^2)/2+(I32)*(MAX($D$16,(AF94)-(K32)))^3/3+(ABS(G94)^2)/($I$5*MAX(((G32)+(I32)*(MAX($D$16,(AF94)-(K32))))*(MAX($D$16,(AF94)-(K32))),0.000001)))-(IF(AND(N7="None",N8="None"),0,IF(N8="None",((((F34)*(MAX($D$16,(AF94)-(J34)))^2)/2+(H34)*(MAX($D$16,(AF94)-(J34)))^3/3+(ABS(I94)^2)/($I$5*MAX(((F34)+(H34)*(MAX($D$16,(AF94)-(J34))))*(MAX($D$16,(AF94)-(J34))),0.000001)))*1),IF(N7="None",((((F35)*(MAX($D$16,(AF94)-(J35)))^2)/2+(H35)*(MAX($D$16,(AF94)-(J35)))^3/3+(ABS(J94)^2)/($I$5*MAX(((F35)+(H35)*(MAX($D$16,(AF94)-(J35))))*(MAX($D$16,(AF94)-(J35))),0.000001)))*0.30600918),(((((F34)*(MAX($D$16,(AF94)-(J34)))^2)/2+(H34)*(MAX($D$16,(AF94)-(J34)))^3/3+(ABS(I94)^2)/($I$5*MAX(((F34)+(H34)*(MAX($D$16,(AF94)-(J34))))*(MAX($D$16,(AF94)-(J34))),0.000001)))*1)+((((F35)*(MAX($D$16,(AF94)-(J35)))^2)/2+(H35)*(MAX($D$16,(AF94)-(J35)))^3/3+(ABS(J94)^2)/($I$5*MAX(((F35)+(H35)*(MAX($D$16,(AF94)-(J35))))*(MAX($D$16,(AF94)-(J35))),0.000001)))*0.30600918)))))))/MAX(((G32)*(MAX($D$16,(AF94)-(K32)))^2)/2+(I32)*(MAX($D$16,(AF94)-(K32)))^3/3+(ABS(G94)^2)/($I$5*MAX(((G32)+(I32)*(MAX($D$16,(AF94)-(K32))))*(MAX($D$16,(AF94)-(K32))),0.000001)),0.000001)</f>
        <v>-0.31205130742549086</v>
      </c>
      <c r="W94">
        <f ca="1">ABS((IF(N6="None",P94,MAX(P94,Q94)))-D94)</f>
        <v>7.6913690111268807E-4</v>
      </c>
      <c r="X94">
        <f ca="1">ABS((IF(AND(N7="None",N8="None"),E94,IF(N8="None",S94,IF(N7="None",T94,MAX(S94,T94)))))-E94)</f>
        <v>8.938544930288117E-4</v>
      </c>
      <c r="Y94">
        <f ca="1">IF($D$20=0,B94,IFERROR(IF(N6="None",1,MIN(0.98,MAX(0.02,B94+$D$14*((Q94-P94)/MAX(ABS(D94),1))))),B94))</f>
        <v>0.98</v>
      </c>
      <c r="Z94">
        <f ca="1">IF($D$20=0,C94,IFERROR(IF(AND(N7="None",N8="None"),C94,IF(N8="None",1,IF(N7="None",0,MIN(0.98,MAX(0.02,C94+$D$14*((T94-S94)/MAX(ABS(E94),1))))))),C94))</f>
        <v>0.98</v>
      </c>
      <c r="AA94">
        <f t="shared" ca="1" si="15"/>
        <v>640.05139000334884</v>
      </c>
      <c r="AB94">
        <f t="shared" ca="1" si="16"/>
        <v>639.97338483818248</v>
      </c>
      <c r="AC94">
        <f ca="1">IF($D$20=0,D94,IF(AC94=0,(IF(N6="None",P94,MAX(P94,Q94))),IF(ABS((IF(N6="None",P94,MAX(P94,Q94)))-AC94)&lt;$D$19,AC94,MAX((K31)+$D$16,AC94+$D$13*(((IF(N6="None",P94,MAX(P94,Q94)))-AC94))))))</f>
        <v>640.05134811354628</v>
      </c>
      <c r="AD94">
        <f ca="1">IF($D$20=0,E94,IF(AD94=0,(IF(AND(N7="None",N8="None"),E94,IF(N8="None",S94,IF(N7="None",T94,MAX(S94,T94))))),IF(ABS((IF(AND(N7="None",N8="None"),E94,IF(N8="None",S94,IF(N7="None",T94,MAX(S94,T94)))))-AD94)&lt;$D$19,AD94,MAX((K32)+$D$16,AD94+$D$13*(((IF(AND(N7="None",N8="None"),E94,IF(N8="None",S94,IF(N7="None",T94,MAX(S94,T94)))))-AD94))))))</f>
        <v>639.97336190535987</v>
      </c>
      <c r="AE94">
        <f ca="1">IF($D$20=0,D94,IF(AE94=0,O94,IF(ABS(U94)&lt;$D$19,AE94,MAX((K31)+$D$16,AE94+($D$13*(((O94)-AE94)+(U94*MAX(ABS(AE94-(K31)),1))))))))</f>
        <v>636.46252872339687</v>
      </c>
      <c r="AF94">
        <f ca="1">IF($D$20=0,E94,IF(AF94=0,R94,IF(ABS(V94)&lt;$D$19,AF94,MAX((K32)+$D$16,AF94+($D$13*(((R94)-AF94)+(V94*MAX(ABS(AF94-(K32)),1))))))))</f>
        <v>634.67707815303868</v>
      </c>
      <c r="AG94">
        <f ca="1">((G31)*(MAX($D$16,(AC94)-(K31)))^2)/2+(I31)*(MAX($D$16,(AC94)-(K31)))^3/3+(ABS(F94)^2)/($I$5*MAX(((G31)+(I31)*(MAX($D$16,(AC94)-(K31))))*(MAX($D$16,(AC94)-(K31))),0.000001))</f>
        <v>115.56537750516483</v>
      </c>
      <c r="AH94">
        <f ca="1">((G31)*(MAX($D$16,(AE94)-(K31)))^2)/2+(I31)*(MAX($D$16,(AE94)-(K31)))^3/3+(ABS(F94)^2)/($I$5*MAX(((G31)+(I31)*(MAX($D$16,(AE94)-(K31))))*(MAX($D$16,(AE94)-(K31))),0.000001))</f>
        <v>34.04098728388847</v>
      </c>
      <c r="AI94">
        <f ca="1">((G32)*(MAX($D$16,(AD94)-(K32)))^2)/2+(I32)*(MAX($D$16,(AD94)-(K32)))^3/3+(ABS(G94)^2)/($I$5*MAX(((G32)+(I32)*(MAX($D$16,(AD94)-(K32))))*(MAX($D$16,(AD94)-(K32))),0.000001))</f>
        <v>337.8803082924922</v>
      </c>
      <c r="AJ94">
        <f ca="1">((G32)*(MAX($D$16,(AF94)-(K32)))^2)/2+(I32)*(MAX($D$16,(AF94)-(K32)))^3/3+(ABS(G94)^2)/($I$5*MAX(((G32)+(I32)*(MAX($D$16,(AF94)-(K32))))*(MAX($D$16,(AF94)-(K32))),0.000001))</f>
        <v>49.33812018332047</v>
      </c>
      <c r="AK94" t="str">
        <f t="shared" ca="1" si="17"/>
        <v>Subcritical</v>
      </c>
      <c r="AL94" t="str">
        <f t="shared" ca="1" si="18"/>
        <v>Subcritical</v>
      </c>
      <c r="AM94">
        <f t="shared" ca="1" si="19"/>
        <v>640.05139000334884</v>
      </c>
      <c r="AN94">
        <f t="shared" ca="1" si="20"/>
        <v>639.97338483818248</v>
      </c>
      <c r="AO94">
        <f t="shared" ca="1" si="21"/>
        <v>6.4445850057381904E-5</v>
      </c>
      <c r="AP94">
        <f t="shared" ca="1" si="22"/>
        <v>3.5281265581943444E-5</v>
      </c>
    </row>
    <row r="95" spans="1:42" x14ac:dyDescent="0.35">
      <c r="A95">
        <v>52</v>
      </c>
      <c r="B95">
        <v>1</v>
      </c>
      <c r="C95">
        <f t="shared" ca="1" si="23"/>
        <v>0.98</v>
      </c>
      <c r="D95">
        <f t="shared" ca="1" si="24"/>
        <v>640.05139000334884</v>
      </c>
      <c r="E95">
        <f t="shared" ca="1" si="25"/>
        <v>639.97338483818248</v>
      </c>
      <c r="F95">
        <f t="shared" si="14"/>
        <v>51</v>
      </c>
      <c r="G95">
        <f>IF(N6="None",F95,MAX(0,F95*B95))</f>
        <v>51</v>
      </c>
      <c r="H95">
        <f>IF(N6="None",0,MAX(0,F95-G95))</f>
        <v>0</v>
      </c>
      <c r="I95">
        <f ca="1">IF(AND(N7="None",N8="None"),0,IF(N8="None",G95,IF(N7="None",0,MAX(0,G95*C95))))</f>
        <v>49.98</v>
      </c>
      <c r="J95">
        <f ca="1">IF(AND(N7="None",N8="None"),0,IF(N8="None",0,IF(N7="None",G95,MAX(0,G95-I95))))</f>
        <v>1.0200000000000031</v>
      </c>
      <c r="K95">
        <f>P5</f>
        <v>637</v>
      </c>
      <c r="L95">
        <f>P6</f>
        <v>637.1</v>
      </c>
      <c r="M95">
        <f>P7</f>
        <v>635.5</v>
      </c>
      <c r="N95">
        <f>P8</f>
        <v>631.54999999999995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636.85030574695588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640.05217183708021</v>
      </c>
      <c r="Q95">
        <f ca="1">L95+((ABS(H95)/MAX(((G33)+(I33)*(MAX($D$16,(L95)-(K33))))*(MAX($D$16,(L95)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AC95)-(J33))))*(MAX($D$16,(AC95)-(J33))),0.000001)),$D$9*((((ABS(H95)/MAX(((G33)+(I33)*(MAX($D$16,(L95)-(K33))))*(MAX($D$16,(L95)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L95)-(K33))))*(MAX($D$16,(L95)-(K33))),0.000001))^2)/(2*$I$5)))))+($D$10*(ABS((X33)-(W33))/90)*MAX(((ABS(H95)/MAX(((F33)+(H33)*(MAX($D$16,(AC95)-(J33))))*(MAX($D$16,(AC95)-(J33))),0.000001))^2)/(2*$I$5),((ABS(H95)/MAX(((G33)+(I33)*(MAX($D$16,(L95)-(K33))))*(MAX($D$16,(L95)-(K33))),0.000001))^2)/(2*$I$5)))+(($D$11*0.00000015*(ABS(G95)/MAX(ABS(F95),0.000001))^2*MAX(((ABS(H95)/MAX(((F33)+(H33)*(MAX($D$16,(AC95)-(J33))))*(MAX($D$16,(AC95)-(J33))),0.000001))^2)/(2*$I$5),((ABS(H95)/MAX(((G33)+(I33)*(MAX($D$16,(L95)-(K33))))*(MAX($D$16,(L95)-(K33))),0.000001))^2)/(2*$I$5))))-((ABS(H95)/MAX(((F33)+(H33)*(MAX($D$16,(AC95)-(J33))))*(MAX($D$16,(AC95)-(J33))),0.000001))^2)/(2*$I$5)</f>
        <v>637.1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635.55147030420267</v>
      </c>
      <c r="S95">
        <f ca="1">M95+((ABS(I95)/MAX(((G34)+(I34)*(MAX($D$16,(M95)-(K34))))*(MAX($D$16,(M95)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AD95)-(J34))))*(MAX($D$16,(AD95)-(J34))),0.000001)),$D$9*((((ABS(I95)/MAX(((G34)+(I34)*(MAX($D$16,(M95)-(K34))))*(MAX($D$16,(M95)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M95)-(K34))))*(MAX($D$16,(M95)-(K34))),0.000001))^2)/(2*$I$5)))))+($D$10*(ABS((X34)-(W34))/90)*MAX(((ABS(I95)/MAX(((F34)+(H34)*(MAX($D$16,(AD95)-(J34))))*(MAX($D$16,(AD95)-(J34))),0.000001))^2)/(2*$I$5),((ABS(I95)/MAX(((G34)+(I34)*(MAX($D$16,(M95)-(K34))))*(MAX($D$16,(M95)-(K34))),0.000001))^2)/(2*$I$5)))+(0)-((ABS(I95)/MAX(((F34)+(H34)*(MAX($D$16,(AD95)-(J34))))*(MAX($D$16,(AD95)-(J34))),0.000001))^2)/(2*$I$5)</f>
        <v>635.51127772914117</v>
      </c>
      <c r="T95">
        <f ca="1">N95+((ABS(J95)/MAX(((G35)+(I35)*(MAX($D$16,(N95)-(K35))))*(MAX($D$16,(N95)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AD95)-(J35))))*(MAX($D$16,(AD95)-(J35))),0.000001)),$D$9*((((ABS(J95)/MAX(((G35)+(I35)*(MAX($D$16,(N95)-(K35))))*(MAX($D$16,(N95)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N95)-(K35))))*(MAX($D$16,(N95)-(K35))),0.000001))^2)/(2*$I$5)))))+($D$10*(ABS((X35)-(W35))/90)*MAX(((ABS(J95)/MAX(((F35)+(H35)*(MAX($D$16,(AD95)-(J35))))*(MAX($D$16,(AD95)-(J35))),0.000001))^2)/(2*$I$5),((ABS(J95)/MAX(((G35)+(I35)*(MAX($D$16,(N95)-(K35))))*(MAX($D$16,(N95)-(K35))),0.000001))^2)/(2*$I$5)))+(($D$11*0.34699541*(ABS(I95)/MAX(ABS(G95),0.000001))^2*MAX(((ABS(J95)/MAX(((F35)+(H35)*(MAX($D$16,(AD95)-(J35))))*(MAX($D$16,(AD95)-(J35))),0.000001))^2)/(2*$I$5),((ABS(J95)/MAX(((G35)+(I35)*(MAX($D$16,(N95)-(K35))))*(MAX($D$16,(N95)-(K35))),0.000001))^2)/(2*$I$5))))-((ABS(J95)/MAX(((F35)+(H35)*(MAX($D$16,(AD95)-(J35))))*(MAX($D$16,(AD95)-(J35))),0.000001))^2)/(2*$I$5)</f>
        <v>639.9742910410996</v>
      </c>
      <c r="U95">
        <f ca="1">((((G31)*(MAX($D$16,(AE95)-(K31)))^2)/2+(I31)*(MAX($D$16,(AE95)-(K31)))^3/3+(ABS(F95)^2)/($I$5*MAX(((G31)+(I31)*(MAX($D$16,(AE95)-(K31))))*(MAX($D$16,(AE95)-(K31))),0.000001)))-(IF(N6="None",((((F32)*(MAX($D$16,(AE95)-(J32)))^2)/2+(H32)*(MAX($D$16,(AE95)-(J32)))^3/3+(ABS(G95)^2)/($I$5*MAX(((F32)+(H32)*(MAX($D$16,(AE95)-(J32))))*(MAX($D$16,(AE95)-(J32))),0.000001)))*0.72785025),(((((F32)*(MAX($D$16,(AE95)-(J32)))^2)/2+(H32)*(MAX($D$16,(AE95)-(J32)))^3/3+(ABS(G95)^2)/($I$5*MAX(((F32)+(H32)*(MAX($D$16,(AE95)-(J32))))*(MAX($D$16,(AE95)-(J32))),0.000001)))*0.72785025)+((((F33)*(MAX($D$16,(AE95)-(J33)))^2)/2+(H33)*(MAX($D$16,(AE95)-(J33)))^3/3+(ABS(H95)^2)/($I$5*MAX(((F33)+(H33)*(MAX($D$16,(AE95)-(J33))))*(MAX($D$16,(AE95)-(J33))),0.000001)))*0.99999971)))))/MAX(((G31)*(MAX($D$16,(AE95)-(K31)))^2)/2+(I31)*(MAX($D$16,(AE95)-(K31)))^3/3+(ABS(F95)^2)/($I$5*MAX(((G31)+(I31)*(MAX($D$16,(AE95)-(K31))))*(MAX($D$16,(AE95)-(K31))),0.000001)),0.000001)</f>
        <v>-0.17915078666665912</v>
      </c>
      <c r="V95">
        <f ca="1">((((G32)*(MAX($D$16,(AF95)-(K32)))^2)/2+(I32)*(MAX($D$16,(AF95)-(K32)))^3/3+(ABS(G95)^2)/($I$5*MAX(((G32)+(I32)*(MAX($D$16,(AF95)-(K32))))*(MAX($D$16,(AF95)-(K32))),0.000001)))-(IF(AND(N7="None",N8="None"),0,IF(N8="None",((((F34)*(MAX($D$16,(AF95)-(J34)))^2)/2+(H34)*(MAX($D$16,(AF95)-(J34)))^3/3+(ABS(I95)^2)/($I$5*MAX(((F34)+(H34)*(MAX($D$16,(AF95)-(J34))))*(MAX($D$16,(AF95)-(J34))),0.000001)))*1),IF(N7="None",((((F35)*(MAX($D$16,(AF95)-(J35)))^2)/2+(H35)*(MAX($D$16,(AF95)-(J35)))^3/3+(ABS(J95)^2)/($I$5*MAX(((F35)+(H35)*(MAX($D$16,(AF95)-(J35))))*(MAX($D$16,(AF95)-(J35))),0.000001)))*0.30600918),(((((F34)*(MAX($D$16,(AF95)-(J34)))^2)/2+(H34)*(MAX($D$16,(AF95)-(J34)))^3/3+(ABS(I95)^2)/($I$5*MAX(((F34)+(H34)*(MAX($D$16,(AF95)-(J34))))*(MAX($D$16,(AF95)-(J34))),0.000001)))*1)+((((F35)*(MAX($D$16,(AF95)-(J35)))^2)/2+(H35)*(MAX($D$16,(AF95)-(J35)))^3/3+(ABS(J95)^2)/($I$5*MAX(((F35)+(H35)*(MAX($D$16,(AF95)-(J35))))*(MAX($D$16,(AF95)-(J35))),0.000001)))*0.30600918)))))))/MAX(((G32)*(MAX($D$16,(AF95)-(K32)))^2)/2+(I32)*(MAX($D$16,(AF95)-(K32)))^3/3+(ABS(G95)^2)/($I$5*MAX(((G32)+(I32)*(MAX($D$16,(AF95)-(K32))))*(MAX($D$16,(AF95)-(K32))),0.000001)),0.000001)</f>
        <v>-0.31205130742549086</v>
      </c>
      <c r="W95">
        <f ca="1">ABS((IF(N6="None",P95,MAX(P95,Q95)))-D95)</f>
        <v>7.8183373136653245E-4</v>
      </c>
      <c r="X95">
        <f ca="1">ABS((IF(AND(N7="None",N8="None"),E95,IF(N8="None",S95,IF(N7="None",T95,MAX(S95,T95)))))-E95)</f>
        <v>9.0620291712184553E-4</v>
      </c>
      <c r="Y95">
        <f ca="1">IF($D$20=0,B95,IFERROR(IF(N6="None",1,MIN(0.98,MAX(0.02,B95+$D$14*((Q95-P95)/MAX(ABS(D95),1))))),B95))</f>
        <v>0.98</v>
      </c>
      <c r="Z95">
        <f ca="1">IF($D$20=0,C95,IFERROR(IF(AND(N7="None",N8="None"),C95,IF(N8="None",1,IF(N7="None",0,MIN(0.98,MAX(0.02,C95+$D$14*((T95-S95)/MAX(ABS(E95),1))))))),C95))</f>
        <v>0.98</v>
      </c>
      <c r="AA95">
        <f t="shared" ca="1" si="15"/>
        <v>640.05136856212664</v>
      </c>
      <c r="AB95">
        <f t="shared" ca="1" si="16"/>
        <v>639.97337314999652</v>
      </c>
      <c r="AC95">
        <f ca="1">IF($D$20=0,D95,IF(AC95=0,(IF(N6="None",P95,MAX(P95,Q95))),IF(ABS((IF(N6="None",P95,MAX(P95,Q95)))-AC95)&lt;$D$19,AC95,MAX((K31)+$D$16,AC95+$D$13*(((IF(N6="None",P95,MAX(P95,Q95)))-AC95))))))</f>
        <v>640.05132874271385</v>
      </c>
      <c r="AD95">
        <f ca="1">IF($D$20=0,E95,IF(AD95=0,(IF(AND(N7="None",N8="None"),E95,IF(N8="None",S95,IF(N7="None",T95,MAX(S95,T95))))),IF(ABS((IF(AND(N7="None",N8="None"),E95,IF(N8="None",S95,IF(N7="None",T95,MAX(S95,T95)))))-AD95)&lt;$D$19,AD95,MAX((K32)+$D$16,AD95+$D$13*(((IF(AND(N7="None",N8="None"),E95,IF(N8="None",S95,IF(N7="None",T95,MAX(S95,T95)))))-AD95))))))</f>
        <v>639.97335144336546</v>
      </c>
      <c r="AE95">
        <f ca="1">IF($D$20=0,D95,IF(AE95=0,O95,IF(ABS(U95)&lt;$D$19,AE95,MAX((K31)+$D$16,AE95+($D$13*(((O95)-AE95)+(U95*MAX(ABS(AE95-(K31)),1))))))))</f>
        <v>636.46252872339687</v>
      </c>
      <c r="AF95">
        <f ca="1">IF($D$20=0,E95,IF(AF95=0,R95,IF(ABS(V95)&lt;$D$19,AF95,MAX((K32)+$D$16,AF95+($D$13*(((R95)-AF95)+(V95*MAX(ABS(AF95-(K32)),1))))))))</f>
        <v>634.67707815303868</v>
      </c>
      <c r="AG95">
        <f ca="1">((G31)*(MAX($D$16,(AC95)-(K31)))^2)/2+(I31)*(MAX($D$16,(AC95)-(K31)))^3/3+(ABS(F95)^2)/($I$5*MAX(((G31)+(I31)*(MAX($D$16,(AC95)-(K31))))*(MAX($D$16,(AC95)-(K31))),0.000001))</f>
        <v>115.56467029568961</v>
      </c>
      <c r="AH95">
        <f ca="1">((G31)*(MAX($D$16,(AE95)-(K31)))^2)/2+(I31)*(MAX($D$16,(AE95)-(K31)))^3/3+(ABS(F95)^2)/($I$5*MAX(((G31)+(I31)*(MAX($D$16,(AE95)-(K31))))*(MAX($D$16,(AE95)-(K31))),0.000001))</f>
        <v>34.04098728388847</v>
      </c>
      <c r="AI95">
        <f ca="1">((G32)*(MAX($D$16,(AD95)-(K32)))^2)/2+(I32)*(MAX($D$16,(AD95)-(K32)))^3/3+(ABS(G95)^2)/($I$5*MAX(((G32)+(I32)*(MAX($D$16,(AD95)-(K32))))*(MAX($D$16,(AD95)-(K32))),0.000001))</f>
        <v>337.87944773368724</v>
      </c>
      <c r="AJ95">
        <f ca="1">((G32)*(MAX($D$16,(AF95)-(K32)))^2)/2+(I32)*(MAX($D$16,(AF95)-(K32)))^3/3+(ABS(G95)^2)/($I$5*MAX(((G32)+(I32)*(MAX($D$16,(AF95)-(K32))))*(MAX($D$16,(AF95)-(K32))),0.000001))</f>
        <v>49.33812018332047</v>
      </c>
      <c r="AK95" t="str">
        <f t="shared" ca="1" si="17"/>
        <v>Subcritical</v>
      </c>
      <c r="AL95" t="str">
        <f t="shared" ca="1" si="18"/>
        <v>Subcritical</v>
      </c>
      <c r="AM95">
        <f t="shared" ca="1" si="19"/>
        <v>640.05136856212664</v>
      </c>
      <c r="AN95">
        <f t="shared" ca="1" si="20"/>
        <v>639.97337314999652</v>
      </c>
      <c r="AO95">
        <f t="shared" ca="1" si="21"/>
        <v>6.1260634993232088E-5</v>
      </c>
      <c r="AP95">
        <f t="shared" ca="1" si="22"/>
        <v>3.3394817023690848E-5</v>
      </c>
    </row>
    <row r="96" spans="1:42" x14ac:dyDescent="0.35">
      <c r="A96">
        <v>53</v>
      </c>
      <c r="B96">
        <v>1</v>
      </c>
      <c r="C96">
        <f t="shared" ca="1" si="23"/>
        <v>0.98</v>
      </c>
      <c r="D96">
        <f t="shared" ca="1" si="24"/>
        <v>640.05136856212664</v>
      </c>
      <c r="E96">
        <f t="shared" ca="1" si="25"/>
        <v>639.97337314999652</v>
      </c>
      <c r="F96">
        <f t="shared" si="14"/>
        <v>51</v>
      </c>
      <c r="G96">
        <f>IF(N6="None",F96,MAX(0,F96*B96))</f>
        <v>51</v>
      </c>
      <c r="H96">
        <f>IF(N6="None",0,MAX(0,F96-G96))</f>
        <v>0</v>
      </c>
      <c r="I96">
        <f ca="1">IF(AND(N7="None",N8="None"),0,IF(N8="None",G96,IF(N7="None",0,MAX(0,G96*C96))))</f>
        <v>49.98</v>
      </c>
      <c r="J96">
        <f ca="1">IF(AND(N7="None",N8="None"),0,IF(N8="None",0,IF(N7="None",G96,MAX(0,G96-I96))))</f>
        <v>1.0200000000000031</v>
      </c>
      <c r="K96">
        <f>P5</f>
        <v>637</v>
      </c>
      <c r="L96">
        <f>P6</f>
        <v>637.1</v>
      </c>
      <c r="M96">
        <f>P7</f>
        <v>635.5</v>
      </c>
      <c r="N96">
        <f>P8</f>
        <v>631.54999999999995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636.85030574695588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640.05216246547877</v>
      </c>
      <c r="Q96">
        <f ca="1">L96+((ABS(H96)/MAX(((G33)+(I33)*(MAX($D$16,(L96)-(K33))))*(MAX($D$16,(L96)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AC96)-(J33))))*(MAX($D$16,(AC96)-(J33))),0.000001)),$D$9*((((ABS(H96)/MAX(((G33)+(I33)*(MAX($D$16,(L96)-(K33))))*(MAX($D$16,(L96)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L96)-(K33))))*(MAX($D$16,(L96)-(K33))),0.000001))^2)/(2*$I$5)))))+($D$10*(ABS((X33)-(W33))/90)*MAX(((ABS(H96)/MAX(((F33)+(H33)*(MAX($D$16,(AC96)-(J33))))*(MAX($D$16,(AC96)-(J33))),0.000001))^2)/(2*$I$5),((ABS(H96)/MAX(((G33)+(I33)*(MAX($D$16,(L96)-(K33))))*(MAX($D$16,(L96)-(K33))),0.000001))^2)/(2*$I$5)))+(($D$11*0.00000015*(ABS(G96)/MAX(ABS(F96),0.000001))^2*MAX(((ABS(H96)/MAX(((F33)+(H33)*(MAX($D$16,(AC96)-(J33))))*(MAX($D$16,(AC96)-(J33))),0.000001))^2)/(2*$I$5),((ABS(H96)/MAX(((G33)+(I33)*(MAX($D$16,(L96)-(K33))))*(MAX($D$16,(L96)-(K33))),0.000001))^2)/(2*$I$5))))-((ABS(H96)/MAX(((F33)+(H33)*(MAX($D$16,(AC96)-(J33))))*(MAX($D$16,(AC96)-(J33))),0.000001))^2)/(2*$I$5)</f>
        <v>637.1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635.55147030420267</v>
      </c>
      <c r="S96">
        <f ca="1">M96+((ABS(I96)/MAX(((G34)+(I34)*(MAX($D$16,(M96)-(K34))))*(MAX($D$16,(M96)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AD96)-(J34))))*(MAX($D$16,(AD96)-(J34))),0.000001)),$D$9*((((ABS(I96)/MAX(((G34)+(I34)*(MAX($D$16,(M96)-(K34))))*(MAX($D$16,(M96)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M96)-(K34))))*(MAX($D$16,(M96)-(K34))),0.000001))^2)/(2*$I$5)))))+($D$10*(ABS((X34)-(W34))/90)*MAX(((ABS(I96)/MAX(((F34)+(H34)*(MAX($D$16,(AD96)-(J34))))*(MAX($D$16,(AD96)-(J34))),0.000001))^2)/(2*$I$5),((ABS(I96)/MAX(((G34)+(I34)*(MAX($D$16,(M96)-(K34))))*(MAX($D$16,(M96)-(K34))),0.000001))^2)/(2*$I$5)))+(0)-((ABS(I96)/MAX(((F34)+(H34)*(MAX($D$16,(AD96)-(J34))))*(MAX($D$16,(AD96)-(J34))),0.000001))^2)/(2*$I$5)</f>
        <v>635.51127767984804</v>
      </c>
      <c r="T96">
        <f ca="1">N96+((ABS(J96)/MAX(((G35)+(I35)*(MAX($D$16,(N96)-(K35))))*(MAX($D$16,(N96)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AD96)-(J35))))*(MAX($D$16,(AD96)-(J35))),0.000001)),$D$9*((((ABS(J96)/MAX(((G35)+(I35)*(MAX($D$16,(N96)-(K35))))*(MAX($D$16,(N96)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N96)-(K35))))*(MAX($D$16,(N96)-(K35))),0.000001))^2)/(2*$I$5)))))+($D$10*(ABS((X35)-(W35))/90)*MAX(((ABS(J96)/MAX(((F35)+(H35)*(MAX($D$16,(AD96)-(J35))))*(MAX($D$16,(AD96)-(J35))),0.000001))^2)/(2*$I$5),((ABS(J96)/MAX(((G35)+(I35)*(MAX($D$16,(N96)-(K35))))*(MAX($D$16,(N96)-(K35))),0.000001))^2)/(2*$I$5)))+(($D$11*0.34699541*(ABS(I96)/MAX(ABS(G96),0.000001))^2*MAX(((ABS(J96)/MAX(((F35)+(H35)*(MAX($D$16,(AD96)-(J35))))*(MAX($D$16,(AD96)-(J35))),0.000001))^2)/(2*$I$5),((ABS(J96)/MAX(((G35)+(I35)*(MAX($D$16,(N96)-(K35))))*(MAX($D$16,(N96)-(K35))),0.000001))^2)/(2*$I$5))))-((ABS(J96)/MAX(((F35)+(H35)*(MAX($D$16,(AD96)-(J35))))*(MAX($D$16,(AD96)-(J35))),0.000001))^2)/(2*$I$5)</f>
        <v>639.97429104108164</v>
      </c>
      <c r="U96">
        <f ca="1">((((G31)*(MAX($D$16,(AE96)-(K31)))^2)/2+(I31)*(MAX($D$16,(AE96)-(K31)))^3/3+(ABS(F96)^2)/($I$5*MAX(((G31)+(I31)*(MAX($D$16,(AE96)-(K31))))*(MAX($D$16,(AE96)-(K31))),0.000001)))-(IF(N6="None",((((F32)*(MAX($D$16,(AE96)-(J32)))^2)/2+(H32)*(MAX($D$16,(AE96)-(J32)))^3/3+(ABS(G96)^2)/($I$5*MAX(((F32)+(H32)*(MAX($D$16,(AE96)-(J32))))*(MAX($D$16,(AE96)-(J32))),0.000001)))*0.72785025),(((((F32)*(MAX($D$16,(AE96)-(J32)))^2)/2+(H32)*(MAX($D$16,(AE96)-(J32)))^3/3+(ABS(G96)^2)/($I$5*MAX(((F32)+(H32)*(MAX($D$16,(AE96)-(J32))))*(MAX($D$16,(AE96)-(J32))),0.000001)))*0.72785025)+((((F33)*(MAX($D$16,(AE96)-(J33)))^2)/2+(H33)*(MAX($D$16,(AE96)-(J33)))^3/3+(ABS(H96)^2)/($I$5*MAX(((F33)+(H33)*(MAX($D$16,(AE96)-(J33))))*(MAX($D$16,(AE96)-(J33))),0.000001)))*0.99999971)))))/MAX(((G31)*(MAX($D$16,(AE96)-(K31)))^2)/2+(I31)*(MAX($D$16,(AE96)-(K31)))^3/3+(ABS(F96)^2)/($I$5*MAX(((G31)+(I31)*(MAX($D$16,(AE96)-(K31))))*(MAX($D$16,(AE96)-(K31))),0.000001)),0.000001)</f>
        <v>-0.17915078666665912</v>
      </c>
      <c r="V96">
        <f ca="1">((((G32)*(MAX($D$16,(AF96)-(K32)))^2)/2+(I32)*(MAX($D$16,(AF96)-(K32)))^3/3+(ABS(G96)^2)/($I$5*MAX(((G32)+(I32)*(MAX($D$16,(AF96)-(K32))))*(MAX($D$16,(AF96)-(K32))),0.000001)))-(IF(AND(N7="None",N8="None"),0,IF(N8="None",((((F34)*(MAX($D$16,(AF96)-(J34)))^2)/2+(H34)*(MAX($D$16,(AF96)-(J34)))^3/3+(ABS(I96)^2)/($I$5*MAX(((F34)+(H34)*(MAX($D$16,(AF96)-(J34))))*(MAX($D$16,(AF96)-(J34))),0.000001)))*1),IF(N7="None",((((F35)*(MAX($D$16,(AF96)-(J35)))^2)/2+(H35)*(MAX($D$16,(AF96)-(J35)))^3/3+(ABS(J96)^2)/($I$5*MAX(((F35)+(H35)*(MAX($D$16,(AF96)-(J35))))*(MAX($D$16,(AF96)-(J35))),0.000001)))*0.30600918),(((((F34)*(MAX($D$16,(AF96)-(J34)))^2)/2+(H34)*(MAX($D$16,(AF96)-(J34)))^3/3+(ABS(I96)^2)/($I$5*MAX(((F34)+(H34)*(MAX($D$16,(AF96)-(J34))))*(MAX($D$16,(AF96)-(J34))),0.000001)))*1)+((((F35)*(MAX($D$16,(AF96)-(J35)))^2)/2+(H35)*(MAX($D$16,(AF96)-(J35)))^3/3+(ABS(J96)^2)/($I$5*MAX(((F35)+(H35)*(MAX($D$16,(AF96)-(J35))))*(MAX($D$16,(AF96)-(J35))),0.000001)))*0.30600918)))))))/MAX(((G32)*(MAX($D$16,(AF96)-(K32)))^2)/2+(I32)*(MAX($D$16,(AF96)-(K32)))^3/3+(ABS(G96)^2)/($I$5*MAX(((G32)+(I32)*(MAX($D$16,(AF96)-(K32))))*(MAX($D$16,(AF96)-(K32))),0.000001)),0.000001)</f>
        <v>-0.31205130742549086</v>
      </c>
      <c r="W96">
        <f ca="1">ABS((IF(N6="None",P96,MAX(P96,Q96)))-D96)</f>
        <v>7.9390335213247454E-4</v>
      </c>
      <c r="X96">
        <f ca="1">ABS((IF(AND(N7="None",N8="None"),E96,IF(N8="None",S96,IF(N7="None",T96,MAX(S96,T96)))))-E96)</f>
        <v>9.1789108512330131E-4</v>
      </c>
      <c r="Y96">
        <f ca="1">IF($D$20=0,B96,IFERROR(IF(N6="None",1,MIN(0.98,MAX(0.02,B96+$D$14*((Q96-P96)/MAX(ABS(D96),1))))),B96))</f>
        <v>0.98</v>
      </c>
      <c r="Z96">
        <f ca="1">IF($D$20=0,C96,IFERROR(IF(AND(N7="None",N8="None"),C96,IF(N8="None",1,IF(N7="None",0,MIN(0.98,MAX(0.02,C96+$D$14*((T96-S96)/MAX(ABS(E96),1))))))),C96))</f>
        <v>0.98</v>
      </c>
      <c r="AA96">
        <f t="shared" ca="1" si="15"/>
        <v>640.0513481877714</v>
      </c>
      <c r="AB96">
        <f t="shared" ca="1" si="16"/>
        <v>639.97336207226397</v>
      </c>
      <c r="AC96">
        <f ca="1">IF($D$20=0,D96,IF(AC96=0,(IF(N6="None",P96,MAX(P96,Q96))),IF(ABS((IF(N6="None",P96,MAX(P96,Q96)))-AC96)&lt;$D$19,AC96,MAX((K31)+$D$16,AC96+$D$13*(((IF(N6="None",P96,MAX(P96,Q96)))-AC96))))))</f>
        <v>640.05131034968315</v>
      </c>
      <c r="AD96">
        <f ca="1">IF($D$20=0,E96,IF(AD96=0,(IF(AND(N7="None",N8="None"),E96,IF(N8="None",S96,IF(N7="None",T96,MAX(S96,T96))))),IF(ABS((IF(AND(N7="None",N8="None"),E96,IF(N8="None",S96,IF(N7="None",T96,MAX(S96,T96)))))-AD96)&lt;$D$19,AD96,MAX((K32)+$D$16,AD96+$D$13*(((IF(AND(N7="None",N8="None"),E96,IF(N8="None",S96,IF(N7="None",T96,MAX(S96,T96)))))-AD96))))))</f>
        <v>639.97334149933204</v>
      </c>
      <c r="AE96">
        <f ca="1">IF($D$20=0,D96,IF(AE96=0,O96,IF(ABS(U96)&lt;$D$19,AE96,MAX((K31)+$D$16,AE96+($D$13*(((O96)-AE96)+(U96*MAX(ABS(AE96-(K31)),1))))))))</f>
        <v>636.46252872339687</v>
      </c>
      <c r="AF96">
        <f ca="1">IF($D$20=0,E96,IF(AF96=0,R96,IF(ABS(V96)&lt;$D$19,AF96,MAX((K32)+$D$16,AF96+($D$13*(((R96)-AF96)+(V96*MAX(ABS(AF96-(K32)),1))))))))</f>
        <v>634.67707815303868</v>
      </c>
      <c r="AG96">
        <f ca="1">((G31)*(MAX($D$16,(AC96)-(K31)))^2)/2+(I31)*(MAX($D$16,(AC96)-(K31)))^3/3+(ABS(F96)^2)/($I$5*MAX(((G31)+(I31)*(MAX($D$16,(AC96)-(K31))))*(MAX($D$16,(AC96)-(K31))),0.000001))</f>
        <v>115.56399878719046</v>
      </c>
      <c r="AH96">
        <f ca="1">((G31)*(MAX($D$16,(AE96)-(K31)))^2)/2+(I31)*(MAX($D$16,(AE96)-(K31)))^3/3+(ABS(F96)^2)/($I$5*MAX(((G31)+(I31)*(MAX($D$16,(AE96)-(K31))))*(MAX($D$16,(AE96)-(K31))),0.000001))</f>
        <v>34.04098728388847</v>
      </c>
      <c r="AI96">
        <f ca="1">((G32)*(MAX($D$16,(AD96)-(K32)))^2)/2+(I32)*(MAX($D$16,(AD96)-(K32)))^3/3+(ABS(G96)^2)/($I$5*MAX(((G32)+(I32)*(MAX($D$16,(AD96)-(K32))))*(MAX($D$16,(AD96)-(K32))),0.000001))</f>
        <v>337.87862978117749</v>
      </c>
      <c r="AJ96">
        <f ca="1">((G32)*(MAX($D$16,(AF96)-(K32)))^2)/2+(I32)*(MAX($D$16,(AF96)-(K32)))^3/3+(ABS(G96)^2)/($I$5*MAX(((G32)+(I32)*(MAX($D$16,(AF96)-(K32))))*(MAX($D$16,(AF96)-(K32))),0.000001))</f>
        <v>49.33812018332047</v>
      </c>
      <c r="AK96" t="str">
        <f t="shared" ca="1" si="17"/>
        <v>Subcritical</v>
      </c>
      <c r="AL96" t="str">
        <f t="shared" ca="1" si="18"/>
        <v>Subcritical</v>
      </c>
      <c r="AM96">
        <f t="shared" ca="1" si="19"/>
        <v>640.0513481877714</v>
      </c>
      <c r="AN96">
        <f t="shared" ca="1" si="20"/>
        <v>639.97336207226397</v>
      </c>
      <c r="AO96">
        <f t="shared" ca="1" si="21"/>
        <v>5.821244349135668E-5</v>
      </c>
      <c r="AP96">
        <f t="shared" ca="1" si="22"/>
        <v>3.1650664482185675E-5</v>
      </c>
    </row>
    <row r="97" spans="1:42" x14ac:dyDescent="0.35">
      <c r="A97">
        <v>54</v>
      </c>
      <c r="B97">
        <v>1</v>
      </c>
      <c r="C97">
        <f t="shared" ca="1" si="23"/>
        <v>0.98</v>
      </c>
      <c r="D97">
        <f t="shared" ca="1" si="24"/>
        <v>640.0513481877714</v>
      </c>
      <c r="E97">
        <f t="shared" ca="1" si="25"/>
        <v>639.97336207226397</v>
      </c>
      <c r="F97">
        <f t="shared" si="14"/>
        <v>51</v>
      </c>
      <c r="G97">
        <f>IF(N6="None",F97,MAX(0,F97*B97))</f>
        <v>51</v>
      </c>
      <c r="H97">
        <f>IF(N6="None",0,MAX(0,F97-G97))</f>
        <v>0</v>
      </c>
      <c r="I97">
        <f ca="1">IF(AND(N7="None",N8="None"),0,IF(N8="None",G97,IF(N7="None",0,MAX(0,G97*C97))))</f>
        <v>49.98</v>
      </c>
      <c r="J97">
        <f ca="1">IF(AND(N7="None",N8="None"),0,IF(N8="None",0,IF(N7="None",G97,MAX(0,G97-I97))))</f>
        <v>1.0200000000000031</v>
      </c>
      <c r="K97">
        <f>P5</f>
        <v>637</v>
      </c>
      <c r="L97">
        <f>P6</f>
        <v>637.1</v>
      </c>
      <c r="M97">
        <f>P7</f>
        <v>635.5</v>
      </c>
      <c r="N97">
        <f>P8</f>
        <v>631.54999999999995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636.85030574695588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640.05215355018731</v>
      </c>
      <c r="Q97">
        <f ca="1">L97+((ABS(H97)/MAX(((G33)+(I33)*(MAX($D$16,(L97)-(K33))))*(MAX($D$16,(L97)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AC97)-(J33))))*(MAX($D$16,(AC97)-(J33))),0.000001)),$D$9*((((ABS(H97)/MAX(((G33)+(I33)*(MAX($D$16,(L97)-(K33))))*(MAX($D$16,(L97)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L97)-(K33))))*(MAX($D$16,(L97)-(K33))),0.000001))^2)/(2*$I$5)))))+($D$10*(ABS((X33)-(W33))/90)*MAX(((ABS(H97)/MAX(((F33)+(H33)*(MAX($D$16,(AC97)-(J33))))*(MAX($D$16,(AC97)-(J33))),0.000001))^2)/(2*$I$5),((ABS(H97)/MAX(((G33)+(I33)*(MAX($D$16,(L97)-(K33))))*(MAX($D$16,(L97)-(K33))),0.000001))^2)/(2*$I$5)))+(($D$11*0.00000015*(ABS(G97)/MAX(ABS(F97),0.000001))^2*MAX(((ABS(H97)/MAX(((F33)+(H33)*(MAX($D$16,(AC97)-(J33))))*(MAX($D$16,(AC97)-(J33))),0.000001))^2)/(2*$I$5),((ABS(H97)/MAX(((G33)+(I33)*(MAX($D$16,(L97)-(K33))))*(MAX($D$16,(L97)-(K33))),0.000001))^2)/(2*$I$5))))-((ABS(H97)/MAX(((F33)+(H33)*(MAX($D$16,(AC97)-(J33))))*(MAX($D$16,(AC97)-(J33))),0.000001))^2)/(2*$I$5)</f>
        <v>637.1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635.55147030420267</v>
      </c>
      <c r="S97">
        <f ca="1">M97+((ABS(I97)/MAX(((G34)+(I34)*(MAX($D$16,(M97)-(K34))))*(MAX($D$16,(M97)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AD97)-(J34))))*(MAX($D$16,(AD97)-(J34))),0.000001)),$D$9*((((ABS(I97)/MAX(((G34)+(I34)*(MAX($D$16,(M97)-(K34))))*(MAX($D$16,(M97)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M97)-(K34))))*(MAX($D$16,(M97)-(K34))),0.000001))^2)/(2*$I$5)))))+($D$10*(ABS((X34)-(W34))/90)*MAX(((ABS(I97)/MAX(((F34)+(H34)*(MAX($D$16,(AD97)-(J34))))*(MAX($D$16,(AD97)-(J34))),0.000001))^2)/(2*$I$5),((ABS(I97)/MAX(((G34)+(I34)*(MAX($D$16,(M97)-(K34))))*(MAX($D$16,(M97)-(K34))),0.000001))^2)/(2*$I$5)))+(0)-((ABS(I97)/MAX(((F34)+(H34)*(MAX($D$16,(AD97)-(J34))))*(MAX($D$16,(AD97)-(J34))),0.000001))^2)/(2*$I$5)</f>
        <v>635.51127763295722</v>
      </c>
      <c r="T97">
        <f ca="1">N97+((ABS(J97)/MAX(((G35)+(I35)*(MAX($D$16,(N97)-(K35))))*(MAX($D$16,(N97)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AD97)-(J35))))*(MAX($D$16,(AD97)-(J35))),0.000001)),$D$9*((((ABS(J97)/MAX(((G35)+(I35)*(MAX($D$16,(N97)-(K35))))*(MAX($D$16,(N97)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N97)-(K35))))*(MAX($D$16,(N97)-(K35))),0.000001))^2)/(2*$I$5)))))+($D$10*(ABS((X35)-(W35))/90)*MAX(((ABS(J97)/MAX(((F35)+(H35)*(MAX($D$16,(AD97)-(J35))))*(MAX($D$16,(AD97)-(J35))),0.000001))^2)/(2*$I$5),((ABS(J97)/MAX(((G35)+(I35)*(MAX($D$16,(N97)-(K35))))*(MAX($D$16,(N97)-(K35))),0.000001))^2)/(2*$I$5)))+(($D$11*0.34699541*(ABS(I97)/MAX(ABS(G97),0.000001))^2*MAX(((ABS(J97)/MAX(((F35)+(H35)*(MAX($D$16,(AD97)-(J35))))*(MAX($D$16,(AD97)-(J35))),0.000001))^2)/(2*$I$5),((ABS(J97)/MAX(((G35)+(I35)*(MAX($D$16,(N97)-(K35))))*(MAX($D$16,(N97)-(K35))),0.000001))^2)/(2*$I$5))))-((ABS(J97)/MAX(((F35)+(H35)*(MAX($D$16,(AD97)-(J35))))*(MAX($D$16,(AD97)-(J35))),0.000001))^2)/(2*$I$5)</f>
        <v>639.97429104106459</v>
      </c>
      <c r="U97">
        <f ca="1">((((G31)*(MAX($D$16,(AE97)-(K31)))^2)/2+(I31)*(MAX($D$16,(AE97)-(K31)))^3/3+(ABS(F97)^2)/($I$5*MAX(((G31)+(I31)*(MAX($D$16,(AE97)-(K31))))*(MAX($D$16,(AE97)-(K31))),0.000001)))-(IF(N6="None",((((F32)*(MAX($D$16,(AE97)-(J32)))^2)/2+(H32)*(MAX($D$16,(AE97)-(J32)))^3/3+(ABS(G97)^2)/($I$5*MAX(((F32)+(H32)*(MAX($D$16,(AE97)-(J32))))*(MAX($D$16,(AE97)-(J32))),0.000001)))*0.72785025),(((((F32)*(MAX($D$16,(AE97)-(J32)))^2)/2+(H32)*(MAX($D$16,(AE97)-(J32)))^3/3+(ABS(G97)^2)/($I$5*MAX(((F32)+(H32)*(MAX($D$16,(AE97)-(J32))))*(MAX($D$16,(AE97)-(J32))),0.000001)))*0.72785025)+((((F33)*(MAX($D$16,(AE97)-(J33)))^2)/2+(H33)*(MAX($D$16,(AE97)-(J33)))^3/3+(ABS(H97)^2)/($I$5*MAX(((F33)+(H33)*(MAX($D$16,(AE97)-(J33))))*(MAX($D$16,(AE97)-(J33))),0.000001)))*0.99999971)))))/MAX(((G31)*(MAX($D$16,(AE97)-(K31)))^2)/2+(I31)*(MAX($D$16,(AE97)-(K31)))^3/3+(ABS(F97)^2)/($I$5*MAX(((G31)+(I31)*(MAX($D$16,(AE97)-(K31))))*(MAX($D$16,(AE97)-(K31))),0.000001)),0.000001)</f>
        <v>-0.17915078666665912</v>
      </c>
      <c r="V97">
        <f ca="1">((((G32)*(MAX($D$16,(AF97)-(K32)))^2)/2+(I32)*(MAX($D$16,(AF97)-(K32)))^3/3+(ABS(G97)^2)/($I$5*MAX(((G32)+(I32)*(MAX($D$16,(AF97)-(K32))))*(MAX($D$16,(AF97)-(K32))),0.000001)))-(IF(AND(N7="None",N8="None"),0,IF(N8="None",((((F34)*(MAX($D$16,(AF97)-(J34)))^2)/2+(H34)*(MAX($D$16,(AF97)-(J34)))^3/3+(ABS(I97)^2)/($I$5*MAX(((F34)+(H34)*(MAX($D$16,(AF97)-(J34))))*(MAX($D$16,(AF97)-(J34))),0.000001)))*1),IF(N7="None",((((F35)*(MAX($D$16,(AF97)-(J35)))^2)/2+(H35)*(MAX($D$16,(AF97)-(J35)))^3/3+(ABS(J97)^2)/($I$5*MAX(((F35)+(H35)*(MAX($D$16,(AF97)-(J35))))*(MAX($D$16,(AF97)-(J35))),0.000001)))*0.30600918),(((((F34)*(MAX($D$16,(AF97)-(J34)))^2)/2+(H34)*(MAX($D$16,(AF97)-(J34)))^3/3+(ABS(I97)^2)/($I$5*MAX(((F34)+(H34)*(MAX($D$16,(AF97)-(J34))))*(MAX($D$16,(AF97)-(J34))),0.000001)))*1)+((((F35)*(MAX($D$16,(AF97)-(J35)))^2)/2+(H35)*(MAX($D$16,(AF97)-(J35)))^3/3+(ABS(J97)^2)/($I$5*MAX(((F35)+(H35)*(MAX($D$16,(AF97)-(J35))))*(MAX($D$16,(AF97)-(J35))),0.000001)))*0.30600918)))))))/MAX(((G32)*(MAX($D$16,(AF97)-(K32)))^2)/2+(I32)*(MAX($D$16,(AF97)-(K32)))^3/3+(ABS(G97)^2)/($I$5*MAX(((G32)+(I32)*(MAX($D$16,(AF97)-(K32))))*(MAX($D$16,(AF97)-(K32))),0.000001)),0.000001)</f>
        <v>-0.31205130742549086</v>
      </c>
      <c r="W97">
        <f ca="1">ABS((IF(N6="None",P97,MAX(P97,Q97)))-D97)</f>
        <v>8.0536241591744329E-4</v>
      </c>
      <c r="X97">
        <f ca="1">ABS((IF(AND(N7="None",N8="None"),E97,IF(N8="None",S97,IF(N7="None",T97,MAX(S97,T97)))))-E97)</f>
        <v>9.2896880062198761E-4</v>
      </c>
      <c r="Y97">
        <f ca="1">IF($D$20=0,B97,IFERROR(IF(N6="None",1,MIN(0.98,MAX(0.02,B97+$D$14*((Q97-P97)/MAX(ABS(D97),1))))),B97))</f>
        <v>0.98</v>
      </c>
      <c r="Z97">
        <f ca="1">IF($D$20=0,C97,IFERROR(IF(AND(N7="None",N8="None"),C97,IF(N8="None",1,IF(N7="None",0,MIN(0.98,MAX(0.02,C97+$D$14*((T97-S97)/MAX(ABS(E97),1))))))),C97))</f>
        <v>0.98</v>
      </c>
      <c r="AA97">
        <f t="shared" ca="1" si="15"/>
        <v>640.05132882671364</v>
      </c>
      <c r="AB97">
        <f t="shared" ca="1" si="16"/>
        <v>639.97335156096221</v>
      </c>
      <c r="AC97">
        <f ca="1">IF($D$20=0,D97,IF(AC97=0,(IF(N6="None",P97,MAX(P97,Q97))),IF(ABS((IF(N6="None",P97,MAX(P97,Q97)))-AC97)&lt;$D$19,AC97,MAX((K31)+$D$16,AC97+$D$13*(((IF(N6="None",P97,MAX(P97,Q97)))-AC97))))))</f>
        <v>640.0512928704635</v>
      </c>
      <c r="AD97">
        <f ca="1">IF($D$20=0,E97,IF(AD97=0,(IF(AND(N7="None",N8="None"),E97,IF(N8="None",S97,IF(N7="None",T97,MAX(S97,T97))))),IF(ABS((IF(AND(N7="None",N8="None"),E97,IF(N8="None",S97,IF(N7="None",T97,MAX(S97,T97)))))-AD97)&lt;$D$19,AD97,MAX((K32)+$D$16,AD97+$D$13*(((IF(AND(N7="None",N8="None"),E97,IF(N8="None",S97,IF(N7="None",T97,MAX(S97,T97)))))-AD97))))))</f>
        <v>639.97333203997323</v>
      </c>
      <c r="AE97">
        <f ca="1">IF($D$20=0,D97,IF(AE97=0,O97,IF(ABS(U97)&lt;$D$19,AE97,MAX((K31)+$D$16,AE97+($D$13*(((O97)-AE97)+(U97*MAX(ABS(AE97-(K31)),1))))))))</f>
        <v>636.46252872339687</v>
      </c>
      <c r="AF97">
        <f ca="1">IF($D$20=0,E97,IF(AF97=0,R97,IF(ABS(V97)&lt;$D$19,AF97,MAX((K32)+$D$16,AF97+($D$13*(((R97)-AF97)+(V97*MAX(ABS(AF97-(K32)),1))))))))</f>
        <v>634.67707815303868</v>
      </c>
      <c r="AG97">
        <f ca="1">((G31)*(MAX($D$16,(AC97)-(K31)))^2)/2+(I31)*(MAX($D$16,(AC97)-(K31)))^3/3+(ABS(F97)^2)/($I$5*MAX(((G31)+(I31)*(MAX($D$16,(AC97)-(K31))))*(MAX($D$16,(AC97)-(K31))),0.000001))</f>
        <v>115.56336064307595</v>
      </c>
      <c r="AH97">
        <f ca="1">((G31)*(MAX($D$16,(AE97)-(K31)))^2)/2+(I31)*(MAX($D$16,(AE97)-(K31)))^3/3+(ABS(F97)^2)/($I$5*MAX(((G31)+(I31)*(MAX($D$16,(AE97)-(K31))))*(MAX($D$16,(AE97)-(K31))),0.000001))</f>
        <v>34.04098728388847</v>
      </c>
      <c r="AI97">
        <f ca="1">((G32)*(MAX($D$16,(AD97)-(K32)))^2)/2+(I32)*(MAX($D$16,(AD97)-(K32)))^3/3+(ABS(G97)^2)/($I$5*MAX(((G32)+(I32)*(MAX($D$16,(AD97)-(K32))))*(MAX($D$16,(AD97)-(K32))),0.000001))</f>
        <v>337.8778516968182</v>
      </c>
      <c r="AJ97">
        <f ca="1">((G32)*(MAX($D$16,(AF97)-(K32)))^2)/2+(I32)*(MAX($D$16,(AF97)-(K32)))^3/3+(ABS(G97)^2)/($I$5*MAX(((G32)+(I32)*(MAX($D$16,(AF97)-(K32))))*(MAX($D$16,(AF97)-(K32))),0.000001))</f>
        <v>49.33812018332047</v>
      </c>
      <c r="AK97" t="str">
        <f t="shared" ca="1" si="17"/>
        <v>Subcritical</v>
      </c>
      <c r="AL97" t="str">
        <f t="shared" ca="1" si="18"/>
        <v>Subcritical</v>
      </c>
      <c r="AM97">
        <f t="shared" ca="1" si="19"/>
        <v>640.05132882671364</v>
      </c>
      <c r="AN97">
        <f t="shared" ca="1" si="20"/>
        <v>639.97335156096221</v>
      </c>
      <c r="AO97">
        <f t="shared" ca="1" si="21"/>
        <v>5.5317307896984858E-5</v>
      </c>
      <c r="AP97">
        <f t="shared" ca="1" si="22"/>
        <v>3.0032290737835865E-5</v>
      </c>
    </row>
    <row r="98" spans="1:42" x14ac:dyDescent="0.35">
      <c r="A98">
        <v>55</v>
      </c>
      <c r="B98">
        <v>1</v>
      </c>
      <c r="C98">
        <f t="shared" ca="1" si="23"/>
        <v>0.98</v>
      </c>
      <c r="D98">
        <f t="shared" ca="1" si="24"/>
        <v>640.05132882671364</v>
      </c>
      <c r="E98">
        <f t="shared" ca="1" si="25"/>
        <v>639.97335156096221</v>
      </c>
      <c r="F98">
        <f t="shared" si="14"/>
        <v>51</v>
      </c>
      <c r="G98">
        <f>IF(N6="None",F98,MAX(0,F98*B98))</f>
        <v>51</v>
      </c>
      <c r="H98">
        <f>IF(N6="None",0,MAX(0,F98-G98))</f>
        <v>0</v>
      </c>
      <c r="I98">
        <f ca="1">IF(AND(N7="None",N8="None"),0,IF(N8="None",G98,IF(N7="None",0,MAX(0,G98*C98))))</f>
        <v>49.98</v>
      </c>
      <c r="J98">
        <f ca="1">IF(AND(N7="None",N8="None"),0,IF(N8="None",0,IF(N7="None",G98,MAX(0,G98-I98))))</f>
        <v>1.0200000000000031</v>
      </c>
      <c r="K98">
        <f>P5</f>
        <v>637</v>
      </c>
      <c r="L98">
        <f>P6</f>
        <v>637.1</v>
      </c>
      <c r="M98">
        <f>P7</f>
        <v>635.5</v>
      </c>
      <c r="N98">
        <f>P8</f>
        <v>631.54999999999995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636.85030574695588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640.05214506241782</v>
      </c>
      <c r="Q98">
        <f ca="1">L98+((ABS(H98)/MAX(((G33)+(I33)*(MAX($D$16,(L98)-(K33))))*(MAX($D$16,(L98)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AC98)-(J33))))*(MAX($D$16,(AC98)-(J33))),0.000001)),$D$9*((((ABS(H98)/MAX(((G33)+(I33)*(MAX($D$16,(L98)-(K33))))*(MAX($D$16,(L98)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L98)-(K33))))*(MAX($D$16,(L98)-(K33))),0.000001))^2)/(2*$I$5)))))+($D$10*(ABS((X33)-(W33))/90)*MAX(((ABS(H98)/MAX(((F33)+(H33)*(MAX($D$16,(AC98)-(J33))))*(MAX($D$16,(AC98)-(J33))),0.000001))^2)/(2*$I$5),((ABS(H98)/MAX(((G33)+(I33)*(MAX($D$16,(L98)-(K33))))*(MAX($D$16,(L98)-(K33))),0.000001))^2)/(2*$I$5)))+(($D$11*0.00000015*(ABS(G98)/MAX(ABS(F98),0.000001))^2*MAX(((ABS(H98)/MAX(((F33)+(H33)*(MAX($D$16,(AC98)-(J33))))*(MAX($D$16,(AC98)-(J33))),0.000001))^2)/(2*$I$5),((ABS(H98)/MAX(((G33)+(I33)*(MAX($D$16,(L98)-(K33))))*(MAX($D$16,(L98)-(K33))),0.000001))^2)/(2*$I$5))))-((ABS(H98)/MAX(((F33)+(H33)*(MAX($D$16,(AC98)-(J33))))*(MAX($D$16,(AC98)-(J33))),0.000001))^2)/(2*$I$5)</f>
        <v>637.1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635.55147030420267</v>
      </c>
      <c r="S98">
        <f ca="1">M98+((ABS(I98)/MAX(((G34)+(I34)*(MAX($D$16,(M98)-(K34))))*(MAX($D$16,(M98)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AD98)-(J34))))*(MAX($D$16,(AD98)-(J34))),0.000001)),$D$9*((((ABS(I98)/MAX(((G34)+(I34)*(MAX($D$16,(M98)-(K34))))*(MAX($D$16,(M98)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M98)-(K34))))*(MAX($D$16,(M98)-(K34))),0.000001))^2)/(2*$I$5)))))+($D$10*(ABS((X34)-(W34))/90)*MAX(((ABS(I98)/MAX(((F34)+(H34)*(MAX($D$16,(AD98)-(J34))))*(MAX($D$16,(AD98)-(J34))),0.000001))^2)/(2*$I$5),((ABS(I98)/MAX(((G34)+(I34)*(MAX($D$16,(M98)-(K34))))*(MAX($D$16,(M98)-(K34))),0.000001))^2)/(2*$I$5)))+(0)-((ABS(I98)/MAX(((F34)+(H34)*(MAX($D$16,(AD98)-(J34))))*(MAX($D$16,(AD98)-(J34))),0.000001))^2)/(2*$I$5)</f>
        <v>635.51127758831717</v>
      </c>
      <c r="T98">
        <f ca="1">N98+((ABS(J98)/MAX(((G35)+(I35)*(MAX($D$16,(N98)-(K35))))*(MAX($D$16,(N98)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AD98)-(J35))))*(MAX($D$16,(AD98)-(J35))),0.000001)),$D$9*((((ABS(J98)/MAX(((G35)+(I35)*(MAX($D$16,(N98)-(K35))))*(MAX($D$16,(N98)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N98)-(K35))))*(MAX($D$16,(N98)-(K35))),0.000001))^2)/(2*$I$5)))))+($D$10*(ABS((X35)-(W35))/90)*MAX(((ABS(J98)/MAX(((F35)+(H35)*(MAX($D$16,(AD98)-(J35))))*(MAX($D$16,(AD98)-(J35))),0.000001))^2)/(2*$I$5),((ABS(J98)/MAX(((G35)+(I35)*(MAX($D$16,(N98)-(K35))))*(MAX($D$16,(N98)-(K35))),0.000001))^2)/(2*$I$5)))+(($D$11*0.34699541*(ABS(I98)/MAX(ABS(G98),0.000001))^2*MAX(((ABS(J98)/MAX(((F35)+(H35)*(MAX($D$16,(AD98)-(J35))))*(MAX($D$16,(AD98)-(J35))),0.000001))^2)/(2*$I$5),((ABS(J98)/MAX(((G35)+(I35)*(MAX($D$16,(N98)-(K35))))*(MAX($D$16,(N98)-(K35))),0.000001))^2)/(2*$I$5))))-((ABS(J98)/MAX(((F35)+(H35)*(MAX($D$16,(AD98)-(J35))))*(MAX($D$16,(AD98)-(J35))),0.000001))^2)/(2*$I$5)</f>
        <v>639.97429104104833</v>
      </c>
      <c r="U98">
        <f ca="1">((((G31)*(MAX($D$16,(AE98)-(K31)))^2)/2+(I31)*(MAX($D$16,(AE98)-(K31)))^3/3+(ABS(F98)^2)/($I$5*MAX(((G31)+(I31)*(MAX($D$16,(AE98)-(K31))))*(MAX($D$16,(AE98)-(K31))),0.000001)))-(IF(N6="None",((((F32)*(MAX($D$16,(AE98)-(J32)))^2)/2+(H32)*(MAX($D$16,(AE98)-(J32)))^3/3+(ABS(G98)^2)/($I$5*MAX(((F32)+(H32)*(MAX($D$16,(AE98)-(J32))))*(MAX($D$16,(AE98)-(J32))),0.000001)))*0.72785025),(((((F32)*(MAX($D$16,(AE98)-(J32)))^2)/2+(H32)*(MAX($D$16,(AE98)-(J32)))^3/3+(ABS(G98)^2)/($I$5*MAX(((F32)+(H32)*(MAX($D$16,(AE98)-(J32))))*(MAX($D$16,(AE98)-(J32))),0.000001)))*0.72785025)+((((F33)*(MAX($D$16,(AE98)-(J33)))^2)/2+(H33)*(MAX($D$16,(AE98)-(J33)))^3/3+(ABS(H98)^2)/($I$5*MAX(((F33)+(H33)*(MAX($D$16,(AE98)-(J33))))*(MAX($D$16,(AE98)-(J33))),0.000001)))*0.99999971)))))/MAX(((G31)*(MAX($D$16,(AE98)-(K31)))^2)/2+(I31)*(MAX($D$16,(AE98)-(K31)))^3/3+(ABS(F98)^2)/($I$5*MAX(((G31)+(I31)*(MAX($D$16,(AE98)-(K31))))*(MAX($D$16,(AE98)-(K31))),0.000001)),0.000001)</f>
        <v>-0.17915078666665912</v>
      </c>
      <c r="V98">
        <f ca="1">((((G32)*(MAX($D$16,(AF98)-(K32)))^2)/2+(I32)*(MAX($D$16,(AF98)-(K32)))^3/3+(ABS(G98)^2)/($I$5*MAX(((G32)+(I32)*(MAX($D$16,(AF98)-(K32))))*(MAX($D$16,(AF98)-(K32))),0.000001)))-(IF(AND(N7="None",N8="None"),0,IF(N8="None",((((F34)*(MAX($D$16,(AF98)-(J34)))^2)/2+(H34)*(MAX($D$16,(AF98)-(J34)))^3/3+(ABS(I98)^2)/($I$5*MAX(((F34)+(H34)*(MAX($D$16,(AF98)-(J34))))*(MAX($D$16,(AF98)-(J34))),0.000001)))*1),IF(N7="None",((((F35)*(MAX($D$16,(AF98)-(J35)))^2)/2+(H35)*(MAX($D$16,(AF98)-(J35)))^3/3+(ABS(J98)^2)/($I$5*MAX(((F35)+(H35)*(MAX($D$16,(AF98)-(J35))))*(MAX($D$16,(AF98)-(J35))),0.000001)))*0.30600918),(((((F34)*(MAX($D$16,(AF98)-(J34)))^2)/2+(H34)*(MAX($D$16,(AF98)-(J34)))^3/3+(ABS(I98)^2)/($I$5*MAX(((F34)+(H34)*(MAX($D$16,(AF98)-(J34))))*(MAX($D$16,(AF98)-(J34))),0.000001)))*1)+((((F35)*(MAX($D$16,(AF98)-(J35)))^2)/2+(H35)*(MAX($D$16,(AF98)-(J35)))^3/3+(ABS(J98)^2)/($I$5*MAX(((F35)+(H35)*(MAX($D$16,(AF98)-(J35))))*(MAX($D$16,(AF98)-(J35))),0.000001)))*0.30600918)))))))/MAX(((G32)*(MAX($D$16,(AF98)-(K32)))^2)/2+(I32)*(MAX($D$16,(AF98)-(K32)))^3/3+(ABS(G98)^2)/($I$5*MAX(((G32)+(I32)*(MAX($D$16,(AF98)-(K32))))*(MAX($D$16,(AF98)-(K32))),0.000001)),0.000001)</f>
        <v>-0.31205130742549086</v>
      </c>
      <c r="W98">
        <f ca="1">ABS((IF(N6="None",P98,MAX(P98,Q98)))-D98)</f>
        <v>8.1623570417832525E-4</v>
      </c>
      <c r="X98">
        <f ca="1">ABS((IF(AND(N7="None",N8="None"),E98,IF(N8="None",S98,IF(N7="None",T98,MAX(S98,T98)))))-E98)</f>
        <v>9.3948008611732803E-4</v>
      </c>
      <c r="Y98">
        <f ca="1">IF($D$20=0,B98,IFERROR(IF(N6="None",1,MIN(0.98,MAX(0.02,B98+$D$14*((Q98-P98)/MAX(ABS(D98),1))))),B98))</f>
        <v>0.98</v>
      </c>
      <c r="Z98">
        <f ca="1">IF($D$20=0,C98,IFERROR(IF(AND(N7="None",N8="None"),C98,IF(N8="None",1,IF(N7="None",0,MIN(0.98,MAX(0.02,C98+$D$14*((T98-S98)/MAX(ABS(E98),1))))))),C98))</f>
        <v>0.98</v>
      </c>
      <c r="AA98">
        <f t="shared" ca="1" si="15"/>
        <v>640.0513104235655</v>
      </c>
      <c r="AB98">
        <f t="shared" ca="1" si="16"/>
        <v>639.97334157676403</v>
      </c>
      <c r="AC98">
        <f ca="1">IF($D$20=0,D98,IF(AC98=0,(IF(N6="None",P98,MAX(P98,Q98))),IF(ABS((IF(N6="None",P98,MAX(P98,Q98)))-AC98)&lt;$D$19,AC98,MAX((K31)+$D$16,AC98+$D$13*(((IF(N6="None",P98,MAX(P98,Q98)))-AC98))))))</f>
        <v>640.05127624629051</v>
      </c>
      <c r="AD98">
        <f ca="1">IF($D$20=0,E98,IF(AD98=0,(IF(AND(N7="None",N8="None"),E98,IF(N8="None",S98,IF(N7="None",T98,MAX(S98,T98))))),IF(ABS((IF(AND(N7="None",N8="None"),E98,IF(N8="None",S98,IF(N7="None",T98,MAX(S98,T98)))))-AD98)&lt;$D$19,AD98,MAX((K32)+$D$16,AD98+$D$13*(((IF(AND(N7="None",N8="None"),E98,IF(N8="None",S98,IF(N7="None",T98,MAX(S98,T98)))))-AD98))))))</f>
        <v>639.9733230346817</v>
      </c>
      <c r="AE98">
        <f ca="1">IF($D$20=0,D98,IF(AE98=0,O98,IF(ABS(U98)&lt;$D$19,AE98,MAX((K31)+$D$16,AE98+($D$13*(((O98)-AE98)+(U98*MAX(ABS(AE98-(K31)),1))))))))</f>
        <v>636.46252872339687</v>
      </c>
      <c r="AF98">
        <f ca="1">IF($D$20=0,E98,IF(AF98=0,R98,IF(ABS(V98)&lt;$D$19,AF98,MAX((K32)+$D$16,AF98+($D$13*(((R98)-AF98)+(V98*MAX(ABS(AF98-(K32)),1))))))))</f>
        <v>634.67707815303868</v>
      </c>
      <c r="AG98">
        <f ca="1">((G31)*(MAX($D$16,(AC98)-(K31)))^2)/2+(I31)*(MAX($D$16,(AC98)-(K31)))^3/3+(ABS(F98)^2)/($I$5*MAX(((G31)+(I31)*(MAX($D$16,(AC98)-(K31))))*(MAX($D$16,(AC98)-(K31))),0.000001))</f>
        <v>115.56275371760879</v>
      </c>
      <c r="AH98">
        <f ca="1">((G31)*(MAX($D$16,(AE98)-(K31)))^2)/2+(I31)*(MAX($D$16,(AE98)-(K31)))^3/3+(ABS(F98)^2)/($I$5*MAX(((G31)+(I31)*(MAX($D$16,(AE98)-(K31))))*(MAX($D$16,(AE98)-(K31))),0.000001))</f>
        <v>34.04098728388847</v>
      </c>
      <c r="AI98">
        <f ca="1">((G32)*(MAX($D$16,(AD98)-(K32)))^2)/2+(I32)*(MAX($D$16,(AD98)-(K32)))^3/3+(ABS(G98)^2)/($I$5*MAX(((G32)+(I32)*(MAX($D$16,(AD98)-(K32))))*(MAX($D$16,(AD98)-(K32))),0.000001))</f>
        <v>337.87711096284988</v>
      </c>
      <c r="AJ98">
        <f ca="1">((G32)*(MAX($D$16,(AF98)-(K32)))^2)/2+(I32)*(MAX($D$16,(AF98)-(K32)))^3/3+(ABS(G98)^2)/($I$5*MAX(((G32)+(I32)*(MAX($D$16,(AF98)-(K32))))*(MAX($D$16,(AF98)-(K32))),0.000001))</f>
        <v>49.33812018332047</v>
      </c>
      <c r="AK98" t="str">
        <f t="shared" ca="1" si="17"/>
        <v>Subcritical</v>
      </c>
      <c r="AL98" t="str">
        <f t="shared" ca="1" si="18"/>
        <v>Subcritical</v>
      </c>
      <c r="AM98">
        <f t="shared" ca="1" si="19"/>
        <v>640.0513104235655</v>
      </c>
      <c r="AN98">
        <f t="shared" ca="1" si="20"/>
        <v>639.97334157676403</v>
      </c>
      <c r="AO98">
        <f t="shared" ca="1" si="21"/>
        <v>5.2580423130166309E-5</v>
      </c>
      <c r="AP98">
        <f t="shared" ca="1" si="22"/>
        <v>2.8526280516416591E-5</v>
      </c>
    </row>
    <row r="99" spans="1:42" x14ac:dyDescent="0.35">
      <c r="A99">
        <v>56</v>
      </c>
      <c r="B99">
        <v>1</v>
      </c>
      <c r="C99">
        <f t="shared" ca="1" si="23"/>
        <v>0.98</v>
      </c>
      <c r="D99">
        <f t="shared" ca="1" si="24"/>
        <v>640.0513104235655</v>
      </c>
      <c r="E99">
        <f t="shared" ca="1" si="25"/>
        <v>639.97334157676403</v>
      </c>
      <c r="F99">
        <f t="shared" si="14"/>
        <v>51</v>
      </c>
      <c r="G99">
        <f>IF(N6="None",F99,MAX(0,F99*B99))</f>
        <v>51</v>
      </c>
      <c r="H99">
        <f>IF(N6="None",0,MAX(0,F99-G99))</f>
        <v>0</v>
      </c>
      <c r="I99">
        <f ca="1">IF(AND(N7="None",N8="None"),0,IF(N8="None",G99,IF(N7="None",0,MAX(0,G99*C99))))</f>
        <v>49.98</v>
      </c>
      <c r="J99">
        <f ca="1">IF(AND(N7="None",N8="None"),0,IF(N8="None",0,IF(N7="None",G99,MAX(0,G99-I99))))</f>
        <v>1.0200000000000031</v>
      </c>
      <c r="K99">
        <f>P5</f>
        <v>637</v>
      </c>
      <c r="L99">
        <f>P6</f>
        <v>637.1</v>
      </c>
      <c r="M99">
        <f>P7</f>
        <v>635.5</v>
      </c>
      <c r="N99">
        <f>P8</f>
        <v>631.54999999999995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636.85030574695588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640.05213697566205</v>
      </c>
      <c r="Q99">
        <f ca="1">L99+((ABS(H99)/MAX(((G33)+(I33)*(MAX($D$16,(L99)-(K33))))*(MAX($D$16,(L99)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AC99)-(J33))))*(MAX($D$16,(AC99)-(J33))),0.000001)),$D$9*((((ABS(H99)/MAX(((G33)+(I33)*(MAX($D$16,(L99)-(K33))))*(MAX($D$16,(L99)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L99)-(K33))))*(MAX($D$16,(L99)-(K33))),0.000001))^2)/(2*$I$5)))))+($D$10*(ABS((X33)-(W33))/90)*MAX(((ABS(H99)/MAX(((F33)+(H33)*(MAX($D$16,(AC99)-(J33))))*(MAX($D$16,(AC99)-(J33))),0.000001))^2)/(2*$I$5),((ABS(H99)/MAX(((G33)+(I33)*(MAX($D$16,(L99)-(K33))))*(MAX($D$16,(L99)-(K33))),0.000001))^2)/(2*$I$5)))+(($D$11*0.00000015*(ABS(G99)/MAX(ABS(F99),0.000001))^2*MAX(((ABS(H99)/MAX(((F33)+(H33)*(MAX($D$16,(AC99)-(J33))))*(MAX($D$16,(AC99)-(J33))),0.000001))^2)/(2*$I$5),((ABS(H99)/MAX(((G33)+(I33)*(MAX($D$16,(L99)-(K33))))*(MAX($D$16,(L99)-(K33))),0.000001))^2)/(2*$I$5))))-((ABS(H99)/MAX(((F33)+(H33)*(MAX($D$16,(AC99)-(J33))))*(MAX($D$16,(AC99)-(J33))),0.000001))^2)/(2*$I$5)</f>
        <v>637.1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635.55147030420267</v>
      </c>
      <c r="S99">
        <f ca="1">M99+((ABS(I99)/MAX(((G34)+(I34)*(MAX($D$16,(M99)-(K34))))*(MAX($D$16,(M99)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AD99)-(J34))))*(MAX($D$16,(AD99)-(J34))),0.000001)),$D$9*((((ABS(I99)/MAX(((G34)+(I34)*(MAX($D$16,(M99)-(K34))))*(MAX($D$16,(M99)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M99)-(K34))))*(MAX($D$16,(M99)-(K34))),0.000001))^2)/(2*$I$5)))))+($D$10*(ABS((X34)-(W34))/90)*MAX(((ABS(I99)/MAX(((F34)+(H34)*(MAX($D$16,(AD99)-(J34))))*(MAX($D$16,(AD99)-(J34))),0.000001))^2)/(2*$I$5),((ABS(I99)/MAX(((G34)+(I34)*(MAX($D$16,(M99)-(K34))))*(MAX($D$16,(M99)-(K34))),0.000001))^2)/(2*$I$5)))+(0)-((ABS(I99)/MAX(((F34)+(H34)*(MAX($D$16,(AD99)-(J34))))*(MAX($D$16,(AD99)-(J34))),0.000001))^2)/(2*$I$5)</f>
        <v>635.51127754578795</v>
      </c>
      <c r="T99">
        <f ca="1">N99+((ABS(J99)/MAX(((G35)+(I35)*(MAX($D$16,(N99)-(K35))))*(MAX($D$16,(N99)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AD99)-(J35))))*(MAX($D$16,(AD99)-(J35))),0.000001)),$D$9*((((ABS(J99)/MAX(((G35)+(I35)*(MAX($D$16,(N99)-(K35))))*(MAX($D$16,(N99)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N99)-(K35))))*(MAX($D$16,(N99)-(K35))),0.000001))^2)/(2*$I$5)))))+($D$10*(ABS((X35)-(W35))/90)*MAX(((ABS(J99)/MAX(((F35)+(H35)*(MAX($D$16,(AD99)-(J35))))*(MAX($D$16,(AD99)-(J35))),0.000001))^2)/(2*$I$5),((ABS(J99)/MAX(((G35)+(I35)*(MAX($D$16,(N99)-(K35))))*(MAX($D$16,(N99)-(K35))),0.000001))^2)/(2*$I$5)))+(($D$11*0.34699541*(ABS(I99)/MAX(ABS(G99),0.000001))^2*MAX(((ABS(J99)/MAX(((F35)+(H35)*(MAX($D$16,(AD99)-(J35))))*(MAX($D$16,(AD99)-(J35))),0.000001))^2)/(2*$I$5),((ABS(J99)/MAX(((G35)+(I35)*(MAX($D$16,(N99)-(K35))))*(MAX($D$16,(N99)-(K35))),0.000001))^2)/(2*$I$5))))-((ABS(J99)/MAX(((F35)+(H35)*(MAX($D$16,(AD99)-(J35))))*(MAX($D$16,(AD99)-(J35))),0.000001))^2)/(2*$I$5)</f>
        <v>639.97429104103287</v>
      </c>
      <c r="U99">
        <f ca="1">((((G31)*(MAX($D$16,(AE99)-(K31)))^2)/2+(I31)*(MAX($D$16,(AE99)-(K31)))^3/3+(ABS(F99)^2)/($I$5*MAX(((G31)+(I31)*(MAX($D$16,(AE99)-(K31))))*(MAX($D$16,(AE99)-(K31))),0.000001)))-(IF(N6="None",((((F32)*(MAX($D$16,(AE99)-(J32)))^2)/2+(H32)*(MAX($D$16,(AE99)-(J32)))^3/3+(ABS(G99)^2)/($I$5*MAX(((F32)+(H32)*(MAX($D$16,(AE99)-(J32))))*(MAX($D$16,(AE99)-(J32))),0.000001)))*0.72785025),(((((F32)*(MAX($D$16,(AE99)-(J32)))^2)/2+(H32)*(MAX($D$16,(AE99)-(J32)))^3/3+(ABS(G99)^2)/($I$5*MAX(((F32)+(H32)*(MAX($D$16,(AE99)-(J32))))*(MAX($D$16,(AE99)-(J32))),0.000001)))*0.72785025)+((((F33)*(MAX($D$16,(AE99)-(J33)))^2)/2+(H33)*(MAX($D$16,(AE99)-(J33)))^3/3+(ABS(H99)^2)/($I$5*MAX(((F33)+(H33)*(MAX($D$16,(AE99)-(J33))))*(MAX($D$16,(AE99)-(J33))),0.000001)))*0.99999971)))))/MAX(((G31)*(MAX($D$16,(AE99)-(K31)))^2)/2+(I31)*(MAX($D$16,(AE99)-(K31)))^3/3+(ABS(F99)^2)/($I$5*MAX(((G31)+(I31)*(MAX($D$16,(AE99)-(K31))))*(MAX($D$16,(AE99)-(K31))),0.000001)),0.000001)</f>
        <v>-0.17915078666665912</v>
      </c>
      <c r="V99">
        <f ca="1">((((G32)*(MAX($D$16,(AF99)-(K32)))^2)/2+(I32)*(MAX($D$16,(AF99)-(K32)))^3/3+(ABS(G99)^2)/($I$5*MAX(((G32)+(I32)*(MAX($D$16,(AF99)-(K32))))*(MAX($D$16,(AF99)-(K32))),0.000001)))-(IF(AND(N7="None",N8="None"),0,IF(N8="None",((((F34)*(MAX($D$16,(AF99)-(J34)))^2)/2+(H34)*(MAX($D$16,(AF99)-(J34)))^3/3+(ABS(I99)^2)/($I$5*MAX(((F34)+(H34)*(MAX($D$16,(AF99)-(J34))))*(MAX($D$16,(AF99)-(J34))),0.000001)))*1),IF(N7="None",((((F35)*(MAX($D$16,(AF99)-(J35)))^2)/2+(H35)*(MAX($D$16,(AF99)-(J35)))^3/3+(ABS(J99)^2)/($I$5*MAX(((F35)+(H35)*(MAX($D$16,(AF99)-(J35))))*(MAX($D$16,(AF99)-(J35))),0.000001)))*0.30600918),(((((F34)*(MAX($D$16,(AF99)-(J34)))^2)/2+(H34)*(MAX($D$16,(AF99)-(J34)))^3/3+(ABS(I99)^2)/($I$5*MAX(((F34)+(H34)*(MAX($D$16,(AF99)-(J34))))*(MAX($D$16,(AF99)-(J34))),0.000001)))*1)+((((F35)*(MAX($D$16,(AF99)-(J35)))^2)/2+(H35)*(MAX($D$16,(AF99)-(J35)))^3/3+(ABS(J99)^2)/($I$5*MAX(((F35)+(H35)*(MAX($D$16,(AF99)-(J35))))*(MAX($D$16,(AF99)-(J35))),0.000001)))*0.30600918)))))))/MAX(((G32)*(MAX($D$16,(AF99)-(K32)))^2)/2+(I32)*(MAX($D$16,(AF99)-(K32)))^3/3+(ABS(G99)^2)/($I$5*MAX(((G32)+(I32)*(MAX($D$16,(AF99)-(K32))))*(MAX($D$16,(AF99)-(K32))),0.000001)),0.000001)</f>
        <v>-0.31205130742549086</v>
      </c>
      <c r="W99">
        <f ca="1">ABS((IF(N6="None",P99,MAX(P99,Q99)))-D99)</f>
        <v>8.2655209655513318E-4</v>
      </c>
      <c r="X99">
        <f ca="1">ABS((IF(AND(N7="None",N8="None"),E99,IF(N8="None",S99,IF(N7="None",T99,MAX(S99,T99)))))-E99)</f>
        <v>9.4946426884234825E-4</v>
      </c>
      <c r="Y99">
        <f ca="1">IF($D$20=0,B99,IFERROR(IF(N6="None",1,MIN(0.98,MAX(0.02,B99+$D$14*((Q99-P99)/MAX(ABS(D99),1))))),B99))</f>
        <v>0.98</v>
      </c>
      <c r="Z99">
        <f ca="1">IF($D$20=0,C99,IFERROR(IF(AND(N7="None",N8="None"),C99,IF(N8="None",1,IF(N7="None",0,MIN(0.98,MAX(0.02,C99+$D$14*((T99-S99)/MAX(ABS(E99),1))))))),C99))</f>
        <v>0.98</v>
      </c>
      <c r="AA99">
        <f t="shared" ca="1" si="15"/>
        <v>640.05129292341064</v>
      </c>
      <c r="AB99">
        <f t="shared" ca="1" si="16"/>
        <v>639.973332084243</v>
      </c>
      <c r="AC99">
        <f ca="1">IF($D$20=0,D99,IF(AC99=0,(IF(N6="None",P99,MAX(P99,Q99))),IF(ABS((IF(N6="None",P99,MAX(P99,Q99)))-AC99)&lt;$D$19,AC99,MAX((K31)+$D$16,AC99+$D$13*(((IF(N6="None",P99,MAX(P99,Q99)))-AC99))))))</f>
        <v>640.05126042312315</v>
      </c>
      <c r="AD99">
        <f ca="1">IF($D$20=0,E99,IF(AD99=0,(IF(AND(N7="None",N8="None"),E99,IF(N8="None",S99,IF(N7="None",T99,MAX(S99,T99))))),IF(ABS((IF(AND(N7="None",N8="None"),E99,IF(N8="None",S99,IF(N7="None",T99,MAX(S99,T99)))))-AD99)&lt;$D$19,AD99,MAX((K32)+$D$16,AD99+$D$13*(((IF(AND(N7="None",N8="None"),E99,IF(N8="None",S99,IF(N7="None",T99,MAX(S99,T99)))))-AD99))))))</f>
        <v>639.97331445527539</v>
      </c>
      <c r="AE99">
        <f ca="1">IF($D$20=0,D99,IF(AE99=0,O99,IF(ABS(U99)&lt;$D$19,AE99,MAX((K31)+$D$16,AE99+($D$13*(((O99)-AE99)+(U99*MAX(ABS(AE99-(K31)),1))))))))</f>
        <v>636.46252872339687</v>
      </c>
      <c r="AF99">
        <f ca="1">IF($D$20=0,E99,IF(AF99=0,R99,IF(ABS(V99)&lt;$D$19,AF99,MAX((K32)+$D$16,AF99+($D$13*(((R99)-AF99)+(V99*MAX(ABS(AF99-(K32)),1))))))))</f>
        <v>634.67707815303868</v>
      </c>
      <c r="AG99">
        <f ca="1">((G31)*(MAX($D$16,(AC99)-(K31)))^2)/2+(I31)*(MAX($D$16,(AC99)-(K31)))^3/3+(ABS(F99)^2)/($I$5*MAX(((G31)+(I31)*(MAX($D$16,(AC99)-(K31))))*(MAX($D$16,(AC99)-(K31))),0.000001))</f>
        <v>115.56217603753707</v>
      </c>
      <c r="AH99">
        <f ca="1">((G31)*(MAX($D$16,(AE99)-(K31)))^2)/2+(I31)*(MAX($D$16,(AE99)-(K31)))^3/3+(ABS(F99)^2)/($I$5*MAX(((G31)+(I31)*(MAX($D$16,(AE99)-(K31))))*(MAX($D$16,(AE99)-(K31))),0.000001))</f>
        <v>34.04098728388847</v>
      </c>
      <c r="AI99">
        <f ca="1">((G32)*(MAX($D$16,(AD99)-(K32)))^2)/2+(I32)*(MAX($D$16,(AD99)-(K32)))^3/3+(ABS(G99)^2)/($I$5*MAX(((G32)+(I32)*(MAX($D$16,(AD99)-(K32))))*(MAX($D$16,(AD99)-(K32))),0.000001))</f>
        <v>337.87640526102302</v>
      </c>
      <c r="AJ99">
        <f ca="1">((G32)*(MAX($D$16,(AF99)-(K32)))^2)/2+(I32)*(MAX($D$16,(AF99)-(K32)))^3/3+(ABS(G99)^2)/($I$5*MAX(((G32)+(I32)*(MAX($D$16,(AF99)-(K32))))*(MAX($D$16,(AF99)-(K32))),0.000001))</f>
        <v>49.33812018332047</v>
      </c>
      <c r="AK99" t="str">
        <f t="shared" ca="1" si="17"/>
        <v>Subcritical</v>
      </c>
      <c r="AL99" t="str">
        <f t="shared" ca="1" si="18"/>
        <v>Subcritical</v>
      </c>
      <c r="AM99">
        <f t="shared" ca="1" si="19"/>
        <v>640.05129292341064</v>
      </c>
      <c r="AN99">
        <f t="shared" ca="1" si="20"/>
        <v>639.973332084243</v>
      </c>
      <c r="AO99">
        <f t="shared" ca="1" si="21"/>
        <v>5.0000442342934548E-5</v>
      </c>
      <c r="AP99">
        <f t="shared" ca="1" si="22"/>
        <v>2.7121488642478653E-5</v>
      </c>
    </row>
    <row r="100" spans="1:42" x14ac:dyDescent="0.35">
      <c r="A100">
        <v>57</v>
      </c>
      <c r="B100">
        <v>1</v>
      </c>
      <c r="C100">
        <f t="shared" ca="1" si="23"/>
        <v>0.98</v>
      </c>
      <c r="D100">
        <f t="shared" ca="1" si="24"/>
        <v>640.05129292341064</v>
      </c>
      <c r="E100">
        <f t="shared" ca="1" si="25"/>
        <v>639.973332084243</v>
      </c>
      <c r="F100">
        <f t="shared" si="14"/>
        <v>51</v>
      </c>
      <c r="G100">
        <f>IF(N6="None",F100,MAX(0,F100*B100))</f>
        <v>51</v>
      </c>
      <c r="H100">
        <f>IF(N6="None",0,MAX(0,F100-G100))</f>
        <v>0</v>
      </c>
      <c r="I100">
        <f ca="1">IF(AND(N7="None",N8="None"),0,IF(N8="None",G100,IF(N7="None",0,MAX(0,G100*C100))))</f>
        <v>49.98</v>
      </c>
      <c r="J100">
        <f ca="1">IF(AND(N7="None",N8="None"),0,IF(N8="None",0,IF(N7="None",G100,MAX(0,G100-I100))))</f>
        <v>1.0200000000000031</v>
      </c>
      <c r="K100">
        <f>P5</f>
        <v>637</v>
      </c>
      <c r="L100">
        <f>P6</f>
        <v>637.1</v>
      </c>
      <c r="M100">
        <f>P7</f>
        <v>635.5</v>
      </c>
      <c r="N100">
        <f>P8</f>
        <v>631.54999999999995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636.85030574695588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640.05212926547188</v>
      </c>
      <c r="Q100">
        <f ca="1">L100+((ABS(H100)/MAX(((G33)+(I33)*(MAX($D$16,(L100)-(K33))))*(MAX($D$16,(L100)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AC100)-(J33))))*(MAX($D$16,(AC100)-(J33))),0.000001)),$D$9*((((ABS(H100)/MAX(((G33)+(I33)*(MAX($D$16,(L100)-(K33))))*(MAX($D$16,(L100)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L100)-(K33))))*(MAX($D$16,(L100)-(K33))),0.000001))^2)/(2*$I$5)))))+($D$10*(ABS((X33)-(W33))/90)*MAX(((ABS(H100)/MAX(((F33)+(H33)*(MAX($D$16,(AC100)-(J33))))*(MAX($D$16,(AC100)-(J33))),0.000001))^2)/(2*$I$5),((ABS(H100)/MAX(((G33)+(I33)*(MAX($D$16,(L100)-(K33))))*(MAX($D$16,(L100)-(K33))),0.000001))^2)/(2*$I$5)))+(($D$11*0.00000015*(ABS(G100)/MAX(ABS(F100),0.000001))^2*MAX(((ABS(H100)/MAX(((F33)+(H33)*(MAX($D$16,(AC100)-(J33))))*(MAX($D$16,(AC100)-(J33))),0.000001))^2)/(2*$I$5),((ABS(H100)/MAX(((G33)+(I33)*(MAX($D$16,(L100)-(K33))))*(MAX($D$16,(L100)-(K33))),0.000001))^2)/(2*$I$5))))-((ABS(H100)/MAX(((F33)+(H33)*(MAX($D$16,(AC100)-(J33))))*(MAX($D$16,(AC100)-(J33))),0.000001))^2)/(2*$I$5)</f>
        <v>637.1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635.55147030420267</v>
      </c>
      <c r="S100">
        <f ca="1">M100+((ABS(I100)/MAX(((G34)+(I34)*(MAX($D$16,(M100)-(K34))))*(MAX($D$16,(M100)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AD100)-(J34))))*(MAX($D$16,(AD100)-(J34))),0.000001)),$D$9*((((ABS(I100)/MAX(((G34)+(I34)*(MAX($D$16,(M100)-(K34))))*(MAX($D$16,(M100)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M100)-(K34))))*(MAX($D$16,(M100)-(K34))),0.000001))^2)/(2*$I$5)))))+($D$10*(ABS((X34)-(W34))/90)*MAX(((ABS(I100)/MAX(((F34)+(H34)*(MAX($D$16,(AD100)-(J34))))*(MAX($D$16,(AD100)-(J34))),0.000001))^2)/(2*$I$5),((ABS(I100)/MAX(((G34)+(I34)*(MAX($D$16,(M100)-(K34))))*(MAX($D$16,(M100)-(K34))),0.000001))^2)/(2*$I$5)))+(0)-((ABS(I100)/MAX(((F34)+(H34)*(MAX($D$16,(AD100)-(J34))))*(MAX($D$16,(AD100)-(J34))),0.000001))^2)/(2*$I$5)</f>
        <v>635.51127750524108</v>
      </c>
      <c r="T100">
        <f ca="1">N100+((ABS(J100)/MAX(((G35)+(I35)*(MAX($D$16,(N100)-(K35))))*(MAX($D$16,(N100)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AD100)-(J35))))*(MAX($D$16,(AD100)-(J35))),0.000001)),$D$9*((((ABS(J100)/MAX(((G35)+(I35)*(MAX($D$16,(N100)-(K35))))*(MAX($D$16,(N100)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N100)-(K35))))*(MAX($D$16,(N100)-(K35))),0.000001))^2)/(2*$I$5)))))+($D$10*(ABS((X35)-(W35))/90)*MAX(((ABS(J100)/MAX(((F35)+(H35)*(MAX($D$16,(AD100)-(J35))))*(MAX($D$16,(AD100)-(J35))),0.000001))^2)/(2*$I$5),((ABS(J100)/MAX(((G35)+(I35)*(MAX($D$16,(N100)-(K35))))*(MAX($D$16,(N100)-(K35))),0.000001))^2)/(2*$I$5)))+(($D$11*0.34699541*(ABS(I100)/MAX(ABS(G100),0.000001))^2*MAX(((ABS(J100)/MAX(((F35)+(H35)*(MAX($D$16,(AD100)-(J35))))*(MAX($D$16,(AD100)-(J35))),0.000001))^2)/(2*$I$5),((ABS(J100)/MAX(((G35)+(I35)*(MAX($D$16,(N100)-(K35))))*(MAX($D$16,(N100)-(K35))),0.000001))^2)/(2*$I$5))))-((ABS(J100)/MAX(((F35)+(H35)*(MAX($D$16,(AD100)-(J35))))*(MAX($D$16,(AD100)-(J35))),0.000001))^2)/(2*$I$5)</f>
        <v>639.97429104101798</v>
      </c>
      <c r="U100">
        <f ca="1">((((G31)*(MAX($D$16,(AE100)-(K31)))^2)/2+(I31)*(MAX($D$16,(AE100)-(K31)))^3/3+(ABS(F100)^2)/($I$5*MAX(((G31)+(I31)*(MAX($D$16,(AE100)-(K31))))*(MAX($D$16,(AE100)-(K31))),0.000001)))-(IF(N6="None",((((F32)*(MAX($D$16,(AE100)-(J32)))^2)/2+(H32)*(MAX($D$16,(AE100)-(J32)))^3/3+(ABS(G100)^2)/($I$5*MAX(((F32)+(H32)*(MAX($D$16,(AE100)-(J32))))*(MAX($D$16,(AE100)-(J32))),0.000001)))*0.72785025),(((((F32)*(MAX($D$16,(AE100)-(J32)))^2)/2+(H32)*(MAX($D$16,(AE100)-(J32)))^3/3+(ABS(G100)^2)/($I$5*MAX(((F32)+(H32)*(MAX($D$16,(AE100)-(J32))))*(MAX($D$16,(AE100)-(J32))),0.000001)))*0.72785025)+((((F33)*(MAX($D$16,(AE100)-(J33)))^2)/2+(H33)*(MAX($D$16,(AE100)-(J33)))^3/3+(ABS(H100)^2)/($I$5*MAX(((F33)+(H33)*(MAX($D$16,(AE100)-(J33))))*(MAX($D$16,(AE100)-(J33))),0.000001)))*0.99999971)))))/MAX(((G31)*(MAX($D$16,(AE100)-(K31)))^2)/2+(I31)*(MAX($D$16,(AE100)-(K31)))^3/3+(ABS(F100)^2)/($I$5*MAX(((G31)+(I31)*(MAX($D$16,(AE100)-(K31))))*(MAX($D$16,(AE100)-(K31))),0.000001)),0.000001)</f>
        <v>-0.17915078666665912</v>
      </c>
      <c r="V100">
        <f ca="1">((((G32)*(MAX($D$16,(AF100)-(K32)))^2)/2+(I32)*(MAX($D$16,(AF100)-(K32)))^3/3+(ABS(G100)^2)/($I$5*MAX(((G32)+(I32)*(MAX($D$16,(AF100)-(K32))))*(MAX($D$16,(AF100)-(K32))),0.000001)))-(IF(AND(N7="None",N8="None"),0,IF(N8="None",((((F34)*(MAX($D$16,(AF100)-(J34)))^2)/2+(H34)*(MAX($D$16,(AF100)-(J34)))^3/3+(ABS(I100)^2)/($I$5*MAX(((F34)+(H34)*(MAX($D$16,(AF100)-(J34))))*(MAX($D$16,(AF100)-(J34))),0.000001)))*1),IF(N7="None",((((F35)*(MAX($D$16,(AF100)-(J35)))^2)/2+(H35)*(MAX($D$16,(AF100)-(J35)))^3/3+(ABS(J100)^2)/($I$5*MAX(((F35)+(H35)*(MAX($D$16,(AF100)-(J35))))*(MAX($D$16,(AF100)-(J35))),0.000001)))*0.30600918),(((((F34)*(MAX($D$16,(AF100)-(J34)))^2)/2+(H34)*(MAX($D$16,(AF100)-(J34)))^3/3+(ABS(I100)^2)/($I$5*MAX(((F34)+(H34)*(MAX($D$16,(AF100)-(J34))))*(MAX($D$16,(AF100)-(J34))),0.000001)))*1)+((((F35)*(MAX($D$16,(AF100)-(J35)))^2)/2+(H35)*(MAX($D$16,(AF100)-(J35)))^3/3+(ABS(J100)^2)/($I$5*MAX(((F35)+(H35)*(MAX($D$16,(AF100)-(J35))))*(MAX($D$16,(AF100)-(J35))),0.000001)))*0.30600918)))))))/MAX(((G32)*(MAX($D$16,(AF100)-(K32)))^2)/2+(I32)*(MAX($D$16,(AF100)-(K32)))^3/3+(ABS(G100)^2)/($I$5*MAX(((G32)+(I32)*(MAX($D$16,(AF100)-(K32))))*(MAX($D$16,(AF100)-(K32))),0.000001)),0.000001)</f>
        <v>-0.31205130742549086</v>
      </c>
      <c r="W100">
        <f ca="1">ABS((IF(N6="None",P100,MAX(P100,Q100)))-D100)</f>
        <v>8.3634206123406329E-4</v>
      </c>
      <c r="X100">
        <f ca="1">ABS((IF(AND(N7="None",N8="None"),E100,IF(N8="None",S100,IF(N7="None",T100,MAX(S100,T100)))))-E100)</f>
        <v>9.5895677497992438E-4</v>
      </c>
      <c r="Y100">
        <f ca="1">IF($D$20=0,B100,IFERROR(IF(N6="None",1,MIN(0.98,MAX(0.02,B100+$D$14*((Q100-P100)/MAX(ABS(D100),1))))),B100))</f>
        <v>0.98</v>
      </c>
      <c r="Z100">
        <f ca="1">IF($D$20=0,C100,IFERROR(IF(AND(N7="None",N8="None"),C100,IF(N8="None",1,IF(N7="None",0,MIN(0.98,MAX(0.02,C100+$D$14*((T100-S100)/MAX(ABS(E100),1))))))),C100))</f>
        <v>0.98</v>
      </c>
      <c r="AA100">
        <f t="shared" ca="1" si="15"/>
        <v>640.05127627313254</v>
      </c>
      <c r="AB100">
        <f t="shared" ca="1" si="16"/>
        <v>639.97332305127554</v>
      </c>
      <c r="AC100">
        <f ca="1">IF($D$20=0,D100,IF(AC100=0,(IF(N6="None",P100,MAX(P100,Q100))),IF(ABS((IF(N6="None",P100,MAX(P100,Q100)))-AC100)&lt;$D$19,AC100,MAX((K31)+$D$16,AC100+$D$13*(((IF(N6="None",P100,MAX(P100,Q100)))-AC100))))))</f>
        <v>640.05124535118762</v>
      </c>
      <c r="AD100">
        <f ca="1">IF($D$20=0,E100,IF(AD100=0,(IF(AND(N7="None",N8="None"),E100,IF(N8="None",S100,IF(N7="None",T100,MAX(S100,T100))))),IF(ABS((IF(AND(N7="None",N8="None"),E100,IF(N8="None",S100,IF(N7="None",T100,MAX(S100,T100)))))-AD100)&lt;$D$19,AD100,MAX((K32)+$D$16,AD100+$D$13*(((IF(AND(N7="None",N8="None"),E100,IF(N8="None",S100,IF(N7="None",T100,MAX(S100,T100)))))-AD100))))))</f>
        <v>639.97330627576468</v>
      </c>
      <c r="AE100">
        <f ca="1">IF($D$20=0,D100,IF(AE100=0,O100,IF(ABS(U100)&lt;$D$19,AE100,MAX((K31)+$D$16,AE100+($D$13*(((O100)-AE100)+(U100*MAX(ABS(AE100-(K31)),1))))))))</f>
        <v>636.46252872339687</v>
      </c>
      <c r="AF100">
        <f ca="1">IF($D$20=0,E100,IF(AF100=0,R100,IF(ABS(V100)&lt;$D$19,AF100,MAX((K32)+$D$16,AF100+($D$13*(((R100)-AF100)+(V100*MAX(ABS(AF100-(K32)),1))))))))</f>
        <v>634.67707815303868</v>
      </c>
      <c r="AG100">
        <f ca="1">((G31)*(MAX($D$16,(AC100)-(K31)))^2)/2+(I31)*(MAX($D$16,(AC100)-(K31)))^3/3+(ABS(F100)^2)/($I$5*MAX(((G31)+(I31)*(MAX($D$16,(AC100)-(K31))))*(MAX($D$16,(AC100)-(K31))),0.000001))</f>
        <v>115.56162578543649</v>
      </c>
      <c r="AH100">
        <f ca="1">((G31)*(MAX($D$16,(AE100)-(K31)))^2)/2+(I31)*(MAX($D$16,(AE100)-(K31)))^3/3+(ABS(F100)^2)/($I$5*MAX(((G31)+(I31)*(MAX($D$16,(AE100)-(K31))))*(MAX($D$16,(AE100)-(K31))),0.000001))</f>
        <v>34.04098728388847</v>
      </c>
      <c r="AI100">
        <f ca="1">((G32)*(MAX($D$16,(AD100)-(K32)))^2)/2+(I32)*(MAX($D$16,(AD100)-(K32)))^3/3+(ABS(G100)^2)/($I$5*MAX(((G32)+(I32)*(MAX($D$16,(AD100)-(K32))))*(MAX($D$16,(AD100)-(K32))),0.000001))</f>
        <v>337.87573245344458</v>
      </c>
      <c r="AJ100">
        <f ca="1">((G32)*(MAX($D$16,(AF100)-(K32)))^2)/2+(I32)*(MAX($D$16,(AF100)-(K32)))^3/3+(ABS(G100)^2)/($I$5*MAX(((G32)+(I32)*(MAX($D$16,(AF100)-(K32))))*(MAX($D$16,(AF100)-(K32))),0.000001))</f>
        <v>49.33812018332047</v>
      </c>
      <c r="AK100" t="str">
        <f t="shared" ca="1" si="17"/>
        <v>Subcritical</v>
      </c>
      <c r="AL100" t="str">
        <f t="shared" ca="1" si="18"/>
        <v>Subcritical</v>
      </c>
      <c r="AM100">
        <f t="shared" ca="1" si="19"/>
        <v>640.05127627313254</v>
      </c>
      <c r="AN100">
        <f t="shared" ca="1" si="20"/>
        <v>639.97332305127554</v>
      </c>
      <c r="AO100">
        <f t="shared" ca="1" si="21"/>
        <v>4.7572223024872073E-5</v>
      </c>
      <c r="AP100">
        <f t="shared" ca="1" si="22"/>
        <v>2.5808478312683292E-5</v>
      </c>
    </row>
    <row r="101" spans="1:42" x14ac:dyDescent="0.35">
      <c r="A101">
        <v>58</v>
      </c>
      <c r="B101">
        <v>1</v>
      </c>
      <c r="C101">
        <f t="shared" ca="1" si="23"/>
        <v>0.98</v>
      </c>
      <c r="D101">
        <f t="shared" ca="1" si="24"/>
        <v>640.05127627313254</v>
      </c>
      <c r="E101">
        <f t="shared" ca="1" si="25"/>
        <v>639.97332305127554</v>
      </c>
      <c r="F101">
        <f t="shared" si="14"/>
        <v>51</v>
      </c>
      <c r="G101">
        <f>IF(N6="None",F101,MAX(0,F101*B101))</f>
        <v>51</v>
      </c>
      <c r="H101">
        <f>IF(N6="None",0,MAX(0,F101-G101))</f>
        <v>0</v>
      </c>
      <c r="I101">
        <f ca="1">IF(AND(N7="None",N8="None"),0,IF(N8="None",G101,IF(N7="None",0,MAX(0,G101*C101))))</f>
        <v>49.98</v>
      </c>
      <c r="J101">
        <f ca="1">IF(AND(N7="None",N8="None"),0,IF(N8="None",0,IF(N7="None",G101,MAX(0,G101-I101))))</f>
        <v>1.0200000000000031</v>
      </c>
      <c r="K101">
        <f>P5</f>
        <v>637</v>
      </c>
      <c r="L101">
        <f>P6</f>
        <v>637.1</v>
      </c>
      <c r="M101">
        <f>P7</f>
        <v>635.5</v>
      </c>
      <c r="N101">
        <f>P8</f>
        <v>631.54999999999995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636.85030574695588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640.0521219092667</v>
      </c>
      <c r="Q101">
        <f ca="1">L101+((ABS(H101)/MAX(((G33)+(I33)*(MAX($D$16,(L101)-(K33))))*(MAX($D$16,(L101)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AC101)-(J33))))*(MAX($D$16,(AC101)-(J33))),0.000001)),$D$9*((((ABS(H101)/MAX(((G33)+(I33)*(MAX($D$16,(L101)-(K33))))*(MAX($D$16,(L101)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L101)-(K33))))*(MAX($D$16,(L101)-(K33))),0.000001))^2)/(2*$I$5)))))+($D$10*(ABS((X33)-(W33))/90)*MAX(((ABS(H101)/MAX(((F33)+(H33)*(MAX($D$16,(AC101)-(J33))))*(MAX($D$16,(AC101)-(J33))),0.000001))^2)/(2*$I$5),((ABS(H101)/MAX(((G33)+(I33)*(MAX($D$16,(L101)-(K33))))*(MAX($D$16,(L101)-(K33))),0.000001))^2)/(2*$I$5)))+(($D$11*0.00000015*(ABS(G101)/MAX(ABS(F101),0.000001))^2*MAX(((ABS(H101)/MAX(((F33)+(H33)*(MAX($D$16,(AC101)-(J33))))*(MAX($D$16,(AC101)-(J33))),0.000001))^2)/(2*$I$5),((ABS(H101)/MAX(((G33)+(I33)*(MAX($D$16,(L101)-(K33))))*(MAX($D$16,(L101)-(K33))),0.000001))^2)/(2*$I$5))))-((ABS(H101)/MAX(((F33)+(H33)*(MAX($D$16,(AC101)-(J33))))*(MAX($D$16,(AC101)-(J33))),0.000001))^2)/(2*$I$5)</f>
        <v>637.1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635.55147030420267</v>
      </c>
      <c r="S101">
        <f ca="1">M101+((ABS(I101)/MAX(((G34)+(I34)*(MAX($D$16,(M101)-(K34))))*(MAX($D$16,(M101)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AD101)-(J34))))*(MAX($D$16,(AD101)-(J34))),0.000001)),$D$9*((((ABS(I101)/MAX(((G34)+(I34)*(MAX($D$16,(M101)-(K34))))*(MAX($D$16,(M101)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M101)-(K34))))*(MAX($D$16,(M101)-(K34))),0.000001))^2)/(2*$I$5)))))+($D$10*(ABS((X34)-(W34))/90)*MAX(((ABS(I101)/MAX(((F34)+(H34)*(MAX($D$16,(AD101)-(J34))))*(MAX($D$16,(AD101)-(J34))),0.000001))^2)/(2*$I$5),((ABS(I101)/MAX(((G34)+(I34)*(MAX($D$16,(M101)-(K34))))*(MAX($D$16,(M101)-(K34))),0.000001))^2)/(2*$I$5)))+(0)-((ABS(I101)/MAX(((F34)+(H34)*(MAX($D$16,(AD101)-(J34))))*(MAX($D$16,(AD101)-(J34))),0.000001))^2)/(2*$I$5)</f>
        <v>635.51127746655743</v>
      </c>
      <c r="T101">
        <f ca="1">N101+((ABS(J101)/MAX(((G35)+(I35)*(MAX($D$16,(N101)-(K35))))*(MAX($D$16,(N101)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AD101)-(J35))))*(MAX($D$16,(AD101)-(J35))),0.000001)),$D$9*((((ABS(J101)/MAX(((G35)+(I35)*(MAX($D$16,(N101)-(K35))))*(MAX($D$16,(N101)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N101)-(K35))))*(MAX($D$16,(N101)-(K35))),0.000001))^2)/(2*$I$5)))))+($D$10*(ABS((X35)-(W35))/90)*MAX(((ABS(J101)/MAX(((F35)+(H35)*(MAX($D$16,(AD101)-(J35))))*(MAX($D$16,(AD101)-(J35))),0.000001))^2)/(2*$I$5),((ABS(J101)/MAX(((G35)+(I35)*(MAX($D$16,(N101)-(K35))))*(MAX($D$16,(N101)-(K35))),0.000001))^2)/(2*$I$5)))+(($D$11*0.34699541*(ABS(I101)/MAX(ABS(G101),0.000001))^2*MAX(((ABS(J101)/MAX(((F35)+(H35)*(MAX($D$16,(AD101)-(J35))))*(MAX($D$16,(AD101)-(J35))),0.000001))^2)/(2*$I$5),((ABS(J101)/MAX(((G35)+(I35)*(MAX($D$16,(N101)-(K35))))*(MAX($D$16,(N101)-(K35))),0.000001))^2)/(2*$I$5))))-((ABS(J101)/MAX(((F35)+(H35)*(MAX($D$16,(AD101)-(J35))))*(MAX($D$16,(AD101)-(J35))),0.000001))^2)/(2*$I$5)</f>
        <v>639.97429104100399</v>
      </c>
      <c r="U101">
        <f ca="1">((((G31)*(MAX($D$16,(AE101)-(K31)))^2)/2+(I31)*(MAX($D$16,(AE101)-(K31)))^3/3+(ABS(F101)^2)/($I$5*MAX(((G31)+(I31)*(MAX($D$16,(AE101)-(K31))))*(MAX($D$16,(AE101)-(K31))),0.000001)))-(IF(N6="None",((((F32)*(MAX($D$16,(AE101)-(J32)))^2)/2+(H32)*(MAX($D$16,(AE101)-(J32)))^3/3+(ABS(G101)^2)/($I$5*MAX(((F32)+(H32)*(MAX($D$16,(AE101)-(J32))))*(MAX($D$16,(AE101)-(J32))),0.000001)))*0.72785025),(((((F32)*(MAX($D$16,(AE101)-(J32)))^2)/2+(H32)*(MAX($D$16,(AE101)-(J32)))^3/3+(ABS(G101)^2)/($I$5*MAX(((F32)+(H32)*(MAX($D$16,(AE101)-(J32))))*(MAX($D$16,(AE101)-(J32))),0.000001)))*0.72785025)+((((F33)*(MAX($D$16,(AE101)-(J33)))^2)/2+(H33)*(MAX($D$16,(AE101)-(J33)))^3/3+(ABS(H101)^2)/($I$5*MAX(((F33)+(H33)*(MAX($D$16,(AE101)-(J33))))*(MAX($D$16,(AE101)-(J33))),0.000001)))*0.99999971)))))/MAX(((G31)*(MAX($D$16,(AE101)-(K31)))^2)/2+(I31)*(MAX($D$16,(AE101)-(K31)))^3/3+(ABS(F101)^2)/($I$5*MAX(((G31)+(I31)*(MAX($D$16,(AE101)-(K31))))*(MAX($D$16,(AE101)-(K31))),0.000001)),0.000001)</f>
        <v>-0.17915078666665912</v>
      </c>
      <c r="V101">
        <f ca="1">((((G32)*(MAX($D$16,(AF101)-(K32)))^2)/2+(I32)*(MAX($D$16,(AF101)-(K32)))^3/3+(ABS(G101)^2)/($I$5*MAX(((G32)+(I32)*(MAX($D$16,(AF101)-(K32))))*(MAX($D$16,(AF101)-(K32))),0.000001)))-(IF(AND(N7="None",N8="None"),0,IF(N8="None",((((F34)*(MAX($D$16,(AF101)-(J34)))^2)/2+(H34)*(MAX($D$16,(AF101)-(J34)))^3/3+(ABS(I101)^2)/($I$5*MAX(((F34)+(H34)*(MAX($D$16,(AF101)-(J34))))*(MAX($D$16,(AF101)-(J34))),0.000001)))*1),IF(N7="None",((((F35)*(MAX($D$16,(AF101)-(J35)))^2)/2+(H35)*(MAX($D$16,(AF101)-(J35)))^3/3+(ABS(J101)^2)/($I$5*MAX(((F35)+(H35)*(MAX($D$16,(AF101)-(J35))))*(MAX($D$16,(AF101)-(J35))),0.000001)))*0.30600918),(((((F34)*(MAX($D$16,(AF101)-(J34)))^2)/2+(H34)*(MAX($D$16,(AF101)-(J34)))^3/3+(ABS(I101)^2)/($I$5*MAX(((F34)+(H34)*(MAX($D$16,(AF101)-(J34))))*(MAX($D$16,(AF101)-(J34))),0.000001)))*1)+((((F35)*(MAX($D$16,(AF101)-(J35)))^2)/2+(H35)*(MAX($D$16,(AF101)-(J35)))^3/3+(ABS(J101)^2)/($I$5*MAX(((F35)+(H35)*(MAX($D$16,(AF101)-(J35))))*(MAX($D$16,(AF101)-(J35))),0.000001)))*0.30600918)))))))/MAX(((G32)*(MAX($D$16,(AF101)-(K32)))^2)/2+(I32)*(MAX($D$16,(AF101)-(K32)))^3/3+(ABS(G101)^2)/($I$5*MAX(((G32)+(I32)*(MAX($D$16,(AF101)-(K32))))*(MAX($D$16,(AF101)-(K32))),0.000001)),0.000001)</f>
        <v>-0.31205130742549086</v>
      </c>
      <c r="W101">
        <f ca="1">ABS((IF(N6="None",P101,MAX(P101,Q101)))-D101)</f>
        <v>8.4563613415866712E-4</v>
      </c>
      <c r="X101">
        <f ca="1">ABS((IF(AND(N7="None",N8="None"),E101,IF(N8="None",S101,IF(N7="None",T101,MAX(S101,T101)))))-E101)</f>
        <v>9.6798972845135722E-4</v>
      </c>
      <c r="Y101">
        <f ca="1">IF($D$20=0,B101,IFERROR(IF(N6="None",1,MIN(0.98,MAX(0.02,B101+$D$14*((Q101-P101)/MAX(ABS(D101),1))))),B101))</f>
        <v>0.98</v>
      </c>
      <c r="Z101">
        <f ca="1">IF($D$20=0,C101,IFERROR(IF(AND(N7="None",N8="None"),C101,IF(N8="None",1,IF(N7="None",0,MIN(0.98,MAX(0.02,C101+$D$14*((T101-S101)/MAX(ABS(E101),1))))))),C101))</f>
        <v>0.98</v>
      </c>
      <c r="AA101">
        <f t="shared" ca="1" si="15"/>
        <v>640.05126042213601</v>
      </c>
      <c r="AB101">
        <f t="shared" ca="1" si="16"/>
        <v>639.9733144485806</v>
      </c>
      <c r="AC101">
        <f ca="1">IF($D$20=0,D101,IF(AC101=0,(IF(N6="None",P101,MAX(P101,Q101))),IF(ABS((IF(N6="None",P101,MAX(P101,Q101)))-AC101)&lt;$D$19,AC101,MAX((K31)+$D$16,AC101+$D$13*(((IF(N6="None",P101,MAX(P101,Q101)))-AC101))))))</f>
        <v>640.05123098457102</v>
      </c>
      <c r="AD101">
        <f ca="1">IF($D$20=0,E101,IF(AD101=0,(IF(AND(N7="None",N8="None"),E101,IF(N8="None",S101,IF(N7="None",T101,MAX(S101,T101))))),IF(ABS((IF(AND(N7="None",N8="None"),E101,IF(N8="None",S101,IF(N7="None",T101,MAX(S101,T101)))))-AD101)&lt;$D$19,AD101,MAX((K32)+$D$16,AD101+$D$13*(((IF(AND(N7="None",N8="None"),E101,IF(N8="None",S101,IF(N7="None",T101,MAX(S101,T101)))))-AD101))))))</f>
        <v>639.97329847214701</v>
      </c>
      <c r="AE101">
        <f ca="1">IF($D$20=0,D101,IF(AE101=0,O101,IF(ABS(U101)&lt;$D$19,AE101,MAX((K31)+$D$16,AE101+($D$13*(((O101)-AE101)+(U101*MAX(ABS(AE101-(K31)),1))))))))</f>
        <v>636.46252872339687</v>
      </c>
      <c r="AF101">
        <f ca="1">IF($D$20=0,E101,IF(AF101=0,R101,IF(ABS(V101)&lt;$D$19,AF101,MAX((K32)+$D$16,AF101+($D$13*(((R101)-AF101)+(V101*MAX(ABS(AF101-(K32)),1))))))))</f>
        <v>634.67707815303868</v>
      </c>
      <c r="AG101">
        <f ca="1">((G31)*(MAX($D$16,(AC101)-(K31)))^2)/2+(I31)*(MAX($D$16,(AC101)-(K31)))^3/3+(ABS(F101)^2)/($I$5*MAX(((G31)+(I31)*(MAX($D$16,(AC101)-(K31))))*(MAX($D$16,(AC101)-(K31))),0.000001))</f>
        <v>115.56110128487138</v>
      </c>
      <c r="AH101">
        <f ca="1">((G31)*(MAX($D$16,(AE101)-(K31)))^2)/2+(I31)*(MAX($D$16,(AE101)-(K31)))^3/3+(ABS(F101)^2)/($I$5*MAX(((G31)+(I31)*(MAX($D$16,(AE101)-(K31))))*(MAX($D$16,(AE101)-(K31))),0.000001))</f>
        <v>34.04098728388847</v>
      </c>
      <c r="AI101">
        <f ca="1">((G32)*(MAX($D$16,(AD101)-(K32)))^2)/2+(I32)*(MAX($D$16,(AD101)-(K32)))^3/3+(ABS(G101)^2)/($I$5*MAX(((G32)+(I32)*(MAX($D$16,(AD101)-(K32))))*(MAX($D$16,(AD101)-(K32))),0.000001))</f>
        <v>337.87509056567791</v>
      </c>
      <c r="AJ101">
        <f ca="1">((G32)*(MAX($D$16,(AF101)-(K32)))^2)/2+(I32)*(MAX($D$16,(AF101)-(K32)))^3/3+(ABS(G101)^2)/($I$5*MAX(((G32)+(I32)*(MAX($D$16,(AF101)-(K32))))*(MAX($D$16,(AF101)-(K32))),0.000001))</f>
        <v>49.33812018332047</v>
      </c>
      <c r="AK101" t="str">
        <f t="shared" ca="1" si="17"/>
        <v>Subcritical</v>
      </c>
      <c r="AL101" t="str">
        <f t="shared" ca="1" si="18"/>
        <v>Subcritical</v>
      </c>
      <c r="AM101">
        <f t="shared" ca="1" si="19"/>
        <v>640.05126042213601</v>
      </c>
      <c r="AN101">
        <f t="shared" ca="1" si="20"/>
        <v>639.9733144485806</v>
      </c>
      <c r="AO101">
        <f t="shared" ca="1" si="21"/>
        <v>4.5288561523193493E-5</v>
      </c>
      <c r="AP101">
        <f t="shared" ca="1" si="22"/>
        <v>2.457912853515154E-5</v>
      </c>
    </row>
    <row r="102" spans="1:42" x14ac:dyDescent="0.35">
      <c r="A102">
        <v>59</v>
      </c>
      <c r="B102">
        <v>1</v>
      </c>
      <c r="C102">
        <f t="shared" ca="1" si="23"/>
        <v>0.98</v>
      </c>
      <c r="D102">
        <f t="shared" ca="1" si="24"/>
        <v>640.05126042213601</v>
      </c>
      <c r="E102">
        <f t="shared" ca="1" si="25"/>
        <v>639.9733144485806</v>
      </c>
      <c r="F102">
        <f t="shared" si="14"/>
        <v>51</v>
      </c>
      <c r="G102">
        <f>IF(N6="None",F102,MAX(0,F102*B102))</f>
        <v>51</v>
      </c>
      <c r="H102">
        <f>IF(N6="None",0,MAX(0,F102-G102))</f>
        <v>0</v>
      </c>
      <c r="I102">
        <f ca="1">IF(AND(N7="None",N8="None"),0,IF(N8="None",G102,IF(N7="None",0,MAX(0,G102*C102))))</f>
        <v>49.98</v>
      </c>
      <c r="J102">
        <f ca="1">IF(AND(N7="None",N8="None"),0,IF(N8="None",0,IF(N7="None",G102,MAX(0,G102-I102))))</f>
        <v>1.0200000000000031</v>
      </c>
      <c r="K102">
        <f>P5</f>
        <v>637</v>
      </c>
      <c r="L102">
        <f>P6</f>
        <v>637.1</v>
      </c>
      <c r="M102">
        <f>P7</f>
        <v>635.5</v>
      </c>
      <c r="N102">
        <f>P8</f>
        <v>631.54999999999995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636.85030574695588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640.05245467896646</v>
      </c>
      <c r="Q102">
        <f ca="1">L102+((ABS(H102)/MAX(((G33)+(I33)*(MAX($D$16,(L102)-(K33))))*(MAX($D$16,(L102)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AC102)-(J33))))*(MAX($D$16,(AC102)-(J33))),0.000001)),$D$9*((((ABS(H102)/MAX(((G33)+(I33)*(MAX($D$16,(L102)-(K33))))*(MAX($D$16,(L102)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L102)-(K33))))*(MAX($D$16,(L102)-(K33))),0.000001))^2)/(2*$I$5)))))+($D$10*(ABS((X33)-(W33))/90)*MAX(((ABS(H102)/MAX(((F33)+(H33)*(MAX($D$16,(AC102)-(J33))))*(MAX($D$16,(AC102)-(J33))),0.000001))^2)/(2*$I$5),((ABS(H102)/MAX(((G33)+(I33)*(MAX($D$16,(L102)-(K33))))*(MAX($D$16,(L102)-(K33))),0.000001))^2)/(2*$I$5)))+(($D$11*0.00000015*(ABS(G102)/MAX(ABS(F102),0.000001))^2*MAX(((ABS(H102)/MAX(((F33)+(H33)*(MAX($D$16,(AC102)-(J33))))*(MAX($D$16,(AC102)-(J33))),0.000001))^2)/(2*$I$5),((ABS(H102)/MAX(((G33)+(I33)*(MAX($D$16,(L102)-(K33))))*(MAX($D$16,(L102)-(K33))),0.000001))^2)/(2*$I$5))))-((ABS(H102)/MAX(((F33)+(H33)*(MAX($D$16,(AC102)-(J33))))*(MAX($D$16,(AC102)-(J33))),0.000001))^2)/(2*$I$5)</f>
        <v>637.1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635.55147030420267</v>
      </c>
      <c r="S102">
        <f ca="1">M102+((ABS(I102)/MAX(((G34)+(I34)*(MAX($D$16,(M102)-(K34))))*(MAX($D$16,(M102)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AD102)-(J34))))*(MAX($D$16,(AD102)-(J34))),0.000001)),$D$9*((((ABS(I102)/MAX(((G34)+(I34)*(MAX($D$16,(M102)-(K34))))*(MAX($D$16,(M102)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M102)-(K34))))*(MAX($D$16,(M102)-(K34))),0.000001))^2)/(2*$I$5)))))+($D$10*(ABS((X34)-(W34))/90)*MAX(((ABS(I102)/MAX(((F34)+(H34)*(MAX($D$16,(AD102)-(J34))))*(MAX($D$16,(AD102)-(J34))),0.000001))^2)/(2*$I$5),((ABS(I102)/MAX(((G34)+(I34)*(MAX($D$16,(M102)-(K34))))*(MAX($D$16,(M102)-(K34))),0.000001))^2)/(2*$I$5)))+(0)-((ABS(I102)/MAX(((F34)+(H34)*(MAX($D$16,(AD102)-(J34))))*(MAX($D$16,(AD102)-(J34))),0.000001))^2)/(2*$I$5)</f>
        <v>635.51127916455528</v>
      </c>
      <c r="T102">
        <f ca="1">N102+((ABS(J102)/MAX(((G35)+(I35)*(MAX($D$16,(N102)-(K35))))*(MAX($D$16,(N102)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AD102)-(J35))))*(MAX($D$16,(AD102)-(J35))),0.000001)),$D$9*((((ABS(J102)/MAX(((G35)+(I35)*(MAX($D$16,(N102)-(K35))))*(MAX($D$16,(N102)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N102)-(K35))))*(MAX($D$16,(N102)-(K35))),0.000001))^2)/(2*$I$5)))))+($D$10*(ABS((X35)-(W35))/90)*MAX(((ABS(J102)/MAX(((F35)+(H35)*(MAX($D$16,(AD102)-(J35))))*(MAX($D$16,(AD102)-(J35))),0.000001))^2)/(2*$I$5),((ABS(J102)/MAX(((G35)+(I35)*(MAX($D$16,(N102)-(K35))))*(MAX($D$16,(N102)-(K35))),0.000001))^2)/(2*$I$5)))+(($D$11*0.34699541*(ABS(I102)/MAX(ABS(G102),0.000001))^2*MAX(((ABS(J102)/MAX(((F35)+(H35)*(MAX($D$16,(AD102)-(J35))))*(MAX($D$16,(AD102)-(J35))),0.000001))^2)/(2*$I$5),((ABS(J102)/MAX(((G35)+(I35)*(MAX($D$16,(N102)-(K35))))*(MAX($D$16,(N102)-(K35))),0.000001))^2)/(2*$I$5))))-((ABS(J102)/MAX(((F35)+(H35)*(MAX($D$16,(AD102)-(J35))))*(MAX($D$16,(AD102)-(J35))),0.000001))^2)/(2*$I$5)</f>
        <v>639.97429104162279</v>
      </c>
      <c r="U102">
        <f ca="1">((((G31)*(MAX($D$16,(AE102)-(K31)))^2)/2+(I31)*(MAX($D$16,(AE102)-(K31)))^3/3+(ABS(F102)^2)/($I$5*MAX(((G31)+(I31)*(MAX($D$16,(AE102)-(K31))))*(MAX($D$16,(AE102)-(K31))),0.000001)))-(IF(N6="None",((((F32)*(MAX($D$16,(AE102)-(J32)))^2)/2+(H32)*(MAX($D$16,(AE102)-(J32)))^3/3+(ABS(G102)^2)/($I$5*MAX(((F32)+(H32)*(MAX($D$16,(AE102)-(J32))))*(MAX($D$16,(AE102)-(J32))),0.000001)))*0.72785025),(((((F32)*(MAX($D$16,(AE102)-(J32)))^2)/2+(H32)*(MAX($D$16,(AE102)-(J32)))^3/3+(ABS(G102)^2)/($I$5*MAX(((F32)+(H32)*(MAX($D$16,(AE102)-(J32))))*(MAX($D$16,(AE102)-(J32))),0.000001)))*0.72785025)+((((F33)*(MAX($D$16,(AE102)-(J33)))^2)/2+(H33)*(MAX($D$16,(AE102)-(J33)))^3/3+(ABS(H102)^2)/($I$5*MAX(((F33)+(H33)*(MAX($D$16,(AE102)-(J33))))*(MAX($D$16,(AE102)-(J33))),0.000001)))*0.99999971)))))/MAX(((G31)*(MAX($D$16,(AE102)-(K31)))^2)/2+(I31)*(MAX($D$16,(AE102)-(K31)))^3/3+(ABS(F102)^2)/($I$5*MAX(((G31)+(I31)*(MAX($D$16,(AE102)-(K31))))*(MAX($D$16,(AE102)-(K31))),0.000001)),0.000001)</f>
        <v>-0.17915078666665912</v>
      </c>
      <c r="V102">
        <f ca="1">((((G32)*(MAX($D$16,(AF102)-(K32)))^2)/2+(I32)*(MAX($D$16,(AF102)-(K32)))^3/3+(ABS(G102)^2)/($I$5*MAX(((G32)+(I32)*(MAX($D$16,(AF102)-(K32))))*(MAX($D$16,(AF102)-(K32))),0.000001)))-(IF(AND(N7="None",N8="None"),0,IF(N8="None",((((F34)*(MAX($D$16,(AF102)-(J34)))^2)/2+(H34)*(MAX($D$16,(AF102)-(J34)))^3/3+(ABS(I102)^2)/($I$5*MAX(((F34)+(H34)*(MAX($D$16,(AF102)-(J34))))*(MAX($D$16,(AF102)-(J34))),0.000001)))*1),IF(N7="None",((((F35)*(MAX($D$16,(AF102)-(J35)))^2)/2+(H35)*(MAX($D$16,(AF102)-(J35)))^3/3+(ABS(J102)^2)/($I$5*MAX(((F35)+(H35)*(MAX($D$16,(AF102)-(J35))))*(MAX($D$16,(AF102)-(J35))),0.000001)))*0.30600918),(((((F34)*(MAX($D$16,(AF102)-(J34)))^2)/2+(H34)*(MAX($D$16,(AF102)-(J34)))^3/3+(ABS(I102)^2)/($I$5*MAX(((F34)+(H34)*(MAX($D$16,(AF102)-(J34))))*(MAX($D$16,(AF102)-(J34))),0.000001)))*1)+((((F35)*(MAX($D$16,(AF102)-(J35)))^2)/2+(H35)*(MAX($D$16,(AF102)-(J35)))^3/3+(ABS(J102)^2)/($I$5*MAX(((F35)+(H35)*(MAX($D$16,(AF102)-(J35))))*(MAX($D$16,(AF102)-(J35))),0.000001)))*0.30600918)))))))/MAX(((G32)*(MAX($D$16,(AF102)-(K32)))^2)/2+(I32)*(MAX($D$16,(AF102)-(K32)))^3/3+(ABS(G102)^2)/($I$5*MAX(((G32)+(I32)*(MAX($D$16,(AF102)-(K32))))*(MAX($D$16,(AF102)-(K32))),0.000001)),0.000001)</f>
        <v>-0.31205130742549086</v>
      </c>
      <c r="W102">
        <f ca="1">ABS((IF(N6="None",P102,MAX(P102,Q102)))-D102)</f>
        <v>1.1942568304448287E-3</v>
      </c>
      <c r="X102">
        <f ca="1">ABS((IF(AND(N7="None",N8="None"),E102,IF(N8="None",S102,IF(N7="None",T102,MAX(S102,T102)))))-E102)</f>
        <v>9.7659304219632759E-4</v>
      </c>
      <c r="Y102">
        <f ca="1">IF($D$20=0,B102,IFERROR(IF(N6="None",1,MIN(0.98,MAX(0.02,B102+$D$14*((Q102-P102)/MAX(ABS(D102),1))))),B102))</f>
        <v>0.98</v>
      </c>
      <c r="Z102">
        <f ca="1">IF($D$20=0,C102,IFERROR(IF(AND(N7="None",N8="None"),C102,IF(N8="None",1,IF(N7="None",0,MIN(0.98,MAX(0.02,C102+$D$14*((T102-S102)/MAX(ABS(E102),1))))))),C102))</f>
        <v>0.98</v>
      </c>
      <c r="AA102">
        <f t="shared" ca="1" si="15"/>
        <v>640.05134378406547</v>
      </c>
      <c r="AB102">
        <f t="shared" ca="1" si="16"/>
        <v>639.97342875165532</v>
      </c>
      <c r="AC102">
        <f ca="1">IF($D$20=0,D102,IF(AC102=0,(IF(N6="None",P102,MAX(P102,Q102))),IF(ABS((IF(N6="None",P102,MAX(P102,Q102)))-AC102)&lt;$D$19,AC102,MAX((K31)+$D$16,AC102+$D$13*(((IF(N6="None",P102,MAX(P102,Q102)))-AC102))))))</f>
        <v>640.05149859907715</v>
      </c>
      <c r="AD102">
        <f ca="1">IF($D$20=0,E102,IF(AD102=0,(IF(AND(N7="None",N8="None"),E102,IF(N8="None",S102,IF(N7="None",T102,MAX(S102,T102))))),IF(ABS((IF(AND(N7="None",N8="None"),E102,IF(N8="None",S102,IF(N7="None",T102,MAX(S102,T102)))))-AD102)&lt;$D$19,AD102,MAX((K32)+$D$16,AD102+$D$13*(((IF(AND(N7="None",N8="None"),E102,IF(N8="None",S102,IF(N7="None",T102,MAX(S102,T102)))))-AD102))))))</f>
        <v>639.97364102879408</v>
      </c>
      <c r="AE102">
        <f ca="1">IF($D$20=0,D102,IF(AE102=0,O102,IF(ABS(U102)&lt;$D$19,AE102,MAX((K31)+$D$16,AE102+($D$13*(((O102)-AE102)+(U102*MAX(ABS(AE102-(K31)),1))))))))</f>
        <v>636.46252872339687</v>
      </c>
      <c r="AF102">
        <f ca="1">IF($D$20=0,E102,IF(AF102=0,R102,IF(ABS(V102)&lt;$D$19,AF102,MAX((K32)+$D$16,AF102+($D$13*(((R102)-AF102)+(V102*MAX(ABS(AF102-(K32)),1))))))))</f>
        <v>634.67707815303868</v>
      </c>
      <c r="AG102">
        <f ca="1">((G31)*(MAX($D$16,(AC102)-(K31)))^2)/2+(I31)*(MAX($D$16,(AC102)-(K31)))^3/3+(ABS(F102)^2)/($I$5*MAX(((G31)+(I31)*(MAX($D$16,(AC102)-(K31))))*(MAX($D$16,(AC102)-(K31))),0.000001))</f>
        <v>115.57087166874015</v>
      </c>
      <c r="AH102">
        <f ca="1">((G31)*(MAX($D$16,(AE102)-(K31)))^2)/2+(I31)*(MAX($D$16,(AE102)-(K31)))^3/3+(ABS(F102)^2)/($I$5*MAX(((G31)+(I31)*(MAX($D$16,(AE102)-(K31))))*(MAX($D$16,(AE102)-(K31))),0.000001))</f>
        <v>34.04098728388847</v>
      </c>
      <c r="AI102">
        <f ca="1">((G32)*(MAX($D$16,(AD102)-(K32)))^2)/2+(I32)*(MAX($D$16,(AD102)-(K32)))^3/3+(ABS(G102)^2)/($I$5*MAX(((G32)+(I32)*(MAX($D$16,(AD102)-(K32))))*(MAX($D$16,(AD102)-(K32))),0.000001))</f>
        <v>337.90326820590263</v>
      </c>
      <c r="AJ102">
        <f ca="1">((G32)*(MAX($D$16,(AF102)-(K32)))^2)/2+(I32)*(MAX($D$16,(AF102)-(K32)))^3/3+(ABS(G102)^2)/($I$5*MAX(((G32)+(I32)*(MAX($D$16,(AF102)-(K32))))*(MAX($D$16,(AF102)-(K32))),0.000001))</f>
        <v>49.33812018332047</v>
      </c>
      <c r="AK102" t="str">
        <f t="shared" ca="1" si="17"/>
        <v>Subcritical</v>
      </c>
      <c r="AL102" t="str">
        <f t="shared" ca="1" si="18"/>
        <v>Subcritical</v>
      </c>
      <c r="AM102">
        <f t="shared" ca="1" si="19"/>
        <v>640.05134378406547</v>
      </c>
      <c r="AN102">
        <f t="shared" ca="1" si="20"/>
        <v>639.97342875165532</v>
      </c>
      <c r="AO102">
        <f t="shared" ca="1" si="21"/>
        <v>2.3817694113859034E-4</v>
      </c>
      <c r="AP102">
        <f t="shared" ca="1" si="22"/>
        <v>3.2658021348197508E-4</v>
      </c>
    </row>
    <row r="103" spans="1:42" x14ac:dyDescent="0.35">
      <c r="A103">
        <v>60</v>
      </c>
      <c r="B103">
        <v>1</v>
      </c>
      <c r="C103">
        <f t="shared" ca="1" si="23"/>
        <v>0.98</v>
      </c>
      <c r="D103">
        <f t="shared" ca="1" si="24"/>
        <v>640.05134378406547</v>
      </c>
      <c r="E103">
        <f t="shared" ca="1" si="25"/>
        <v>639.97342875165532</v>
      </c>
      <c r="F103">
        <f t="shared" si="14"/>
        <v>51</v>
      </c>
      <c r="G103">
        <f>IF(N6="None",F103,MAX(0,F103*B103))</f>
        <v>51</v>
      </c>
      <c r="H103">
        <f>IF(N6="None",0,MAX(0,F103-G103))</f>
        <v>0</v>
      </c>
      <c r="I103">
        <f ca="1">IF(AND(N7="None",N8="None"),0,IF(N8="None",G103,IF(N7="None",0,MAX(0,G103*C103))))</f>
        <v>49.98</v>
      </c>
      <c r="J103">
        <f ca="1">IF(AND(N7="None",N8="None"),0,IF(N8="None",0,IF(N7="None",G103,MAX(0,G103-I103))))</f>
        <v>1.0200000000000031</v>
      </c>
      <c r="K103">
        <f>P5</f>
        <v>637</v>
      </c>
      <c r="L103">
        <f>P6</f>
        <v>637.1</v>
      </c>
      <c r="M103">
        <f>P7</f>
        <v>635.5</v>
      </c>
      <c r="N103">
        <f>P8</f>
        <v>631.54999999999995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636.85030574695588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640.05245038773762</v>
      </c>
      <c r="Q103">
        <f ca="1">L103+((ABS(H103)/MAX(((G33)+(I33)*(MAX($D$16,(L103)-(K33))))*(MAX($D$16,(L103)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AC103)-(J33))))*(MAX($D$16,(AC103)-(J33))),0.000001)),$D$9*((((ABS(H103)/MAX(((G33)+(I33)*(MAX($D$16,(L103)-(K33))))*(MAX($D$16,(L103)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L103)-(K33))))*(MAX($D$16,(L103)-(K33))),0.000001))^2)/(2*$I$5)))))+($D$10*(ABS((X33)-(W33))/90)*MAX(((ABS(H103)/MAX(((F33)+(H33)*(MAX($D$16,(AC103)-(J33))))*(MAX($D$16,(AC103)-(J33))),0.000001))^2)/(2*$I$5),((ABS(H103)/MAX(((G33)+(I33)*(MAX($D$16,(L103)-(K33))))*(MAX($D$16,(L103)-(K33))),0.000001))^2)/(2*$I$5)))+(($D$11*0.00000015*(ABS(G103)/MAX(ABS(F103),0.000001))^2*MAX(((ABS(H103)/MAX(((F33)+(H33)*(MAX($D$16,(AC103)-(J33))))*(MAX($D$16,(AC103)-(J33))),0.000001))^2)/(2*$I$5),((ABS(H103)/MAX(((G33)+(I33)*(MAX($D$16,(L103)-(K33))))*(MAX($D$16,(L103)-(K33))),0.000001))^2)/(2*$I$5))))-((ABS(H103)/MAX(((F33)+(H33)*(MAX($D$16,(AC103)-(J33))))*(MAX($D$16,(AC103)-(J33))),0.000001))^2)/(2*$I$5)</f>
        <v>637.1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635.55147030420267</v>
      </c>
      <c r="S103">
        <f ca="1">M103+((ABS(I103)/MAX(((G34)+(I34)*(MAX($D$16,(M103)-(K34))))*(MAX($D$16,(M103)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AD103)-(J34))))*(MAX($D$16,(AD103)-(J34))),0.000001)),$D$9*((((ABS(I103)/MAX(((G34)+(I34)*(MAX($D$16,(M103)-(K34))))*(MAX($D$16,(M103)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M103)-(K34))))*(MAX($D$16,(M103)-(K34))),0.000001))^2)/(2*$I$5)))))+($D$10*(ABS((X34)-(W34))/90)*MAX(((ABS(I103)/MAX(((F34)+(H34)*(MAX($D$16,(AD103)-(J34))))*(MAX($D$16,(AD103)-(J34))),0.000001))^2)/(2*$I$5),((ABS(I103)/MAX(((G34)+(I34)*(MAX($D$16,(M103)-(K34))))*(MAX($D$16,(M103)-(K34))),0.000001))^2)/(2*$I$5)))+(0)-((ABS(I103)/MAX(((F34)+(H34)*(MAX($D$16,(AD103)-(J34))))*(MAX($D$16,(AD103)-(J34))),0.000001))^2)/(2*$I$5)</f>
        <v>635.5112791416268</v>
      </c>
      <c r="T103">
        <f ca="1">N103+((ABS(J103)/MAX(((G35)+(I35)*(MAX($D$16,(N103)-(K35))))*(MAX($D$16,(N103)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AD103)-(J35))))*(MAX($D$16,(AD103)-(J35))),0.000001)),$D$9*((((ABS(J103)/MAX(((G35)+(I35)*(MAX($D$16,(N103)-(K35))))*(MAX($D$16,(N103)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N103)-(K35))))*(MAX($D$16,(N103)-(K35))),0.000001))^2)/(2*$I$5)))))+($D$10*(ABS((X35)-(W35))/90)*MAX(((ABS(J103)/MAX(((F35)+(H35)*(MAX($D$16,(AD103)-(J35))))*(MAX($D$16,(AD103)-(J35))),0.000001))^2)/(2*$I$5),((ABS(J103)/MAX(((G35)+(I35)*(MAX($D$16,(N103)-(K35))))*(MAX($D$16,(N103)-(K35))),0.000001))^2)/(2*$I$5)))+(($D$11*0.34699541*(ABS(I103)/MAX(ABS(G103),0.000001))^2*MAX(((ABS(J103)/MAX(((F35)+(H35)*(MAX($D$16,(AD103)-(J35))))*(MAX($D$16,(AD103)-(J35))),0.000001))^2)/(2*$I$5),((ABS(J103)/MAX(((G35)+(I35)*(MAX($D$16,(N103)-(K35))))*(MAX($D$16,(N103)-(K35))),0.000001))^2)/(2*$I$5))))-((ABS(J103)/MAX(((F35)+(H35)*(MAX($D$16,(AD103)-(J35))))*(MAX($D$16,(AD103)-(J35))),0.000001))^2)/(2*$I$5)</f>
        <v>639.97429104161438</v>
      </c>
      <c r="U103">
        <f ca="1">((((G31)*(MAX($D$16,(AE103)-(K31)))^2)/2+(I31)*(MAX($D$16,(AE103)-(K31)))^3/3+(ABS(F103)^2)/($I$5*MAX(((G31)+(I31)*(MAX($D$16,(AE103)-(K31))))*(MAX($D$16,(AE103)-(K31))),0.000001)))-(IF(N6="None",((((F32)*(MAX($D$16,(AE103)-(J32)))^2)/2+(H32)*(MAX($D$16,(AE103)-(J32)))^3/3+(ABS(G103)^2)/($I$5*MAX(((F32)+(H32)*(MAX($D$16,(AE103)-(J32))))*(MAX($D$16,(AE103)-(J32))),0.000001)))*0.72785025),(((((F32)*(MAX($D$16,(AE103)-(J32)))^2)/2+(H32)*(MAX($D$16,(AE103)-(J32)))^3/3+(ABS(G103)^2)/($I$5*MAX(((F32)+(H32)*(MAX($D$16,(AE103)-(J32))))*(MAX($D$16,(AE103)-(J32))),0.000001)))*0.72785025)+((((F33)*(MAX($D$16,(AE103)-(J33)))^2)/2+(H33)*(MAX($D$16,(AE103)-(J33)))^3/3+(ABS(H103)^2)/($I$5*MAX(((F33)+(H33)*(MAX($D$16,(AE103)-(J33))))*(MAX($D$16,(AE103)-(J33))),0.000001)))*0.99999971)))))/MAX(((G31)*(MAX($D$16,(AE103)-(K31)))^2)/2+(I31)*(MAX($D$16,(AE103)-(K31)))^3/3+(ABS(F103)^2)/($I$5*MAX(((G31)+(I31)*(MAX($D$16,(AE103)-(K31))))*(MAX($D$16,(AE103)-(K31))),0.000001)),0.000001)</f>
        <v>-0.17915078666665912</v>
      </c>
      <c r="V103">
        <f ca="1">((((G32)*(MAX($D$16,(AF103)-(K32)))^2)/2+(I32)*(MAX($D$16,(AF103)-(K32)))^3/3+(ABS(G103)^2)/($I$5*MAX(((G32)+(I32)*(MAX($D$16,(AF103)-(K32))))*(MAX($D$16,(AF103)-(K32))),0.000001)))-(IF(AND(N7="None",N8="None"),0,IF(N8="None",((((F34)*(MAX($D$16,(AF103)-(J34)))^2)/2+(H34)*(MAX($D$16,(AF103)-(J34)))^3/3+(ABS(I103)^2)/($I$5*MAX(((F34)+(H34)*(MAX($D$16,(AF103)-(J34))))*(MAX($D$16,(AF103)-(J34))),0.000001)))*1),IF(N7="None",((((F35)*(MAX($D$16,(AF103)-(J35)))^2)/2+(H35)*(MAX($D$16,(AF103)-(J35)))^3/3+(ABS(J103)^2)/($I$5*MAX(((F35)+(H35)*(MAX($D$16,(AF103)-(J35))))*(MAX($D$16,(AF103)-(J35))),0.000001)))*0.30600918),(((((F34)*(MAX($D$16,(AF103)-(J34)))^2)/2+(H34)*(MAX($D$16,(AF103)-(J34)))^3/3+(ABS(I103)^2)/($I$5*MAX(((F34)+(H34)*(MAX($D$16,(AF103)-(J34))))*(MAX($D$16,(AF103)-(J34))),0.000001)))*1)+((((F35)*(MAX($D$16,(AF103)-(J35)))^2)/2+(H35)*(MAX($D$16,(AF103)-(J35)))^3/3+(ABS(J103)^2)/($I$5*MAX(((F35)+(H35)*(MAX($D$16,(AF103)-(J35))))*(MAX($D$16,(AF103)-(J35))),0.000001)))*0.30600918)))))))/MAX(((G32)*(MAX($D$16,(AF103)-(K32)))^2)/2+(I32)*(MAX($D$16,(AF103)-(K32)))^3/3+(ABS(G103)^2)/($I$5*MAX(((G32)+(I32)*(MAX($D$16,(AF103)-(K32))))*(MAX($D$16,(AF103)-(K32))),0.000001)),0.000001)</f>
        <v>-0.31205130742549086</v>
      </c>
      <c r="W103">
        <f ca="1">ABS((IF(N6="None",P103,MAX(P103,Q103)))-D103)</f>
        <v>1.1066036721558703E-3</v>
      </c>
      <c r="X103">
        <f ca="1">ABS((IF(AND(N7="None",N8="None"),E103,IF(N8="None",S103,IF(N7="None",T103,MAX(S103,T103)))))-E103)</f>
        <v>8.6228995905912598E-4</v>
      </c>
      <c r="Y103">
        <f ca="1">IF($D$20=0,B103,IFERROR(IF(N6="None",1,MIN(0.98,MAX(0.02,B103+$D$14*((Q103-P103)/MAX(ABS(D103),1))))),B103))</f>
        <v>0.98</v>
      </c>
      <c r="Z103">
        <f ca="1">IF($D$20=0,C103,IFERROR(IF(AND(N7="None",N8="None"),C103,IF(N8="None",1,IF(N7="None",0,MIN(0.98,MAX(0.02,C103+$D$14*((T103-S103)/MAX(ABS(E103),1))))))),C103))</f>
        <v>0.98</v>
      </c>
      <c r="AA103">
        <f t="shared" ca="1" si="15"/>
        <v>640.05139409200774</v>
      </c>
      <c r="AB103">
        <f t="shared" ca="1" si="16"/>
        <v>639.97350142958476</v>
      </c>
      <c r="AC103">
        <f ca="1">IF($D$20=0,D103,IF(AC103=0,(IF(N6="None",P103,MAX(P103,Q103))),IF(ABS((IF(N6="None",P103,MAX(P103,Q103)))-AC103)&lt;$D$19,AC103,MAX((K31)+$D$16,AC103+$D$13*(((IF(N6="None",P103,MAX(P103,Q103)))-AC103))))))</f>
        <v>640.05148752104355</v>
      </c>
      <c r="AD103">
        <f ca="1">IF($D$20=0,E103,IF(AD103=0,(IF(AND(N7="None",N8="None"),E103,IF(N8="None",S103,IF(N7="None",T103,MAX(S103,T103))))),IF(ABS((IF(AND(N7="None",N8="None"),E103,IF(N8="None",S103,IF(N7="None",T103,MAX(S103,T103)))))-AD103)&lt;$D$19,AD103,MAX((K32)+$D$16,AD103+$D$13*(((IF(AND(N7="None",N8="None"),E103,IF(N8="None",S103,IF(N7="None",T103,MAX(S103,T103)))))-AD103))))))</f>
        <v>639.97363640288222</v>
      </c>
      <c r="AE103">
        <f ca="1">IF($D$20=0,D103,IF(AE103=0,O103,IF(ABS(U103)&lt;$D$19,AE103,MAX((K31)+$D$16,AE103+($D$13*(((O103)-AE103)+(U103*MAX(ABS(AE103-(K31)),1))))))))</f>
        <v>636.46252872339687</v>
      </c>
      <c r="AF103">
        <f ca="1">IF($D$20=0,E103,IF(AF103=0,R103,IF(ABS(V103)&lt;$D$19,AF103,MAX((K32)+$D$16,AF103+($D$13*(((R103)-AF103)+(V103*MAX(ABS(AF103-(K32)),1))))))))</f>
        <v>634.67707815303868</v>
      </c>
      <c r="AG103">
        <f ca="1">((G31)*(MAX($D$16,(AC103)-(K31)))^2)/2+(I31)*(MAX($D$16,(AC103)-(K31)))^3/3+(ABS(F103)^2)/($I$5*MAX(((G31)+(I31)*(MAX($D$16,(AC103)-(K31))))*(MAX($D$16,(AC103)-(K31))),0.000001))</f>
        <v>115.57046720899113</v>
      </c>
      <c r="AH103">
        <f ca="1">((G31)*(MAX($D$16,(AE103)-(K31)))^2)/2+(I31)*(MAX($D$16,(AE103)-(K31)))^3/3+(ABS(F103)^2)/($I$5*MAX(((G31)+(I31)*(MAX($D$16,(AE103)-(K31))))*(MAX($D$16,(AE103)-(K31))),0.000001))</f>
        <v>34.04098728388847</v>
      </c>
      <c r="AI103">
        <f ca="1">((G32)*(MAX($D$16,(AD103)-(K32)))^2)/2+(I32)*(MAX($D$16,(AD103)-(K32)))^3/3+(ABS(G103)^2)/($I$5*MAX(((G32)+(I32)*(MAX($D$16,(AD103)-(K32))))*(MAX($D$16,(AD103)-(K32))),0.000001))</f>
        <v>337.9028876847832</v>
      </c>
      <c r="AJ103">
        <f ca="1">((G32)*(MAX($D$16,(AF103)-(K32)))^2)/2+(I32)*(MAX($D$16,(AF103)-(K32)))^3/3+(ABS(G103)^2)/($I$5*MAX(((G32)+(I32)*(MAX($D$16,(AF103)-(K32))))*(MAX($D$16,(AF103)-(K32))),0.000001))</f>
        <v>49.33812018332047</v>
      </c>
      <c r="AK103" t="str">
        <f t="shared" ca="1" si="17"/>
        <v>Subcritical</v>
      </c>
      <c r="AL103" t="str">
        <f t="shared" ca="1" si="18"/>
        <v>Subcritical</v>
      </c>
      <c r="AM103">
        <f t="shared" ca="1" si="19"/>
        <v>640.05139409200774</v>
      </c>
      <c r="AN103">
        <f t="shared" ca="1" si="20"/>
        <v>639.97350142958476</v>
      </c>
      <c r="AO103">
        <f t="shared" ca="1" si="21"/>
        <v>1.4373697808878205E-4</v>
      </c>
      <c r="AP103">
        <f t="shared" ca="1" si="22"/>
        <v>2.0765122690136195E-4</v>
      </c>
    </row>
    <row r="104" spans="1:42" x14ac:dyDescent="0.35">
      <c r="A104">
        <v>61</v>
      </c>
      <c r="B104">
        <v>1</v>
      </c>
      <c r="C104">
        <f t="shared" ca="1" si="23"/>
        <v>0.98</v>
      </c>
      <c r="D104">
        <f t="shared" ca="1" si="24"/>
        <v>640.05139409200774</v>
      </c>
      <c r="E104">
        <f t="shared" ca="1" si="25"/>
        <v>639.97350142958476</v>
      </c>
      <c r="F104">
        <f t="shared" si="14"/>
        <v>51</v>
      </c>
      <c r="G104">
        <f>IF(N6="None",F104,MAX(0,F104*B104))</f>
        <v>51</v>
      </c>
      <c r="H104">
        <f>IF(N6="None",0,MAX(0,F104-G104))</f>
        <v>0</v>
      </c>
      <c r="I104">
        <f ca="1">IF(AND(N7="None",N8="None"),0,IF(N8="None",G104,IF(N7="None",0,MAX(0,G104*C104))))</f>
        <v>49.98</v>
      </c>
      <c r="J104">
        <f ca="1">IF(AND(N7="None",N8="None"),0,IF(N8="None",0,IF(N7="None",G104,MAX(0,G104-I104))))</f>
        <v>1.0200000000000031</v>
      </c>
      <c r="K104">
        <f>P5</f>
        <v>637</v>
      </c>
      <c r="L104">
        <f>P6</f>
        <v>637.1</v>
      </c>
      <c r="M104">
        <f>P7</f>
        <v>635.5</v>
      </c>
      <c r="N104">
        <f>P8</f>
        <v>631.54999999999995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636.85030574695588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640.05244628561275</v>
      </c>
      <c r="Q104">
        <f ca="1">L104+((ABS(H104)/MAX(((G33)+(I33)*(MAX($D$16,(L104)-(K33))))*(MAX($D$16,(L104)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AC104)-(J33))))*(MAX($D$16,(AC104)-(J33))),0.000001)),$D$9*((((ABS(H104)/MAX(((G33)+(I33)*(MAX($D$16,(L104)-(K33))))*(MAX($D$16,(L104)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L104)-(K33))))*(MAX($D$16,(L104)-(K33))),0.000001))^2)/(2*$I$5)))))+($D$10*(ABS((X33)-(W33))/90)*MAX(((ABS(H104)/MAX(((F33)+(H33)*(MAX($D$16,(AC104)-(J33))))*(MAX($D$16,(AC104)-(J33))),0.000001))^2)/(2*$I$5),((ABS(H104)/MAX(((G33)+(I33)*(MAX($D$16,(L104)-(K33))))*(MAX($D$16,(L104)-(K33))),0.000001))^2)/(2*$I$5)))+(($D$11*0.00000015*(ABS(G104)/MAX(ABS(F104),0.000001))^2*MAX(((ABS(H104)/MAX(((F33)+(H33)*(MAX($D$16,(AC104)-(J33))))*(MAX($D$16,(AC104)-(J33))),0.000001))^2)/(2*$I$5),((ABS(H104)/MAX(((G33)+(I33)*(MAX($D$16,(L104)-(K33))))*(MAX($D$16,(L104)-(K33))),0.000001))^2)/(2*$I$5))))-((ABS(H104)/MAX(((F33)+(H33)*(MAX($D$16,(AC104)-(J33))))*(MAX($D$16,(AC104)-(J33))),0.000001))^2)/(2*$I$5)</f>
        <v>637.1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635.55147030420267</v>
      </c>
      <c r="S104">
        <f ca="1">M104+((ABS(I104)/MAX(((G34)+(I34)*(MAX($D$16,(M104)-(K34))))*(MAX($D$16,(M104)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AD104)-(J34))))*(MAX($D$16,(AD104)-(J34))),0.000001)),$D$9*((((ABS(I104)/MAX(((G34)+(I34)*(MAX($D$16,(M104)-(K34))))*(MAX($D$16,(M104)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M104)-(K34))))*(MAX($D$16,(M104)-(K34))),0.000001))^2)/(2*$I$5)))))+($D$10*(ABS((X34)-(W34))/90)*MAX(((ABS(I104)/MAX(((F34)+(H34)*(MAX($D$16,(AD104)-(J34))))*(MAX($D$16,(AD104)-(J34))),0.000001))^2)/(2*$I$5),((ABS(I104)/MAX(((G34)+(I34)*(MAX($D$16,(M104)-(K34))))*(MAX($D$16,(M104)-(K34))),0.000001))^2)/(2*$I$5)))+(0)-((ABS(I104)/MAX(((F34)+(H34)*(MAX($D$16,(AD104)-(J34))))*(MAX($D$16,(AD104)-(J34))),0.000001))^2)/(2*$I$5)</f>
        <v>635.51127911971014</v>
      </c>
      <c r="T104">
        <f ca="1">N104+((ABS(J104)/MAX(((G35)+(I35)*(MAX($D$16,(N104)-(K35))))*(MAX($D$16,(N104)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AD104)-(J35))))*(MAX($D$16,(AD104)-(J35))),0.000001)),$D$9*((((ABS(J104)/MAX(((G35)+(I35)*(MAX($D$16,(N104)-(K35))))*(MAX($D$16,(N104)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N104)-(K35))))*(MAX($D$16,(N104)-(K35))),0.000001))^2)/(2*$I$5)))))+($D$10*(ABS((X35)-(W35))/90)*MAX(((ABS(J104)/MAX(((F35)+(H35)*(MAX($D$16,(AD104)-(J35))))*(MAX($D$16,(AD104)-(J35))),0.000001))^2)/(2*$I$5),((ABS(J104)/MAX(((G35)+(I35)*(MAX($D$16,(N104)-(K35))))*(MAX($D$16,(N104)-(K35))),0.000001))^2)/(2*$I$5)))+(($D$11*0.34699541*(ABS(I104)/MAX(ABS(G104),0.000001))^2*MAX(((ABS(J104)/MAX(((F35)+(H35)*(MAX($D$16,(AD104)-(J35))))*(MAX($D$16,(AD104)-(J35))),0.000001))^2)/(2*$I$5),((ABS(J104)/MAX(((G35)+(I35)*(MAX($D$16,(N104)-(K35))))*(MAX($D$16,(N104)-(K35))),0.000001))^2)/(2*$I$5))))-((ABS(J104)/MAX(((F35)+(H35)*(MAX($D$16,(AD104)-(J35))))*(MAX($D$16,(AD104)-(J35))),0.000001))^2)/(2*$I$5)</f>
        <v>639.97429104160642</v>
      </c>
      <c r="U104">
        <f ca="1">((((G31)*(MAX($D$16,(AE104)-(K31)))^2)/2+(I31)*(MAX($D$16,(AE104)-(K31)))^3/3+(ABS(F104)^2)/($I$5*MAX(((G31)+(I31)*(MAX($D$16,(AE104)-(K31))))*(MAX($D$16,(AE104)-(K31))),0.000001)))-(IF(N6="None",((((F32)*(MAX($D$16,(AE104)-(J32)))^2)/2+(H32)*(MAX($D$16,(AE104)-(J32)))^3/3+(ABS(G104)^2)/($I$5*MAX(((F32)+(H32)*(MAX($D$16,(AE104)-(J32))))*(MAX($D$16,(AE104)-(J32))),0.000001)))*0.72785025),(((((F32)*(MAX($D$16,(AE104)-(J32)))^2)/2+(H32)*(MAX($D$16,(AE104)-(J32)))^3/3+(ABS(G104)^2)/($I$5*MAX(((F32)+(H32)*(MAX($D$16,(AE104)-(J32))))*(MAX($D$16,(AE104)-(J32))),0.000001)))*0.72785025)+((((F33)*(MAX($D$16,(AE104)-(J33)))^2)/2+(H33)*(MAX($D$16,(AE104)-(J33)))^3/3+(ABS(H104)^2)/($I$5*MAX(((F33)+(H33)*(MAX($D$16,(AE104)-(J33))))*(MAX($D$16,(AE104)-(J33))),0.000001)))*0.99999971)))))/MAX(((G31)*(MAX($D$16,(AE104)-(K31)))^2)/2+(I31)*(MAX($D$16,(AE104)-(K31)))^3/3+(ABS(F104)^2)/($I$5*MAX(((G31)+(I31)*(MAX($D$16,(AE104)-(K31))))*(MAX($D$16,(AE104)-(K31))),0.000001)),0.000001)</f>
        <v>-0.17915078666665912</v>
      </c>
      <c r="V104">
        <f ca="1">((((G32)*(MAX($D$16,(AF104)-(K32)))^2)/2+(I32)*(MAX($D$16,(AF104)-(K32)))^3/3+(ABS(G104)^2)/($I$5*MAX(((G32)+(I32)*(MAX($D$16,(AF104)-(K32))))*(MAX($D$16,(AF104)-(K32))),0.000001)))-(IF(AND(N7="None",N8="None"),0,IF(N8="None",((((F34)*(MAX($D$16,(AF104)-(J34)))^2)/2+(H34)*(MAX($D$16,(AF104)-(J34)))^3/3+(ABS(I104)^2)/($I$5*MAX(((F34)+(H34)*(MAX($D$16,(AF104)-(J34))))*(MAX($D$16,(AF104)-(J34))),0.000001)))*1),IF(N7="None",((((F35)*(MAX($D$16,(AF104)-(J35)))^2)/2+(H35)*(MAX($D$16,(AF104)-(J35)))^3/3+(ABS(J104)^2)/($I$5*MAX(((F35)+(H35)*(MAX($D$16,(AF104)-(J35))))*(MAX($D$16,(AF104)-(J35))),0.000001)))*0.30600918),(((((F34)*(MAX($D$16,(AF104)-(J34)))^2)/2+(H34)*(MAX($D$16,(AF104)-(J34)))^3/3+(ABS(I104)^2)/($I$5*MAX(((F34)+(H34)*(MAX($D$16,(AF104)-(J34))))*(MAX($D$16,(AF104)-(J34))),0.000001)))*1)+((((F35)*(MAX($D$16,(AF104)-(J35)))^2)/2+(H35)*(MAX($D$16,(AF104)-(J35)))^3/3+(ABS(J104)^2)/($I$5*MAX(((F35)+(H35)*(MAX($D$16,(AF104)-(J35))))*(MAX($D$16,(AF104)-(J35))),0.000001)))*0.30600918)))))))/MAX(((G32)*(MAX($D$16,(AF104)-(K32)))^2)/2+(I32)*(MAX($D$16,(AF104)-(K32)))^3/3+(ABS(G104)^2)/($I$5*MAX(((G32)+(I32)*(MAX($D$16,(AF104)-(K32))))*(MAX($D$16,(AF104)-(K32))),0.000001)),0.000001)</f>
        <v>-0.31205130742549086</v>
      </c>
      <c r="W104">
        <f ca="1">ABS((IF(N6="None",P104,MAX(P104,Q104)))-D104)</f>
        <v>1.0521936050054137E-3</v>
      </c>
      <c r="X104">
        <f ca="1">ABS((IF(AND(N7="None",N8="None"),E104,IF(N8="None",S104,IF(N7="None",T104,MAX(S104,T104)))))-E104)</f>
        <v>7.8961202166283329E-4</v>
      </c>
      <c r="Y104">
        <f ca="1">IF($D$20=0,B104,IFERROR(IF(N6="None",1,MIN(0.98,MAX(0.02,B104+$D$14*((Q104-P104)/MAX(ABS(D104),1))))),B104))</f>
        <v>0.98</v>
      </c>
      <c r="Z104">
        <f ca="1">IF($D$20=0,C104,IFERROR(IF(AND(N7="None",N8="None"),C104,IF(N8="None",1,IF(N7="None",0,MIN(0.98,MAX(0.02,C104+$D$14*((T104-S104)/MAX(ABS(E104),1))))))),C104))</f>
        <v>0.98</v>
      </c>
      <c r="AA104">
        <f t="shared" ca="1" si="15"/>
        <v>640.0514230895069</v>
      </c>
      <c r="AB104">
        <f t="shared" ca="1" si="16"/>
        <v>639.97354712262086</v>
      </c>
      <c r="AC104">
        <f ca="1">IF($D$20=0,D104,IF(AC104=0,(IF(N6="None",P104,MAX(P104,Q104))),IF(ABS((IF(N6="None",P104,MAX(P104,Q104)))-AC104)&lt;$D$19,AC104,MAX((K31)+$D$16,AC104+$D$13*(((IF(N6="None",P104,MAX(P104,Q104)))-AC104))))))</f>
        <v>640.05147694200537</v>
      </c>
      <c r="AD104">
        <f ca="1">IF($D$20=0,E104,IF(AD104=0,(IF(AND(N7="None",N8="None"),E104,IF(N8="None",S104,IF(N7="None",T104,MAX(S104,T104))))),IF(ABS((IF(AND(N7="None",N8="None"),E104,IF(N8="None",S104,IF(N7="None",T104,MAX(S104,T104)))))-AD104)&lt;$D$19,AD104,MAX((K32)+$D$16,AD104+$D$13*(((IF(AND(N7="None",N8="None"),E104,IF(N8="None",S104,IF(N7="None",T104,MAX(S104,T104)))))-AD104))))))</f>
        <v>639.97363198111645</v>
      </c>
      <c r="AE104">
        <f ca="1">IF($D$20=0,D104,IF(AE104=0,O104,IF(ABS(U104)&lt;$D$19,AE104,MAX((K31)+$D$16,AE104+($D$13*(((O104)-AE104)+(U104*MAX(ABS(AE104-(K31)),1))))))))</f>
        <v>636.46252872339687</v>
      </c>
      <c r="AF104">
        <f ca="1">IF($D$20=0,E104,IF(AF104=0,R104,IF(ABS(V104)&lt;$D$19,AF104,MAX((K32)+$D$16,AF104+($D$13*(((R104)-AF104)+(V104*MAX(ABS(AF104-(K32)),1))))))))</f>
        <v>634.67707815303868</v>
      </c>
      <c r="AG104">
        <f ca="1">((G31)*(MAX($D$16,(AC104)-(K31)))^2)/2+(I31)*(MAX($D$16,(AC104)-(K31)))^3/3+(ABS(F104)^2)/($I$5*MAX(((G31)+(I31)*(MAX($D$16,(AC104)-(K31))))*(MAX($D$16,(AC104)-(K31))),0.000001))</f>
        <v>115.57008096839766</v>
      </c>
      <c r="AH104">
        <f ca="1">((G31)*(MAX($D$16,(AE104)-(K31)))^2)/2+(I31)*(MAX($D$16,(AE104)-(K31)))^3/3+(ABS(F104)^2)/($I$5*MAX(((G31)+(I31)*(MAX($D$16,(AE104)-(K31))))*(MAX($D$16,(AE104)-(K31))),0.000001))</f>
        <v>34.04098728388847</v>
      </c>
      <c r="AI104">
        <f ca="1">((G32)*(MAX($D$16,(AD104)-(K32)))^2)/2+(I32)*(MAX($D$16,(AD104)-(K32)))^3/3+(ABS(G104)^2)/($I$5*MAX(((G32)+(I32)*(MAX($D$16,(AD104)-(K32))))*(MAX($D$16,(AD104)-(K32))),0.000001))</f>
        <v>337.90252395664521</v>
      </c>
      <c r="AJ104">
        <f ca="1">((G32)*(MAX($D$16,(AF104)-(K32)))^2)/2+(I32)*(MAX($D$16,(AF104)-(K32)))^3/3+(ABS(G104)^2)/($I$5*MAX(((G32)+(I32)*(MAX($D$16,(AF104)-(K32))))*(MAX($D$16,(AF104)-(K32))),0.000001))</f>
        <v>49.33812018332047</v>
      </c>
      <c r="AK104" t="str">
        <f t="shared" ca="1" si="17"/>
        <v>Subcritical</v>
      </c>
      <c r="AL104" t="str">
        <f t="shared" ca="1" si="18"/>
        <v>Subcritical</v>
      </c>
      <c r="AM104">
        <f t="shared" ca="1" si="19"/>
        <v>640.0514230895069</v>
      </c>
      <c r="AN104">
        <f t="shared" ca="1" si="20"/>
        <v>639.97354712262086</v>
      </c>
      <c r="AO104">
        <f t="shared" ca="1" si="21"/>
        <v>8.28499976250896E-5</v>
      </c>
      <c r="AP104">
        <f t="shared" ca="1" si="22"/>
        <v>1.3055153169716505E-4</v>
      </c>
    </row>
    <row r="105" spans="1:42" x14ac:dyDescent="0.35">
      <c r="A105">
        <v>62</v>
      </c>
      <c r="B105">
        <v>1</v>
      </c>
      <c r="C105">
        <f t="shared" ca="1" si="23"/>
        <v>0.98</v>
      </c>
      <c r="D105">
        <f t="shared" ca="1" si="24"/>
        <v>640.0514230895069</v>
      </c>
      <c r="E105">
        <f t="shared" ca="1" si="25"/>
        <v>639.97354712262086</v>
      </c>
      <c r="F105">
        <f t="shared" si="14"/>
        <v>51</v>
      </c>
      <c r="G105">
        <f>IF(N6="None",F105,MAX(0,F105*B105))</f>
        <v>51</v>
      </c>
      <c r="H105">
        <f>IF(N6="None",0,MAX(0,F105-G105))</f>
        <v>0</v>
      </c>
      <c r="I105">
        <f ca="1">IF(AND(N7="None",N8="None"),0,IF(N8="None",G105,IF(N7="None",0,MAX(0,G105*C105))))</f>
        <v>49.98</v>
      </c>
      <c r="J105">
        <f ca="1">IF(AND(N7="None",N8="None"),0,IF(N8="None",0,IF(N7="None",G105,MAX(0,G105-I105))))</f>
        <v>1.0200000000000031</v>
      </c>
      <c r="K105">
        <f>P5</f>
        <v>637</v>
      </c>
      <c r="L105">
        <f>P6</f>
        <v>637.1</v>
      </c>
      <c r="M105">
        <f>P7</f>
        <v>635.5</v>
      </c>
      <c r="N105">
        <f>P8</f>
        <v>631.54999999999995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636.85030574695588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640.0524423619504</v>
      </c>
      <c r="Q105">
        <f ca="1">L105+((ABS(H105)/MAX(((G33)+(I33)*(MAX($D$16,(L105)-(K33))))*(MAX($D$16,(L105)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AC105)-(J33))))*(MAX($D$16,(AC105)-(J33))),0.000001)),$D$9*((((ABS(H105)/MAX(((G33)+(I33)*(MAX($D$16,(L105)-(K33))))*(MAX($D$16,(L105)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L105)-(K33))))*(MAX($D$16,(L105)-(K33))),0.000001))^2)/(2*$I$5)))))+($D$10*(ABS((X33)-(W33))/90)*MAX(((ABS(H105)/MAX(((F33)+(H33)*(MAX($D$16,(AC105)-(J33))))*(MAX($D$16,(AC105)-(J33))),0.000001))^2)/(2*$I$5),((ABS(H105)/MAX(((G33)+(I33)*(MAX($D$16,(L105)-(K33))))*(MAX($D$16,(L105)-(K33))),0.000001))^2)/(2*$I$5)))+(($D$11*0.00000015*(ABS(G105)/MAX(ABS(F105),0.000001))^2*MAX(((ABS(H105)/MAX(((F33)+(H33)*(MAX($D$16,(AC105)-(J33))))*(MAX($D$16,(AC105)-(J33))),0.000001))^2)/(2*$I$5),((ABS(H105)/MAX(((G33)+(I33)*(MAX($D$16,(L105)-(K33))))*(MAX($D$16,(L105)-(K33))),0.000001))^2)/(2*$I$5))))-((ABS(H105)/MAX(((F33)+(H33)*(MAX($D$16,(AC105)-(J33))))*(MAX($D$16,(AC105)-(J33))),0.000001))^2)/(2*$I$5)</f>
        <v>637.1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635.55147030420267</v>
      </c>
      <c r="S105">
        <f ca="1">M105+((ABS(I105)/MAX(((G34)+(I34)*(MAX($D$16,(M105)-(K34))))*(MAX($D$16,(M105)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AD105)-(J34))))*(MAX($D$16,(AD105)-(J34))),0.000001)),$D$9*((((ABS(I105)/MAX(((G34)+(I34)*(MAX($D$16,(M105)-(K34))))*(MAX($D$16,(M105)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M105)-(K34))))*(MAX($D$16,(M105)-(K34))),0.000001))^2)/(2*$I$5)))))+($D$10*(ABS((X34)-(W34))/90)*MAX(((ABS(I105)/MAX(((F34)+(H34)*(MAX($D$16,(AD105)-(J34))))*(MAX($D$16,(AD105)-(J34))),0.000001))^2)/(2*$I$5),((ABS(I105)/MAX(((G34)+(I34)*(MAX($D$16,(M105)-(K34))))*(MAX($D$16,(M105)-(K34))),0.000001))^2)/(2*$I$5)))+(0)-((ABS(I105)/MAX(((F34)+(H34)*(MAX($D$16,(AD105)-(J34))))*(MAX($D$16,(AD105)-(J34))),0.000001))^2)/(2*$I$5)</f>
        <v>635.51127909874833</v>
      </c>
      <c r="T105">
        <f ca="1">N105+((ABS(J105)/MAX(((G35)+(I35)*(MAX($D$16,(N105)-(K35))))*(MAX($D$16,(N105)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AD105)-(J35))))*(MAX($D$16,(AD105)-(J35))),0.000001)),$D$9*((((ABS(J105)/MAX(((G35)+(I35)*(MAX($D$16,(N105)-(K35))))*(MAX($D$16,(N105)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N105)-(K35))))*(MAX($D$16,(N105)-(K35))),0.000001))^2)/(2*$I$5)))))+($D$10*(ABS((X35)-(W35))/90)*MAX(((ABS(J105)/MAX(((F35)+(H35)*(MAX($D$16,(AD105)-(J35))))*(MAX($D$16,(AD105)-(J35))),0.000001))^2)/(2*$I$5),((ABS(J105)/MAX(((G35)+(I35)*(MAX($D$16,(N105)-(K35))))*(MAX($D$16,(N105)-(K35))),0.000001))^2)/(2*$I$5)))+(($D$11*0.34699541*(ABS(I105)/MAX(ABS(G105),0.000001))^2*MAX(((ABS(J105)/MAX(((F35)+(H35)*(MAX($D$16,(AD105)-(J35))))*(MAX($D$16,(AD105)-(J35))),0.000001))^2)/(2*$I$5),((ABS(J105)/MAX(((G35)+(I35)*(MAX($D$16,(N105)-(K35))))*(MAX($D$16,(N105)-(K35))),0.000001))^2)/(2*$I$5))))-((ABS(J105)/MAX(((F35)+(H35)*(MAX($D$16,(AD105)-(J35))))*(MAX($D$16,(AD105)-(J35))),0.000001))^2)/(2*$I$5)</f>
        <v>639.9742910415988</v>
      </c>
      <c r="U105">
        <f ca="1">((((G31)*(MAX($D$16,(AE105)-(K31)))^2)/2+(I31)*(MAX($D$16,(AE105)-(K31)))^3/3+(ABS(F105)^2)/($I$5*MAX(((G31)+(I31)*(MAX($D$16,(AE105)-(K31))))*(MAX($D$16,(AE105)-(K31))),0.000001)))-(IF(N6="None",((((F32)*(MAX($D$16,(AE105)-(J32)))^2)/2+(H32)*(MAX($D$16,(AE105)-(J32)))^3/3+(ABS(G105)^2)/($I$5*MAX(((F32)+(H32)*(MAX($D$16,(AE105)-(J32))))*(MAX($D$16,(AE105)-(J32))),0.000001)))*0.72785025),(((((F32)*(MAX($D$16,(AE105)-(J32)))^2)/2+(H32)*(MAX($D$16,(AE105)-(J32)))^3/3+(ABS(G105)^2)/($I$5*MAX(((F32)+(H32)*(MAX($D$16,(AE105)-(J32))))*(MAX($D$16,(AE105)-(J32))),0.000001)))*0.72785025)+((((F33)*(MAX($D$16,(AE105)-(J33)))^2)/2+(H33)*(MAX($D$16,(AE105)-(J33)))^3/3+(ABS(H105)^2)/($I$5*MAX(((F33)+(H33)*(MAX($D$16,(AE105)-(J33))))*(MAX($D$16,(AE105)-(J33))),0.000001)))*0.99999971)))))/MAX(((G31)*(MAX($D$16,(AE105)-(K31)))^2)/2+(I31)*(MAX($D$16,(AE105)-(K31)))^3/3+(ABS(F105)^2)/($I$5*MAX(((G31)+(I31)*(MAX($D$16,(AE105)-(K31))))*(MAX($D$16,(AE105)-(K31))),0.000001)),0.000001)</f>
        <v>-0.17915078666665912</v>
      </c>
      <c r="V105">
        <f ca="1">((((G32)*(MAX($D$16,(AF105)-(K32)))^2)/2+(I32)*(MAX($D$16,(AF105)-(K32)))^3/3+(ABS(G105)^2)/($I$5*MAX(((G32)+(I32)*(MAX($D$16,(AF105)-(K32))))*(MAX($D$16,(AF105)-(K32))),0.000001)))-(IF(AND(N7="None",N8="None"),0,IF(N8="None",((((F34)*(MAX($D$16,(AF105)-(J34)))^2)/2+(H34)*(MAX($D$16,(AF105)-(J34)))^3/3+(ABS(I105)^2)/($I$5*MAX(((F34)+(H34)*(MAX($D$16,(AF105)-(J34))))*(MAX($D$16,(AF105)-(J34))),0.000001)))*1),IF(N7="None",((((F35)*(MAX($D$16,(AF105)-(J35)))^2)/2+(H35)*(MAX($D$16,(AF105)-(J35)))^3/3+(ABS(J105)^2)/($I$5*MAX(((F35)+(H35)*(MAX($D$16,(AF105)-(J35))))*(MAX($D$16,(AF105)-(J35))),0.000001)))*0.30600918),(((((F34)*(MAX($D$16,(AF105)-(J34)))^2)/2+(H34)*(MAX($D$16,(AF105)-(J34)))^3/3+(ABS(I105)^2)/($I$5*MAX(((F34)+(H34)*(MAX($D$16,(AF105)-(J34))))*(MAX($D$16,(AF105)-(J34))),0.000001)))*1)+((((F35)*(MAX($D$16,(AF105)-(J35)))^2)/2+(H35)*(MAX($D$16,(AF105)-(J35)))^3/3+(ABS(J105)^2)/($I$5*MAX(((F35)+(H35)*(MAX($D$16,(AF105)-(J35))))*(MAX($D$16,(AF105)-(J35))),0.000001)))*0.30600918)))))))/MAX(((G32)*(MAX($D$16,(AF105)-(K32)))^2)/2+(I32)*(MAX($D$16,(AF105)-(K32)))^3/3+(ABS(G105)^2)/($I$5*MAX(((G32)+(I32)*(MAX($D$16,(AF105)-(K32))))*(MAX($D$16,(AF105)-(K32))),0.000001)),0.000001)</f>
        <v>-0.31205130742549086</v>
      </c>
      <c r="W105">
        <f ca="1">ABS((IF(N6="None",P105,MAX(P105,Q105)))-D105)</f>
        <v>1.0192724435000855E-3</v>
      </c>
      <c r="X105">
        <f ca="1">ABS((IF(AND(N7="None",N8="None"),E105,IF(N8="None",S105,IF(N7="None",T105,MAX(S105,T105)))))-E105)</f>
        <v>7.4391897794612305E-4</v>
      </c>
      <c r="Y105">
        <f ca="1">IF($D$20=0,B105,IFERROR(IF(N6="None",1,MIN(0.98,MAX(0.02,B105+$D$14*((Q105-P105)/MAX(ABS(D105),1))))),B105))</f>
        <v>0.98</v>
      </c>
      <c r="Z105">
        <f ca="1">IF($D$20=0,C105,IFERROR(IF(AND(N7="None",N8="None"),C105,IF(N8="None",1,IF(N7="None",0,MIN(0.98,MAX(0.02,C105+$D$14*((T105-S105)/MAX(ABS(E105),1))))))),C105))</f>
        <v>0.98</v>
      </c>
      <c r="AA105">
        <f t="shared" ca="1" si="15"/>
        <v>640.05143839981565</v>
      </c>
      <c r="AB105">
        <f t="shared" ca="1" si="16"/>
        <v>639.97357534290052</v>
      </c>
      <c r="AC105">
        <f ca="1">IF($D$20=0,D105,IF(AC105=0,(IF(N6="None",P105,MAX(P105,Q105))),IF(ABS((IF(N6="None",P105,MAX(P105,Q105)))-AC105)&lt;$D$19,AC105,MAX((K31)+$D$16,AC105+$D$13*(((IF(N6="None",P105,MAX(P105,Q105)))-AC105))))))</f>
        <v>640.0514668332462</v>
      </c>
      <c r="AD105">
        <f ca="1">IF($D$20=0,E105,IF(AD105=0,(IF(AND(N7="None",N8="None"),E105,IF(N8="None",S105,IF(N7="None",T105,MAX(S105,T105))))),IF(ABS((IF(AND(N7="None",N8="None"),E105,IF(N8="None",S105,IF(N7="None",T105,MAX(S105,T105)))))-AD105)&lt;$D$19,AD105,MAX((K32)+$D$16,AD105+$D$13*(((IF(AND(N7="None",N8="None"),E105,IF(N8="None",S105,IF(N7="None",T105,MAX(S105,T105)))))-AD105))))))</f>
        <v>639.97362775199144</v>
      </c>
      <c r="AE105">
        <f ca="1">IF($D$20=0,D105,IF(AE105=0,O105,IF(ABS(U105)&lt;$D$19,AE105,MAX((K31)+$D$16,AE105+($D$13*(((O105)-AE105)+(U105*MAX(ABS(AE105-(K31)),1))))))))</f>
        <v>636.46252872339687</v>
      </c>
      <c r="AF105">
        <f ca="1">IF($D$20=0,E105,IF(AF105=0,R105,IF(ABS(V105)&lt;$D$19,AF105,MAX((K32)+$D$16,AF105+($D$13*(((R105)-AF105)+(V105*MAX(ABS(AF105-(K32)),1))))))))</f>
        <v>634.67707815303868</v>
      </c>
      <c r="AG105">
        <f ca="1">((G31)*(MAX($D$16,(AC105)-(K31)))^2)/2+(I31)*(MAX($D$16,(AC105)-(K31)))^3/3+(ABS(F105)^2)/($I$5*MAX(((G31)+(I31)*(MAX($D$16,(AC105)-(K31))))*(MAX($D$16,(AC105)-(K31))),0.000001))</f>
        <v>115.56971189841727</v>
      </c>
      <c r="AH105">
        <f ca="1">((G31)*(MAX($D$16,(AE105)-(K31)))^2)/2+(I31)*(MAX($D$16,(AE105)-(K31)))^3/3+(ABS(F105)^2)/($I$5*MAX(((G31)+(I31)*(MAX($D$16,(AE105)-(K31))))*(MAX($D$16,(AE105)-(K31))),0.000001))</f>
        <v>34.04098728388847</v>
      </c>
      <c r="AI105">
        <f ca="1">((G32)*(MAX($D$16,(AD105)-(K32)))^2)/2+(I32)*(MAX($D$16,(AD105)-(K32)))^3/3+(ABS(G105)^2)/($I$5*MAX(((G32)+(I32)*(MAX($D$16,(AD105)-(K32))))*(MAX($D$16,(AD105)-(K32))),0.000001))</f>
        <v>337.90217607504911</v>
      </c>
      <c r="AJ105">
        <f ca="1">((G32)*(MAX($D$16,(AF105)-(K32)))^2)/2+(I32)*(MAX($D$16,(AF105)-(K32)))^3/3+(ABS(G105)^2)/($I$5*MAX(((G32)+(I32)*(MAX($D$16,(AF105)-(K32))))*(MAX($D$16,(AF105)-(K32))),0.000001))</f>
        <v>49.33812018332047</v>
      </c>
      <c r="AK105" t="str">
        <f t="shared" ca="1" si="17"/>
        <v>Subcritical</v>
      </c>
      <c r="AL105" t="str">
        <f t="shared" ca="1" si="18"/>
        <v>Subcritical</v>
      </c>
      <c r="AM105">
        <f t="shared" ca="1" si="19"/>
        <v>640.05143839981565</v>
      </c>
      <c r="AN105">
        <f t="shared" ca="1" si="20"/>
        <v>639.97357534290052</v>
      </c>
      <c r="AO105">
        <f t="shared" ca="1" si="21"/>
        <v>4.3743739297497086E-5</v>
      </c>
      <c r="AP105">
        <f t="shared" ca="1" si="22"/>
        <v>8.0629370586393634E-5</v>
      </c>
    </row>
    <row r="106" spans="1:42" x14ac:dyDescent="0.35">
      <c r="A106">
        <v>63</v>
      </c>
      <c r="B106">
        <v>1</v>
      </c>
      <c r="C106">
        <f t="shared" ca="1" si="23"/>
        <v>0.98</v>
      </c>
      <c r="D106">
        <f t="shared" ca="1" si="24"/>
        <v>640.05143839981565</v>
      </c>
      <c r="E106">
        <f t="shared" ca="1" si="25"/>
        <v>639.97357534290052</v>
      </c>
      <c r="F106">
        <f t="shared" si="14"/>
        <v>51</v>
      </c>
      <c r="G106">
        <f>IF(N6="None",F106,MAX(0,F106*B106))</f>
        <v>51</v>
      </c>
      <c r="H106">
        <f>IF(N6="None",0,MAX(0,F106-G106))</f>
        <v>0</v>
      </c>
      <c r="I106">
        <f ca="1">IF(AND(N7="None",N8="None"),0,IF(N8="None",G106,IF(N7="None",0,MAX(0,G106*C106))))</f>
        <v>49.98</v>
      </c>
      <c r="J106">
        <f ca="1">IF(AND(N7="None",N8="None"),0,IF(N8="None",0,IF(N7="None",G106,MAX(0,G106-I106))))</f>
        <v>1.0200000000000031</v>
      </c>
      <c r="K106">
        <f>P5</f>
        <v>637</v>
      </c>
      <c r="L106">
        <f>P6</f>
        <v>637.1</v>
      </c>
      <c r="M106">
        <f>P7</f>
        <v>635.5</v>
      </c>
      <c r="N106">
        <f>P8</f>
        <v>631.54999999999995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636.85030574695588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640.05243860700057</v>
      </c>
      <c r="Q106">
        <f ca="1">L106+((ABS(H106)/MAX(((G33)+(I33)*(MAX($D$16,(L106)-(K33))))*(MAX($D$16,(L106)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AC106)-(J33))))*(MAX($D$16,(AC106)-(J33))),0.000001)),$D$9*((((ABS(H106)/MAX(((G33)+(I33)*(MAX($D$16,(L106)-(K33))))*(MAX($D$16,(L106)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L106)-(K33))))*(MAX($D$16,(L106)-(K33))),0.000001))^2)/(2*$I$5)))))+($D$10*(ABS((X33)-(W33))/90)*MAX(((ABS(H106)/MAX(((F33)+(H33)*(MAX($D$16,(AC106)-(J33))))*(MAX($D$16,(AC106)-(J33))),0.000001))^2)/(2*$I$5),((ABS(H106)/MAX(((G33)+(I33)*(MAX($D$16,(L106)-(K33))))*(MAX($D$16,(L106)-(K33))),0.000001))^2)/(2*$I$5)))+(($D$11*0.00000015*(ABS(G106)/MAX(ABS(F106),0.000001))^2*MAX(((ABS(H106)/MAX(((F33)+(H33)*(MAX($D$16,(AC106)-(J33))))*(MAX($D$16,(AC106)-(J33))),0.000001))^2)/(2*$I$5),((ABS(H106)/MAX(((G33)+(I33)*(MAX($D$16,(L106)-(K33))))*(MAX($D$16,(L106)-(K33))),0.000001))^2)/(2*$I$5))))-((ABS(H106)/MAX(((F33)+(H33)*(MAX($D$16,(AC106)-(J33))))*(MAX($D$16,(AC106)-(J33))),0.000001))^2)/(2*$I$5)</f>
        <v>637.1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635.55147030420267</v>
      </c>
      <c r="S106">
        <f ca="1">M106+((ABS(I106)/MAX(((G34)+(I34)*(MAX($D$16,(M106)-(K34))))*(MAX($D$16,(M106)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AD106)-(J34))))*(MAX($D$16,(AD106)-(J34))),0.000001)),$D$9*((((ABS(I106)/MAX(((G34)+(I34)*(MAX($D$16,(M106)-(K34))))*(MAX($D$16,(M106)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M106)-(K34))))*(MAX($D$16,(M106)-(K34))),0.000001))^2)/(2*$I$5)))))+($D$10*(ABS((X34)-(W34))/90)*MAX(((ABS(I106)/MAX(((F34)+(H34)*(MAX($D$16,(AD106)-(J34))))*(MAX($D$16,(AD106)-(J34))),0.000001))^2)/(2*$I$5),((ABS(I106)/MAX(((G34)+(I34)*(MAX($D$16,(M106)-(K34))))*(MAX($D$16,(M106)-(K34))),0.000001))^2)/(2*$I$5)))+(0)-((ABS(I106)/MAX(((F34)+(H34)*(MAX($D$16,(AD106)-(J34))))*(MAX($D$16,(AD106)-(J34))),0.000001))^2)/(2*$I$5)</f>
        <v>635.51127907868897</v>
      </c>
      <c r="T106">
        <f ca="1">N106+((ABS(J106)/MAX(((G35)+(I35)*(MAX($D$16,(N106)-(K35))))*(MAX($D$16,(N106)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AD106)-(J35))))*(MAX($D$16,(AD106)-(J35))),0.000001)),$D$9*((((ABS(J106)/MAX(((G35)+(I35)*(MAX($D$16,(N106)-(K35))))*(MAX($D$16,(N106)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N106)-(K35))))*(MAX($D$16,(N106)-(K35))),0.000001))^2)/(2*$I$5)))))+($D$10*(ABS((X35)-(W35))/90)*MAX(((ABS(J106)/MAX(((F35)+(H35)*(MAX($D$16,(AD106)-(J35))))*(MAX($D$16,(AD106)-(J35))),0.000001))^2)/(2*$I$5),((ABS(J106)/MAX(((G35)+(I35)*(MAX($D$16,(N106)-(K35))))*(MAX($D$16,(N106)-(K35))),0.000001))^2)/(2*$I$5)))+(($D$11*0.34699541*(ABS(I106)/MAX(ABS(G106),0.000001))^2*MAX(((ABS(J106)/MAX(((F35)+(H35)*(MAX($D$16,(AD106)-(J35))))*(MAX($D$16,(AD106)-(J35))),0.000001))^2)/(2*$I$5),((ABS(J106)/MAX(((G35)+(I35)*(MAX($D$16,(N106)-(K35))))*(MAX($D$16,(N106)-(K35))),0.000001))^2)/(2*$I$5))))-((ABS(J106)/MAX(((F35)+(H35)*(MAX($D$16,(AD106)-(J35))))*(MAX($D$16,(AD106)-(J35))),0.000001))^2)/(2*$I$5)</f>
        <v>639.97429104159141</v>
      </c>
      <c r="U106">
        <f ca="1">((((G31)*(MAX($D$16,(AE106)-(K31)))^2)/2+(I31)*(MAX($D$16,(AE106)-(K31)))^3/3+(ABS(F106)^2)/($I$5*MAX(((G31)+(I31)*(MAX($D$16,(AE106)-(K31))))*(MAX($D$16,(AE106)-(K31))),0.000001)))-(IF(N6="None",((((F32)*(MAX($D$16,(AE106)-(J32)))^2)/2+(H32)*(MAX($D$16,(AE106)-(J32)))^3/3+(ABS(G106)^2)/($I$5*MAX(((F32)+(H32)*(MAX($D$16,(AE106)-(J32))))*(MAX($D$16,(AE106)-(J32))),0.000001)))*0.72785025),(((((F32)*(MAX($D$16,(AE106)-(J32)))^2)/2+(H32)*(MAX($D$16,(AE106)-(J32)))^3/3+(ABS(G106)^2)/($I$5*MAX(((F32)+(H32)*(MAX($D$16,(AE106)-(J32))))*(MAX($D$16,(AE106)-(J32))),0.000001)))*0.72785025)+((((F33)*(MAX($D$16,(AE106)-(J33)))^2)/2+(H33)*(MAX($D$16,(AE106)-(J33)))^3/3+(ABS(H106)^2)/($I$5*MAX(((F33)+(H33)*(MAX($D$16,(AE106)-(J33))))*(MAX($D$16,(AE106)-(J33))),0.000001)))*0.99999971)))))/MAX(((G31)*(MAX($D$16,(AE106)-(K31)))^2)/2+(I31)*(MAX($D$16,(AE106)-(K31)))^3/3+(ABS(F106)^2)/($I$5*MAX(((G31)+(I31)*(MAX($D$16,(AE106)-(K31))))*(MAX($D$16,(AE106)-(K31))),0.000001)),0.000001)</f>
        <v>-0.17915078666665912</v>
      </c>
      <c r="V106">
        <f ca="1">((((G32)*(MAX($D$16,(AF106)-(K32)))^2)/2+(I32)*(MAX($D$16,(AF106)-(K32)))^3/3+(ABS(G106)^2)/($I$5*MAX(((G32)+(I32)*(MAX($D$16,(AF106)-(K32))))*(MAX($D$16,(AF106)-(K32))),0.000001)))-(IF(AND(N7="None",N8="None"),0,IF(N8="None",((((F34)*(MAX($D$16,(AF106)-(J34)))^2)/2+(H34)*(MAX($D$16,(AF106)-(J34)))^3/3+(ABS(I106)^2)/($I$5*MAX(((F34)+(H34)*(MAX($D$16,(AF106)-(J34))))*(MAX($D$16,(AF106)-(J34))),0.000001)))*1),IF(N7="None",((((F35)*(MAX($D$16,(AF106)-(J35)))^2)/2+(H35)*(MAX($D$16,(AF106)-(J35)))^3/3+(ABS(J106)^2)/($I$5*MAX(((F35)+(H35)*(MAX($D$16,(AF106)-(J35))))*(MAX($D$16,(AF106)-(J35))),0.000001)))*0.30600918),(((((F34)*(MAX($D$16,(AF106)-(J34)))^2)/2+(H34)*(MAX($D$16,(AF106)-(J34)))^3/3+(ABS(I106)^2)/($I$5*MAX(((F34)+(H34)*(MAX($D$16,(AF106)-(J34))))*(MAX($D$16,(AF106)-(J34))),0.000001)))*1)+((((F35)*(MAX($D$16,(AF106)-(J35)))^2)/2+(H35)*(MAX($D$16,(AF106)-(J35)))^3/3+(ABS(J106)^2)/($I$5*MAX(((F35)+(H35)*(MAX($D$16,(AF106)-(J35))))*(MAX($D$16,(AF106)-(J35))),0.000001)))*0.30600918)))))))/MAX(((G32)*(MAX($D$16,(AF106)-(K32)))^2)/2+(I32)*(MAX($D$16,(AF106)-(K32)))^3/3+(ABS(G106)^2)/($I$5*MAX(((G32)+(I32)*(MAX($D$16,(AF106)-(K32))))*(MAX($D$16,(AF106)-(K32))),0.000001)),0.000001)</f>
        <v>-0.31205130742549086</v>
      </c>
      <c r="W106">
        <f ca="1">ABS((IF(N6="None",P106,MAX(P106,Q106)))-D106)</f>
        <v>1.0002071849157801E-3</v>
      </c>
      <c r="X106">
        <f ca="1">ABS((IF(AND(N7="None",N8="None"),E106,IF(N8="None",S106,IF(N7="None",T106,MAX(S106,T106)))))-E106)</f>
        <v>7.1569869089671556E-4</v>
      </c>
      <c r="Y106">
        <f ca="1">IF($D$20=0,B106,IFERROR(IF(N6="None",1,MIN(0.98,MAX(0.02,B106+$D$14*((Q106-P106)/MAX(ABS(D106),1))))),B106))</f>
        <v>0.98</v>
      </c>
      <c r="Z106">
        <f ca="1">IF($D$20=0,C106,IFERROR(IF(AND(N7="None",N8="None"),C106,IF(N8="None",1,IF(N7="None",0,MIN(0.98,MAX(0.02,C106+$D$14*((T106-S106)/MAX(ABS(E106),1))))))),C106))</f>
        <v>0.98</v>
      </c>
      <c r="AA106">
        <f t="shared" ca="1" si="15"/>
        <v>640.05144496884236</v>
      </c>
      <c r="AB106">
        <f t="shared" ca="1" si="16"/>
        <v>639.97359226962351</v>
      </c>
      <c r="AC106">
        <f ca="1">IF($D$20=0,D106,IF(AC106=0,(IF(N6="None",P106,MAX(P106,Q106))),IF(ABS((IF(N6="None",P106,MAX(P106,Q106)))-AC106)&lt;$D$19,AC106,MAX((K31)+$D$16,AC106+$D$13*(((IF(N6="None",P106,MAX(P106,Q106)))-AC106))))))</f>
        <v>640.05145716846323</v>
      </c>
      <c r="AD106">
        <f ca="1">IF($D$20=0,E106,IF(AD106=0,(IF(AND(N7="None",N8="None"),E106,IF(N8="None",S106,IF(N7="None",T106,MAX(S106,T106))))),IF(ABS((IF(AND(N7="None",N8="None"),E106,IF(N8="None",S106,IF(N7="None",T106,MAX(S106,T106)))))-AD106)&lt;$D$19,AD106,MAX((K32)+$D$16,AD106+$D$13*(((IF(AND(N7="None",N8="None"),E106,IF(N8="None",S106,IF(N7="None",T106,MAX(S106,T106)))))-AD106))))))</f>
        <v>639.97362370496626</v>
      </c>
      <c r="AE106">
        <f ca="1">IF($D$20=0,D106,IF(AE106=0,O106,IF(ABS(U106)&lt;$D$19,AE106,MAX((K31)+$D$16,AE106+($D$13*(((O106)-AE106)+(U106*MAX(ABS(AE106-(K31)),1))))))))</f>
        <v>636.46252872339687</v>
      </c>
      <c r="AF106">
        <f ca="1">IF($D$20=0,E106,IF(AF106=0,R106,IF(ABS(V106)&lt;$D$19,AF106,MAX((K32)+$D$16,AF106+($D$13*(((R106)-AF106)+(V106*MAX(ABS(AF106-(K32)),1))))))))</f>
        <v>634.67707815303868</v>
      </c>
      <c r="AG106">
        <f ca="1">((G31)*(MAX($D$16,(AC106)-(K31)))^2)/2+(I31)*(MAX($D$16,(AC106)-(K31)))^3/3+(ABS(F106)^2)/($I$5*MAX(((G31)+(I31)*(MAX($D$16,(AC106)-(K31))))*(MAX($D$16,(AC106)-(K31))),0.000001))</f>
        <v>115.56935903863945</v>
      </c>
      <c r="AH106">
        <f ca="1">((G31)*(MAX($D$16,(AE106)-(K31)))^2)/2+(I31)*(MAX($D$16,(AE106)-(K31)))^3/3+(ABS(F106)^2)/($I$5*MAX(((G31)+(I31)*(MAX($D$16,(AE106)-(K31))))*(MAX($D$16,(AE106)-(K31))),0.000001))</f>
        <v>34.04098728388847</v>
      </c>
      <c r="AI106">
        <f ca="1">((G32)*(MAX($D$16,(AD106)-(K32)))^2)/2+(I32)*(MAX($D$16,(AD106)-(K32)))^3/3+(ABS(G106)^2)/($I$5*MAX(((G32)+(I32)*(MAX($D$16,(AD106)-(K32))))*(MAX($D$16,(AD106)-(K32))),0.000001))</f>
        <v>337.90184317288902</v>
      </c>
      <c r="AJ106">
        <f ca="1">((G32)*(MAX($D$16,(AF106)-(K32)))^2)/2+(I32)*(MAX($D$16,(AF106)-(K32)))^3/3+(ABS(G106)^2)/($I$5*MAX(((G32)+(I32)*(MAX($D$16,(AF106)-(K32))))*(MAX($D$16,(AF106)-(K32))),0.000001))</f>
        <v>49.33812018332047</v>
      </c>
      <c r="AK106" t="str">
        <f t="shared" ca="1" si="17"/>
        <v>Subcritical</v>
      </c>
      <c r="AL106" t="str">
        <f t="shared" ca="1" si="18"/>
        <v>Subcritical</v>
      </c>
      <c r="AM106">
        <f t="shared" ca="1" si="19"/>
        <v>640.05144496884236</v>
      </c>
      <c r="AN106">
        <f t="shared" ca="1" si="20"/>
        <v>639.97359226962351</v>
      </c>
      <c r="AO106">
        <f t="shared" ca="1" si="21"/>
        <v>1.8768647578326636E-5</v>
      </c>
      <c r="AP106">
        <f t="shared" ca="1" si="22"/>
        <v>4.8362065740548132E-5</v>
      </c>
    </row>
    <row r="107" spans="1:42" x14ac:dyDescent="0.35">
      <c r="A107">
        <v>64</v>
      </c>
      <c r="B107">
        <v>1</v>
      </c>
      <c r="C107">
        <f t="shared" ca="1" si="23"/>
        <v>0.98</v>
      </c>
      <c r="D107">
        <f t="shared" ca="1" si="24"/>
        <v>640.05144496884236</v>
      </c>
      <c r="E107">
        <f t="shared" ca="1" si="25"/>
        <v>639.97359226962351</v>
      </c>
      <c r="F107">
        <f t="shared" ref="F107:F122" si="26">$D$5</f>
        <v>51</v>
      </c>
      <c r="G107">
        <f>IF(N6="None",F107,MAX(0,F107*B107))</f>
        <v>51</v>
      </c>
      <c r="H107">
        <f>IF(N6="None",0,MAX(0,F107-G107))</f>
        <v>0</v>
      </c>
      <c r="I107">
        <f ca="1">IF(AND(N7="None",N8="None"),0,IF(N8="None",G107,IF(N7="None",0,MAX(0,G107*C107))))</f>
        <v>49.98</v>
      </c>
      <c r="J107">
        <f ca="1">IF(AND(N7="None",N8="None"),0,IF(N8="None",0,IF(N7="None",G107,MAX(0,G107-I107))))</f>
        <v>1.0200000000000031</v>
      </c>
      <c r="K107">
        <f>P5</f>
        <v>637</v>
      </c>
      <c r="L107">
        <f>P6</f>
        <v>637.1</v>
      </c>
      <c r="M107">
        <f>P7</f>
        <v>635.5</v>
      </c>
      <c r="N107">
        <f>P8</f>
        <v>631.54999999999995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636.85030574695588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640.05243501154951</v>
      </c>
      <c r="Q107">
        <f ca="1">L107+((ABS(H107)/MAX(((G33)+(I33)*(MAX($D$16,(L107)-(K33))))*(MAX($D$16,(L107)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AC107)-(J33))))*(MAX($D$16,(AC107)-(J33))),0.000001)),$D$9*((((ABS(H107)/MAX(((G33)+(I33)*(MAX($D$16,(L107)-(K33))))*(MAX($D$16,(L107)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L107)-(K33))))*(MAX($D$16,(L107)-(K33))),0.000001))^2)/(2*$I$5)))))+($D$10*(ABS((X33)-(W33))/90)*MAX(((ABS(H107)/MAX(((F33)+(H33)*(MAX($D$16,(AC107)-(J33))))*(MAX($D$16,(AC107)-(J33))),0.000001))^2)/(2*$I$5),((ABS(H107)/MAX(((G33)+(I33)*(MAX($D$16,(L107)-(K33))))*(MAX($D$16,(L107)-(K33))),0.000001))^2)/(2*$I$5)))+(($D$11*0.00000015*(ABS(G107)/MAX(ABS(F107),0.000001))^2*MAX(((ABS(H107)/MAX(((F33)+(H33)*(MAX($D$16,(AC107)-(J33))))*(MAX($D$16,(AC107)-(J33))),0.000001))^2)/(2*$I$5),((ABS(H107)/MAX(((G33)+(I33)*(MAX($D$16,(L107)-(K33))))*(MAX($D$16,(L107)-(K33))),0.000001))^2)/(2*$I$5))))-((ABS(H107)/MAX(((F33)+(H33)*(MAX($D$16,(AC107)-(J33))))*(MAX($D$16,(AC107)-(J33))),0.000001))^2)/(2*$I$5)</f>
        <v>637.1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635.55147030420267</v>
      </c>
      <c r="S107">
        <f ca="1">M107+((ABS(I107)/MAX(((G34)+(I34)*(MAX($D$16,(M107)-(K34))))*(MAX($D$16,(M107)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AD107)-(J34))))*(MAX($D$16,(AD107)-(J34))),0.000001)),$D$9*((((ABS(I107)/MAX(((G34)+(I34)*(MAX($D$16,(M107)-(K34))))*(MAX($D$16,(M107)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M107)-(K34))))*(MAX($D$16,(M107)-(K34))),0.000001))^2)/(2*$I$5)))))+($D$10*(ABS((X34)-(W34))/90)*MAX(((ABS(I107)/MAX(((F34)+(H34)*(MAX($D$16,(AD107)-(J34))))*(MAX($D$16,(AD107)-(J34))),0.000001))^2)/(2*$I$5),((ABS(I107)/MAX(((G34)+(I34)*(MAX($D$16,(M107)-(K34))))*(MAX($D$16,(M107)-(K34))),0.000001))^2)/(2*$I$5)))+(0)-((ABS(I107)/MAX(((F34)+(H34)*(MAX($D$16,(AD107)-(J34))))*(MAX($D$16,(AD107)-(J34))),0.000001))^2)/(2*$I$5)</f>
        <v>635.51127905948294</v>
      </c>
      <c r="T107">
        <f ca="1">N107+((ABS(J107)/MAX(((G35)+(I35)*(MAX($D$16,(N107)-(K35))))*(MAX($D$16,(N107)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AD107)-(J35))))*(MAX($D$16,(AD107)-(J35))),0.000001)),$D$9*((((ABS(J107)/MAX(((G35)+(I35)*(MAX($D$16,(N107)-(K35))))*(MAX($D$16,(N107)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N107)-(K35))))*(MAX($D$16,(N107)-(K35))),0.000001))^2)/(2*$I$5)))))+($D$10*(ABS((X35)-(W35))/90)*MAX(((ABS(J107)/MAX(((F35)+(H35)*(MAX($D$16,(AD107)-(J35))))*(MAX($D$16,(AD107)-(J35))),0.000001))^2)/(2*$I$5),((ABS(J107)/MAX(((G35)+(I35)*(MAX($D$16,(N107)-(K35))))*(MAX($D$16,(N107)-(K35))),0.000001))^2)/(2*$I$5)))+(($D$11*0.34699541*(ABS(I107)/MAX(ABS(G107),0.000001))^2*MAX(((ABS(J107)/MAX(((F35)+(H35)*(MAX($D$16,(AD107)-(J35))))*(MAX($D$16,(AD107)-(J35))),0.000001))^2)/(2*$I$5),((ABS(J107)/MAX(((G35)+(I35)*(MAX($D$16,(N107)-(K35))))*(MAX($D$16,(N107)-(K35))),0.000001))^2)/(2*$I$5))))-((ABS(J107)/MAX(((F35)+(H35)*(MAX($D$16,(AD107)-(J35))))*(MAX($D$16,(AD107)-(J35))),0.000001))^2)/(2*$I$5)</f>
        <v>639.97429104158448</v>
      </c>
      <c r="U107">
        <f ca="1">((((G31)*(MAX($D$16,(AE107)-(K31)))^2)/2+(I31)*(MAX($D$16,(AE107)-(K31)))^3/3+(ABS(F107)^2)/($I$5*MAX(((G31)+(I31)*(MAX($D$16,(AE107)-(K31))))*(MAX($D$16,(AE107)-(K31))),0.000001)))-(IF(N6="None",((((F32)*(MAX($D$16,(AE107)-(J32)))^2)/2+(H32)*(MAX($D$16,(AE107)-(J32)))^3/3+(ABS(G107)^2)/($I$5*MAX(((F32)+(H32)*(MAX($D$16,(AE107)-(J32))))*(MAX($D$16,(AE107)-(J32))),0.000001)))*0.72785025),(((((F32)*(MAX($D$16,(AE107)-(J32)))^2)/2+(H32)*(MAX($D$16,(AE107)-(J32)))^3/3+(ABS(G107)^2)/($I$5*MAX(((F32)+(H32)*(MAX($D$16,(AE107)-(J32))))*(MAX($D$16,(AE107)-(J32))),0.000001)))*0.72785025)+((((F33)*(MAX($D$16,(AE107)-(J33)))^2)/2+(H33)*(MAX($D$16,(AE107)-(J33)))^3/3+(ABS(H107)^2)/($I$5*MAX(((F33)+(H33)*(MAX($D$16,(AE107)-(J33))))*(MAX($D$16,(AE107)-(J33))),0.000001)))*0.99999971)))))/MAX(((G31)*(MAX($D$16,(AE107)-(K31)))^2)/2+(I31)*(MAX($D$16,(AE107)-(K31)))^3/3+(ABS(F107)^2)/($I$5*MAX(((G31)+(I31)*(MAX($D$16,(AE107)-(K31))))*(MAX($D$16,(AE107)-(K31))),0.000001)),0.000001)</f>
        <v>-0.17915078666665912</v>
      </c>
      <c r="V107">
        <f ca="1">((((G32)*(MAX($D$16,(AF107)-(K32)))^2)/2+(I32)*(MAX($D$16,(AF107)-(K32)))^3/3+(ABS(G107)^2)/($I$5*MAX(((G32)+(I32)*(MAX($D$16,(AF107)-(K32))))*(MAX($D$16,(AF107)-(K32))),0.000001)))-(IF(AND(N7="None",N8="None"),0,IF(N8="None",((((F34)*(MAX($D$16,(AF107)-(J34)))^2)/2+(H34)*(MAX($D$16,(AF107)-(J34)))^3/3+(ABS(I107)^2)/($I$5*MAX(((F34)+(H34)*(MAX($D$16,(AF107)-(J34))))*(MAX($D$16,(AF107)-(J34))),0.000001)))*1),IF(N7="None",((((F35)*(MAX($D$16,(AF107)-(J35)))^2)/2+(H35)*(MAX($D$16,(AF107)-(J35)))^3/3+(ABS(J107)^2)/($I$5*MAX(((F35)+(H35)*(MAX($D$16,(AF107)-(J35))))*(MAX($D$16,(AF107)-(J35))),0.000001)))*0.30600918),(((((F34)*(MAX($D$16,(AF107)-(J34)))^2)/2+(H34)*(MAX($D$16,(AF107)-(J34)))^3/3+(ABS(I107)^2)/($I$5*MAX(((F34)+(H34)*(MAX($D$16,(AF107)-(J34))))*(MAX($D$16,(AF107)-(J34))),0.000001)))*1)+((((F35)*(MAX($D$16,(AF107)-(J35)))^2)/2+(H35)*(MAX($D$16,(AF107)-(J35)))^3/3+(ABS(J107)^2)/($I$5*MAX(((F35)+(H35)*(MAX($D$16,(AF107)-(J35))))*(MAX($D$16,(AF107)-(J35))),0.000001)))*0.30600918)))))))/MAX(((G32)*(MAX($D$16,(AF107)-(K32)))^2)/2+(I32)*(MAX($D$16,(AF107)-(K32)))^3/3+(ABS(G107)^2)/($I$5*MAX(((G32)+(I32)*(MAX($D$16,(AF107)-(K32))))*(MAX($D$16,(AF107)-(K32))),0.000001)),0.000001)</f>
        <v>-0.31205130742549086</v>
      </c>
      <c r="W107">
        <f ca="1">ABS((IF(N6="None",P107,MAX(P107,Q107)))-D107)</f>
        <v>9.9004270714431186E-4</v>
      </c>
      <c r="X107">
        <f ca="1">ABS((IF(AND(N7="None",N8="None"),E107,IF(N8="None",S107,IF(N7="None",T107,MAX(S107,T107)))))-E107)</f>
        <v>6.9877196096967964E-4</v>
      </c>
      <c r="Y107">
        <f ca="1">IF($D$20=0,B107,IFERROR(IF(N6="None",1,MIN(0.98,MAX(0.02,B107+$D$14*((Q107-P107)/MAX(ABS(D107),1))))),B107))</f>
        <v>0.98</v>
      </c>
      <c r="Z107">
        <f ca="1">IF($D$20=0,C107,IFERROR(IF(AND(N7="None",N8="None"),C107,IF(N8="None",1,IF(N7="None",0,MIN(0.98,MAX(0.02,C107+$D$14*((T107-S107)/MAX(ABS(E107),1))))))),C107))</f>
        <v>0.98</v>
      </c>
      <c r="AA107">
        <f t="shared" ref="AA107:AA122" ca="1" si="27">IF($D$20=0,D107,IFERROR(D107+$D$13*(AC107-D107),D107))</f>
        <v>640.05144600275037</v>
      </c>
      <c r="AB107">
        <f t="shared" ref="AB107:AB122" ca="1" si="28">IF($D$20=0,E107,IFERROR(E107+$D$13*(AD107-E107),E107))</f>
        <v>639.97360191578355</v>
      </c>
      <c r="AC107">
        <f ca="1">IF($D$20=0,D107,IF(AC107=0,(IF(N6="None",P107,MAX(P107,Q107))),IF(ABS((IF(N6="None",P107,MAX(P107,Q107)))-AC107)&lt;$D$19,AC107,MAX((K31)+$D$16,AC107+$D$13*(((IF(N6="None",P107,MAX(P107,Q107)))-AC107))))))</f>
        <v>640.05144792286512</v>
      </c>
      <c r="AD107">
        <f ca="1">IF($D$20=0,E107,IF(AD107=0,(IF(AND(N7="None",N8="None"),E107,IF(N8="None",S107,IF(N7="None",T107,MAX(S107,T107))))),IF(ABS((IF(AND(N7="None",N8="None"),E107,IF(N8="None",S107,IF(N7="None",T107,MAX(S107,T107)))))-AD107)&lt;$D$19,AD107,MAX((K32)+$D$16,AD107+$D$13*(((IF(AND(N7="None",N8="None"),E107,IF(N8="None",S107,IF(N7="None",T107,MAX(S107,T107)))))-AD107))))))</f>
        <v>639.97361983008091</v>
      </c>
      <c r="AE107">
        <f ca="1">IF($D$20=0,D107,IF(AE107=0,O107,IF(ABS(U107)&lt;$D$19,AE107,MAX((K31)+$D$16,AE107+($D$13*(((O107)-AE107)+(U107*MAX(ABS(AE107-(K31)),1))))))))</f>
        <v>636.46252872339687</v>
      </c>
      <c r="AF107">
        <f ca="1">IF($D$20=0,E107,IF(AF107=0,R107,IF(ABS(V107)&lt;$D$19,AF107,MAX((K32)+$D$16,AF107+($D$13*(((R107)-AF107)+(V107*MAX(ABS(AF107-(K32)),1))))))))</f>
        <v>634.67707815303868</v>
      </c>
      <c r="AG107">
        <f ca="1">((G31)*(MAX($D$16,(AC107)-(K31)))^2)/2+(I31)*(MAX($D$16,(AC107)-(K31)))^3/3+(ABS(F107)^2)/($I$5*MAX(((G31)+(I31)*(MAX($D$16,(AC107)-(K31))))*(MAX($D$16,(AC107)-(K31))),0.000001))</f>
        <v>115.56902148384837</v>
      </c>
      <c r="AH107">
        <f ca="1">((G31)*(MAX($D$16,(AE107)-(K31)))^2)/2+(I31)*(MAX($D$16,(AE107)-(K31)))^3/3+(ABS(F107)^2)/($I$5*MAX(((G31)+(I31)*(MAX($D$16,(AE107)-(K31))))*(MAX($D$16,(AE107)-(K31))),0.000001))</f>
        <v>34.04098728388847</v>
      </c>
      <c r="AI107">
        <f ca="1">((G32)*(MAX($D$16,(AD107)-(K32)))^2)/2+(I32)*(MAX($D$16,(AD107)-(K32)))^3/3+(ABS(G107)^2)/($I$5*MAX(((G32)+(I32)*(MAX($D$16,(AD107)-(K32))))*(MAX($D$16,(AD107)-(K32))),0.000001))</f>
        <v>337.90152443084918</v>
      </c>
      <c r="AJ107">
        <f ca="1">((G32)*(MAX($D$16,(AF107)-(K32)))^2)/2+(I32)*(MAX($D$16,(AF107)-(K32)))^3/3+(ABS(G107)^2)/($I$5*MAX(((G32)+(I32)*(MAX($D$16,(AF107)-(K32))))*(MAX($D$16,(AF107)-(K32))),0.000001))</f>
        <v>49.33812018332047</v>
      </c>
      <c r="AK107" t="str">
        <f t="shared" ref="AK107:AK122" ca="1" si="29">IF(AH107&gt;=AG107,"Supercritical","Subcritical")</f>
        <v>Subcritical</v>
      </c>
      <c r="AL107" t="str">
        <f t="shared" ref="AL107:AL122" ca="1" si="30">IF(AJ107&gt;=AI107,"Supercritical","Subcritical")</f>
        <v>Subcritical</v>
      </c>
      <c r="AM107">
        <f t="shared" ref="AM107:AM122" ca="1" si="31">IF($D$20=0,D107,IFERROR(D107+$D$13*(IF(AK107="Supercritical",AE107,AC107)-D107),D107))</f>
        <v>640.05144600275037</v>
      </c>
      <c r="AN107">
        <f t="shared" ref="AN107:AN122" ca="1" si="32">IF($D$20=0,E107,IFERROR(E107+$D$13*(IF(AL107="Supercritical",AF107,AD107)-E107),E107))</f>
        <v>639.97360191578355</v>
      </c>
      <c r="AO107">
        <f t="shared" ref="AO107:AO122" ca="1" si="33">IF($D$20=0,0,IFERROR(ABS(IF(AK107="Supercritical",AE107,AC107)-D107),0))</f>
        <v>2.9540227615143522E-6</v>
      </c>
      <c r="AP107">
        <f t="shared" ref="AP107:AP122" ca="1" si="34">IF($D$20=0,0,IFERROR(ABS(IF(AL107="Supercritical",AF107,AD107)-E107),0))</f>
        <v>2.7560457397157734E-5</v>
      </c>
    </row>
    <row r="108" spans="1:42" x14ac:dyDescent="0.35">
      <c r="A108">
        <v>65</v>
      </c>
      <c r="B108">
        <v>1</v>
      </c>
      <c r="C108">
        <f t="shared" ref="C108:C122" ca="1" si="35">Z107</f>
        <v>0.98</v>
      </c>
      <c r="D108">
        <f t="shared" ref="D108:D122" ca="1" si="36">AM107</f>
        <v>640.05144600275037</v>
      </c>
      <c r="E108">
        <f t="shared" ref="E108:E122" ca="1" si="37">AN107</f>
        <v>639.97360191578355</v>
      </c>
      <c r="F108">
        <f t="shared" si="26"/>
        <v>51</v>
      </c>
      <c r="G108">
        <f>IF(N6="None",F108,MAX(0,F108*B108))</f>
        <v>51</v>
      </c>
      <c r="H108">
        <f>IF(N6="None",0,MAX(0,F108-G108))</f>
        <v>0</v>
      </c>
      <c r="I108">
        <f ca="1">IF(AND(N7="None",N8="None"),0,IF(N8="None",G108,IF(N7="None",0,MAX(0,G108*C108))))</f>
        <v>49.98</v>
      </c>
      <c r="J108">
        <f ca="1">IF(AND(N7="None",N8="None"),0,IF(N8="None",0,IF(N7="None",G108,MAX(0,G108-I108))))</f>
        <v>1.0200000000000031</v>
      </c>
      <c r="K108">
        <f>P5</f>
        <v>637</v>
      </c>
      <c r="L108">
        <f>P6</f>
        <v>637.1</v>
      </c>
      <c r="M108">
        <f>P7</f>
        <v>635.5</v>
      </c>
      <c r="N108">
        <f>P8</f>
        <v>631.54999999999995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636.85030574695588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640.05243156699919</v>
      </c>
      <c r="Q108">
        <f ca="1">L108+((ABS(H108)/MAX(((G33)+(I33)*(MAX($D$16,(L108)-(K33))))*(MAX($D$16,(L108)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AC108)-(J33))))*(MAX($D$16,(AC108)-(J33))),0.000001)),$D$9*((((ABS(H108)/MAX(((G33)+(I33)*(MAX($D$16,(L108)-(K33))))*(MAX($D$16,(L108)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L108)-(K33))))*(MAX($D$16,(L108)-(K33))),0.000001))^2)/(2*$I$5)))))+($D$10*(ABS((X33)-(W33))/90)*MAX(((ABS(H108)/MAX(((F33)+(H33)*(MAX($D$16,(AC108)-(J33))))*(MAX($D$16,(AC108)-(J33))),0.000001))^2)/(2*$I$5),((ABS(H108)/MAX(((G33)+(I33)*(MAX($D$16,(L108)-(K33))))*(MAX($D$16,(L108)-(K33))),0.000001))^2)/(2*$I$5)))+(($D$11*0.00000015*(ABS(G108)/MAX(ABS(F108),0.000001))^2*MAX(((ABS(H108)/MAX(((F33)+(H33)*(MAX($D$16,(AC108)-(J33))))*(MAX($D$16,(AC108)-(J33))),0.000001))^2)/(2*$I$5),((ABS(H108)/MAX(((G33)+(I33)*(MAX($D$16,(L108)-(K33))))*(MAX($D$16,(L108)-(K33))),0.000001))^2)/(2*$I$5))))-((ABS(H108)/MAX(((F33)+(H33)*(MAX($D$16,(AC108)-(J33))))*(MAX($D$16,(AC108)-(J33))),0.000001))^2)/(2*$I$5)</f>
        <v>637.1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635.55147030420267</v>
      </c>
      <c r="S108">
        <f ca="1">M108+((ABS(I108)/MAX(((G34)+(I34)*(MAX($D$16,(M108)-(K34))))*(MAX($D$16,(M108)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AD108)-(J34))))*(MAX($D$16,(AD108)-(J34))),0.000001)),$D$9*((((ABS(I108)/MAX(((G34)+(I34)*(MAX($D$16,(M108)-(K34))))*(MAX($D$16,(M108)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M108)-(K34))))*(MAX($D$16,(M108)-(K34))),0.000001))^2)/(2*$I$5)))))+($D$10*(ABS((X34)-(W34))/90)*MAX(((ABS(I108)/MAX(((F34)+(H34)*(MAX($D$16,(AD108)-(J34))))*(MAX($D$16,(AD108)-(J34))),0.000001))^2)/(2*$I$5),((ABS(I108)/MAX(((G34)+(I34)*(MAX($D$16,(M108)-(K34))))*(MAX($D$16,(M108)-(K34))),0.000001))^2)/(2*$I$5)))+(0)-((ABS(I108)/MAX(((F34)+(H34)*(MAX($D$16,(AD108)-(J34))))*(MAX($D$16,(AD108)-(J34))),0.000001))^2)/(2*$I$5)</f>
        <v>635.51127904108398</v>
      </c>
      <c r="T108">
        <f ca="1">N108+((ABS(J108)/MAX(((G35)+(I35)*(MAX($D$16,(N108)-(K35))))*(MAX($D$16,(N108)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AD108)-(J35))))*(MAX($D$16,(AD108)-(J35))),0.000001)),$D$9*((((ABS(J108)/MAX(((G35)+(I35)*(MAX($D$16,(N108)-(K35))))*(MAX($D$16,(N108)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N108)-(K35))))*(MAX($D$16,(N108)-(K35))),0.000001))^2)/(2*$I$5)))))+($D$10*(ABS((X35)-(W35))/90)*MAX(((ABS(J108)/MAX(((F35)+(H35)*(MAX($D$16,(AD108)-(J35))))*(MAX($D$16,(AD108)-(J35))),0.000001))^2)/(2*$I$5),((ABS(J108)/MAX(((G35)+(I35)*(MAX($D$16,(N108)-(K35))))*(MAX($D$16,(N108)-(K35))),0.000001))^2)/(2*$I$5)))+(($D$11*0.34699541*(ABS(I108)/MAX(ABS(G108),0.000001))^2*MAX(((ABS(J108)/MAX(((F35)+(H35)*(MAX($D$16,(AD108)-(J35))))*(MAX($D$16,(AD108)-(J35))),0.000001))^2)/(2*$I$5),((ABS(J108)/MAX(((G35)+(I35)*(MAX($D$16,(N108)-(K35))))*(MAX($D$16,(N108)-(K35))),0.000001))^2)/(2*$I$5))))-((ABS(J108)/MAX(((F35)+(H35)*(MAX($D$16,(AD108)-(J35))))*(MAX($D$16,(AD108)-(J35))),0.000001))^2)/(2*$I$5)</f>
        <v>639.97429104157766</v>
      </c>
      <c r="U108">
        <f ca="1">((((G31)*(MAX($D$16,(AE108)-(K31)))^2)/2+(I31)*(MAX($D$16,(AE108)-(K31)))^3/3+(ABS(F108)^2)/($I$5*MAX(((G31)+(I31)*(MAX($D$16,(AE108)-(K31))))*(MAX($D$16,(AE108)-(K31))),0.000001)))-(IF(N6="None",((((F32)*(MAX($D$16,(AE108)-(J32)))^2)/2+(H32)*(MAX($D$16,(AE108)-(J32)))^3/3+(ABS(G108)^2)/($I$5*MAX(((F32)+(H32)*(MAX($D$16,(AE108)-(J32))))*(MAX($D$16,(AE108)-(J32))),0.000001)))*0.72785025),(((((F32)*(MAX($D$16,(AE108)-(J32)))^2)/2+(H32)*(MAX($D$16,(AE108)-(J32)))^3/3+(ABS(G108)^2)/($I$5*MAX(((F32)+(H32)*(MAX($D$16,(AE108)-(J32))))*(MAX($D$16,(AE108)-(J32))),0.000001)))*0.72785025)+((((F33)*(MAX($D$16,(AE108)-(J33)))^2)/2+(H33)*(MAX($D$16,(AE108)-(J33)))^3/3+(ABS(H108)^2)/($I$5*MAX(((F33)+(H33)*(MAX($D$16,(AE108)-(J33))))*(MAX($D$16,(AE108)-(J33))),0.000001)))*0.99999971)))))/MAX(((G31)*(MAX($D$16,(AE108)-(K31)))^2)/2+(I31)*(MAX($D$16,(AE108)-(K31)))^3/3+(ABS(F108)^2)/($I$5*MAX(((G31)+(I31)*(MAX($D$16,(AE108)-(K31))))*(MAX($D$16,(AE108)-(K31))),0.000001)),0.000001)</f>
        <v>-0.17915078666665912</v>
      </c>
      <c r="V108">
        <f ca="1">((((G32)*(MAX($D$16,(AF108)-(K32)))^2)/2+(I32)*(MAX($D$16,(AF108)-(K32)))^3/3+(ABS(G108)^2)/($I$5*MAX(((G32)+(I32)*(MAX($D$16,(AF108)-(K32))))*(MAX($D$16,(AF108)-(K32))),0.000001)))-(IF(AND(N7="None",N8="None"),0,IF(N8="None",((((F34)*(MAX($D$16,(AF108)-(J34)))^2)/2+(H34)*(MAX($D$16,(AF108)-(J34)))^3/3+(ABS(I108)^2)/($I$5*MAX(((F34)+(H34)*(MAX($D$16,(AF108)-(J34))))*(MAX($D$16,(AF108)-(J34))),0.000001)))*1),IF(N7="None",((((F35)*(MAX($D$16,(AF108)-(J35)))^2)/2+(H35)*(MAX($D$16,(AF108)-(J35)))^3/3+(ABS(J108)^2)/($I$5*MAX(((F35)+(H35)*(MAX($D$16,(AF108)-(J35))))*(MAX($D$16,(AF108)-(J35))),0.000001)))*0.30600918),(((((F34)*(MAX($D$16,(AF108)-(J34)))^2)/2+(H34)*(MAX($D$16,(AF108)-(J34)))^3/3+(ABS(I108)^2)/($I$5*MAX(((F34)+(H34)*(MAX($D$16,(AF108)-(J34))))*(MAX($D$16,(AF108)-(J34))),0.000001)))*1)+((((F35)*(MAX($D$16,(AF108)-(J35)))^2)/2+(H35)*(MAX($D$16,(AF108)-(J35)))^3/3+(ABS(J108)^2)/($I$5*MAX(((F35)+(H35)*(MAX($D$16,(AF108)-(J35))))*(MAX($D$16,(AF108)-(J35))),0.000001)))*0.30600918)))))))/MAX(((G32)*(MAX($D$16,(AF108)-(K32)))^2)/2+(I32)*(MAX($D$16,(AF108)-(K32)))^3/3+(ABS(G108)^2)/($I$5*MAX(((G32)+(I32)*(MAX($D$16,(AF108)-(K32))))*(MAX($D$16,(AF108)-(K32))),0.000001)),0.000001)</f>
        <v>-0.31205130742549086</v>
      </c>
      <c r="W108">
        <f ca="1">ABS((IF(N6="None",P108,MAX(P108,Q108)))-D108)</f>
        <v>9.8556424882190186E-4</v>
      </c>
      <c r="X108">
        <f ca="1">ABS((IF(AND(N7="None",N8="None"),E108,IF(N8="None",S108,IF(N7="None",T108,MAX(S108,T108)))))-E108)</f>
        <v>6.8912579411062325E-4</v>
      </c>
      <c r="Y108">
        <f ca="1">IF($D$20=0,B108,IFERROR(IF(N6="None",1,MIN(0.98,MAX(0.02,B108+$D$14*((Q108-P108)/MAX(ABS(D108),1))))),B108))</f>
        <v>0.98</v>
      </c>
      <c r="Z108">
        <f ca="1">IF($D$20=0,C108,IFERROR(IF(AND(N7="None",N8="None"),C108,IF(N8="None",1,IF(N7="None",0,MIN(0.98,MAX(0.02,C108+$D$14*((T108-S108)/MAX(ABS(E108),1))))))),C108))</f>
        <v>0.98</v>
      </c>
      <c r="AA108">
        <f t="shared" ca="1" si="27"/>
        <v>640.05144357746235</v>
      </c>
      <c r="AB108">
        <f t="shared" ca="1" si="28"/>
        <v>639.97360688657432</v>
      </c>
      <c r="AC108">
        <f ca="1">IF($D$20=0,D108,IF(AC108=0,(IF(N6="None",P108,MAX(P108,Q108))),IF(ABS((IF(N6="None",P108,MAX(P108,Q108)))-AC108)&lt;$D$19,AC108,MAX((K31)+$D$16,AC108+$D$13*(((IF(N6="None",P108,MAX(P108,Q108)))-AC108))))))</f>
        <v>640.05143907335605</v>
      </c>
      <c r="AD108">
        <f ca="1">IF($D$20=0,E108,IF(AD108=0,(IF(AND(N7="None",N8="None"),E108,IF(N8="None",S108,IF(N7="None",T108,MAX(S108,T108))))),IF(ABS((IF(AND(N7="None",N8="None"),E108,IF(N8="None",S108,IF(N7="None",T108,MAX(S108,T108)))))-AD108)&lt;$D$19,AD108,MAX((K32)+$D$16,AD108+$D$13*(((IF(AND(N7="None",N8="None"),E108,IF(N8="None",S108,IF(N7="None",T108,MAX(S108,T108)))))-AD108))))))</f>
        <v>639.97361611804286</v>
      </c>
      <c r="AE108">
        <f ca="1">IF($D$20=0,D108,IF(AE108=0,O108,IF(ABS(U108)&lt;$D$19,AE108,MAX((K31)+$D$16,AE108+($D$13*(((O108)-AE108)+(U108*MAX(ABS(AE108-(K31)),1))))))))</f>
        <v>636.46252872339687</v>
      </c>
      <c r="AF108">
        <f ca="1">IF($D$20=0,E108,IF(AF108=0,R108,IF(ABS(V108)&lt;$D$19,AF108,MAX((K32)+$D$16,AF108+($D$13*(((R108)-AF108)+(V108*MAX(ABS(AF108-(K32)),1))))))))</f>
        <v>634.67707815303868</v>
      </c>
      <c r="AG108">
        <f ca="1">((G31)*(MAX($D$16,(AC108)-(K31)))^2)/2+(I31)*(MAX($D$16,(AC108)-(K31)))^3/3+(ABS(F108)^2)/($I$5*MAX(((G31)+(I31)*(MAX($D$16,(AC108)-(K31))))*(MAX($D$16,(AC108)-(K31))),0.000001))</f>
        <v>115.56869839074156</v>
      </c>
      <c r="AH108">
        <f ca="1">((G31)*(MAX($D$16,(AE108)-(K31)))^2)/2+(I31)*(MAX($D$16,(AE108)-(K31)))^3/3+(ABS(F108)^2)/($I$5*MAX(((G31)+(I31)*(MAX($D$16,(AE108)-(K31))))*(MAX($D$16,(AE108)-(K31))),0.000001))</f>
        <v>34.04098728388847</v>
      </c>
      <c r="AI108">
        <f ca="1">((G32)*(MAX($D$16,(AD108)-(K32)))^2)/2+(I32)*(MAX($D$16,(AD108)-(K32)))^3/3+(ABS(G108)^2)/($I$5*MAX(((G32)+(I32)*(MAX($D$16,(AD108)-(K32))))*(MAX($D$16,(AD108)-(K32))),0.000001))</f>
        <v>337.90121908451988</v>
      </c>
      <c r="AJ108">
        <f ca="1">((G32)*(MAX($D$16,(AF108)-(K32)))^2)/2+(I32)*(MAX($D$16,(AF108)-(K32)))^3/3+(ABS(G108)^2)/($I$5*MAX(((G32)+(I32)*(MAX($D$16,(AF108)-(K32))))*(MAX($D$16,(AF108)-(K32))),0.000001))</f>
        <v>49.33812018332047</v>
      </c>
      <c r="AK108" t="str">
        <f t="shared" ca="1" si="29"/>
        <v>Subcritical</v>
      </c>
      <c r="AL108" t="str">
        <f t="shared" ca="1" si="30"/>
        <v>Subcritical</v>
      </c>
      <c r="AM108">
        <f t="shared" ca="1" si="31"/>
        <v>640.05144357746235</v>
      </c>
      <c r="AN108">
        <f t="shared" ca="1" si="32"/>
        <v>639.97360688657432</v>
      </c>
      <c r="AO108">
        <f t="shared" ca="1" si="33"/>
        <v>6.9293943170123384E-6</v>
      </c>
      <c r="AP108">
        <f t="shared" ca="1" si="34"/>
        <v>1.4202259308149223E-5</v>
      </c>
    </row>
    <row r="109" spans="1:42" x14ac:dyDescent="0.35">
      <c r="A109">
        <v>66</v>
      </c>
      <c r="B109">
        <v>1</v>
      </c>
      <c r="C109">
        <f t="shared" ca="1" si="35"/>
        <v>0.98</v>
      </c>
      <c r="D109">
        <f t="shared" ca="1" si="36"/>
        <v>640.05144357746235</v>
      </c>
      <c r="E109">
        <f t="shared" ca="1" si="37"/>
        <v>639.97360688657432</v>
      </c>
      <c r="F109">
        <f t="shared" si="26"/>
        <v>51</v>
      </c>
      <c r="G109">
        <f>IF(N6="None",F109,MAX(0,F109*B109))</f>
        <v>51</v>
      </c>
      <c r="H109">
        <f>IF(N6="None",0,MAX(0,F109-G109))</f>
        <v>0</v>
      </c>
      <c r="I109">
        <f ca="1">IF(AND(N7="None",N8="None"),0,IF(N8="None",G109,IF(N7="None",0,MAX(0,G109*C109))))</f>
        <v>49.98</v>
      </c>
      <c r="J109">
        <f ca="1">IF(AND(N7="None",N8="None"),0,IF(N8="None",0,IF(N7="None",G109,MAX(0,G109-I109))))</f>
        <v>1.0200000000000031</v>
      </c>
      <c r="K109">
        <f>P5</f>
        <v>637</v>
      </c>
      <c r="L109">
        <f>P6</f>
        <v>637.1</v>
      </c>
      <c r="M109">
        <f>P7</f>
        <v>635.5</v>
      </c>
      <c r="N109">
        <f>P8</f>
        <v>631.54999999999995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636.85030574695588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640.0524282653289</v>
      </c>
      <c r="Q109">
        <f ca="1">L109+((ABS(H109)/MAX(((G33)+(I33)*(MAX($D$16,(L109)-(K33))))*(MAX($D$16,(L109)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AC109)-(J33))))*(MAX($D$16,(AC109)-(J33))),0.000001)),$D$9*((((ABS(H109)/MAX(((G33)+(I33)*(MAX($D$16,(L109)-(K33))))*(MAX($D$16,(L109)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L109)-(K33))))*(MAX($D$16,(L109)-(K33))),0.000001))^2)/(2*$I$5)))))+($D$10*(ABS((X33)-(W33))/90)*MAX(((ABS(H109)/MAX(((F33)+(H33)*(MAX($D$16,(AC109)-(J33))))*(MAX($D$16,(AC109)-(J33))),0.000001))^2)/(2*$I$5),((ABS(H109)/MAX(((G33)+(I33)*(MAX($D$16,(L109)-(K33))))*(MAX($D$16,(L109)-(K33))),0.000001))^2)/(2*$I$5)))+(($D$11*0.00000015*(ABS(G109)/MAX(ABS(F109),0.000001))^2*MAX(((ABS(H109)/MAX(((F33)+(H33)*(MAX($D$16,(AC109)-(J33))))*(MAX($D$16,(AC109)-(J33))),0.000001))^2)/(2*$I$5),((ABS(H109)/MAX(((G33)+(I33)*(MAX($D$16,(L109)-(K33))))*(MAX($D$16,(L109)-(K33))),0.000001))^2)/(2*$I$5))))-((ABS(H109)/MAX(((F33)+(H33)*(MAX($D$16,(AC109)-(J33))))*(MAX($D$16,(AC109)-(J33))),0.000001))^2)/(2*$I$5)</f>
        <v>637.1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635.55147030420267</v>
      </c>
      <c r="S109">
        <f ca="1">M109+((ABS(I109)/MAX(((G34)+(I34)*(MAX($D$16,(M109)-(K34))))*(MAX($D$16,(M109)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AD109)-(J34))))*(MAX($D$16,(AD109)-(J34))),0.000001)),$D$9*((((ABS(I109)/MAX(((G34)+(I34)*(MAX($D$16,(M109)-(K34))))*(MAX($D$16,(M109)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M109)-(K34))))*(MAX($D$16,(M109)-(K34))),0.000001))^2)/(2*$I$5)))))+($D$10*(ABS((X34)-(W34))/90)*MAX(((ABS(I109)/MAX(((F34)+(H34)*(MAX($D$16,(AD109)-(J34))))*(MAX($D$16,(AD109)-(J34))),0.000001))^2)/(2*$I$5),((ABS(I109)/MAX(((G34)+(I34)*(MAX($D$16,(M109)-(K34))))*(MAX($D$16,(M109)-(K34))),0.000001))^2)/(2*$I$5)))+(0)-((ABS(I109)/MAX(((F34)+(H34)*(MAX($D$16,(AD109)-(J34))))*(MAX($D$16,(AD109)-(J34))),0.000001))^2)/(2*$I$5)</f>
        <v>635.51127902344911</v>
      </c>
      <c r="T109">
        <f ca="1">N109+((ABS(J109)/MAX(((G35)+(I35)*(MAX($D$16,(N109)-(K35))))*(MAX($D$16,(N109)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AD109)-(J35))))*(MAX($D$16,(AD109)-(J35))),0.000001)),$D$9*((((ABS(J109)/MAX(((G35)+(I35)*(MAX($D$16,(N109)-(K35))))*(MAX($D$16,(N109)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N109)-(K35))))*(MAX($D$16,(N109)-(K35))),0.000001))^2)/(2*$I$5)))))+($D$10*(ABS((X35)-(W35))/90)*MAX(((ABS(J109)/MAX(((F35)+(H35)*(MAX($D$16,(AD109)-(J35))))*(MAX($D$16,(AD109)-(J35))),0.000001))^2)/(2*$I$5),((ABS(J109)/MAX(((G35)+(I35)*(MAX($D$16,(N109)-(K35))))*(MAX($D$16,(N109)-(K35))),0.000001))^2)/(2*$I$5)))+(($D$11*0.34699541*(ABS(I109)/MAX(ABS(G109),0.000001))^2*MAX(((ABS(J109)/MAX(((F35)+(H35)*(MAX($D$16,(AD109)-(J35))))*(MAX($D$16,(AD109)-(J35))),0.000001))^2)/(2*$I$5),((ABS(J109)/MAX(((G35)+(I35)*(MAX($D$16,(N109)-(K35))))*(MAX($D$16,(N109)-(K35))),0.000001))^2)/(2*$I$5))))-((ABS(J109)/MAX(((F35)+(H35)*(MAX($D$16,(AD109)-(J35))))*(MAX($D$16,(AD109)-(J35))),0.000001))^2)/(2*$I$5)</f>
        <v>639.97429104157129</v>
      </c>
      <c r="U109">
        <f ca="1">((((G31)*(MAX($D$16,(AE109)-(K31)))^2)/2+(I31)*(MAX($D$16,(AE109)-(K31)))^3/3+(ABS(F109)^2)/($I$5*MAX(((G31)+(I31)*(MAX($D$16,(AE109)-(K31))))*(MAX($D$16,(AE109)-(K31))),0.000001)))-(IF(N6="None",((((F32)*(MAX($D$16,(AE109)-(J32)))^2)/2+(H32)*(MAX($D$16,(AE109)-(J32)))^3/3+(ABS(G109)^2)/($I$5*MAX(((F32)+(H32)*(MAX($D$16,(AE109)-(J32))))*(MAX($D$16,(AE109)-(J32))),0.000001)))*0.72785025),(((((F32)*(MAX($D$16,(AE109)-(J32)))^2)/2+(H32)*(MAX($D$16,(AE109)-(J32)))^3/3+(ABS(G109)^2)/($I$5*MAX(((F32)+(H32)*(MAX($D$16,(AE109)-(J32))))*(MAX($D$16,(AE109)-(J32))),0.000001)))*0.72785025)+((((F33)*(MAX($D$16,(AE109)-(J33)))^2)/2+(H33)*(MAX($D$16,(AE109)-(J33)))^3/3+(ABS(H109)^2)/($I$5*MAX(((F33)+(H33)*(MAX($D$16,(AE109)-(J33))))*(MAX($D$16,(AE109)-(J33))),0.000001)))*0.99999971)))))/MAX(((G31)*(MAX($D$16,(AE109)-(K31)))^2)/2+(I31)*(MAX($D$16,(AE109)-(K31)))^3/3+(ABS(F109)^2)/($I$5*MAX(((G31)+(I31)*(MAX($D$16,(AE109)-(K31))))*(MAX($D$16,(AE109)-(K31))),0.000001)),0.000001)</f>
        <v>-0.17915078666665912</v>
      </c>
      <c r="V109">
        <f ca="1">((((G32)*(MAX($D$16,(AF109)-(K32)))^2)/2+(I32)*(MAX($D$16,(AF109)-(K32)))^3/3+(ABS(G109)^2)/($I$5*MAX(((G32)+(I32)*(MAX($D$16,(AF109)-(K32))))*(MAX($D$16,(AF109)-(K32))),0.000001)))-(IF(AND(N7="None",N8="None"),0,IF(N8="None",((((F34)*(MAX($D$16,(AF109)-(J34)))^2)/2+(H34)*(MAX($D$16,(AF109)-(J34)))^3/3+(ABS(I109)^2)/($I$5*MAX(((F34)+(H34)*(MAX($D$16,(AF109)-(J34))))*(MAX($D$16,(AF109)-(J34))),0.000001)))*1),IF(N7="None",((((F35)*(MAX($D$16,(AF109)-(J35)))^2)/2+(H35)*(MAX($D$16,(AF109)-(J35)))^3/3+(ABS(J109)^2)/($I$5*MAX(((F35)+(H35)*(MAX($D$16,(AF109)-(J35))))*(MAX($D$16,(AF109)-(J35))),0.000001)))*0.30600918),(((((F34)*(MAX($D$16,(AF109)-(J34)))^2)/2+(H34)*(MAX($D$16,(AF109)-(J34)))^3/3+(ABS(I109)^2)/($I$5*MAX(((F34)+(H34)*(MAX($D$16,(AF109)-(J34))))*(MAX($D$16,(AF109)-(J34))),0.000001)))*1)+((((F35)*(MAX($D$16,(AF109)-(J35)))^2)/2+(H35)*(MAX($D$16,(AF109)-(J35)))^3/3+(ABS(J109)^2)/($I$5*MAX(((F35)+(H35)*(MAX($D$16,(AF109)-(J35))))*(MAX($D$16,(AF109)-(J35))),0.000001)))*0.30600918)))))))/MAX(((G32)*(MAX($D$16,(AF109)-(K32)))^2)/2+(I32)*(MAX($D$16,(AF109)-(K32)))^3/3+(ABS(G109)^2)/($I$5*MAX(((G32)+(I32)*(MAX($D$16,(AF109)-(K32))))*(MAX($D$16,(AF109)-(K32))),0.000001)),0.000001)</f>
        <v>-0.31205130742549086</v>
      </c>
      <c r="W109">
        <f ca="1">ABS((IF(N6="None",P109,MAX(P109,Q109)))-D109)</f>
        <v>9.8468786654848373E-4</v>
      </c>
      <c r="X109">
        <f ca="1">ABS((IF(AND(N7="None",N8="None"),E109,IF(N8="None",S109,IF(N7="None",T109,MAX(S109,T109)))))-E109)</f>
        <v>6.8415499697493942E-4</v>
      </c>
      <c r="Y109">
        <f ca="1">IF($D$20=0,B109,IFERROR(IF(N6="None",1,MIN(0.98,MAX(0.02,B109+$D$14*((Q109-P109)/MAX(ABS(D109),1))))),B109))</f>
        <v>0.98</v>
      </c>
      <c r="Z109">
        <f ca="1">IF($D$20=0,C109,IFERROR(IF(AND(N7="None",N8="None"),C109,IF(N8="None",1,IF(N7="None",0,MIN(0.98,MAX(0.02,C109+$D$14*((T109-S109)/MAX(ABS(E109),1))))))),C109))</f>
        <v>0.98</v>
      </c>
      <c r="AA109">
        <f t="shared" ca="1" si="27"/>
        <v>640.051439034797</v>
      </c>
      <c r="AB109">
        <f t="shared" ca="1" si="28"/>
        <v>639.97360887233765</v>
      </c>
      <c r="AC109">
        <f ca="1">IF($D$20=0,D109,IF(AC109=0,(IF(N6="None",P109,MAX(P109,Q109))),IF(ABS((IF(N6="None",P109,MAX(P109,Q109)))-AC109)&lt;$D$19,AC109,MAX((K31)+$D$16,AC109+$D$13*(((IF(N6="None",P109,MAX(P109,Q109)))-AC109))))))</f>
        <v>640.05143059841839</v>
      </c>
      <c r="AD109">
        <f ca="1">IF($D$20=0,E109,IF(AD109=0,(IF(AND(N7="None",N8="None"),E109,IF(N8="None",S109,IF(N7="None",T109,MAX(S109,T109))))),IF(ABS((IF(AND(N7="None",N8="None"),E109,IF(N8="None",S109,IF(N7="None",T109,MAX(S109,T109)))))-AD109)&lt;$D$19,AD109,MAX((K32)+$D$16,AD109+$D$13*(((IF(AND(N7="None",N8="None"),E109,IF(N8="None",S109,IF(N7="None",T109,MAX(S109,T109)))))-AD109))))))</f>
        <v>639.97361256018371</v>
      </c>
      <c r="AE109">
        <f ca="1">IF($D$20=0,D109,IF(AE109=0,O109,IF(ABS(U109)&lt;$D$19,AE109,MAX((K31)+$D$16,AE109+($D$13*(((O109)-AE109)+(U109*MAX(ABS(AE109-(K31)),1))))))))</f>
        <v>636.46252872339687</v>
      </c>
      <c r="AF109">
        <f ca="1">IF($D$20=0,E109,IF(AF109=0,R109,IF(ABS(V109)&lt;$D$19,AF109,MAX((K32)+$D$16,AF109+($D$13*(((R109)-AF109)+(V109*MAX(ABS(AF109-(K32)),1))))))))</f>
        <v>634.67707815303868</v>
      </c>
      <c r="AG109">
        <f ca="1">((G31)*(MAX($D$16,(AC109)-(K31)))^2)/2+(I31)*(MAX($D$16,(AC109)-(K31)))^3/3+(ABS(F109)^2)/($I$5*MAX(((G31)+(I31)*(MAX($D$16,(AC109)-(K31))))*(MAX($D$16,(AC109)-(K31))),0.000001))</f>
        <v>115.56838897364514</v>
      </c>
      <c r="AH109">
        <f ca="1">((G31)*(MAX($D$16,(AE109)-(K31)))^2)/2+(I31)*(MAX($D$16,(AE109)-(K31)))^3/3+(ABS(F109)^2)/($I$5*MAX(((G31)+(I31)*(MAX($D$16,(AE109)-(K31))))*(MAX($D$16,(AE109)-(K31))),0.000001))</f>
        <v>34.04098728388847</v>
      </c>
      <c r="AI109">
        <f ca="1">((G32)*(MAX($D$16,(AD109)-(K32)))^2)/2+(I32)*(MAX($D$16,(AD109)-(K32)))^3/3+(ABS(G109)^2)/($I$5*MAX(((G32)+(I32)*(MAX($D$16,(AD109)-(K32))))*(MAX($D$16,(AD109)-(K32))),0.000001))</f>
        <v>337.90092642083465</v>
      </c>
      <c r="AJ109">
        <f ca="1">((G32)*(MAX($D$16,(AF109)-(K32)))^2)/2+(I32)*(MAX($D$16,(AF109)-(K32)))^3/3+(ABS(G109)^2)/($I$5*MAX(((G32)+(I32)*(MAX($D$16,(AF109)-(K32))))*(MAX($D$16,(AF109)-(K32))),0.000001))</f>
        <v>49.33812018332047</v>
      </c>
      <c r="AK109" t="str">
        <f t="shared" ca="1" si="29"/>
        <v>Subcritical</v>
      </c>
      <c r="AL109" t="str">
        <f t="shared" ca="1" si="30"/>
        <v>Subcritical</v>
      </c>
      <c r="AM109">
        <f t="shared" ca="1" si="31"/>
        <v>640.051439034797</v>
      </c>
      <c r="AN109">
        <f t="shared" ca="1" si="32"/>
        <v>639.97360887233765</v>
      </c>
      <c r="AO109">
        <f t="shared" ca="1" si="33"/>
        <v>1.2979043958694092E-5</v>
      </c>
      <c r="AP109">
        <f t="shared" ca="1" si="34"/>
        <v>5.67360939385253E-6</v>
      </c>
    </row>
    <row r="110" spans="1:42" x14ac:dyDescent="0.35">
      <c r="A110">
        <v>67</v>
      </c>
      <c r="B110">
        <v>1</v>
      </c>
      <c r="C110">
        <f t="shared" ca="1" si="35"/>
        <v>0.98</v>
      </c>
      <c r="D110">
        <f t="shared" ca="1" si="36"/>
        <v>640.051439034797</v>
      </c>
      <c r="E110">
        <f t="shared" ca="1" si="37"/>
        <v>639.97360887233765</v>
      </c>
      <c r="F110">
        <f t="shared" si="26"/>
        <v>51</v>
      </c>
      <c r="G110">
        <f>IF(N6="None",F110,MAX(0,F110*B110))</f>
        <v>51</v>
      </c>
      <c r="H110">
        <f>IF(N6="None",0,MAX(0,F110-G110))</f>
        <v>0</v>
      </c>
      <c r="I110">
        <f ca="1">IF(AND(N7="None",N8="None"),0,IF(N8="None",G110,IF(N7="None",0,MAX(0,G110*C110))))</f>
        <v>49.98</v>
      </c>
      <c r="J110">
        <f ca="1">IF(AND(N7="None",N8="None"),0,IF(N8="None",0,IF(N7="None",G110,MAX(0,G110-I110))))</f>
        <v>1.0200000000000031</v>
      </c>
      <c r="K110">
        <f>P5</f>
        <v>637</v>
      </c>
      <c r="L110">
        <f>P6</f>
        <v>637.1</v>
      </c>
      <c r="M110">
        <f>P7</f>
        <v>635.5</v>
      </c>
      <c r="N110">
        <f>P8</f>
        <v>631.54999999999995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636.85030574695588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640.05241557803402</v>
      </c>
      <c r="Q110">
        <f ca="1">L110+((ABS(H110)/MAX(((G33)+(I33)*(MAX($D$16,(L110)-(K33))))*(MAX($D$16,(L110)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AC110)-(J33))))*(MAX($D$16,(AC110)-(J33))),0.000001)),$D$9*((((ABS(H110)/MAX(((G33)+(I33)*(MAX($D$16,(L110)-(K33))))*(MAX($D$16,(L110)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L110)-(K33))))*(MAX($D$16,(L110)-(K33))),0.000001))^2)/(2*$I$5)))))+($D$10*(ABS((X33)-(W33))/90)*MAX(((ABS(H110)/MAX(((F33)+(H33)*(MAX($D$16,(AC110)-(J33))))*(MAX($D$16,(AC110)-(J33))),0.000001))^2)/(2*$I$5),((ABS(H110)/MAX(((G33)+(I33)*(MAX($D$16,(L110)-(K33))))*(MAX($D$16,(L110)-(K33))),0.000001))^2)/(2*$I$5)))+(($D$11*0.00000015*(ABS(G110)/MAX(ABS(F110),0.000001))^2*MAX(((ABS(H110)/MAX(((F33)+(H33)*(MAX($D$16,(AC110)-(J33))))*(MAX($D$16,(AC110)-(J33))),0.000001))^2)/(2*$I$5),((ABS(H110)/MAX(((G33)+(I33)*(MAX($D$16,(L110)-(K33))))*(MAX($D$16,(L110)-(K33))),0.000001))^2)/(2*$I$5))))-((ABS(H110)/MAX(((F33)+(H33)*(MAX($D$16,(AC110)-(J33))))*(MAX($D$16,(AC110)-(J33))),0.000001))^2)/(2*$I$5)</f>
        <v>637.1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635.55147030420267</v>
      </c>
      <c r="S110">
        <f ca="1">M110+((ABS(I110)/MAX(((G34)+(I34)*(MAX($D$16,(M110)-(K34))))*(MAX($D$16,(M110)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AD110)-(J34))))*(MAX($D$16,(AD110)-(J34))),0.000001)),$D$9*((((ABS(I110)/MAX(((G34)+(I34)*(MAX($D$16,(M110)-(K34))))*(MAX($D$16,(M110)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M110)-(K34))))*(MAX($D$16,(M110)-(K34))),0.000001))^2)/(2*$I$5)))))+($D$10*(ABS((X34)-(W34))/90)*MAX(((ABS(I110)/MAX(((F34)+(H34)*(MAX($D$16,(AD110)-(J34))))*(MAX($D$16,(AD110)-(J34))),0.000001))^2)/(2*$I$5),((ABS(I110)/MAX(((G34)+(I34)*(MAX($D$16,(M110)-(K34))))*(MAX($D$16,(M110)-(K34))),0.000001))^2)/(2*$I$5)))+(0)-((ABS(I110)/MAX(((F34)+(H34)*(MAX($D$16,(AD110)-(J34))))*(MAX($D$16,(AD110)-(J34))),0.000001))^2)/(2*$I$5)</f>
        <v>635.51127900653842</v>
      </c>
      <c r="T110">
        <f ca="1">N110+((ABS(J110)/MAX(((G35)+(I35)*(MAX($D$16,(N110)-(K35))))*(MAX($D$16,(N110)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AD110)-(J35))))*(MAX($D$16,(AD110)-(J35))),0.000001)),$D$9*((((ABS(J110)/MAX(((G35)+(I35)*(MAX($D$16,(N110)-(K35))))*(MAX($D$16,(N110)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N110)-(K35))))*(MAX($D$16,(N110)-(K35))),0.000001))^2)/(2*$I$5)))))+($D$10*(ABS((X35)-(W35))/90)*MAX(((ABS(J110)/MAX(((F35)+(H35)*(MAX($D$16,(AD110)-(J35))))*(MAX($D$16,(AD110)-(J35))),0.000001))^2)/(2*$I$5),((ABS(J110)/MAX(((G35)+(I35)*(MAX($D$16,(N110)-(K35))))*(MAX($D$16,(N110)-(K35))),0.000001))^2)/(2*$I$5)))+(($D$11*0.34699541*(ABS(I110)/MAX(ABS(G110),0.000001))^2*MAX(((ABS(J110)/MAX(((F35)+(H35)*(MAX($D$16,(AD110)-(J35))))*(MAX($D$16,(AD110)-(J35))),0.000001))^2)/(2*$I$5),((ABS(J110)/MAX(((G35)+(I35)*(MAX($D$16,(N110)-(K35))))*(MAX($D$16,(N110)-(K35))),0.000001))^2)/(2*$I$5))))-((ABS(J110)/MAX(((F35)+(H35)*(MAX($D$16,(AD110)-(J35))))*(MAX($D$16,(AD110)-(J35))),0.000001))^2)/(2*$I$5)</f>
        <v>639.97429104156515</v>
      </c>
      <c r="U110">
        <f ca="1">((((G31)*(MAX($D$16,(AE110)-(K31)))^2)/2+(I31)*(MAX($D$16,(AE110)-(K31)))^3/3+(ABS(F110)^2)/($I$5*MAX(((G31)+(I31)*(MAX($D$16,(AE110)-(K31))))*(MAX($D$16,(AE110)-(K31))),0.000001)))-(IF(N6="None",((((F32)*(MAX($D$16,(AE110)-(J32)))^2)/2+(H32)*(MAX($D$16,(AE110)-(J32)))^3/3+(ABS(G110)^2)/($I$5*MAX(((F32)+(H32)*(MAX($D$16,(AE110)-(J32))))*(MAX($D$16,(AE110)-(J32))),0.000001)))*0.72785025),(((((F32)*(MAX($D$16,(AE110)-(J32)))^2)/2+(H32)*(MAX($D$16,(AE110)-(J32)))^3/3+(ABS(G110)^2)/($I$5*MAX(((F32)+(H32)*(MAX($D$16,(AE110)-(J32))))*(MAX($D$16,(AE110)-(J32))),0.000001)))*0.72785025)+((((F33)*(MAX($D$16,(AE110)-(J33)))^2)/2+(H33)*(MAX($D$16,(AE110)-(J33)))^3/3+(ABS(H110)^2)/($I$5*MAX(((F33)+(H33)*(MAX($D$16,(AE110)-(J33))))*(MAX($D$16,(AE110)-(J33))),0.000001)))*0.99999971)))))/MAX(((G31)*(MAX($D$16,(AE110)-(K31)))^2)/2+(I31)*(MAX($D$16,(AE110)-(K31)))^3/3+(ABS(F110)^2)/($I$5*MAX(((G31)+(I31)*(MAX($D$16,(AE110)-(K31))))*(MAX($D$16,(AE110)-(K31))),0.000001)),0.000001)</f>
        <v>-0.17915078666665912</v>
      </c>
      <c r="V110">
        <f ca="1">((((G32)*(MAX($D$16,(AF110)-(K32)))^2)/2+(I32)*(MAX($D$16,(AF110)-(K32)))^3/3+(ABS(G110)^2)/($I$5*MAX(((G32)+(I32)*(MAX($D$16,(AF110)-(K32))))*(MAX($D$16,(AF110)-(K32))),0.000001)))-(IF(AND(N7="None",N8="None"),0,IF(N8="None",((((F34)*(MAX($D$16,(AF110)-(J34)))^2)/2+(H34)*(MAX($D$16,(AF110)-(J34)))^3/3+(ABS(I110)^2)/($I$5*MAX(((F34)+(H34)*(MAX($D$16,(AF110)-(J34))))*(MAX($D$16,(AF110)-(J34))),0.000001)))*1),IF(N7="None",((((F35)*(MAX($D$16,(AF110)-(J35)))^2)/2+(H35)*(MAX($D$16,(AF110)-(J35)))^3/3+(ABS(J110)^2)/($I$5*MAX(((F35)+(H35)*(MAX($D$16,(AF110)-(J35))))*(MAX($D$16,(AF110)-(J35))),0.000001)))*0.30600918),(((((F34)*(MAX($D$16,(AF110)-(J34)))^2)/2+(H34)*(MAX($D$16,(AF110)-(J34)))^3/3+(ABS(I110)^2)/($I$5*MAX(((F34)+(H34)*(MAX($D$16,(AF110)-(J34))))*(MAX($D$16,(AF110)-(J34))),0.000001)))*1)+((((F35)*(MAX($D$16,(AF110)-(J35)))^2)/2+(H35)*(MAX($D$16,(AF110)-(J35)))^3/3+(ABS(J110)^2)/($I$5*MAX(((F35)+(H35)*(MAX($D$16,(AF110)-(J35))))*(MAX($D$16,(AF110)-(J35))),0.000001)))*0.30600918)))))))/MAX(((G32)*(MAX($D$16,(AF110)-(K32)))^2)/2+(I32)*(MAX($D$16,(AF110)-(K32)))^3/3+(ABS(G110)^2)/($I$5*MAX(((G32)+(I32)*(MAX($D$16,(AF110)-(K32))))*(MAX($D$16,(AF110)-(K32))),0.000001)),0.000001)</f>
        <v>-0.31205130742549086</v>
      </c>
      <c r="W110">
        <f ca="1">ABS((IF(N6="None",P110,MAX(P110,Q110)))-D110)</f>
        <v>9.7654323701590329E-4</v>
      </c>
      <c r="X110">
        <f ca="1">ABS((IF(AND(N7="None",N8="None"),E110,IF(N8="None",S110,IF(N7="None",T110,MAX(S110,T110)))))-E110)</f>
        <v>6.8216922750252706E-4</v>
      </c>
      <c r="Y110">
        <f ca="1">IF($D$20=0,B110,IFERROR(IF(N6="None",1,MIN(0.98,MAX(0.02,B110+$D$14*((Q110-P110)/MAX(ABS(D110),1))))),B110))</f>
        <v>0.98</v>
      </c>
      <c r="Z110">
        <f ca="1">IF($D$20=0,C110,IFERROR(IF(AND(N7="None",N8="None"),C110,IF(N8="None",1,IF(N7="None",0,MIN(0.98,MAX(0.02,C110+$D$14*((T110-S110)/MAX(ABS(E110),1))))))),C110))</f>
        <v>0.98</v>
      </c>
      <c r="AA110">
        <f t="shared" ca="1" si="27"/>
        <v>640.0515560609922</v>
      </c>
      <c r="AB110">
        <f t="shared" ca="1" si="28"/>
        <v>639.97360896896203</v>
      </c>
      <c r="AC110">
        <f ca="1">IF($D$20=0,D110,IF(AC110=0,(IF(N6="None",P110,MAX(P110,Q110))),IF(ABS((IF(N6="None",P110,MAX(P110,Q110)))-AC110)&lt;$D$19,AC110,MAX((K31)+$D$16,AC110+$D$13*(((IF(N6="None",P110,MAX(P110,Q110)))-AC110))))))</f>
        <v>640.05177339535476</v>
      </c>
      <c r="AD110">
        <f ca="1">IF($D$20=0,E110,IF(AD110=0,(IF(AND(N7="None",N8="None"),E110,IF(N8="None",S110,IF(N7="None",T110,MAX(S110,T110))))),IF(ABS((IF(AND(N7="None",N8="None"),E110,IF(N8="None",S110,IF(N7="None",T110,MAX(S110,T110)))))-AD110)&lt;$D$19,AD110,MAX((K32)+$D$16,AD110+$D$13*(((IF(AND(N7="None",N8="None"),E110,IF(N8="None",S110,IF(N7="None",T110,MAX(S110,T110)))))-AD110))))))</f>
        <v>639.97360914840715</v>
      </c>
      <c r="AE110">
        <f ca="1">IF($D$20=0,D110,IF(AE110=0,O110,IF(ABS(U110)&lt;$D$19,AE110,MAX((K31)+$D$16,AE110+($D$13*(((O110)-AE110)+(U110*MAX(ABS(AE110-(K31)),1))))))))</f>
        <v>636.46252872339687</v>
      </c>
      <c r="AF110">
        <f ca="1">IF($D$20=0,E110,IF(AF110=0,R110,IF(ABS(V110)&lt;$D$19,AF110,MAX((K32)+$D$16,AF110+($D$13*(((R110)-AF110)+(V110*MAX(ABS(AF110-(K32)),1))))))))</f>
        <v>634.67707815303868</v>
      </c>
      <c r="AG110">
        <f ca="1">((G31)*(MAX($D$16,(AC110)-(K31)))^2)/2+(I31)*(MAX($D$16,(AC110)-(K31)))^3/3+(ABS(F110)^2)/($I$5*MAX(((G31)+(I31)*(MAX($D$16,(AC110)-(K31))))*(MAX($D$16,(AC110)-(K31))),0.000001))</f>
        <v>115.5809047735182</v>
      </c>
      <c r="AH110">
        <f ca="1">((G31)*(MAX($D$16,(AE110)-(K31)))^2)/2+(I31)*(MAX($D$16,(AE110)-(K31)))^3/3+(ABS(F110)^2)/($I$5*MAX(((G31)+(I31)*(MAX($D$16,(AE110)-(K31))))*(MAX($D$16,(AE110)-(K31))),0.000001))</f>
        <v>34.04098728388847</v>
      </c>
      <c r="AI110">
        <f ca="1">((G32)*(MAX($D$16,(AD110)-(K32)))^2)/2+(I32)*(MAX($D$16,(AD110)-(K32)))^3/3+(ABS(G110)^2)/($I$5*MAX(((G32)+(I32)*(MAX($D$16,(AD110)-(K32))))*(MAX($D$16,(AD110)-(K32))),0.000001))</f>
        <v>337.90064577378701</v>
      </c>
      <c r="AJ110">
        <f ca="1">((G32)*(MAX($D$16,(AF110)-(K32)))^2)/2+(I32)*(MAX($D$16,(AF110)-(K32)))^3/3+(ABS(G110)^2)/($I$5*MAX(((G32)+(I32)*(MAX($D$16,(AF110)-(K32))))*(MAX($D$16,(AF110)-(K32))),0.000001))</f>
        <v>49.33812018332047</v>
      </c>
      <c r="AK110" t="str">
        <f t="shared" ca="1" si="29"/>
        <v>Subcritical</v>
      </c>
      <c r="AL110" t="str">
        <f t="shared" ca="1" si="30"/>
        <v>Subcritical</v>
      </c>
      <c r="AM110">
        <f t="shared" ca="1" si="31"/>
        <v>640.0515560609922</v>
      </c>
      <c r="AN110">
        <f t="shared" ca="1" si="32"/>
        <v>639.97360896896203</v>
      </c>
      <c r="AO110">
        <f t="shared" ca="1" si="33"/>
        <v>3.3436055775837303E-4</v>
      </c>
      <c r="AP110">
        <f t="shared" ca="1" si="34"/>
        <v>2.7606949970504502E-7</v>
      </c>
    </row>
    <row r="111" spans="1:42" x14ac:dyDescent="0.35">
      <c r="A111">
        <v>68</v>
      </c>
      <c r="B111">
        <v>1</v>
      </c>
      <c r="C111">
        <f t="shared" ca="1" si="35"/>
        <v>0.98</v>
      </c>
      <c r="D111">
        <f t="shared" ca="1" si="36"/>
        <v>640.0515560609922</v>
      </c>
      <c r="E111">
        <f t="shared" ca="1" si="37"/>
        <v>639.97360896896203</v>
      </c>
      <c r="F111">
        <f t="shared" si="26"/>
        <v>51</v>
      </c>
      <c r="G111">
        <f>IF(N6="None",F111,MAX(0,F111*B111))</f>
        <v>51</v>
      </c>
      <c r="H111">
        <f>IF(N6="None",0,MAX(0,F111-G111))</f>
        <v>0</v>
      </c>
      <c r="I111">
        <f ca="1">IF(AND(N7="None",N8="None"),0,IF(N8="None",G111,IF(N7="None",0,MAX(0,G111*C111))))</f>
        <v>49.98</v>
      </c>
      <c r="J111">
        <f ca="1">IF(AND(N7="None",N8="None"),0,IF(N8="None",0,IF(N7="None",G111,MAX(0,G111-I111))))</f>
        <v>1.0200000000000031</v>
      </c>
      <c r="K111">
        <f>P5</f>
        <v>637</v>
      </c>
      <c r="L111">
        <f>P6</f>
        <v>637.1</v>
      </c>
      <c r="M111">
        <f>P7</f>
        <v>635.5</v>
      </c>
      <c r="N111">
        <f>P8</f>
        <v>631.54999999999995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636.85030574695588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640.05241249501228</v>
      </c>
      <c r="Q111">
        <f ca="1">L111+((ABS(H111)/MAX(((G33)+(I33)*(MAX($D$16,(L111)-(K33))))*(MAX($D$16,(L111)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AC111)-(J33))))*(MAX($D$16,(AC111)-(J33))),0.000001)),$D$9*((((ABS(H111)/MAX(((G33)+(I33)*(MAX($D$16,(L111)-(K33))))*(MAX($D$16,(L111)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L111)-(K33))))*(MAX($D$16,(L111)-(K33))),0.000001))^2)/(2*$I$5)))))+($D$10*(ABS((X33)-(W33))/90)*MAX(((ABS(H111)/MAX(((F33)+(H33)*(MAX($D$16,(AC111)-(J33))))*(MAX($D$16,(AC111)-(J33))),0.000001))^2)/(2*$I$5),((ABS(H111)/MAX(((G33)+(I33)*(MAX($D$16,(L111)-(K33))))*(MAX($D$16,(L111)-(K33))),0.000001))^2)/(2*$I$5)))+(($D$11*0.00000015*(ABS(G111)/MAX(ABS(F111),0.000001))^2*MAX(((ABS(H111)/MAX(((F33)+(H33)*(MAX($D$16,(AC111)-(J33))))*(MAX($D$16,(AC111)-(J33))),0.000001))^2)/(2*$I$5),((ABS(H111)/MAX(((G33)+(I33)*(MAX($D$16,(L111)-(K33))))*(MAX($D$16,(L111)-(K33))),0.000001))^2)/(2*$I$5))))-((ABS(H111)/MAX(((F33)+(H33)*(MAX($D$16,(AC111)-(J33))))*(MAX($D$16,(AC111)-(J33))),0.000001))^2)/(2*$I$5)</f>
        <v>637.1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635.55147030420267</v>
      </c>
      <c r="S111">
        <f ca="1">M111+((ABS(I111)/MAX(((G34)+(I34)*(MAX($D$16,(M111)-(K34))))*(MAX($D$16,(M111)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AD111)-(J34))))*(MAX($D$16,(AD111)-(J34))),0.000001)),$D$9*((((ABS(I111)/MAX(((G34)+(I34)*(MAX($D$16,(M111)-(K34))))*(MAX($D$16,(M111)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M111)-(K34))))*(MAX($D$16,(M111)-(K34))),0.000001))^2)/(2*$I$5)))))+($D$10*(ABS((X34)-(W34))/90)*MAX(((ABS(I111)/MAX(((F34)+(H34)*(MAX($D$16,(AD111)-(J34))))*(MAX($D$16,(AD111)-(J34))),0.000001))^2)/(2*$I$5),((ABS(I111)/MAX(((G34)+(I34)*(MAX($D$16,(M111)-(K34))))*(MAX($D$16,(M111)-(K34))),0.000001))^2)/(2*$I$5)))+(0)-((ABS(I111)/MAX(((F34)+(H34)*(MAX($D$16,(AD111)-(J34))))*(MAX($D$16,(AD111)-(J34))),0.000001))^2)/(2*$I$5)</f>
        <v>635.51127899031417</v>
      </c>
      <c r="T111">
        <f ca="1">N111+((ABS(J111)/MAX(((G35)+(I35)*(MAX($D$16,(N111)-(K35))))*(MAX($D$16,(N111)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AD111)-(J35))))*(MAX($D$16,(AD111)-(J35))),0.000001)),$D$9*((((ABS(J111)/MAX(((G35)+(I35)*(MAX($D$16,(N111)-(K35))))*(MAX($D$16,(N111)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N111)-(K35))))*(MAX($D$16,(N111)-(K35))),0.000001))^2)/(2*$I$5)))))+($D$10*(ABS((X35)-(W35))/90)*MAX(((ABS(J111)/MAX(((F35)+(H35)*(MAX($D$16,(AD111)-(J35))))*(MAX($D$16,(AD111)-(J35))),0.000001))^2)/(2*$I$5),((ABS(J111)/MAX(((G35)+(I35)*(MAX($D$16,(N111)-(K35))))*(MAX($D$16,(N111)-(K35))),0.000001))^2)/(2*$I$5)))+(($D$11*0.34699541*(ABS(I111)/MAX(ABS(G111),0.000001))^2*MAX(((ABS(J111)/MAX(((F35)+(H35)*(MAX($D$16,(AD111)-(J35))))*(MAX($D$16,(AD111)-(J35))),0.000001))^2)/(2*$I$5),((ABS(J111)/MAX(((G35)+(I35)*(MAX($D$16,(N111)-(K35))))*(MAX($D$16,(N111)-(K35))),0.000001))^2)/(2*$I$5))))-((ABS(J111)/MAX(((F35)+(H35)*(MAX($D$16,(AD111)-(J35))))*(MAX($D$16,(AD111)-(J35))),0.000001))^2)/(2*$I$5)</f>
        <v>639.97429104155924</v>
      </c>
      <c r="U111">
        <f ca="1">((((G31)*(MAX($D$16,(AE111)-(K31)))^2)/2+(I31)*(MAX($D$16,(AE111)-(K31)))^3/3+(ABS(F111)^2)/($I$5*MAX(((G31)+(I31)*(MAX($D$16,(AE111)-(K31))))*(MAX($D$16,(AE111)-(K31))),0.000001)))-(IF(N6="None",((((F32)*(MAX($D$16,(AE111)-(J32)))^2)/2+(H32)*(MAX($D$16,(AE111)-(J32)))^3/3+(ABS(G111)^2)/($I$5*MAX(((F32)+(H32)*(MAX($D$16,(AE111)-(J32))))*(MAX($D$16,(AE111)-(J32))),0.000001)))*0.72785025),(((((F32)*(MAX($D$16,(AE111)-(J32)))^2)/2+(H32)*(MAX($D$16,(AE111)-(J32)))^3/3+(ABS(G111)^2)/($I$5*MAX(((F32)+(H32)*(MAX($D$16,(AE111)-(J32))))*(MAX($D$16,(AE111)-(J32))),0.000001)))*0.72785025)+((((F33)*(MAX($D$16,(AE111)-(J33)))^2)/2+(H33)*(MAX($D$16,(AE111)-(J33)))^3/3+(ABS(H111)^2)/($I$5*MAX(((F33)+(H33)*(MAX($D$16,(AE111)-(J33))))*(MAX($D$16,(AE111)-(J33))),0.000001)))*0.99999971)))))/MAX(((G31)*(MAX($D$16,(AE111)-(K31)))^2)/2+(I31)*(MAX($D$16,(AE111)-(K31)))^3/3+(ABS(F111)^2)/($I$5*MAX(((G31)+(I31)*(MAX($D$16,(AE111)-(K31))))*(MAX($D$16,(AE111)-(K31))),0.000001)),0.000001)</f>
        <v>-0.17915078666665912</v>
      </c>
      <c r="V111">
        <f ca="1">((((G32)*(MAX($D$16,(AF111)-(K32)))^2)/2+(I32)*(MAX($D$16,(AF111)-(K32)))^3/3+(ABS(G111)^2)/($I$5*MAX(((G32)+(I32)*(MAX($D$16,(AF111)-(K32))))*(MAX($D$16,(AF111)-(K32))),0.000001)))-(IF(AND(N7="None",N8="None"),0,IF(N8="None",((((F34)*(MAX($D$16,(AF111)-(J34)))^2)/2+(H34)*(MAX($D$16,(AF111)-(J34)))^3/3+(ABS(I111)^2)/($I$5*MAX(((F34)+(H34)*(MAX($D$16,(AF111)-(J34))))*(MAX($D$16,(AF111)-(J34))),0.000001)))*1),IF(N7="None",((((F35)*(MAX($D$16,(AF111)-(J35)))^2)/2+(H35)*(MAX($D$16,(AF111)-(J35)))^3/3+(ABS(J111)^2)/($I$5*MAX(((F35)+(H35)*(MAX($D$16,(AF111)-(J35))))*(MAX($D$16,(AF111)-(J35))),0.000001)))*0.30600918),(((((F34)*(MAX($D$16,(AF111)-(J34)))^2)/2+(H34)*(MAX($D$16,(AF111)-(J34)))^3/3+(ABS(I111)^2)/($I$5*MAX(((F34)+(H34)*(MAX($D$16,(AF111)-(J34))))*(MAX($D$16,(AF111)-(J34))),0.000001)))*1)+((((F35)*(MAX($D$16,(AF111)-(J35)))^2)/2+(H35)*(MAX($D$16,(AF111)-(J35)))^3/3+(ABS(J111)^2)/($I$5*MAX(((F35)+(H35)*(MAX($D$16,(AF111)-(J35))))*(MAX($D$16,(AF111)-(J35))),0.000001)))*0.30600918)))))))/MAX(((G32)*(MAX($D$16,(AF111)-(K32)))^2)/2+(I32)*(MAX($D$16,(AF111)-(K32)))^3/3+(ABS(G111)^2)/($I$5*MAX(((G32)+(I32)*(MAX($D$16,(AF111)-(K32))))*(MAX($D$16,(AF111)-(K32))),0.000001)),0.000001)</f>
        <v>-0.31205130742549086</v>
      </c>
      <c r="W111">
        <f ca="1">ABS((IF(N6="None",P111,MAX(P111,Q111)))-D111)</f>
        <v>8.5643402007917757E-4</v>
      </c>
      <c r="X111">
        <f ca="1">ABS((IF(AND(N7="None",N8="None"),E111,IF(N8="None",S111,IF(N7="None",T111,MAX(S111,T111)))))-E111)</f>
        <v>6.8207259721475566E-4</v>
      </c>
      <c r="Y111">
        <f ca="1">IF($D$20=0,B111,IFERROR(IF(N6="None",1,MIN(0.98,MAX(0.02,B111+$D$14*((Q111-P111)/MAX(ABS(D111),1))))),B111))</f>
        <v>0.98</v>
      </c>
      <c r="Z111">
        <f ca="1">IF($D$20=0,C111,IFERROR(IF(AND(N7="None",N8="None"),C111,IF(N8="None",1,IF(N7="None",0,MIN(0.98,MAX(0.02,C111+$D$14*((T111-S111)/MAX(ABS(E111),1))))))),C111))</f>
        <v>0.98</v>
      </c>
      <c r="AA111">
        <f t="shared" ca="1" si="27"/>
        <v>640.0516299848631</v>
      </c>
      <c r="AB111">
        <f t="shared" ca="1" si="28"/>
        <v>639.97360788612582</v>
      </c>
      <c r="AC111">
        <f ca="1">IF($D$20=0,D111,IF(AC111=0,(IF(N6="None",P111,MAX(P111,Q111))),IF(ABS((IF(N6="None",P111,MAX(P111,Q111)))-AC111)&lt;$D$19,AC111,MAX((K31)+$D$16,AC111+$D$13*(((IF(N6="None",P111,MAX(P111,Q111)))-AC111))))))</f>
        <v>640.05176727205185</v>
      </c>
      <c r="AD111">
        <f ca="1">IF($D$20=0,E111,IF(AD111=0,(IF(AND(N7="None",N8="None"),E111,IF(N8="None",S111,IF(N7="None",T111,MAX(S111,T111))))),IF(ABS((IF(AND(N7="None",N8="None"),E111,IF(N8="None",S111,IF(N7="None",T111,MAX(S111,T111)))))-AD111)&lt;$D$19,AD111,MAX((K32)+$D$16,AD111+$D$13*(((IF(AND(N7="None",N8="None"),E111,IF(N8="None",S111,IF(N7="None",T111,MAX(S111,T111)))))-AD111))))))</f>
        <v>639.97360587514424</v>
      </c>
      <c r="AE111">
        <f ca="1">IF($D$20=0,D111,IF(AE111=0,O111,IF(ABS(U111)&lt;$D$19,AE111,MAX((K31)+$D$16,AE111+($D$13*(((O111)-AE111)+(U111*MAX(ABS(AE111-(K31)),1))))))))</f>
        <v>636.46252872339687</v>
      </c>
      <c r="AF111">
        <f ca="1">IF($D$20=0,E111,IF(AF111=0,R111,IF(ABS(V111)&lt;$D$19,AF111,MAX((K32)+$D$16,AF111+($D$13*(((R111)-AF111)+(V111*MAX(ABS(AF111-(K32)),1))))))))</f>
        <v>634.67707815303868</v>
      </c>
      <c r="AG111">
        <f ca="1">((G31)*(MAX($D$16,(AC111)-(K31)))^2)/2+(I31)*(MAX($D$16,(AC111)-(K31)))^3/3+(ABS(F111)^2)/($I$5*MAX(((G31)+(I31)*(MAX($D$16,(AC111)-(K31))))*(MAX($D$16,(AC111)-(K31))),0.000001))</f>
        <v>115.58068119946336</v>
      </c>
      <c r="AH111">
        <f ca="1">((G31)*(MAX($D$16,(AE111)-(K31)))^2)/2+(I31)*(MAX($D$16,(AE111)-(K31)))^3/3+(ABS(F111)^2)/($I$5*MAX(((G31)+(I31)*(MAX($D$16,(AE111)-(K31))))*(MAX($D$16,(AE111)-(K31))),0.000001))</f>
        <v>34.04098728388847</v>
      </c>
      <c r="AI111">
        <f ca="1">((G32)*(MAX($D$16,(AD111)-(K32)))^2)/2+(I32)*(MAX($D$16,(AD111)-(K32)))^3/3+(ABS(G111)^2)/($I$5*MAX(((G32)+(I32)*(MAX($D$16,(AD111)-(K32))))*(MAX($D$16,(AD111)-(K32))),0.000001))</f>
        <v>337.90037652075421</v>
      </c>
      <c r="AJ111">
        <f ca="1">((G32)*(MAX($D$16,(AF111)-(K32)))^2)/2+(I32)*(MAX($D$16,(AF111)-(K32)))^3/3+(ABS(G111)^2)/($I$5*MAX(((G32)+(I32)*(MAX($D$16,(AF111)-(K32))))*(MAX($D$16,(AF111)-(K32))),0.000001))</f>
        <v>49.33812018332047</v>
      </c>
      <c r="AK111" t="str">
        <f t="shared" ca="1" si="29"/>
        <v>Subcritical</v>
      </c>
      <c r="AL111" t="str">
        <f t="shared" ca="1" si="30"/>
        <v>Subcritical</v>
      </c>
      <c r="AM111">
        <f t="shared" ca="1" si="31"/>
        <v>640.0516299848631</v>
      </c>
      <c r="AN111">
        <f t="shared" ca="1" si="32"/>
        <v>639.97360788612582</v>
      </c>
      <c r="AO111">
        <f t="shared" ca="1" si="33"/>
        <v>2.1121105964994058E-4</v>
      </c>
      <c r="AP111">
        <f t="shared" ca="1" si="34"/>
        <v>3.0938177815187373E-6</v>
      </c>
    </row>
    <row r="112" spans="1:42" x14ac:dyDescent="0.35">
      <c r="A112">
        <v>69</v>
      </c>
      <c r="B112">
        <v>1</v>
      </c>
      <c r="C112">
        <f t="shared" ca="1" si="35"/>
        <v>0.98</v>
      </c>
      <c r="D112">
        <f t="shared" ca="1" si="36"/>
        <v>640.0516299848631</v>
      </c>
      <c r="E112">
        <f t="shared" ca="1" si="37"/>
        <v>639.97360788612582</v>
      </c>
      <c r="F112">
        <f t="shared" si="26"/>
        <v>51</v>
      </c>
      <c r="G112">
        <f>IF(N6="None",F112,MAX(0,F112*B112))</f>
        <v>51</v>
      </c>
      <c r="H112">
        <f>IF(N6="None",0,MAX(0,F112-G112))</f>
        <v>0</v>
      </c>
      <c r="I112">
        <f ca="1">IF(AND(N7="None",N8="None"),0,IF(N8="None",G112,IF(N7="None",0,MAX(0,G112*C112))))</f>
        <v>49.98</v>
      </c>
      <c r="J112">
        <f ca="1">IF(AND(N7="None",N8="None"),0,IF(N8="None",0,IF(N7="None",G112,MAX(0,G112-I112))))</f>
        <v>1.0200000000000031</v>
      </c>
      <c r="K112">
        <f>P5</f>
        <v>637</v>
      </c>
      <c r="L112">
        <f>P6</f>
        <v>637.1</v>
      </c>
      <c r="M112">
        <f>P7</f>
        <v>635.5</v>
      </c>
      <c r="N112">
        <f>P8</f>
        <v>631.54999999999995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636.85030574695588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640.05240953568443</v>
      </c>
      <c r="Q112">
        <f ca="1">L112+((ABS(H112)/MAX(((G33)+(I33)*(MAX($D$16,(L112)-(K33))))*(MAX($D$16,(L112)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AC112)-(J33))))*(MAX($D$16,(AC112)-(J33))),0.000001)),$D$9*((((ABS(H112)/MAX(((G33)+(I33)*(MAX($D$16,(L112)-(K33))))*(MAX($D$16,(L112)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L112)-(K33))))*(MAX($D$16,(L112)-(K33))),0.000001))^2)/(2*$I$5)))))+($D$10*(ABS((X33)-(W33))/90)*MAX(((ABS(H112)/MAX(((F33)+(H33)*(MAX($D$16,(AC112)-(J33))))*(MAX($D$16,(AC112)-(J33))),0.000001))^2)/(2*$I$5),((ABS(H112)/MAX(((G33)+(I33)*(MAX($D$16,(L112)-(K33))))*(MAX($D$16,(L112)-(K33))),0.000001))^2)/(2*$I$5)))+(($D$11*0.00000015*(ABS(G112)/MAX(ABS(F112),0.000001))^2*MAX(((ABS(H112)/MAX(((F33)+(H33)*(MAX($D$16,(AC112)-(J33))))*(MAX($D$16,(AC112)-(J33))),0.000001))^2)/(2*$I$5),((ABS(H112)/MAX(((G33)+(I33)*(MAX($D$16,(L112)-(K33))))*(MAX($D$16,(L112)-(K33))),0.000001))^2)/(2*$I$5))))-((ABS(H112)/MAX(((F33)+(H33)*(MAX($D$16,(AC112)-(J33))))*(MAX($D$16,(AC112)-(J33))),0.000001))^2)/(2*$I$5)</f>
        <v>637.1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635.55147030420267</v>
      </c>
      <c r="S112">
        <f ca="1">M112+((ABS(I112)/MAX(((G34)+(I34)*(MAX($D$16,(M112)-(K34))))*(MAX($D$16,(M112)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AD112)-(J34))))*(MAX($D$16,(AD112)-(J34))),0.000001)),$D$9*((((ABS(I112)/MAX(((G34)+(I34)*(MAX($D$16,(M112)-(K34))))*(MAX($D$16,(M112)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M112)-(K34))))*(MAX($D$16,(M112)-(K34))),0.000001))^2)/(2*$I$5)))))+($D$10*(ABS((X34)-(W34))/90)*MAX(((ABS(I112)/MAX(((F34)+(H34)*(MAX($D$16,(AD112)-(J34))))*(MAX($D$16,(AD112)-(J34))),0.000001))^2)/(2*$I$5),((ABS(I112)/MAX(((G34)+(I34)*(MAX($D$16,(M112)-(K34))))*(MAX($D$16,(M112)-(K34))),0.000001))^2)/(2*$I$5)))+(0)-((ABS(I112)/MAX(((F34)+(H34)*(MAX($D$16,(AD112)-(J34))))*(MAX($D$16,(AD112)-(J34))),0.000001))^2)/(2*$I$5)</f>
        <v>635.51127897474134</v>
      </c>
      <c r="T112">
        <f ca="1">N112+((ABS(J112)/MAX(((G35)+(I35)*(MAX($D$16,(N112)-(K35))))*(MAX($D$16,(N112)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AD112)-(J35))))*(MAX($D$16,(AD112)-(J35))),0.000001)),$D$9*((((ABS(J112)/MAX(((G35)+(I35)*(MAX($D$16,(N112)-(K35))))*(MAX($D$16,(N112)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N112)-(K35))))*(MAX($D$16,(N112)-(K35))),0.000001))^2)/(2*$I$5)))))+($D$10*(ABS((X35)-(W35))/90)*MAX(((ABS(J112)/MAX(((F35)+(H35)*(MAX($D$16,(AD112)-(J35))))*(MAX($D$16,(AD112)-(J35))),0.000001))^2)/(2*$I$5),((ABS(J112)/MAX(((G35)+(I35)*(MAX($D$16,(N112)-(K35))))*(MAX($D$16,(N112)-(K35))),0.000001))^2)/(2*$I$5)))+(($D$11*0.34699541*(ABS(I112)/MAX(ABS(G112),0.000001))^2*MAX(((ABS(J112)/MAX(((F35)+(H35)*(MAX($D$16,(AD112)-(J35))))*(MAX($D$16,(AD112)-(J35))),0.000001))^2)/(2*$I$5),((ABS(J112)/MAX(((G35)+(I35)*(MAX($D$16,(N112)-(K35))))*(MAX($D$16,(N112)-(K35))),0.000001))^2)/(2*$I$5))))-((ABS(J112)/MAX(((F35)+(H35)*(MAX($D$16,(AD112)-(J35))))*(MAX($D$16,(AD112)-(J35))),0.000001))^2)/(2*$I$5)</f>
        <v>639.97429104155356</v>
      </c>
      <c r="U112">
        <f ca="1">((((G31)*(MAX($D$16,(AE112)-(K31)))^2)/2+(I31)*(MAX($D$16,(AE112)-(K31)))^3/3+(ABS(F112)^2)/($I$5*MAX(((G31)+(I31)*(MAX($D$16,(AE112)-(K31))))*(MAX($D$16,(AE112)-(K31))),0.000001)))-(IF(N6="None",((((F32)*(MAX($D$16,(AE112)-(J32)))^2)/2+(H32)*(MAX($D$16,(AE112)-(J32)))^3/3+(ABS(G112)^2)/($I$5*MAX(((F32)+(H32)*(MAX($D$16,(AE112)-(J32))))*(MAX($D$16,(AE112)-(J32))),0.000001)))*0.72785025),(((((F32)*(MAX($D$16,(AE112)-(J32)))^2)/2+(H32)*(MAX($D$16,(AE112)-(J32)))^3/3+(ABS(G112)^2)/($I$5*MAX(((F32)+(H32)*(MAX($D$16,(AE112)-(J32))))*(MAX($D$16,(AE112)-(J32))),0.000001)))*0.72785025)+((((F33)*(MAX($D$16,(AE112)-(J33)))^2)/2+(H33)*(MAX($D$16,(AE112)-(J33)))^3/3+(ABS(H112)^2)/($I$5*MAX(((F33)+(H33)*(MAX($D$16,(AE112)-(J33))))*(MAX($D$16,(AE112)-(J33))),0.000001)))*0.99999971)))))/MAX(((G31)*(MAX($D$16,(AE112)-(K31)))^2)/2+(I31)*(MAX($D$16,(AE112)-(K31)))^3/3+(ABS(F112)^2)/($I$5*MAX(((G31)+(I31)*(MAX($D$16,(AE112)-(K31))))*(MAX($D$16,(AE112)-(K31))),0.000001)),0.000001)</f>
        <v>-0.17915078666665912</v>
      </c>
      <c r="V112">
        <f ca="1">((((G32)*(MAX($D$16,(AF112)-(K32)))^2)/2+(I32)*(MAX($D$16,(AF112)-(K32)))^3/3+(ABS(G112)^2)/($I$5*MAX(((G32)+(I32)*(MAX($D$16,(AF112)-(K32))))*(MAX($D$16,(AF112)-(K32))),0.000001)))-(IF(AND(N7="None",N8="None"),0,IF(N8="None",((((F34)*(MAX($D$16,(AF112)-(J34)))^2)/2+(H34)*(MAX($D$16,(AF112)-(J34)))^3/3+(ABS(I112)^2)/($I$5*MAX(((F34)+(H34)*(MAX($D$16,(AF112)-(J34))))*(MAX($D$16,(AF112)-(J34))),0.000001)))*1),IF(N7="None",((((F35)*(MAX($D$16,(AF112)-(J35)))^2)/2+(H35)*(MAX($D$16,(AF112)-(J35)))^3/3+(ABS(J112)^2)/($I$5*MAX(((F35)+(H35)*(MAX($D$16,(AF112)-(J35))))*(MAX($D$16,(AF112)-(J35))),0.000001)))*0.30600918),(((((F34)*(MAX($D$16,(AF112)-(J34)))^2)/2+(H34)*(MAX($D$16,(AF112)-(J34)))^3/3+(ABS(I112)^2)/($I$5*MAX(((F34)+(H34)*(MAX($D$16,(AF112)-(J34))))*(MAX($D$16,(AF112)-(J34))),0.000001)))*1)+((((F35)*(MAX($D$16,(AF112)-(J35)))^2)/2+(H35)*(MAX($D$16,(AF112)-(J35)))^3/3+(ABS(J112)^2)/($I$5*MAX(((F35)+(H35)*(MAX($D$16,(AF112)-(J35))))*(MAX($D$16,(AF112)-(J35))),0.000001)))*0.30600918)))))))/MAX(((G32)*(MAX($D$16,(AF112)-(K32)))^2)/2+(I32)*(MAX($D$16,(AF112)-(K32)))^3/3+(ABS(G112)^2)/($I$5*MAX(((G32)+(I32)*(MAX($D$16,(AF112)-(K32))))*(MAX($D$16,(AF112)-(K32))),0.000001)),0.000001)</f>
        <v>-0.31205130742549086</v>
      </c>
      <c r="W112">
        <f ca="1">ABS((IF(N6="None",P112,MAX(P112,Q112)))-D112)</f>
        <v>7.7955082133485121E-4</v>
      </c>
      <c r="X112">
        <f ca="1">ABS((IF(AND(N7="None",N8="None"),E112,IF(N8="None",S112,IF(N7="None",T112,MAX(S112,T112)))))-E112)</f>
        <v>6.8315542773689231E-4</v>
      </c>
      <c r="Y112">
        <f ca="1">IF($D$20=0,B112,IFERROR(IF(N6="None",1,MIN(0.98,MAX(0.02,B112+$D$14*((Q112-P112)/MAX(ABS(D112),1))))),B112))</f>
        <v>0.98</v>
      </c>
      <c r="Z112">
        <f ca="1">IF($D$20=0,C112,IFERROR(IF(AND(N7="None",N8="None"),C112,IF(N8="None",1,IF(N7="None",0,MIN(0.98,MAX(0.02,C112+$D$14*((T112-S112)/MAX(ABS(E112),1))))))),C112))</f>
        <v>0.98</v>
      </c>
      <c r="AA112">
        <f t="shared" ca="1" si="27"/>
        <v>640.05167597954846</v>
      </c>
      <c r="AB112">
        <f t="shared" ca="1" si="28"/>
        <v>639.97360608264091</v>
      </c>
      <c r="AC112">
        <f ca="1">IF($D$20=0,D112,IF(AC112=0,(IF(N6="None",P112,MAX(P112,Q112))),IF(ABS((IF(N6="None",P112,MAX(P112,Q112)))-AC112)&lt;$D$19,AC112,MAX((K31)+$D$16,AC112+$D$13*(((IF(N6="None",P112,MAX(P112,Q112)))-AC112))))))</f>
        <v>640.05176139824994</v>
      </c>
      <c r="AD112">
        <f ca="1">IF($D$20=0,E112,IF(AD112=0,(IF(AND(N7="None",N8="None"),E112,IF(N8="None",S112,IF(N7="None",T112,MAX(S112,T112))))),IF(ABS((IF(AND(N7="None",N8="None"),E112,IF(N8="None",S112,IF(N7="None",T112,MAX(S112,T112)))))-AD112)&lt;$D$19,AD112,MAX((K32)+$D$16,AD112+$D$13*(((IF(AND(N7="None",N8="None"),E112,IF(N8="None",S112,IF(N7="None",T112,MAX(S112,T112)))))-AD112))))))</f>
        <v>639.97360273331174</v>
      </c>
      <c r="AE112">
        <f ca="1">IF($D$20=0,D112,IF(AE112=0,O112,IF(ABS(U112)&lt;$D$19,AE112,MAX((K31)+$D$16,AE112+($D$13*(((O112)-AE112)+(U112*MAX(ABS(AE112-(K31)),1))))))))</f>
        <v>636.46252872339687</v>
      </c>
      <c r="AF112">
        <f ca="1">IF($D$20=0,E112,IF(AF112=0,R112,IF(ABS(V112)&lt;$D$19,AF112,MAX((K32)+$D$16,AF112+($D$13*(((R112)-AF112)+(V112*MAX(ABS(AF112-(K32)),1))))))))</f>
        <v>634.67707815303868</v>
      </c>
      <c r="AG112">
        <f ca="1">((G31)*(MAX($D$16,(AC112)-(K31)))^2)/2+(I31)*(MAX($D$16,(AC112)-(K31)))^3/3+(ABS(F112)^2)/($I$5*MAX(((G31)+(I31)*(MAX($D$16,(AC112)-(K31))))*(MAX($D$16,(AC112)-(K31))),0.000001))</f>
        <v>115.58046673543586</v>
      </c>
      <c r="AH112">
        <f ca="1">((G31)*(MAX($D$16,(AE112)-(K31)))^2)/2+(I31)*(MAX($D$16,(AE112)-(K31)))^3/3+(ABS(F112)^2)/($I$5*MAX(((G31)+(I31)*(MAX($D$16,(AE112)-(K31))))*(MAX($D$16,(AE112)-(K31))),0.000001))</f>
        <v>34.04098728388847</v>
      </c>
      <c r="AI112">
        <f ca="1">((G32)*(MAX($D$16,(AD112)-(K32)))^2)/2+(I32)*(MAX($D$16,(AD112)-(K32)))^3/3+(ABS(G112)^2)/($I$5*MAX(((G32)+(I32)*(MAX($D$16,(AD112)-(K32))))*(MAX($D$16,(AD112)-(K32))),0.000001))</f>
        <v>337.90011807906592</v>
      </c>
      <c r="AJ112">
        <f ca="1">((G32)*(MAX($D$16,(AF112)-(K32)))^2)/2+(I32)*(MAX($D$16,(AF112)-(K32)))^3/3+(ABS(G112)^2)/($I$5*MAX(((G32)+(I32)*(MAX($D$16,(AF112)-(K32))))*(MAX($D$16,(AF112)-(K32))),0.000001))</f>
        <v>49.33812018332047</v>
      </c>
      <c r="AK112" t="str">
        <f t="shared" ca="1" si="29"/>
        <v>Subcritical</v>
      </c>
      <c r="AL112" t="str">
        <f t="shared" ca="1" si="30"/>
        <v>Subcritical</v>
      </c>
      <c r="AM112">
        <f t="shared" ca="1" si="31"/>
        <v>640.05167597954846</v>
      </c>
      <c r="AN112">
        <f t="shared" ca="1" si="32"/>
        <v>639.97360608264091</v>
      </c>
      <c r="AO112">
        <f t="shared" ca="1" si="33"/>
        <v>1.3141338683908543E-4</v>
      </c>
      <c r="AP112">
        <f t="shared" ca="1" si="34"/>
        <v>5.152814082975965E-6</v>
      </c>
    </row>
    <row r="113" spans="1:42" x14ac:dyDescent="0.35">
      <c r="A113">
        <v>70</v>
      </c>
      <c r="B113">
        <v>1</v>
      </c>
      <c r="C113">
        <f t="shared" ca="1" si="35"/>
        <v>0.98</v>
      </c>
      <c r="D113">
        <f t="shared" ca="1" si="36"/>
        <v>640.05167597954846</v>
      </c>
      <c r="E113">
        <f t="shared" ca="1" si="37"/>
        <v>639.97360608264091</v>
      </c>
      <c r="F113">
        <f t="shared" si="26"/>
        <v>51</v>
      </c>
      <c r="G113">
        <f>IF(N6="None",F113,MAX(0,F113*B113))</f>
        <v>51</v>
      </c>
      <c r="H113">
        <f>IF(N6="None",0,MAX(0,F113-G113))</f>
        <v>0</v>
      </c>
      <c r="I113">
        <f ca="1">IF(AND(N7="None",N8="None"),0,IF(N8="None",G113,IF(N7="None",0,MAX(0,G113*C113))))</f>
        <v>49.98</v>
      </c>
      <c r="J113">
        <f ca="1">IF(AND(N7="None",N8="None"),0,IF(N8="None",0,IF(N7="None",G113,MAX(0,G113-I113))))</f>
        <v>1.0200000000000031</v>
      </c>
      <c r="K113">
        <f>P5</f>
        <v>637</v>
      </c>
      <c r="L113">
        <f>P6</f>
        <v>637.1</v>
      </c>
      <c r="M113">
        <f>P7</f>
        <v>635.5</v>
      </c>
      <c r="N113">
        <f>P8</f>
        <v>631.54999999999995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636.85030574695588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640.05240669381135</v>
      </c>
      <c r="Q113">
        <f ca="1">L113+((ABS(H113)/MAX(((G33)+(I33)*(MAX($D$16,(L113)-(K33))))*(MAX($D$16,(L113)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AC113)-(J33))))*(MAX($D$16,(AC113)-(J33))),0.000001)),$D$9*((((ABS(H113)/MAX(((G33)+(I33)*(MAX($D$16,(L113)-(K33))))*(MAX($D$16,(L113)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L113)-(K33))))*(MAX($D$16,(L113)-(K33))),0.000001))^2)/(2*$I$5)))))+($D$10*(ABS((X33)-(W33))/90)*MAX(((ABS(H113)/MAX(((F33)+(H33)*(MAX($D$16,(AC113)-(J33))))*(MAX($D$16,(AC113)-(J33))),0.000001))^2)/(2*$I$5),((ABS(H113)/MAX(((G33)+(I33)*(MAX($D$16,(L113)-(K33))))*(MAX($D$16,(L113)-(K33))),0.000001))^2)/(2*$I$5)))+(($D$11*0.00000015*(ABS(G113)/MAX(ABS(F113),0.000001))^2*MAX(((ABS(H113)/MAX(((F33)+(H33)*(MAX($D$16,(AC113)-(J33))))*(MAX($D$16,(AC113)-(J33))),0.000001))^2)/(2*$I$5),((ABS(H113)/MAX(((G33)+(I33)*(MAX($D$16,(L113)-(K33))))*(MAX($D$16,(L113)-(K33))),0.000001))^2)/(2*$I$5))))-((ABS(H113)/MAX(((F33)+(H33)*(MAX($D$16,(AC113)-(J33))))*(MAX($D$16,(AC113)-(J33))),0.000001))^2)/(2*$I$5)</f>
        <v>637.1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635.55147030420267</v>
      </c>
      <c r="S113">
        <f ca="1">M113+((ABS(I113)/MAX(((G34)+(I34)*(MAX($D$16,(M113)-(K34))))*(MAX($D$16,(M113)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AD113)-(J34))))*(MAX($D$16,(AD113)-(J34))),0.000001)),$D$9*((((ABS(I113)/MAX(((G34)+(I34)*(MAX($D$16,(M113)-(K34))))*(MAX($D$16,(M113)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M113)-(K34))))*(MAX($D$16,(M113)-(K34))),0.000001))^2)/(2*$I$5)))))+($D$10*(ABS((X34)-(W34))/90)*MAX(((ABS(I113)/MAX(((F34)+(H34)*(MAX($D$16,(AD113)-(J34))))*(MAX($D$16,(AD113)-(J34))),0.000001))^2)/(2*$I$5),((ABS(I113)/MAX(((G34)+(I34)*(MAX($D$16,(M113)-(K34))))*(MAX($D$16,(M113)-(K34))),0.000001))^2)/(2*$I$5)))+(0)-((ABS(I113)/MAX(((F34)+(H34)*(MAX($D$16,(AD113)-(J34))))*(MAX($D$16,(AD113)-(J34))),0.000001))^2)/(2*$I$5)</f>
        <v>635.51127895978721</v>
      </c>
      <c r="T113">
        <f ca="1">N113+((ABS(J113)/MAX(((G35)+(I35)*(MAX($D$16,(N113)-(K35))))*(MAX($D$16,(N113)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AD113)-(J35))))*(MAX($D$16,(AD113)-(J35))),0.000001)),$D$9*((((ABS(J113)/MAX(((G35)+(I35)*(MAX($D$16,(N113)-(K35))))*(MAX($D$16,(N113)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N113)-(K35))))*(MAX($D$16,(N113)-(K35))),0.000001))^2)/(2*$I$5)))))+($D$10*(ABS((X35)-(W35))/90)*MAX(((ABS(J113)/MAX(((F35)+(H35)*(MAX($D$16,(AD113)-(J35))))*(MAX($D$16,(AD113)-(J35))),0.000001))^2)/(2*$I$5),((ABS(J113)/MAX(((G35)+(I35)*(MAX($D$16,(N113)-(K35))))*(MAX($D$16,(N113)-(K35))),0.000001))^2)/(2*$I$5)))+(($D$11*0.34699541*(ABS(I113)/MAX(ABS(G113),0.000001))^2*MAX(((ABS(J113)/MAX(((F35)+(H35)*(MAX($D$16,(AD113)-(J35))))*(MAX($D$16,(AD113)-(J35))),0.000001))^2)/(2*$I$5),((ABS(J113)/MAX(((G35)+(I35)*(MAX($D$16,(N113)-(K35))))*(MAX($D$16,(N113)-(K35))),0.000001))^2)/(2*$I$5))))-((ABS(J113)/MAX(((F35)+(H35)*(MAX($D$16,(AD113)-(J35))))*(MAX($D$16,(AD113)-(J35))),0.000001))^2)/(2*$I$5)</f>
        <v>639.9742910415481</v>
      </c>
      <c r="U113">
        <f ca="1">((((G31)*(MAX($D$16,(AE113)-(K31)))^2)/2+(I31)*(MAX($D$16,(AE113)-(K31)))^3/3+(ABS(F113)^2)/($I$5*MAX(((G31)+(I31)*(MAX($D$16,(AE113)-(K31))))*(MAX($D$16,(AE113)-(K31))),0.000001)))-(IF(N6="None",((((F32)*(MAX($D$16,(AE113)-(J32)))^2)/2+(H32)*(MAX($D$16,(AE113)-(J32)))^3/3+(ABS(G113)^2)/($I$5*MAX(((F32)+(H32)*(MAX($D$16,(AE113)-(J32))))*(MAX($D$16,(AE113)-(J32))),0.000001)))*0.72785025),(((((F32)*(MAX($D$16,(AE113)-(J32)))^2)/2+(H32)*(MAX($D$16,(AE113)-(J32)))^3/3+(ABS(G113)^2)/($I$5*MAX(((F32)+(H32)*(MAX($D$16,(AE113)-(J32))))*(MAX($D$16,(AE113)-(J32))),0.000001)))*0.72785025)+((((F33)*(MAX($D$16,(AE113)-(J33)))^2)/2+(H33)*(MAX($D$16,(AE113)-(J33)))^3/3+(ABS(H113)^2)/($I$5*MAX(((F33)+(H33)*(MAX($D$16,(AE113)-(J33))))*(MAX($D$16,(AE113)-(J33))),0.000001)))*0.99999971)))))/MAX(((G31)*(MAX($D$16,(AE113)-(K31)))^2)/2+(I31)*(MAX($D$16,(AE113)-(K31)))^3/3+(ABS(F113)^2)/($I$5*MAX(((G31)+(I31)*(MAX($D$16,(AE113)-(K31))))*(MAX($D$16,(AE113)-(K31))),0.000001)),0.000001)</f>
        <v>-0.17915078666665912</v>
      </c>
      <c r="V113">
        <f ca="1">((((G32)*(MAX($D$16,(AF113)-(K32)))^2)/2+(I32)*(MAX($D$16,(AF113)-(K32)))^3/3+(ABS(G113)^2)/($I$5*MAX(((G32)+(I32)*(MAX($D$16,(AF113)-(K32))))*(MAX($D$16,(AF113)-(K32))),0.000001)))-(IF(AND(N7="None",N8="None"),0,IF(N8="None",((((F34)*(MAX($D$16,(AF113)-(J34)))^2)/2+(H34)*(MAX($D$16,(AF113)-(J34)))^3/3+(ABS(I113)^2)/($I$5*MAX(((F34)+(H34)*(MAX($D$16,(AF113)-(J34))))*(MAX($D$16,(AF113)-(J34))),0.000001)))*1),IF(N7="None",((((F35)*(MAX($D$16,(AF113)-(J35)))^2)/2+(H35)*(MAX($D$16,(AF113)-(J35)))^3/3+(ABS(J113)^2)/($I$5*MAX(((F35)+(H35)*(MAX($D$16,(AF113)-(J35))))*(MAX($D$16,(AF113)-(J35))),0.000001)))*0.30600918),(((((F34)*(MAX($D$16,(AF113)-(J34)))^2)/2+(H34)*(MAX($D$16,(AF113)-(J34)))^3/3+(ABS(I113)^2)/($I$5*MAX(((F34)+(H34)*(MAX($D$16,(AF113)-(J34))))*(MAX($D$16,(AF113)-(J34))),0.000001)))*1)+((((F35)*(MAX($D$16,(AF113)-(J35)))^2)/2+(H35)*(MAX($D$16,(AF113)-(J35)))^3/3+(ABS(J113)^2)/($I$5*MAX(((F35)+(H35)*(MAX($D$16,(AF113)-(J35))))*(MAX($D$16,(AF113)-(J35))),0.000001)))*0.30600918)))))))/MAX(((G32)*(MAX($D$16,(AF113)-(K32)))^2)/2+(I32)*(MAX($D$16,(AF113)-(K32)))^3/3+(ABS(G113)^2)/($I$5*MAX(((G32)+(I32)*(MAX($D$16,(AF113)-(K32))))*(MAX($D$16,(AF113)-(K32))),0.000001)),0.000001)</f>
        <v>-0.31205130742549086</v>
      </c>
      <c r="W113">
        <f ca="1">ABS((IF(N6="None",P113,MAX(P113,Q113)))-D113)</f>
        <v>7.3071426288606744E-4</v>
      </c>
      <c r="X113">
        <f ca="1">ABS((IF(AND(N7="None",N8="None"),E113,IF(N8="None",S113,IF(N7="None",T113,MAX(S113,T113)))))-E113)</f>
        <v>6.8495890718622832E-4</v>
      </c>
      <c r="Y113">
        <f ca="1">IF($D$20=0,B113,IFERROR(IF(N6="None",1,MIN(0.98,MAX(0.02,B113+$D$14*((Q113-P113)/MAX(ABS(D113),1))))),B113))</f>
        <v>0.98</v>
      </c>
      <c r="Z113">
        <f ca="1">IF($D$20=0,C113,IFERROR(IF(AND(N7="None",N8="None"),C113,IF(N8="None",1,IF(N7="None",0,MIN(0.98,MAX(0.02,C113+$D$14*((T113-S113)/MAX(ABS(E113),1))))))),C113))</f>
        <v>0.98</v>
      </c>
      <c r="AA113">
        <f t="shared" ca="1" si="27"/>
        <v>640.05170390310866</v>
      </c>
      <c r="AB113">
        <f t="shared" ca="1" si="28"/>
        <v>639.97360385441277</v>
      </c>
      <c r="AC113">
        <f ca="1">IF($D$20=0,D113,IF(AC113=0,(IF(N6="None",P113,MAX(P113,Q113))),IF(ABS((IF(N6="None",P113,MAX(P113,Q113)))-AC113)&lt;$D$19,AC113,MAX((K31)+$D$16,AC113+$D$13*(((IF(N6="None",P113,MAX(P113,Q113)))-AC113))))))</f>
        <v>640.05175576114914</v>
      </c>
      <c r="AD113">
        <f ca="1">IF($D$20=0,E113,IF(AD113=0,(IF(AND(N7="None",N8="None"),E113,IF(N8="None",S113,IF(N7="None",T113,MAX(S113,T113))))),IF(ABS((IF(AND(N7="None",N8="None"),E113,IF(N8="None",S113,IF(N7="None",T113,MAX(S113,T113)))))-AD113)&lt;$D$19,AD113,MAX((K32)+$D$16,AD113+$D$13*(((IF(AND(N7="None",N8="None"),E113,IF(N8="None",S113,IF(N7="None",T113,MAX(S113,T113)))))-AD113))))))</f>
        <v>639.97359971627475</v>
      </c>
      <c r="AE113">
        <f ca="1">IF($D$20=0,D113,IF(AE113=0,O113,IF(ABS(U113)&lt;$D$19,AE113,MAX((K31)+$D$16,AE113+($D$13*(((O113)-AE113)+(U113*MAX(ABS(AE113-(K31)),1))))))))</f>
        <v>636.46252872339687</v>
      </c>
      <c r="AF113">
        <f ca="1">IF($D$20=0,E113,IF(AF113=0,R113,IF(ABS(V113)&lt;$D$19,AF113,MAX((K32)+$D$16,AF113+($D$13*(((R113)-AF113)+(V113*MAX(ABS(AF113-(K32)),1))))))))</f>
        <v>634.67707815303868</v>
      </c>
      <c r="AG113">
        <f ca="1">((G31)*(MAX($D$16,(AC113)-(K31)))^2)/2+(I31)*(MAX($D$16,(AC113)-(K31)))^3/3+(ABS(F113)^2)/($I$5*MAX(((G31)+(I31)*(MAX($D$16,(AC113)-(K31))))*(MAX($D$16,(AC113)-(K31))),0.000001))</f>
        <v>115.58026091405669</v>
      </c>
      <c r="AH113">
        <f ca="1">((G31)*(MAX($D$16,(AE113)-(K31)))^2)/2+(I31)*(MAX($D$16,(AE113)-(K31)))^3/3+(ABS(F113)^2)/($I$5*MAX(((G31)+(I31)*(MAX($D$16,(AE113)-(K31))))*(MAX($D$16,(AE113)-(K31))),0.000001))</f>
        <v>34.04098728388847</v>
      </c>
      <c r="AI113">
        <f ca="1">((G32)*(MAX($D$16,(AD113)-(K32)))^2)/2+(I32)*(MAX($D$16,(AD113)-(K32)))^3/3+(ABS(G113)^2)/($I$5*MAX(((G32)+(I32)*(MAX($D$16,(AD113)-(K32))))*(MAX($D$16,(AD113)-(K32))),0.000001))</f>
        <v>337.89986990293619</v>
      </c>
      <c r="AJ113">
        <f ca="1">((G32)*(MAX($D$16,(AF113)-(K32)))^2)/2+(I32)*(MAX($D$16,(AF113)-(K32)))^3/3+(ABS(G113)^2)/($I$5*MAX(((G32)+(I32)*(MAX($D$16,(AF113)-(K32))))*(MAX($D$16,(AF113)-(K32))),0.000001))</f>
        <v>49.33812018332047</v>
      </c>
      <c r="AK113" t="str">
        <f t="shared" ca="1" si="29"/>
        <v>Subcritical</v>
      </c>
      <c r="AL113" t="str">
        <f t="shared" ca="1" si="30"/>
        <v>Subcritical</v>
      </c>
      <c r="AM113">
        <f t="shared" ca="1" si="31"/>
        <v>640.05170390310866</v>
      </c>
      <c r="AN113">
        <f t="shared" ca="1" si="32"/>
        <v>639.97360385441277</v>
      </c>
      <c r="AO113">
        <f t="shared" ca="1" si="33"/>
        <v>7.9781600675232767E-5</v>
      </c>
      <c r="AP113">
        <f t="shared" ca="1" si="34"/>
        <v>6.3663661649115966E-6</v>
      </c>
    </row>
    <row r="114" spans="1:42" x14ac:dyDescent="0.35">
      <c r="A114">
        <v>71</v>
      </c>
      <c r="B114">
        <v>1</v>
      </c>
      <c r="C114">
        <f t="shared" ca="1" si="35"/>
        <v>0.98</v>
      </c>
      <c r="D114">
        <f t="shared" ca="1" si="36"/>
        <v>640.05170390310866</v>
      </c>
      <c r="E114">
        <f t="shared" ca="1" si="37"/>
        <v>639.97360385441277</v>
      </c>
      <c r="F114">
        <f t="shared" si="26"/>
        <v>51</v>
      </c>
      <c r="G114">
        <f>IF(N6="None",F114,MAX(0,F114*B114))</f>
        <v>51</v>
      </c>
      <c r="H114">
        <f>IF(N6="None",0,MAX(0,F114-G114))</f>
        <v>0</v>
      </c>
      <c r="I114">
        <f ca="1">IF(AND(N7="None",N8="None"),0,IF(N8="None",G114,IF(N7="None",0,MAX(0,G114*C114))))</f>
        <v>49.98</v>
      </c>
      <c r="J114">
        <f ca="1">IF(AND(N7="None",N8="None"),0,IF(N8="None",0,IF(N7="None",G114,MAX(0,G114-I114))))</f>
        <v>1.0200000000000031</v>
      </c>
      <c r="K114">
        <f>P5</f>
        <v>637</v>
      </c>
      <c r="L114">
        <f>P6</f>
        <v>637.1</v>
      </c>
      <c r="M114">
        <f>P7</f>
        <v>635.5</v>
      </c>
      <c r="N114">
        <f>P8</f>
        <v>631.54999999999995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636.85030574695588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640.05240396354361</v>
      </c>
      <c r="Q114">
        <f ca="1">L114+((ABS(H114)/MAX(((G33)+(I33)*(MAX($D$16,(L114)-(K33))))*(MAX($D$16,(L114)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AC114)-(J33))))*(MAX($D$16,(AC114)-(J33))),0.000001)),$D$9*((((ABS(H114)/MAX(((G33)+(I33)*(MAX($D$16,(L114)-(K33))))*(MAX($D$16,(L114)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L114)-(K33))))*(MAX($D$16,(L114)-(K33))),0.000001))^2)/(2*$I$5)))))+($D$10*(ABS((X33)-(W33))/90)*MAX(((ABS(H114)/MAX(((F33)+(H33)*(MAX($D$16,(AC114)-(J33))))*(MAX($D$16,(AC114)-(J33))),0.000001))^2)/(2*$I$5),((ABS(H114)/MAX(((G33)+(I33)*(MAX($D$16,(L114)-(K33))))*(MAX($D$16,(L114)-(K33))),0.000001))^2)/(2*$I$5)))+(($D$11*0.00000015*(ABS(G114)/MAX(ABS(F114),0.000001))^2*MAX(((ABS(H114)/MAX(((F33)+(H33)*(MAX($D$16,(AC114)-(J33))))*(MAX($D$16,(AC114)-(J33))),0.000001))^2)/(2*$I$5),((ABS(H114)/MAX(((G33)+(I33)*(MAX($D$16,(L114)-(K33))))*(MAX($D$16,(L114)-(K33))),0.000001))^2)/(2*$I$5))))-((ABS(H114)/MAX(((F33)+(H33)*(MAX($D$16,(AC114)-(J33))))*(MAX($D$16,(AC114)-(J33))),0.000001))^2)/(2*$I$5)</f>
        <v>637.1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635.55147030420267</v>
      </c>
      <c r="S114">
        <f ca="1">M114+((ABS(I114)/MAX(((G34)+(I34)*(MAX($D$16,(M114)-(K34))))*(MAX($D$16,(M114)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AD114)-(J34))))*(MAX($D$16,(AD114)-(J34))),0.000001)),$D$9*((((ABS(I114)/MAX(((G34)+(I34)*(MAX($D$16,(M114)-(K34))))*(MAX($D$16,(M114)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M114)-(K34))))*(MAX($D$16,(M114)-(K34))),0.000001))^2)/(2*$I$5)))))+($D$10*(ABS((X34)-(W34))/90)*MAX(((ABS(I114)/MAX(((F34)+(H34)*(MAX($D$16,(AD114)-(J34))))*(MAX($D$16,(AD114)-(J34))),0.000001))^2)/(2*$I$5),((ABS(I114)/MAX(((G34)+(I34)*(MAX($D$16,(M114)-(K34))))*(MAX($D$16,(M114)-(K34))),0.000001))^2)/(2*$I$5)))+(0)-((ABS(I114)/MAX(((F34)+(H34)*(MAX($D$16,(AD114)-(J34))))*(MAX($D$16,(AD114)-(J34))),0.000001))^2)/(2*$I$5)</f>
        <v>635.51127894542071</v>
      </c>
      <c r="T114">
        <f ca="1">N114+((ABS(J114)/MAX(((G35)+(I35)*(MAX($D$16,(N114)-(K35))))*(MAX($D$16,(N114)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AD114)-(J35))))*(MAX($D$16,(AD114)-(J35))),0.000001)),$D$9*((((ABS(J114)/MAX(((G35)+(I35)*(MAX($D$16,(N114)-(K35))))*(MAX($D$16,(N114)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N114)-(K35))))*(MAX($D$16,(N114)-(K35))),0.000001))^2)/(2*$I$5)))))+($D$10*(ABS((X35)-(W35))/90)*MAX(((ABS(J114)/MAX(((F35)+(H35)*(MAX($D$16,(AD114)-(J35))))*(MAX($D$16,(AD114)-(J35))),0.000001))^2)/(2*$I$5),((ABS(J114)/MAX(((G35)+(I35)*(MAX($D$16,(N114)-(K35))))*(MAX($D$16,(N114)-(K35))),0.000001))^2)/(2*$I$5)))+(($D$11*0.34699541*(ABS(I114)/MAX(ABS(G114),0.000001))^2*MAX(((ABS(J114)/MAX(((F35)+(H35)*(MAX($D$16,(AD114)-(J35))))*(MAX($D$16,(AD114)-(J35))),0.000001))^2)/(2*$I$5),((ABS(J114)/MAX(((G35)+(I35)*(MAX($D$16,(N114)-(K35))))*(MAX($D$16,(N114)-(K35))),0.000001))^2)/(2*$I$5))))-((ABS(J114)/MAX(((F35)+(H35)*(MAX($D$16,(AD114)-(J35))))*(MAX($D$16,(AD114)-(J35))),0.000001))^2)/(2*$I$5)</f>
        <v>639.97429104154287</v>
      </c>
      <c r="U114">
        <f ca="1">((((G31)*(MAX($D$16,(AE114)-(K31)))^2)/2+(I31)*(MAX($D$16,(AE114)-(K31)))^3/3+(ABS(F114)^2)/($I$5*MAX(((G31)+(I31)*(MAX($D$16,(AE114)-(K31))))*(MAX($D$16,(AE114)-(K31))),0.000001)))-(IF(N6="None",((((F32)*(MAX($D$16,(AE114)-(J32)))^2)/2+(H32)*(MAX($D$16,(AE114)-(J32)))^3/3+(ABS(G114)^2)/($I$5*MAX(((F32)+(H32)*(MAX($D$16,(AE114)-(J32))))*(MAX($D$16,(AE114)-(J32))),0.000001)))*0.72785025),(((((F32)*(MAX($D$16,(AE114)-(J32)))^2)/2+(H32)*(MAX($D$16,(AE114)-(J32)))^3/3+(ABS(G114)^2)/($I$5*MAX(((F32)+(H32)*(MAX($D$16,(AE114)-(J32))))*(MAX($D$16,(AE114)-(J32))),0.000001)))*0.72785025)+((((F33)*(MAX($D$16,(AE114)-(J33)))^2)/2+(H33)*(MAX($D$16,(AE114)-(J33)))^3/3+(ABS(H114)^2)/($I$5*MAX(((F33)+(H33)*(MAX($D$16,(AE114)-(J33))))*(MAX($D$16,(AE114)-(J33))),0.000001)))*0.99999971)))))/MAX(((G31)*(MAX($D$16,(AE114)-(K31)))^2)/2+(I31)*(MAX($D$16,(AE114)-(K31)))^3/3+(ABS(F114)^2)/($I$5*MAX(((G31)+(I31)*(MAX($D$16,(AE114)-(K31))))*(MAX($D$16,(AE114)-(K31))),0.000001)),0.000001)</f>
        <v>-0.17915078666665912</v>
      </c>
      <c r="V114">
        <f ca="1">((((G32)*(MAX($D$16,(AF114)-(K32)))^2)/2+(I32)*(MAX($D$16,(AF114)-(K32)))^3/3+(ABS(G114)^2)/($I$5*MAX(((G32)+(I32)*(MAX($D$16,(AF114)-(K32))))*(MAX($D$16,(AF114)-(K32))),0.000001)))-(IF(AND(N7="None",N8="None"),0,IF(N8="None",((((F34)*(MAX($D$16,(AF114)-(J34)))^2)/2+(H34)*(MAX($D$16,(AF114)-(J34)))^3/3+(ABS(I114)^2)/($I$5*MAX(((F34)+(H34)*(MAX($D$16,(AF114)-(J34))))*(MAX($D$16,(AF114)-(J34))),0.000001)))*1),IF(N7="None",((((F35)*(MAX($D$16,(AF114)-(J35)))^2)/2+(H35)*(MAX($D$16,(AF114)-(J35)))^3/3+(ABS(J114)^2)/($I$5*MAX(((F35)+(H35)*(MAX($D$16,(AF114)-(J35))))*(MAX($D$16,(AF114)-(J35))),0.000001)))*0.30600918),(((((F34)*(MAX($D$16,(AF114)-(J34)))^2)/2+(H34)*(MAX($D$16,(AF114)-(J34)))^3/3+(ABS(I114)^2)/($I$5*MAX(((F34)+(H34)*(MAX($D$16,(AF114)-(J34))))*(MAX($D$16,(AF114)-(J34))),0.000001)))*1)+((((F35)*(MAX($D$16,(AF114)-(J35)))^2)/2+(H35)*(MAX($D$16,(AF114)-(J35)))^3/3+(ABS(J114)^2)/($I$5*MAX(((F35)+(H35)*(MAX($D$16,(AF114)-(J35))))*(MAX($D$16,(AF114)-(J35))),0.000001)))*0.30600918)))))))/MAX(((G32)*(MAX($D$16,(AF114)-(K32)))^2)/2+(I32)*(MAX($D$16,(AF114)-(K32)))^3/3+(ABS(G114)^2)/($I$5*MAX(((G32)+(I32)*(MAX($D$16,(AF114)-(K32))))*(MAX($D$16,(AF114)-(K32))),0.000001)),0.000001)</f>
        <v>-0.31205130742549086</v>
      </c>
      <c r="W114">
        <f ca="1">ABS((IF(N6="None",P114,MAX(P114,Q114)))-D114)</f>
        <v>7.0006043495141057E-4</v>
      </c>
      <c r="X114">
        <f ca="1">ABS((IF(AND(N7="None",N8="None"),E114,IF(N8="None",S114,IF(N7="None",T114,MAX(S114,T114)))))-E114)</f>
        <v>6.8718713009729981E-4</v>
      </c>
      <c r="Y114">
        <f ca="1">IF($D$20=0,B114,IFERROR(IF(N6="None",1,MIN(0.98,MAX(0.02,B114+$D$14*((Q114-P114)/MAX(ABS(D114),1))))),B114))</f>
        <v>0.98</v>
      </c>
      <c r="Z114">
        <f ca="1">IF($D$20=0,C114,IFERROR(IF(AND(N7="None",N8="None"),C114,IF(N8="None",1,IF(N7="None",0,MIN(0.98,MAX(0.02,C114+$D$14*((T114-S114)/MAX(ABS(E114),1))))))),C114))</f>
        <v>0.98</v>
      </c>
      <c r="AA114">
        <f t="shared" ca="1" si="27"/>
        <v>640.05172015908681</v>
      </c>
      <c r="AB114">
        <f t="shared" ca="1" si="28"/>
        <v>639.97360139160264</v>
      </c>
      <c r="AC114">
        <f ca="1">IF($D$20=0,D114,IF(AC114=0,(IF(N6="None",P114,MAX(P114,Q114))),IF(ABS((IF(N6="None",P114,MAX(P114,Q114)))-AC114)&lt;$D$19,AC114,MAX((K31)+$D$16,AC114+$D$13*(((IF(N6="None",P114,MAX(P114,Q114)))-AC114))))))</f>
        <v>640.05175034876038</v>
      </c>
      <c r="AD114">
        <f ca="1">IF($D$20=0,E114,IF(AD114=0,(IF(AND(N7="None",N8="None"),E114,IF(N8="None",S114,IF(N7="None",T114,MAX(S114,T114))))),IF(ABS((IF(AND(N7="None",N8="None"),E114,IF(N8="None",S114,IF(N7="None",T114,MAX(S114,T114)))))-AD114)&lt;$D$19,AD114,MAX((K32)+$D$16,AD114+$D$13*(((IF(AND(N7="None",N8="None"),E114,IF(N8="None",S114,IF(N7="None",T114,MAX(S114,T114)))))-AD114))))))</f>
        <v>639.97359681781256</v>
      </c>
      <c r="AE114">
        <f ca="1">IF($D$20=0,D114,IF(AE114=0,O114,IF(ABS(U114)&lt;$D$19,AE114,MAX((K31)+$D$16,AE114+($D$13*(((O114)-AE114)+(U114*MAX(ABS(AE114-(K31)),1))))))))</f>
        <v>636.46252872339687</v>
      </c>
      <c r="AF114">
        <f ca="1">IF($D$20=0,E114,IF(AF114=0,R114,IF(ABS(V114)&lt;$D$19,AF114,MAX((K32)+$D$16,AF114+($D$13*(((R114)-AF114)+(V114*MAX(ABS(AF114-(K32)),1))))))))</f>
        <v>634.67707815303868</v>
      </c>
      <c r="AG114">
        <f ca="1">((G31)*(MAX($D$16,(AC114)-(K31)))^2)/2+(I31)*(MAX($D$16,(AC114)-(K31)))^3/3+(ABS(F114)^2)/($I$5*MAX(((G31)+(I31)*(MAX($D$16,(AC114)-(K31))))*(MAX($D$16,(AC114)-(K31))),0.000001))</f>
        <v>115.58006329755456</v>
      </c>
      <c r="AH114">
        <f ca="1">((G31)*(MAX($D$16,(AE114)-(K31)))^2)/2+(I31)*(MAX($D$16,(AE114)-(K31)))^3/3+(ABS(F114)^2)/($I$5*MAX(((G31)+(I31)*(MAX($D$16,(AE114)-(K31))))*(MAX($D$16,(AE114)-(K31))),0.000001))</f>
        <v>34.04098728388847</v>
      </c>
      <c r="AI114">
        <f ca="1">((G32)*(MAX($D$16,(AD114)-(K32)))^2)/2+(I32)*(MAX($D$16,(AD114)-(K32)))^3/3+(ABS(G114)^2)/($I$5*MAX(((G32)+(I32)*(MAX($D$16,(AD114)-(K32))))*(MAX($D$16,(AD114)-(K32))),0.000001))</f>
        <v>337.89963148064857</v>
      </c>
      <c r="AJ114">
        <f ca="1">((G32)*(MAX($D$16,(AF114)-(K32)))^2)/2+(I32)*(MAX($D$16,(AF114)-(K32)))^3/3+(ABS(G114)^2)/($I$5*MAX(((G32)+(I32)*(MAX($D$16,(AF114)-(K32))))*(MAX($D$16,(AF114)-(K32))),0.000001))</f>
        <v>49.33812018332047</v>
      </c>
      <c r="AK114" t="str">
        <f t="shared" ca="1" si="29"/>
        <v>Subcritical</v>
      </c>
      <c r="AL114" t="str">
        <f t="shared" ca="1" si="30"/>
        <v>Subcritical</v>
      </c>
      <c r="AM114">
        <f t="shared" ca="1" si="31"/>
        <v>640.05172015908681</v>
      </c>
      <c r="AN114">
        <f t="shared" ca="1" si="32"/>
        <v>639.97360139160264</v>
      </c>
      <c r="AO114">
        <f t="shared" ca="1" si="33"/>
        <v>4.6445651719295711E-5</v>
      </c>
      <c r="AP114">
        <f t="shared" ca="1" si="34"/>
        <v>7.0366002091759583E-6</v>
      </c>
    </row>
    <row r="115" spans="1:42" x14ac:dyDescent="0.35">
      <c r="A115">
        <v>72</v>
      </c>
      <c r="B115">
        <v>1</v>
      </c>
      <c r="C115">
        <f t="shared" ca="1" si="35"/>
        <v>0.98</v>
      </c>
      <c r="D115">
        <f t="shared" ca="1" si="36"/>
        <v>640.05172015908681</v>
      </c>
      <c r="E115">
        <f t="shared" ca="1" si="37"/>
        <v>639.97360139160264</v>
      </c>
      <c r="F115">
        <f t="shared" si="26"/>
        <v>51</v>
      </c>
      <c r="G115">
        <f>IF(N6="None",F115,MAX(0,F115*B115))</f>
        <v>51</v>
      </c>
      <c r="H115">
        <f>IF(N6="None",0,MAX(0,F115-G115))</f>
        <v>0</v>
      </c>
      <c r="I115">
        <f ca="1">IF(AND(N7="None",N8="None"),0,IF(N8="None",G115,IF(N7="None",0,MAX(0,G115*C115))))</f>
        <v>49.98</v>
      </c>
      <c r="J115">
        <f ca="1">IF(AND(N7="None",N8="None"),0,IF(N8="None",0,IF(N7="None",G115,MAX(0,G115-I115))))</f>
        <v>1.0200000000000031</v>
      </c>
      <c r="K115">
        <f>P5</f>
        <v>637</v>
      </c>
      <c r="L115">
        <f>P6</f>
        <v>637.1</v>
      </c>
      <c r="M115">
        <f>P7</f>
        <v>635.5</v>
      </c>
      <c r="N115">
        <f>P8</f>
        <v>631.54999999999995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636.85030574695588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640.05240133939105</v>
      </c>
      <c r="Q115">
        <f ca="1">L115+((ABS(H115)/MAX(((G33)+(I33)*(MAX($D$16,(L115)-(K33))))*(MAX($D$16,(L115)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AC115)-(J33))))*(MAX($D$16,(AC115)-(J33))),0.000001)),$D$9*((((ABS(H115)/MAX(((G33)+(I33)*(MAX($D$16,(L115)-(K33))))*(MAX($D$16,(L115)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L115)-(K33))))*(MAX($D$16,(L115)-(K33))),0.000001))^2)/(2*$I$5)))))+($D$10*(ABS((X33)-(W33))/90)*MAX(((ABS(H115)/MAX(((F33)+(H33)*(MAX($D$16,(AC115)-(J33))))*(MAX($D$16,(AC115)-(J33))),0.000001))^2)/(2*$I$5),((ABS(H115)/MAX(((G33)+(I33)*(MAX($D$16,(L115)-(K33))))*(MAX($D$16,(L115)-(K33))),0.000001))^2)/(2*$I$5)))+(($D$11*0.00000015*(ABS(G115)/MAX(ABS(F115),0.000001))^2*MAX(((ABS(H115)/MAX(((F33)+(H33)*(MAX($D$16,(AC115)-(J33))))*(MAX($D$16,(AC115)-(J33))),0.000001))^2)/(2*$I$5),((ABS(H115)/MAX(((G33)+(I33)*(MAX($D$16,(L115)-(K33))))*(MAX($D$16,(L115)-(K33))),0.000001))^2)/(2*$I$5))))-((ABS(H115)/MAX(((F33)+(H33)*(MAX($D$16,(AC115)-(J33))))*(MAX($D$16,(AC115)-(J33))),0.000001))^2)/(2*$I$5)</f>
        <v>637.1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635.55147030420267</v>
      </c>
      <c r="S115">
        <f ca="1">M115+((ABS(I115)/MAX(((G34)+(I34)*(MAX($D$16,(M115)-(K34))))*(MAX($D$16,(M115)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AD115)-(J34))))*(MAX($D$16,(AD115)-(J34))),0.000001)),$D$9*((((ABS(I115)/MAX(((G34)+(I34)*(MAX($D$16,(M115)-(K34))))*(MAX($D$16,(M115)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M115)-(K34))))*(MAX($D$16,(M115)-(K34))),0.000001))^2)/(2*$I$5)))))+($D$10*(ABS((X34)-(W34))/90)*MAX(((ABS(I115)/MAX(((F34)+(H34)*(MAX($D$16,(AD115)-(J34))))*(MAX($D$16,(AD115)-(J34))),0.000001))^2)/(2*$I$5),((ABS(I115)/MAX(((G34)+(I34)*(MAX($D$16,(M115)-(K34))))*(MAX($D$16,(M115)-(K34))),0.000001))^2)/(2*$I$5)))+(0)-((ABS(I115)/MAX(((F34)+(H34)*(MAX($D$16,(AD115)-(J34))))*(MAX($D$16,(AD115)-(J34))),0.000001))^2)/(2*$I$5)</f>
        <v>635.51127893161299</v>
      </c>
      <c r="T115">
        <f ca="1">N115+((ABS(J115)/MAX(((G35)+(I35)*(MAX($D$16,(N115)-(K35))))*(MAX($D$16,(N115)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AD115)-(J35))))*(MAX($D$16,(AD115)-(J35))),0.000001)),$D$9*((((ABS(J115)/MAX(((G35)+(I35)*(MAX($D$16,(N115)-(K35))))*(MAX($D$16,(N115)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N115)-(K35))))*(MAX($D$16,(N115)-(K35))),0.000001))^2)/(2*$I$5)))))+($D$10*(ABS((X35)-(W35))/90)*MAX(((ABS(J115)/MAX(((F35)+(H35)*(MAX($D$16,(AD115)-(J35))))*(MAX($D$16,(AD115)-(J35))),0.000001))^2)/(2*$I$5),((ABS(J115)/MAX(((G35)+(I35)*(MAX($D$16,(N115)-(K35))))*(MAX($D$16,(N115)-(K35))),0.000001))^2)/(2*$I$5)))+(($D$11*0.34699541*(ABS(I115)/MAX(ABS(G115),0.000001))^2*MAX(((ABS(J115)/MAX(((F35)+(H35)*(MAX($D$16,(AD115)-(J35))))*(MAX($D$16,(AD115)-(J35))),0.000001))^2)/(2*$I$5),((ABS(J115)/MAX(((G35)+(I35)*(MAX($D$16,(N115)-(K35))))*(MAX($D$16,(N115)-(K35))),0.000001))^2)/(2*$I$5))))-((ABS(J115)/MAX(((F35)+(H35)*(MAX($D$16,(AD115)-(J35))))*(MAX($D$16,(AD115)-(J35))),0.000001))^2)/(2*$I$5)</f>
        <v>639.97429104153787</v>
      </c>
      <c r="U115">
        <f ca="1">((((G31)*(MAX($D$16,(AE115)-(K31)))^2)/2+(I31)*(MAX($D$16,(AE115)-(K31)))^3/3+(ABS(F115)^2)/($I$5*MAX(((G31)+(I31)*(MAX($D$16,(AE115)-(K31))))*(MAX($D$16,(AE115)-(K31))),0.000001)))-(IF(N6="None",((((F32)*(MAX($D$16,(AE115)-(J32)))^2)/2+(H32)*(MAX($D$16,(AE115)-(J32)))^3/3+(ABS(G115)^2)/($I$5*MAX(((F32)+(H32)*(MAX($D$16,(AE115)-(J32))))*(MAX($D$16,(AE115)-(J32))),0.000001)))*0.72785025),(((((F32)*(MAX($D$16,(AE115)-(J32)))^2)/2+(H32)*(MAX($D$16,(AE115)-(J32)))^3/3+(ABS(G115)^2)/($I$5*MAX(((F32)+(H32)*(MAX($D$16,(AE115)-(J32))))*(MAX($D$16,(AE115)-(J32))),0.000001)))*0.72785025)+((((F33)*(MAX($D$16,(AE115)-(J33)))^2)/2+(H33)*(MAX($D$16,(AE115)-(J33)))^3/3+(ABS(H115)^2)/($I$5*MAX(((F33)+(H33)*(MAX($D$16,(AE115)-(J33))))*(MAX($D$16,(AE115)-(J33))),0.000001)))*0.99999971)))))/MAX(((G31)*(MAX($D$16,(AE115)-(K31)))^2)/2+(I31)*(MAX($D$16,(AE115)-(K31)))^3/3+(ABS(F115)^2)/($I$5*MAX(((G31)+(I31)*(MAX($D$16,(AE115)-(K31))))*(MAX($D$16,(AE115)-(K31))),0.000001)),0.000001)</f>
        <v>-0.17915078666665912</v>
      </c>
      <c r="V115">
        <f ca="1">((((G32)*(MAX($D$16,(AF115)-(K32)))^2)/2+(I32)*(MAX($D$16,(AF115)-(K32)))^3/3+(ABS(G115)^2)/($I$5*MAX(((G32)+(I32)*(MAX($D$16,(AF115)-(K32))))*(MAX($D$16,(AF115)-(K32))),0.000001)))-(IF(AND(N7="None",N8="None"),0,IF(N8="None",((((F34)*(MAX($D$16,(AF115)-(J34)))^2)/2+(H34)*(MAX($D$16,(AF115)-(J34)))^3/3+(ABS(I115)^2)/($I$5*MAX(((F34)+(H34)*(MAX($D$16,(AF115)-(J34))))*(MAX($D$16,(AF115)-(J34))),0.000001)))*1),IF(N7="None",((((F35)*(MAX($D$16,(AF115)-(J35)))^2)/2+(H35)*(MAX($D$16,(AF115)-(J35)))^3/3+(ABS(J115)^2)/($I$5*MAX(((F35)+(H35)*(MAX($D$16,(AF115)-(J35))))*(MAX($D$16,(AF115)-(J35))),0.000001)))*0.30600918),(((((F34)*(MAX($D$16,(AF115)-(J34)))^2)/2+(H34)*(MAX($D$16,(AF115)-(J34)))^3/3+(ABS(I115)^2)/($I$5*MAX(((F34)+(H34)*(MAX($D$16,(AF115)-(J34))))*(MAX($D$16,(AF115)-(J34))),0.000001)))*1)+((((F35)*(MAX($D$16,(AF115)-(J35)))^2)/2+(H35)*(MAX($D$16,(AF115)-(J35)))^3/3+(ABS(J115)^2)/($I$5*MAX(((F35)+(H35)*(MAX($D$16,(AF115)-(J35))))*(MAX($D$16,(AF115)-(J35))),0.000001)))*0.30600918)))))))/MAX(((G32)*(MAX($D$16,(AF115)-(K32)))^2)/2+(I32)*(MAX($D$16,(AF115)-(K32)))^3/3+(ABS(G115)^2)/($I$5*MAX(((G32)+(I32)*(MAX($D$16,(AF115)-(K32))))*(MAX($D$16,(AF115)-(K32))),0.000001)),0.000001)</f>
        <v>-0.31205130742549086</v>
      </c>
      <c r="W115">
        <f ca="1">ABS((IF(N6="None",P115,MAX(P115,Q115)))-D115)</f>
        <v>6.8118030424102471E-4</v>
      </c>
      <c r="X115">
        <f ca="1">ABS((IF(AND(N7="None",N8="None"),E115,IF(N8="None",S115,IF(N7="None",T115,MAX(S115,T115)))))-E115)</f>
        <v>6.8964993522513396E-4</v>
      </c>
      <c r="Y115">
        <f ca="1">IF($D$20=0,B115,IFERROR(IF(N6="None",1,MIN(0.98,MAX(0.02,B115+$D$14*((Q115-P115)/MAX(ABS(D115),1))))),B115))</f>
        <v>0.98</v>
      </c>
      <c r="Z115">
        <f ca="1">IF($D$20=0,C115,IFERROR(IF(AND(N7="None",N8="None"),C115,IF(N8="None",1,IF(N7="None",0,MIN(0.98,MAX(0.02,C115+$D$14*((T115-S115)/MAX(ABS(E115),1))))))),C115))</f>
        <v>0.98</v>
      </c>
      <c r="AA115">
        <f t="shared" ca="1" si="27"/>
        <v>640.05172890585186</v>
      </c>
      <c r="AB115">
        <f t="shared" ca="1" si="28"/>
        <v>639.97359881577222</v>
      </c>
      <c r="AC115">
        <f ca="1">IF($D$20=0,D115,IF(AC115=0,(IF(N6="None",P115,MAX(P115,Q115))),IF(ABS((IF(N6="None",P115,MAX(P115,Q115)))-AC115)&lt;$D$19,AC115,MAX((K31)+$D$16,AC115+$D$13*(((IF(N6="None",P115,MAX(P115,Q115)))-AC115))))))</f>
        <v>640.05174514984424</v>
      </c>
      <c r="AD115">
        <f ca="1">IF($D$20=0,E115,IF(AD115=0,(IF(AND(N7="None",N8="None"),E115,IF(N8="None",S115,IF(N7="None",T115,MAX(S115,T115))))),IF(ABS((IF(AND(N7="None",N8="None"),E115,IF(N8="None",S115,IF(N7="None",T115,MAX(S115,T115)))))-AD115)&lt;$D$19,AD115,MAX((K32)+$D$16,AD115+$D$13*(((IF(AND(N7="None",N8="None"),E115,IF(N8="None",S115,IF(N7="None",T115,MAX(S115,T115)))))-AD115))))))</f>
        <v>639.97359403208702</v>
      </c>
      <c r="AE115">
        <f ca="1">IF($D$20=0,D115,IF(AE115=0,O115,IF(ABS(U115)&lt;$D$19,AE115,MAX((K31)+$D$16,AE115+($D$13*(((O115)-AE115)+(U115*MAX(ABS(AE115-(K31)),1))))))))</f>
        <v>636.46252872339687</v>
      </c>
      <c r="AF115">
        <f ca="1">IF($D$20=0,E115,IF(AF115=0,R115,IF(ABS(V115)&lt;$D$19,AF115,MAX((K32)+$D$16,AF115+($D$13*(((R115)-AF115)+(V115*MAX(ABS(AF115-(K32)),1))))))))</f>
        <v>634.67707815303868</v>
      </c>
      <c r="AG115">
        <f ca="1">((G31)*(MAX($D$16,(AC115)-(K31)))^2)/2+(I31)*(MAX($D$16,(AC115)-(K31)))^3/3+(ABS(F115)^2)/($I$5*MAX(((G31)+(I31)*(MAX($D$16,(AC115)-(K31))))*(MAX($D$16,(AC115)-(K31))),0.000001))</f>
        <v>115.57987347553212</v>
      </c>
      <c r="AH115">
        <f ca="1">((G31)*(MAX($D$16,(AE115)-(K31)))^2)/2+(I31)*(MAX($D$16,(AE115)-(K31)))^3/3+(ABS(F115)^2)/($I$5*MAX(((G31)+(I31)*(MAX($D$16,(AE115)-(K31))))*(MAX($D$16,(AE115)-(K31))),0.000001))</f>
        <v>34.04098728388847</v>
      </c>
      <c r="AI115">
        <f ca="1">((G32)*(MAX($D$16,(AD115)-(K32)))^2)/2+(I32)*(MAX($D$16,(AD115)-(K32)))^3/3+(ABS(G115)^2)/($I$5*MAX(((G32)+(I32)*(MAX($D$16,(AD115)-(K32))))*(MAX($D$16,(AD115)-(K32))),0.000001))</f>
        <v>337.89940233195603</v>
      </c>
      <c r="AJ115">
        <f ca="1">((G32)*(MAX($D$16,(AF115)-(K32)))^2)/2+(I32)*(MAX($D$16,(AF115)-(K32)))^3/3+(ABS(G115)^2)/($I$5*MAX(((G32)+(I32)*(MAX($D$16,(AF115)-(K32))))*(MAX($D$16,(AF115)-(K32))),0.000001))</f>
        <v>49.33812018332047</v>
      </c>
      <c r="AK115" t="str">
        <f t="shared" ca="1" si="29"/>
        <v>Subcritical</v>
      </c>
      <c r="AL115" t="str">
        <f t="shared" ca="1" si="30"/>
        <v>Subcritical</v>
      </c>
      <c r="AM115">
        <f t="shared" ca="1" si="31"/>
        <v>640.05172890585186</v>
      </c>
      <c r="AN115">
        <f t="shared" ca="1" si="32"/>
        <v>639.97359881577222</v>
      </c>
      <c r="AO115">
        <f t="shared" ca="1" si="33"/>
        <v>2.4990757424347976E-5</v>
      </c>
      <c r="AP115">
        <f t="shared" ca="1" si="34"/>
        <v>7.3595156209194101E-6</v>
      </c>
    </row>
    <row r="116" spans="1:42" x14ac:dyDescent="0.35">
      <c r="A116">
        <v>73</v>
      </c>
      <c r="B116">
        <v>1</v>
      </c>
      <c r="C116">
        <f t="shared" ca="1" si="35"/>
        <v>0.98</v>
      </c>
      <c r="D116">
        <f t="shared" ca="1" si="36"/>
        <v>640.05172890585186</v>
      </c>
      <c r="E116">
        <f t="shared" ca="1" si="37"/>
        <v>639.97359881577222</v>
      </c>
      <c r="F116">
        <f t="shared" si="26"/>
        <v>51</v>
      </c>
      <c r="G116">
        <f>IF(N6="None",F116,MAX(0,F116*B116))</f>
        <v>51</v>
      </c>
      <c r="H116">
        <f>IF(N6="None",0,MAX(0,F116-G116))</f>
        <v>0</v>
      </c>
      <c r="I116">
        <f ca="1">IF(AND(N7="None",N8="None"),0,IF(N8="None",G116,IF(N7="None",0,MAX(0,G116*C116))))</f>
        <v>49.98</v>
      </c>
      <c r="J116">
        <f ca="1">IF(AND(N7="None",N8="None"),0,IF(N8="None",0,IF(N7="None",G116,MAX(0,G116-I116))))</f>
        <v>1.0200000000000031</v>
      </c>
      <c r="K116">
        <f>P5</f>
        <v>637</v>
      </c>
      <c r="L116">
        <f>P6</f>
        <v>637.1</v>
      </c>
      <c r="M116">
        <f>P7</f>
        <v>635.5</v>
      </c>
      <c r="N116">
        <f>P8</f>
        <v>631.54999999999995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636.85030574695588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640.05239881619661</v>
      </c>
      <c r="Q116">
        <f ca="1">L116+((ABS(H116)/MAX(((G33)+(I33)*(MAX($D$16,(L116)-(K33))))*(MAX($D$16,(L116)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AC116)-(J33))))*(MAX($D$16,(AC116)-(J33))),0.000001)),$D$9*((((ABS(H116)/MAX(((G33)+(I33)*(MAX($D$16,(L116)-(K33))))*(MAX($D$16,(L116)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L116)-(K33))))*(MAX($D$16,(L116)-(K33))),0.000001))^2)/(2*$I$5)))))+($D$10*(ABS((X33)-(W33))/90)*MAX(((ABS(H116)/MAX(((F33)+(H33)*(MAX($D$16,(AC116)-(J33))))*(MAX($D$16,(AC116)-(J33))),0.000001))^2)/(2*$I$5),((ABS(H116)/MAX(((G33)+(I33)*(MAX($D$16,(L116)-(K33))))*(MAX($D$16,(L116)-(K33))),0.000001))^2)/(2*$I$5)))+(($D$11*0.00000015*(ABS(G116)/MAX(ABS(F116),0.000001))^2*MAX(((ABS(H116)/MAX(((F33)+(H33)*(MAX($D$16,(AC116)-(J33))))*(MAX($D$16,(AC116)-(J33))),0.000001))^2)/(2*$I$5),((ABS(H116)/MAX(((G33)+(I33)*(MAX($D$16,(L116)-(K33))))*(MAX($D$16,(L116)-(K33))),0.000001))^2)/(2*$I$5))))-((ABS(H116)/MAX(((F33)+(H33)*(MAX($D$16,(AC116)-(J33))))*(MAX($D$16,(AC116)-(J33))),0.000001))^2)/(2*$I$5)</f>
        <v>637.1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635.55147030420267</v>
      </c>
      <c r="S116">
        <f ca="1">M116+((ABS(I116)/MAX(((G34)+(I34)*(MAX($D$16,(M116)-(K34))))*(MAX($D$16,(M116)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AD116)-(J34))))*(MAX($D$16,(AD116)-(J34))),0.000001)),$D$9*((((ABS(I116)/MAX(((G34)+(I34)*(MAX($D$16,(M116)-(K34))))*(MAX($D$16,(M116)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M116)-(K34))))*(MAX($D$16,(M116)-(K34))),0.000001))^2)/(2*$I$5)))))+($D$10*(ABS((X34)-(W34))/90)*MAX(((ABS(I116)/MAX(((F34)+(H34)*(MAX($D$16,(AD116)-(J34))))*(MAX($D$16,(AD116)-(J34))),0.000001))^2)/(2*$I$5),((ABS(I116)/MAX(((G34)+(I34)*(MAX($D$16,(M116)-(K34))))*(MAX($D$16,(M116)-(K34))),0.000001))^2)/(2*$I$5)))+(0)-((ABS(I116)/MAX(((F34)+(H34)*(MAX($D$16,(AD116)-(J34))))*(MAX($D$16,(AD116)-(J34))),0.000001))^2)/(2*$I$5)</f>
        <v>635.51127891833676</v>
      </c>
      <c r="T116">
        <f ca="1">N116+((ABS(J116)/MAX(((G35)+(I35)*(MAX($D$16,(N116)-(K35))))*(MAX($D$16,(N116)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AD116)-(J35))))*(MAX($D$16,(AD116)-(J35))),0.000001)),$D$9*((((ABS(J116)/MAX(((G35)+(I35)*(MAX($D$16,(N116)-(K35))))*(MAX($D$16,(N116)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N116)-(K35))))*(MAX($D$16,(N116)-(K35))),0.000001))^2)/(2*$I$5)))))+($D$10*(ABS((X35)-(W35))/90)*MAX(((ABS(J116)/MAX(((F35)+(H35)*(MAX($D$16,(AD116)-(J35))))*(MAX($D$16,(AD116)-(J35))),0.000001))^2)/(2*$I$5),((ABS(J116)/MAX(((G35)+(I35)*(MAX($D$16,(N116)-(K35))))*(MAX($D$16,(N116)-(K35))),0.000001))^2)/(2*$I$5)))+(($D$11*0.34699541*(ABS(I116)/MAX(ABS(G116),0.000001))^2*MAX(((ABS(J116)/MAX(((F35)+(H35)*(MAX($D$16,(AD116)-(J35))))*(MAX($D$16,(AD116)-(J35))),0.000001))^2)/(2*$I$5),((ABS(J116)/MAX(((G35)+(I35)*(MAX($D$16,(N116)-(K35))))*(MAX($D$16,(N116)-(K35))),0.000001))^2)/(2*$I$5))))-((ABS(J116)/MAX(((F35)+(H35)*(MAX($D$16,(AD116)-(J35))))*(MAX($D$16,(AD116)-(J35))),0.000001))^2)/(2*$I$5)</f>
        <v>639.97429104153309</v>
      </c>
      <c r="U116">
        <f ca="1">((((G31)*(MAX($D$16,(AE116)-(K31)))^2)/2+(I31)*(MAX($D$16,(AE116)-(K31)))^3/3+(ABS(F116)^2)/($I$5*MAX(((G31)+(I31)*(MAX($D$16,(AE116)-(K31))))*(MAX($D$16,(AE116)-(K31))),0.000001)))-(IF(N6="None",((((F32)*(MAX($D$16,(AE116)-(J32)))^2)/2+(H32)*(MAX($D$16,(AE116)-(J32)))^3/3+(ABS(G116)^2)/($I$5*MAX(((F32)+(H32)*(MAX($D$16,(AE116)-(J32))))*(MAX($D$16,(AE116)-(J32))),0.000001)))*0.72785025),(((((F32)*(MAX($D$16,(AE116)-(J32)))^2)/2+(H32)*(MAX($D$16,(AE116)-(J32)))^3/3+(ABS(G116)^2)/($I$5*MAX(((F32)+(H32)*(MAX($D$16,(AE116)-(J32))))*(MAX($D$16,(AE116)-(J32))),0.000001)))*0.72785025)+((((F33)*(MAX($D$16,(AE116)-(J33)))^2)/2+(H33)*(MAX($D$16,(AE116)-(J33)))^3/3+(ABS(H116)^2)/($I$5*MAX(((F33)+(H33)*(MAX($D$16,(AE116)-(J33))))*(MAX($D$16,(AE116)-(J33))),0.000001)))*0.99999971)))))/MAX(((G31)*(MAX($D$16,(AE116)-(K31)))^2)/2+(I31)*(MAX($D$16,(AE116)-(K31)))^3/3+(ABS(F116)^2)/($I$5*MAX(((G31)+(I31)*(MAX($D$16,(AE116)-(K31))))*(MAX($D$16,(AE116)-(K31))),0.000001)),0.000001)</f>
        <v>-0.17915078666665912</v>
      </c>
      <c r="V116">
        <f ca="1">((((G32)*(MAX($D$16,(AF116)-(K32)))^2)/2+(I32)*(MAX($D$16,(AF116)-(K32)))^3/3+(ABS(G116)^2)/($I$5*MAX(((G32)+(I32)*(MAX($D$16,(AF116)-(K32))))*(MAX($D$16,(AF116)-(K32))),0.000001)))-(IF(AND(N7="None",N8="None"),0,IF(N8="None",((((F34)*(MAX($D$16,(AF116)-(J34)))^2)/2+(H34)*(MAX($D$16,(AF116)-(J34)))^3/3+(ABS(I116)^2)/($I$5*MAX(((F34)+(H34)*(MAX($D$16,(AF116)-(J34))))*(MAX($D$16,(AF116)-(J34))),0.000001)))*1),IF(N7="None",((((F35)*(MAX($D$16,(AF116)-(J35)))^2)/2+(H35)*(MAX($D$16,(AF116)-(J35)))^3/3+(ABS(J116)^2)/($I$5*MAX(((F35)+(H35)*(MAX($D$16,(AF116)-(J35))))*(MAX($D$16,(AF116)-(J35))),0.000001)))*0.30600918),(((((F34)*(MAX($D$16,(AF116)-(J34)))^2)/2+(H34)*(MAX($D$16,(AF116)-(J34)))^3/3+(ABS(I116)^2)/($I$5*MAX(((F34)+(H34)*(MAX($D$16,(AF116)-(J34))))*(MAX($D$16,(AF116)-(J34))),0.000001)))*1)+((((F35)*(MAX($D$16,(AF116)-(J35)))^2)/2+(H35)*(MAX($D$16,(AF116)-(J35)))^3/3+(ABS(J116)^2)/($I$5*MAX(((F35)+(H35)*(MAX($D$16,(AF116)-(J35))))*(MAX($D$16,(AF116)-(J35))),0.000001)))*0.30600918)))))))/MAX(((G32)*(MAX($D$16,(AF116)-(K32)))^2)/2+(I32)*(MAX($D$16,(AF116)-(K32)))^3/3+(ABS(G116)^2)/($I$5*MAX(((G32)+(I32)*(MAX($D$16,(AF116)-(K32))))*(MAX($D$16,(AF116)-(K32))),0.000001)),0.000001)</f>
        <v>-0.31205130742549086</v>
      </c>
      <c r="W116">
        <f ca="1">ABS((IF(N6="None",P116,MAX(P116,Q116)))-D116)</f>
        <v>6.6991034475449851E-4</v>
      </c>
      <c r="X116">
        <f ca="1">ABS((IF(AND(N7="None",N8="None"),E116,IF(N8="None",S116,IF(N7="None",T116,MAX(S116,T116)))))-E116)</f>
        <v>6.9222576087213383E-4</v>
      </c>
      <c r="Y116">
        <f ca="1">IF($D$20=0,B116,IFERROR(IF(N6="None",1,MIN(0.98,MAX(0.02,B116+$D$14*((Q116-P116)/MAX(ABS(D116),1))))),B116))</f>
        <v>0.98</v>
      </c>
      <c r="Z116">
        <f ca="1">IF($D$20=0,C116,IFERROR(IF(AND(N7="None",N8="None"),C116,IF(N8="None",1,IF(N7="None",0,MIN(0.98,MAX(0.02,C116+$D$14*((T116-S116)/MAX(ABS(E116),1))))))),C116))</f>
        <v>0.98</v>
      </c>
      <c r="AA116">
        <f t="shared" ca="1" si="27"/>
        <v>640.05173284265277</v>
      </c>
      <c r="AB116">
        <f t="shared" ca="1" si="28"/>
        <v>639.97359620401721</v>
      </c>
      <c r="AC116">
        <f ca="1">IF($D$20=0,D116,IF(AC116=0,(IF(N6="None",P116,MAX(P116,Q116))),IF(ABS((IF(N6="None",P116,MAX(P116,Q116)))-AC116)&lt;$D$19,AC116,MAX((K31)+$D$16,AC116+$D$13*(((IF(N6="None",P116,MAX(P116,Q116)))-AC116))))))</f>
        <v>640.05174015385444</v>
      </c>
      <c r="AD116">
        <f ca="1">IF($D$20=0,E116,IF(AD116=0,(IF(AND(N7="None",N8="None"),E116,IF(N8="None",S116,IF(N7="None",T116,MAX(S116,T116))))),IF(ABS((IF(AND(N7="None",N8="None"),E116,IF(N8="None",S116,IF(N7="None",T116,MAX(S116,T116)))))-AD116)&lt;$D$19,AD116,MAX((K32)+$D$16,AD116+$D$13*(((IF(AND(N7="None",N8="None"),E116,IF(N8="None",S116,IF(N7="None",T116,MAX(S116,T116)))))-AD116))))))</f>
        <v>639.97359135361501</v>
      </c>
      <c r="AE116">
        <f ca="1">IF($D$20=0,D116,IF(AE116=0,O116,IF(ABS(U116)&lt;$D$19,AE116,MAX((K31)+$D$16,AE116+($D$13*(((O116)-AE116)+(U116*MAX(ABS(AE116-(K31)),1))))))))</f>
        <v>636.46252872339687</v>
      </c>
      <c r="AF116">
        <f ca="1">IF($D$20=0,E116,IF(AF116=0,R116,IF(ABS(V116)&lt;$D$19,AF116,MAX((K32)+$D$16,AF116+($D$13*(((R116)-AF116)+(V116*MAX(ABS(AF116-(K32)),1))))))))</f>
        <v>634.67707815303868</v>
      </c>
      <c r="AG116">
        <f ca="1">((G31)*(MAX($D$16,(AC116)-(K31)))^2)/2+(I31)*(MAX($D$16,(AC116)-(K31)))^3/3+(ABS(F116)^2)/($I$5*MAX(((G31)+(I31)*(MAX($D$16,(AC116)-(K31))))*(MAX($D$16,(AC116)-(K31))),0.000001))</f>
        <v>115.57969106290284</v>
      </c>
      <c r="AH116">
        <f ca="1">((G31)*(MAX($D$16,(AE116)-(K31)))^2)/2+(I31)*(MAX($D$16,(AE116)-(K31)))^3/3+(ABS(F116)^2)/($I$5*MAX(((G31)+(I31)*(MAX($D$16,(AE116)-(K31))))*(MAX($D$16,(AE116)-(K31))),0.000001))</f>
        <v>34.04098728388847</v>
      </c>
      <c r="AI116">
        <f ca="1">((G32)*(MAX($D$16,(AD116)-(K32)))^2)/2+(I32)*(MAX($D$16,(AD116)-(K32)))^3/3+(ABS(G116)^2)/($I$5*MAX(((G32)+(I32)*(MAX($D$16,(AD116)-(K32))))*(MAX($D$16,(AD116)-(K32))),0.000001))</f>
        <v>337.89918200581809</v>
      </c>
      <c r="AJ116">
        <f ca="1">((G32)*(MAX($D$16,(AF116)-(K32)))^2)/2+(I32)*(MAX($D$16,(AF116)-(K32)))^3/3+(ABS(G116)^2)/($I$5*MAX(((G32)+(I32)*(MAX($D$16,(AF116)-(K32))))*(MAX($D$16,(AF116)-(K32))),0.000001))</f>
        <v>49.33812018332047</v>
      </c>
      <c r="AK116" t="str">
        <f t="shared" ca="1" si="29"/>
        <v>Subcritical</v>
      </c>
      <c r="AL116" t="str">
        <f t="shared" ca="1" si="30"/>
        <v>Subcritical</v>
      </c>
      <c r="AM116">
        <f t="shared" ca="1" si="31"/>
        <v>640.05173284265277</v>
      </c>
      <c r="AN116">
        <f t="shared" ca="1" si="32"/>
        <v>639.97359620401721</v>
      </c>
      <c r="AO116">
        <f t="shared" ca="1" si="33"/>
        <v>1.124800257912284E-5</v>
      </c>
      <c r="AP116">
        <f t="shared" ca="1" si="34"/>
        <v>7.4621572139221826E-6</v>
      </c>
    </row>
    <row r="117" spans="1:42" x14ac:dyDescent="0.35">
      <c r="A117">
        <v>74</v>
      </c>
      <c r="B117">
        <v>1</v>
      </c>
      <c r="C117">
        <f t="shared" ca="1" si="35"/>
        <v>0.98</v>
      </c>
      <c r="D117">
        <f t="shared" ca="1" si="36"/>
        <v>640.05173284265277</v>
      </c>
      <c r="E117">
        <f t="shared" ca="1" si="37"/>
        <v>639.97359620401721</v>
      </c>
      <c r="F117">
        <f t="shared" si="26"/>
        <v>51</v>
      </c>
      <c r="G117">
        <f>IF(N6="None",F117,MAX(0,F117*B117))</f>
        <v>51</v>
      </c>
      <c r="H117">
        <f>IF(N6="None",0,MAX(0,F117-G117))</f>
        <v>0</v>
      </c>
      <c r="I117">
        <f ca="1">IF(AND(N7="None",N8="None"),0,IF(N8="None",G117,IF(N7="None",0,MAX(0,G117*C117))))</f>
        <v>49.98</v>
      </c>
      <c r="J117">
        <f ca="1">IF(AND(N7="None",N8="None"),0,IF(N8="None",0,IF(N7="None",G117,MAX(0,G117-I117))))</f>
        <v>1.0200000000000031</v>
      </c>
      <c r="K117">
        <f>P5</f>
        <v>637</v>
      </c>
      <c r="L117">
        <f>P6</f>
        <v>637.1</v>
      </c>
      <c r="M117">
        <f>P7</f>
        <v>635.5</v>
      </c>
      <c r="N117">
        <f>P8</f>
        <v>631.54999999999995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636.85030574695588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640.05239638911291</v>
      </c>
      <c r="Q117">
        <f ca="1">L117+((ABS(H117)/MAX(((G33)+(I33)*(MAX($D$16,(L117)-(K33))))*(MAX($D$16,(L117)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AC117)-(J33))))*(MAX($D$16,(AC117)-(J33))),0.000001)),$D$9*((((ABS(H117)/MAX(((G33)+(I33)*(MAX($D$16,(L117)-(K33))))*(MAX($D$16,(L117)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L117)-(K33))))*(MAX($D$16,(L117)-(K33))),0.000001))^2)/(2*$I$5)))))+($D$10*(ABS((X33)-(W33))/90)*MAX(((ABS(H117)/MAX(((F33)+(H33)*(MAX($D$16,(AC117)-(J33))))*(MAX($D$16,(AC117)-(J33))),0.000001))^2)/(2*$I$5),((ABS(H117)/MAX(((G33)+(I33)*(MAX($D$16,(L117)-(K33))))*(MAX($D$16,(L117)-(K33))),0.000001))^2)/(2*$I$5)))+(($D$11*0.00000015*(ABS(G117)/MAX(ABS(F117),0.000001))^2*MAX(((ABS(H117)/MAX(((F33)+(H33)*(MAX($D$16,(AC117)-(J33))))*(MAX($D$16,(AC117)-(J33))),0.000001))^2)/(2*$I$5),((ABS(H117)/MAX(((G33)+(I33)*(MAX($D$16,(L117)-(K33))))*(MAX($D$16,(L117)-(K33))),0.000001))^2)/(2*$I$5))))-((ABS(H117)/MAX(((F33)+(H33)*(MAX($D$16,(AC117)-(J33))))*(MAX($D$16,(AC117)-(J33))),0.000001))^2)/(2*$I$5)</f>
        <v>637.1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635.55147030420267</v>
      </c>
      <c r="S117">
        <f ca="1">M117+((ABS(I117)/MAX(((G34)+(I34)*(MAX($D$16,(M117)-(K34))))*(MAX($D$16,(M117)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AD117)-(J34))))*(MAX($D$16,(AD117)-(J34))),0.000001)),$D$9*((((ABS(I117)/MAX(((G34)+(I34)*(MAX($D$16,(M117)-(K34))))*(MAX($D$16,(M117)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M117)-(K34))))*(MAX($D$16,(M117)-(K34))),0.000001))^2)/(2*$I$5)))))+($D$10*(ABS((X34)-(W34))/90)*MAX(((ABS(I117)/MAX(((F34)+(H34)*(MAX($D$16,(AD117)-(J34))))*(MAX($D$16,(AD117)-(J34))),0.000001))^2)/(2*$I$5),((ABS(I117)/MAX(((G34)+(I34)*(MAX($D$16,(M117)-(K34))))*(MAX($D$16,(M117)-(K34))),0.000001))^2)/(2*$I$5)))+(0)-((ABS(I117)/MAX(((F34)+(H34)*(MAX($D$16,(AD117)-(J34))))*(MAX($D$16,(AD117)-(J34))),0.000001))^2)/(2*$I$5)</f>
        <v>635.51127890556666</v>
      </c>
      <c r="T117">
        <f ca="1">N117+((ABS(J117)/MAX(((G35)+(I35)*(MAX($D$16,(N117)-(K35))))*(MAX($D$16,(N117)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AD117)-(J35))))*(MAX($D$16,(AD117)-(J35))),0.000001)),$D$9*((((ABS(J117)/MAX(((G35)+(I35)*(MAX($D$16,(N117)-(K35))))*(MAX($D$16,(N117)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N117)-(K35))))*(MAX($D$16,(N117)-(K35))),0.000001))^2)/(2*$I$5)))))+($D$10*(ABS((X35)-(W35))/90)*MAX(((ABS(J117)/MAX(((F35)+(H35)*(MAX($D$16,(AD117)-(J35))))*(MAX($D$16,(AD117)-(J35))),0.000001))^2)/(2*$I$5),((ABS(J117)/MAX(((G35)+(I35)*(MAX($D$16,(N117)-(K35))))*(MAX($D$16,(N117)-(K35))),0.000001))^2)/(2*$I$5)))+(($D$11*0.34699541*(ABS(I117)/MAX(ABS(G117),0.000001))^2*MAX(((ABS(J117)/MAX(((F35)+(H35)*(MAX($D$16,(AD117)-(J35))))*(MAX($D$16,(AD117)-(J35))),0.000001))^2)/(2*$I$5),((ABS(J117)/MAX(((G35)+(I35)*(MAX($D$16,(N117)-(K35))))*(MAX($D$16,(N117)-(K35))),0.000001))^2)/(2*$I$5))))-((ABS(J117)/MAX(((F35)+(H35)*(MAX($D$16,(AD117)-(J35))))*(MAX($D$16,(AD117)-(J35))),0.000001))^2)/(2*$I$5)</f>
        <v>639.97429104152843</v>
      </c>
      <c r="U117">
        <f ca="1">((((G31)*(MAX($D$16,(AE117)-(K31)))^2)/2+(I31)*(MAX($D$16,(AE117)-(K31)))^3/3+(ABS(F117)^2)/($I$5*MAX(((G31)+(I31)*(MAX($D$16,(AE117)-(K31))))*(MAX($D$16,(AE117)-(K31))),0.000001)))-(IF(N6="None",((((F32)*(MAX($D$16,(AE117)-(J32)))^2)/2+(H32)*(MAX($D$16,(AE117)-(J32)))^3/3+(ABS(G117)^2)/($I$5*MAX(((F32)+(H32)*(MAX($D$16,(AE117)-(J32))))*(MAX($D$16,(AE117)-(J32))),0.000001)))*0.72785025),(((((F32)*(MAX($D$16,(AE117)-(J32)))^2)/2+(H32)*(MAX($D$16,(AE117)-(J32)))^3/3+(ABS(G117)^2)/($I$5*MAX(((F32)+(H32)*(MAX($D$16,(AE117)-(J32))))*(MAX($D$16,(AE117)-(J32))),0.000001)))*0.72785025)+((((F33)*(MAX($D$16,(AE117)-(J33)))^2)/2+(H33)*(MAX($D$16,(AE117)-(J33)))^3/3+(ABS(H117)^2)/($I$5*MAX(((F33)+(H33)*(MAX($D$16,(AE117)-(J33))))*(MAX($D$16,(AE117)-(J33))),0.000001)))*0.99999971)))))/MAX(((G31)*(MAX($D$16,(AE117)-(K31)))^2)/2+(I31)*(MAX($D$16,(AE117)-(K31)))^3/3+(ABS(F117)^2)/($I$5*MAX(((G31)+(I31)*(MAX($D$16,(AE117)-(K31))))*(MAX($D$16,(AE117)-(K31))),0.000001)),0.000001)</f>
        <v>-0.17915078666665912</v>
      </c>
      <c r="V117">
        <f ca="1">((((G32)*(MAX($D$16,(AF117)-(K32)))^2)/2+(I32)*(MAX($D$16,(AF117)-(K32)))^3/3+(ABS(G117)^2)/($I$5*MAX(((G32)+(I32)*(MAX($D$16,(AF117)-(K32))))*(MAX($D$16,(AF117)-(K32))),0.000001)))-(IF(AND(N7="None",N8="None"),0,IF(N8="None",((((F34)*(MAX($D$16,(AF117)-(J34)))^2)/2+(H34)*(MAX($D$16,(AF117)-(J34)))^3/3+(ABS(I117)^2)/($I$5*MAX(((F34)+(H34)*(MAX($D$16,(AF117)-(J34))))*(MAX($D$16,(AF117)-(J34))),0.000001)))*1),IF(N7="None",((((F35)*(MAX($D$16,(AF117)-(J35)))^2)/2+(H35)*(MAX($D$16,(AF117)-(J35)))^3/3+(ABS(J117)^2)/($I$5*MAX(((F35)+(H35)*(MAX($D$16,(AF117)-(J35))))*(MAX($D$16,(AF117)-(J35))),0.000001)))*0.30600918),(((((F34)*(MAX($D$16,(AF117)-(J34)))^2)/2+(H34)*(MAX($D$16,(AF117)-(J34)))^3/3+(ABS(I117)^2)/($I$5*MAX(((F34)+(H34)*(MAX($D$16,(AF117)-(J34))))*(MAX($D$16,(AF117)-(J34))),0.000001)))*1)+((((F35)*(MAX($D$16,(AF117)-(J35)))^2)/2+(H35)*(MAX($D$16,(AF117)-(J35)))^3/3+(ABS(J117)^2)/($I$5*MAX(((F35)+(H35)*(MAX($D$16,(AF117)-(J35))))*(MAX($D$16,(AF117)-(J35))),0.000001)))*0.30600918)))))))/MAX(((G32)*(MAX($D$16,(AF117)-(K32)))^2)/2+(I32)*(MAX($D$16,(AF117)-(K32)))^3/3+(ABS(G117)^2)/($I$5*MAX(((G32)+(I32)*(MAX($D$16,(AF117)-(K32))))*(MAX($D$16,(AF117)-(K32))),0.000001)),0.000001)</f>
        <v>-0.31205130742549086</v>
      </c>
      <c r="W117">
        <f ca="1">ABS((IF(N6="None",P117,MAX(P117,Q117)))-D117)</f>
        <v>6.635464601458807E-4</v>
      </c>
      <c r="X117">
        <f ca="1">ABS((IF(AND(N7="None",N8="None"),E117,IF(N8="None",S117,IF(N7="None",T117,MAX(S117,T117)))))-E117)</f>
        <v>6.9483751121879322E-4</v>
      </c>
      <c r="Y117">
        <f ca="1">IF($D$20=0,B117,IFERROR(IF(N6="None",1,MIN(0.98,MAX(0.02,B117+$D$14*((Q117-P117)/MAX(ABS(D117),1))))),B117))</f>
        <v>0.98</v>
      </c>
      <c r="Z117">
        <f ca="1">IF($D$20=0,C117,IFERROR(IF(AND(N7="None",N8="None"),C117,IF(N8="None",1,IF(N7="None",0,MIN(0.98,MAX(0.02,C117+$D$14*((T117-S117)/MAX(ABS(E117),1))))))),C117))</f>
        <v>0.98</v>
      </c>
      <c r="AA117">
        <f t="shared" ca="1" si="27"/>
        <v>640.05173372053446</v>
      </c>
      <c r="AB117">
        <f t="shared" ca="1" si="28"/>
        <v>639.97359360464588</v>
      </c>
      <c r="AC117">
        <f ca="1">IF($D$20=0,D117,IF(AC117=0,(IF(N6="None",P117,MAX(P117,Q117))),IF(ABS((IF(N6="None",P117,MAX(P117,Q117)))-AC117)&lt;$D$19,AC117,MAX((K31)+$D$16,AC117+$D$13*(((IF(N6="None",P117,MAX(P117,Q117)))-AC117))))))</f>
        <v>640.05173535088602</v>
      </c>
      <c r="AD117">
        <f ca="1">IF($D$20=0,E117,IF(AD117=0,(IF(AND(N7="None",N8="None"),E117,IF(N8="None",S117,IF(N7="None",T117,MAX(S117,T117))))),IF(ABS((IF(AND(N7="None",N8="None"),E117,IF(N8="None",S117,IF(N7="None",T117,MAX(S117,T117)))))-AD117)&lt;$D$19,AD117,MAX((K32)+$D$16,AD117+$D$13*(((IF(AND(N7="None",N8="None"),E117,IF(N8="None",S117,IF(N7="None",T117,MAX(S117,T117)))))-AD117))))))</f>
        <v>639.97358877724196</v>
      </c>
      <c r="AE117">
        <f ca="1">IF($D$20=0,D117,IF(AE117=0,O117,IF(ABS(U117)&lt;$D$19,AE117,MAX((K31)+$D$16,AE117+($D$13*(((O117)-AE117)+(U117*MAX(ABS(AE117-(K31)),1))))))))</f>
        <v>636.46252872339687</v>
      </c>
      <c r="AF117">
        <f ca="1">IF($D$20=0,E117,IF(AF117=0,R117,IF(ABS(V117)&lt;$D$19,AF117,MAX((K32)+$D$16,AF117+($D$13*(((R117)-AF117)+(V117*MAX(ABS(AF117-(K32)),1))))))))</f>
        <v>634.67707815303868</v>
      </c>
      <c r="AG117">
        <f ca="1">((G31)*(MAX($D$16,(AC117)-(K31)))^2)/2+(I31)*(MAX($D$16,(AC117)-(K31)))^3/3+(ABS(F117)^2)/($I$5*MAX(((G31)+(I31)*(MAX($D$16,(AC117)-(K31))))*(MAX($D$16,(AC117)-(K31))),0.000001))</f>
        <v>115.57951569799769</v>
      </c>
      <c r="AH117">
        <f ca="1">((G31)*(MAX($D$16,(AE117)-(K31)))^2)/2+(I31)*(MAX($D$16,(AE117)-(K31)))^3/3+(ABS(F117)^2)/($I$5*MAX(((G31)+(I31)*(MAX($D$16,(AE117)-(K31))))*(MAX($D$16,(AE117)-(K31))),0.000001))</f>
        <v>34.04098728388847</v>
      </c>
      <c r="AI117">
        <f ca="1">((G32)*(MAX($D$16,(AD117)-(K32)))^2)/2+(I32)*(MAX($D$16,(AD117)-(K32)))^3/3+(ABS(G117)^2)/($I$5*MAX(((G32)+(I32)*(MAX($D$16,(AD117)-(K32))))*(MAX($D$16,(AD117)-(K32))),0.000001))</f>
        <v>337.89897007822128</v>
      </c>
      <c r="AJ117">
        <f ca="1">((G32)*(MAX($D$16,(AF117)-(K32)))^2)/2+(I32)*(MAX($D$16,(AF117)-(K32)))^3/3+(ABS(G117)^2)/($I$5*MAX(((G32)+(I32)*(MAX($D$16,(AF117)-(K32))))*(MAX($D$16,(AF117)-(K32))),0.000001))</f>
        <v>49.33812018332047</v>
      </c>
      <c r="AK117" t="str">
        <f t="shared" ca="1" si="29"/>
        <v>Subcritical</v>
      </c>
      <c r="AL117" t="str">
        <f t="shared" ca="1" si="30"/>
        <v>Subcritical</v>
      </c>
      <c r="AM117">
        <f t="shared" ca="1" si="31"/>
        <v>640.05173372053446</v>
      </c>
      <c r="AN117">
        <f t="shared" ca="1" si="32"/>
        <v>639.97359360464588</v>
      </c>
      <c r="AO117">
        <f t="shared" ca="1" si="33"/>
        <v>2.5082332513193251E-6</v>
      </c>
      <c r="AP117">
        <f t="shared" ca="1" si="34"/>
        <v>7.4267752552259481E-6</v>
      </c>
    </row>
    <row r="118" spans="1:42" x14ac:dyDescent="0.35">
      <c r="A118">
        <v>75</v>
      </c>
      <c r="B118">
        <v>1</v>
      </c>
      <c r="C118">
        <f t="shared" ca="1" si="35"/>
        <v>0.98</v>
      </c>
      <c r="D118">
        <f t="shared" ca="1" si="36"/>
        <v>640.05173372053446</v>
      </c>
      <c r="E118">
        <f t="shared" ca="1" si="37"/>
        <v>639.97359360464588</v>
      </c>
      <c r="F118">
        <f t="shared" si="26"/>
        <v>51</v>
      </c>
      <c r="G118">
        <f>IF(N6="None",F118,MAX(0,F118*B118))</f>
        <v>51</v>
      </c>
      <c r="H118">
        <f>IF(N6="None",0,MAX(0,F118-G118))</f>
        <v>0</v>
      </c>
      <c r="I118">
        <f ca="1">IF(AND(N7="None",N8="None"),0,IF(N8="None",G118,IF(N7="None",0,MAX(0,G118*C118))))</f>
        <v>49.98</v>
      </c>
      <c r="J118">
        <f ca="1">IF(AND(N7="None",N8="None"),0,IF(N8="None",0,IF(N7="None",G118,MAX(0,G118-I118))))</f>
        <v>1.0200000000000031</v>
      </c>
      <c r="K118">
        <f>P5</f>
        <v>637</v>
      </c>
      <c r="L118">
        <f>P6</f>
        <v>637.1</v>
      </c>
      <c r="M118">
        <f>P7</f>
        <v>635.5</v>
      </c>
      <c r="N118">
        <f>P8</f>
        <v>631.54999999999995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636.85030574695588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640.05239405242617</v>
      </c>
      <c r="Q118">
        <f ca="1">L118+((ABS(H118)/MAX(((G33)+(I33)*(MAX($D$16,(L118)-(K33))))*(MAX($D$16,(L118)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AC118)-(J33))))*(MAX($D$16,(AC118)-(J33))),0.000001)),$D$9*((((ABS(H118)/MAX(((G33)+(I33)*(MAX($D$16,(L118)-(K33))))*(MAX($D$16,(L118)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L118)-(K33))))*(MAX($D$16,(L118)-(K33))),0.000001))^2)/(2*$I$5)))))+($D$10*(ABS((X33)-(W33))/90)*MAX(((ABS(H118)/MAX(((F33)+(H33)*(MAX($D$16,(AC118)-(J33))))*(MAX($D$16,(AC118)-(J33))),0.000001))^2)/(2*$I$5),((ABS(H118)/MAX(((G33)+(I33)*(MAX($D$16,(L118)-(K33))))*(MAX($D$16,(L118)-(K33))),0.000001))^2)/(2*$I$5)))+(($D$11*0.00000015*(ABS(G118)/MAX(ABS(F118),0.000001))^2*MAX(((ABS(H118)/MAX(((F33)+(H33)*(MAX($D$16,(AC118)-(J33))))*(MAX($D$16,(AC118)-(J33))),0.000001))^2)/(2*$I$5),((ABS(H118)/MAX(((G33)+(I33)*(MAX($D$16,(L118)-(K33))))*(MAX($D$16,(L118)-(K33))),0.000001))^2)/(2*$I$5))))-((ABS(H118)/MAX(((F33)+(H33)*(MAX($D$16,(AC118)-(J33))))*(MAX($D$16,(AC118)-(J33))),0.000001))^2)/(2*$I$5)</f>
        <v>637.1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635.55147030420267</v>
      </c>
      <c r="S118">
        <f ca="1">M118+((ABS(I118)/MAX(((G34)+(I34)*(MAX($D$16,(M118)-(K34))))*(MAX($D$16,(M118)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AD118)-(J34))))*(MAX($D$16,(AD118)-(J34))),0.000001)),$D$9*((((ABS(I118)/MAX(((G34)+(I34)*(MAX($D$16,(M118)-(K34))))*(MAX($D$16,(M118)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M118)-(K34))))*(MAX($D$16,(M118)-(K34))),0.000001))^2)/(2*$I$5)))))+($D$10*(ABS((X34)-(W34))/90)*MAX(((ABS(I118)/MAX(((F34)+(H34)*(MAX($D$16,(AD118)-(J34))))*(MAX($D$16,(AD118)-(J34))),0.000001))^2)/(2*$I$5),((ABS(I118)/MAX(((G34)+(I34)*(MAX($D$16,(M118)-(K34))))*(MAX($D$16,(M118)-(K34))),0.000001))^2)/(2*$I$5)))+(0)-((ABS(I118)/MAX(((F34)+(H34)*(MAX($D$16,(AD118)-(J34))))*(MAX($D$16,(AD118)-(J34))),0.000001))^2)/(2*$I$5)</f>
        <v>635.5112788932787</v>
      </c>
      <c r="T118">
        <f ca="1">N118+((ABS(J118)/MAX(((G35)+(I35)*(MAX($D$16,(N118)-(K35))))*(MAX($D$16,(N118)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AD118)-(J35))))*(MAX($D$16,(AD118)-(J35))),0.000001)),$D$9*((((ABS(J118)/MAX(((G35)+(I35)*(MAX($D$16,(N118)-(K35))))*(MAX($D$16,(N118)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N118)-(K35))))*(MAX($D$16,(N118)-(K35))),0.000001))^2)/(2*$I$5)))))+($D$10*(ABS((X35)-(W35))/90)*MAX(((ABS(J118)/MAX(((F35)+(H35)*(MAX($D$16,(AD118)-(J35))))*(MAX($D$16,(AD118)-(J35))),0.000001))^2)/(2*$I$5),((ABS(J118)/MAX(((G35)+(I35)*(MAX($D$16,(N118)-(K35))))*(MAX($D$16,(N118)-(K35))),0.000001))^2)/(2*$I$5)))+(($D$11*0.34699541*(ABS(I118)/MAX(ABS(G118),0.000001))^2*MAX(((ABS(J118)/MAX(((F35)+(H35)*(MAX($D$16,(AD118)-(J35))))*(MAX($D$16,(AD118)-(J35))),0.000001))^2)/(2*$I$5),((ABS(J118)/MAX(((G35)+(I35)*(MAX($D$16,(N118)-(K35))))*(MAX($D$16,(N118)-(K35))),0.000001))^2)/(2*$I$5))))-((ABS(J118)/MAX(((F35)+(H35)*(MAX($D$16,(AD118)-(J35))))*(MAX($D$16,(AD118)-(J35))),0.000001))^2)/(2*$I$5)</f>
        <v>639.97429104152377</v>
      </c>
      <c r="U118">
        <f ca="1">((((G31)*(MAX($D$16,(AE118)-(K31)))^2)/2+(I31)*(MAX($D$16,(AE118)-(K31)))^3/3+(ABS(F118)^2)/($I$5*MAX(((G31)+(I31)*(MAX($D$16,(AE118)-(K31))))*(MAX($D$16,(AE118)-(K31))),0.000001)))-(IF(N6="None",((((F32)*(MAX($D$16,(AE118)-(J32)))^2)/2+(H32)*(MAX($D$16,(AE118)-(J32)))^3/3+(ABS(G118)^2)/($I$5*MAX(((F32)+(H32)*(MAX($D$16,(AE118)-(J32))))*(MAX($D$16,(AE118)-(J32))),0.000001)))*0.72785025),(((((F32)*(MAX($D$16,(AE118)-(J32)))^2)/2+(H32)*(MAX($D$16,(AE118)-(J32)))^3/3+(ABS(G118)^2)/($I$5*MAX(((F32)+(H32)*(MAX($D$16,(AE118)-(J32))))*(MAX($D$16,(AE118)-(J32))),0.000001)))*0.72785025)+((((F33)*(MAX($D$16,(AE118)-(J33)))^2)/2+(H33)*(MAX($D$16,(AE118)-(J33)))^3/3+(ABS(H118)^2)/($I$5*MAX(((F33)+(H33)*(MAX($D$16,(AE118)-(J33))))*(MAX($D$16,(AE118)-(J33))),0.000001)))*0.99999971)))))/MAX(((G31)*(MAX($D$16,(AE118)-(K31)))^2)/2+(I31)*(MAX($D$16,(AE118)-(K31)))^3/3+(ABS(F118)^2)/($I$5*MAX(((G31)+(I31)*(MAX($D$16,(AE118)-(K31))))*(MAX($D$16,(AE118)-(K31))),0.000001)),0.000001)</f>
        <v>-0.17915078666665912</v>
      </c>
      <c r="V118">
        <f ca="1">((((G32)*(MAX($D$16,(AF118)-(K32)))^2)/2+(I32)*(MAX($D$16,(AF118)-(K32)))^3/3+(ABS(G118)^2)/($I$5*MAX(((G32)+(I32)*(MAX($D$16,(AF118)-(K32))))*(MAX($D$16,(AF118)-(K32))),0.000001)))-(IF(AND(N7="None",N8="None"),0,IF(N8="None",((((F34)*(MAX($D$16,(AF118)-(J34)))^2)/2+(H34)*(MAX($D$16,(AF118)-(J34)))^3/3+(ABS(I118)^2)/($I$5*MAX(((F34)+(H34)*(MAX($D$16,(AF118)-(J34))))*(MAX($D$16,(AF118)-(J34))),0.000001)))*1),IF(N7="None",((((F35)*(MAX($D$16,(AF118)-(J35)))^2)/2+(H35)*(MAX($D$16,(AF118)-(J35)))^3/3+(ABS(J118)^2)/($I$5*MAX(((F35)+(H35)*(MAX($D$16,(AF118)-(J35))))*(MAX($D$16,(AF118)-(J35))),0.000001)))*0.30600918),(((((F34)*(MAX($D$16,(AF118)-(J34)))^2)/2+(H34)*(MAX($D$16,(AF118)-(J34)))^3/3+(ABS(I118)^2)/($I$5*MAX(((F34)+(H34)*(MAX($D$16,(AF118)-(J34))))*(MAX($D$16,(AF118)-(J34))),0.000001)))*1)+((((F35)*(MAX($D$16,(AF118)-(J35)))^2)/2+(H35)*(MAX($D$16,(AF118)-(J35)))^3/3+(ABS(J118)^2)/($I$5*MAX(((F35)+(H35)*(MAX($D$16,(AF118)-(J35))))*(MAX($D$16,(AF118)-(J35))),0.000001)))*0.30600918)))))))/MAX(((G32)*(MAX($D$16,(AF118)-(K32)))^2)/2+(I32)*(MAX($D$16,(AF118)-(K32)))^3/3+(ABS(G118)^2)/($I$5*MAX(((G32)+(I32)*(MAX($D$16,(AF118)-(K32))))*(MAX($D$16,(AF118)-(K32))),0.000001)),0.000001)</f>
        <v>-0.31205130742549086</v>
      </c>
      <c r="W118">
        <f ca="1">ABS((IF(N6="None",P118,MAX(P118,Q118)))-D118)</f>
        <v>6.6033189170866535E-4</v>
      </c>
      <c r="X118">
        <f ca="1">ABS((IF(AND(N7="None",N8="None"),E118,IF(N8="None",S118,IF(N7="None",T118,MAX(S118,T118)))))-E118)</f>
        <v>6.9743687788559328E-4</v>
      </c>
      <c r="Y118">
        <f ca="1">IF($D$20=0,B118,IFERROR(IF(N6="None",1,MIN(0.98,MAX(0.02,B118+$D$14*((Q118-P118)/MAX(ABS(D118),1))))),B118))</f>
        <v>0.98</v>
      </c>
      <c r="Z118">
        <f ca="1">IF($D$20=0,C118,IFERROR(IF(AND(N7="None",N8="None"),C118,IF(N8="None",1,IF(N7="None",0,MIN(0.98,MAX(0.02,C118+$D$14*((T118-S118)/MAX(ABS(E118),1))))))),C118))</f>
        <v>0.98</v>
      </c>
      <c r="AA118">
        <f t="shared" ca="1" si="27"/>
        <v>640.05173268928377</v>
      </c>
      <c r="AB118">
        <f t="shared" ca="1" si="28"/>
        <v>639.97359104736131</v>
      </c>
      <c r="AC118">
        <f ca="1">IF($D$20=0,D118,IF(AC118=0,(IF(N6="None",P118,MAX(P118,Q118))),IF(ABS((IF(N6="None",P118,MAX(P118,Q118)))-AC118)&lt;$D$19,AC118,MAX((K31)+$D$16,AC118+$D$13*(((IF(N6="None",P118,MAX(P118,Q118)))-AC118))))))</f>
        <v>640.05173077410382</v>
      </c>
      <c r="AD118">
        <f ca="1">IF($D$20=0,E118,IF(AD118=0,(IF(AND(N7="None",N8="None"),E118,IF(N8="None",S118,IF(N7="None",T118,MAX(S118,T118))))),IF(ABS((IF(AND(N7="None",N8="None"),E118,IF(N8="None",S118,IF(N7="None",T118,MAX(S118,T118)))))-AD118)&lt;$D$19,AD118,MAX((K32)+$D$16,AD118+$D$13*(((IF(AND(N7="None",N8="None"),E118,IF(N8="None",S118,IF(N7="None",T118,MAX(S118,T118)))))-AD118))))))</f>
        <v>639.97358629811856</v>
      </c>
      <c r="AE118">
        <f ca="1">IF($D$20=0,D118,IF(AE118=0,O118,IF(ABS(U118)&lt;$D$19,AE118,MAX((K31)+$D$16,AE118+($D$13*(((O118)-AE118)+(U118*MAX(ABS(AE118-(K31)),1))))))))</f>
        <v>636.46252872339687</v>
      </c>
      <c r="AF118">
        <f ca="1">IF($D$20=0,E118,IF(AF118=0,R118,IF(ABS(V118)&lt;$D$19,AF118,MAX((K32)+$D$16,AF118+($D$13*(((R118)-AF118)+(V118*MAX(ABS(AF118-(K32)),1))))))))</f>
        <v>634.67707815303868</v>
      </c>
      <c r="AG118">
        <f ca="1">((G31)*(MAX($D$16,(AC118)-(K31)))^2)/2+(I31)*(MAX($D$16,(AC118)-(K31)))^3/3+(ABS(F118)^2)/($I$5*MAX(((G31)+(I31)*(MAX($D$16,(AC118)-(K31))))*(MAX($D$16,(AC118)-(K31))),0.000001))</f>
        <v>115.57934859170282</v>
      </c>
      <c r="AH118">
        <f ca="1">((G31)*(MAX($D$16,(AE118)-(K31)))^2)/2+(I31)*(MAX($D$16,(AE118)-(K31)))^3/3+(ABS(F118)^2)/($I$5*MAX(((G31)+(I31)*(MAX($D$16,(AE118)-(K31))))*(MAX($D$16,(AE118)-(K31))),0.000001))</f>
        <v>34.04098728388847</v>
      </c>
      <c r="AI118">
        <f ca="1">((G32)*(MAX($D$16,(AD118)-(K32)))^2)/2+(I32)*(MAX($D$16,(AD118)-(K32)))^3/3+(ABS(G118)^2)/($I$5*MAX(((G32)+(I32)*(MAX($D$16,(AD118)-(K32))))*(MAX($D$16,(AD118)-(K32))),0.000001))</f>
        <v>337.89876615026247</v>
      </c>
      <c r="AJ118">
        <f ca="1">((G32)*(MAX($D$16,(AF118)-(K32)))^2)/2+(I32)*(MAX($D$16,(AF118)-(K32)))^3/3+(ABS(G118)^2)/($I$5*MAX(((G32)+(I32)*(MAX($D$16,(AF118)-(K32))))*(MAX($D$16,(AF118)-(K32))),0.000001))</f>
        <v>49.33812018332047</v>
      </c>
      <c r="AK118" t="str">
        <f t="shared" ca="1" si="29"/>
        <v>Subcritical</v>
      </c>
      <c r="AL118" t="str">
        <f t="shared" ca="1" si="30"/>
        <v>Subcritical</v>
      </c>
      <c r="AM118">
        <f t="shared" ca="1" si="31"/>
        <v>640.05173268928377</v>
      </c>
      <c r="AN118">
        <f t="shared" ca="1" si="32"/>
        <v>639.97359104736131</v>
      </c>
      <c r="AO118">
        <f t="shared" ca="1" si="33"/>
        <v>2.9464306408044649E-6</v>
      </c>
      <c r="AP118">
        <f t="shared" ca="1" si="34"/>
        <v>7.3065273227257421E-6</v>
      </c>
    </row>
    <row r="119" spans="1:42" x14ac:dyDescent="0.35">
      <c r="A119">
        <v>76</v>
      </c>
      <c r="B119">
        <v>1</v>
      </c>
      <c r="C119">
        <f t="shared" ca="1" si="35"/>
        <v>0.98</v>
      </c>
      <c r="D119">
        <f t="shared" ca="1" si="36"/>
        <v>640.05173268928377</v>
      </c>
      <c r="E119">
        <f t="shared" ca="1" si="37"/>
        <v>639.97359104736131</v>
      </c>
      <c r="F119">
        <f t="shared" si="26"/>
        <v>51</v>
      </c>
      <c r="G119">
        <f>IF(N6="None",F119,MAX(0,F119*B119))</f>
        <v>51</v>
      </c>
      <c r="H119">
        <f>IF(N6="None",0,MAX(0,F119-G119))</f>
        <v>0</v>
      </c>
      <c r="I119">
        <f ca="1">IF(AND(N7="None",N8="None"),0,IF(N8="None",G119,IF(N7="None",0,MAX(0,G119*C119))))</f>
        <v>49.98</v>
      </c>
      <c r="J119">
        <f ca="1">IF(AND(N7="None",N8="None"),0,IF(N8="None",0,IF(N7="None",G119,MAX(0,G119-I119))))</f>
        <v>1.0200000000000031</v>
      </c>
      <c r="K119">
        <f>P5</f>
        <v>637</v>
      </c>
      <c r="L119">
        <f>P6</f>
        <v>637.1</v>
      </c>
      <c r="M119">
        <f>P7</f>
        <v>635.5</v>
      </c>
      <c r="N119">
        <f>P8</f>
        <v>631.54999999999995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636.85030574695588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640.05239180258548</v>
      </c>
      <c r="Q119">
        <f ca="1">L119+((ABS(H119)/MAX(((G33)+(I33)*(MAX($D$16,(L119)-(K33))))*(MAX($D$16,(L119)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AC119)-(J33))))*(MAX($D$16,(AC119)-(J33))),0.000001)),$D$9*((((ABS(H119)/MAX(((G33)+(I33)*(MAX($D$16,(L119)-(K33))))*(MAX($D$16,(L119)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L119)-(K33))))*(MAX($D$16,(L119)-(K33))),0.000001))^2)/(2*$I$5)))))+($D$10*(ABS((X33)-(W33))/90)*MAX(((ABS(H119)/MAX(((F33)+(H33)*(MAX($D$16,(AC119)-(J33))))*(MAX($D$16,(AC119)-(J33))),0.000001))^2)/(2*$I$5),((ABS(H119)/MAX(((G33)+(I33)*(MAX($D$16,(L119)-(K33))))*(MAX($D$16,(L119)-(K33))),0.000001))^2)/(2*$I$5)))+(($D$11*0.00000015*(ABS(G119)/MAX(ABS(F119),0.000001))^2*MAX(((ABS(H119)/MAX(((F33)+(H33)*(MAX($D$16,(AC119)-(J33))))*(MAX($D$16,(AC119)-(J33))),0.000001))^2)/(2*$I$5),((ABS(H119)/MAX(((G33)+(I33)*(MAX($D$16,(L119)-(K33))))*(MAX($D$16,(L119)-(K33))),0.000001))^2)/(2*$I$5))))-((ABS(H119)/MAX(((F33)+(H33)*(MAX($D$16,(AC119)-(J33))))*(MAX($D$16,(AC119)-(J33))),0.000001))^2)/(2*$I$5)</f>
        <v>637.1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635.55147030420267</v>
      </c>
      <c r="S119">
        <f ca="1">M119+((ABS(I119)/MAX(((G34)+(I34)*(MAX($D$16,(M119)-(K34))))*(MAX($D$16,(M119)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AD119)-(J34))))*(MAX($D$16,(AD119)-(J34))),0.000001)),$D$9*((((ABS(I119)/MAX(((G34)+(I34)*(MAX($D$16,(M119)-(K34))))*(MAX($D$16,(M119)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M119)-(K34))))*(MAX($D$16,(M119)-(K34))),0.000001))^2)/(2*$I$5)))))+($D$10*(ABS((X34)-(W34))/90)*MAX(((ABS(I119)/MAX(((F34)+(H34)*(MAX($D$16,(AD119)-(J34))))*(MAX($D$16,(AD119)-(J34))),0.000001))^2)/(2*$I$5),((ABS(I119)/MAX(((G34)+(I34)*(MAX($D$16,(M119)-(K34))))*(MAX($D$16,(M119)-(K34))),0.000001))^2)/(2*$I$5)))+(0)-((ABS(I119)/MAX(((F34)+(H34)*(MAX($D$16,(AD119)-(J34))))*(MAX($D$16,(AD119)-(J34))),0.000001))^2)/(2*$I$5)</f>
        <v>635.51127888144993</v>
      </c>
      <c r="T119">
        <f ca="1">N119+((ABS(J119)/MAX(((G35)+(I35)*(MAX($D$16,(N119)-(K35))))*(MAX($D$16,(N119)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AD119)-(J35))))*(MAX($D$16,(AD119)-(J35))),0.000001)),$D$9*((((ABS(J119)/MAX(((G35)+(I35)*(MAX($D$16,(N119)-(K35))))*(MAX($D$16,(N119)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N119)-(K35))))*(MAX($D$16,(N119)-(K35))),0.000001))^2)/(2*$I$5)))))+($D$10*(ABS((X35)-(W35))/90)*MAX(((ABS(J119)/MAX(((F35)+(H35)*(MAX($D$16,(AD119)-(J35))))*(MAX($D$16,(AD119)-(J35))),0.000001))^2)/(2*$I$5),((ABS(J119)/MAX(((G35)+(I35)*(MAX($D$16,(N119)-(K35))))*(MAX($D$16,(N119)-(K35))),0.000001))^2)/(2*$I$5)))+(($D$11*0.34699541*(ABS(I119)/MAX(ABS(G119),0.000001))^2*MAX(((ABS(J119)/MAX(((F35)+(H35)*(MAX($D$16,(AD119)-(J35))))*(MAX($D$16,(AD119)-(J35))),0.000001))^2)/(2*$I$5),((ABS(J119)/MAX(((G35)+(I35)*(MAX($D$16,(N119)-(K35))))*(MAX($D$16,(N119)-(K35))),0.000001))^2)/(2*$I$5))))-((ABS(J119)/MAX(((F35)+(H35)*(MAX($D$16,(AD119)-(J35))))*(MAX($D$16,(AD119)-(J35))),0.000001))^2)/(2*$I$5)</f>
        <v>639.97429104151956</v>
      </c>
      <c r="U119">
        <f ca="1">((((G31)*(MAX($D$16,(AE119)-(K31)))^2)/2+(I31)*(MAX($D$16,(AE119)-(K31)))^3/3+(ABS(F119)^2)/($I$5*MAX(((G31)+(I31)*(MAX($D$16,(AE119)-(K31))))*(MAX($D$16,(AE119)-(K31))),0.000001)))-(IF(N6="None",((((F32)*(MAX($D$16,(AE119)-(J32)))^2)/2+(H32)*(MAX($D$16,(AE119)-(J32)))^3/3+(ABS(G119)^2)/($I$5*MAX(((F32)+(H32)*(MAX($D$16,(AE119)-(J32))))*(MAX($D$16,(AE119)-(J32))),0.000001)))*0.72785025),(((((F32)*(MAX($D$16,(AE119)-(J32)))^2)/2+(H32)*(MAX($D$16,(AE119)-(J32)))^3/3+(ABS(G119)^2)/($I$5*MAX(((F32)+(H32)*(MAX($D$16,(AE119)-(J32))))*(MAX($D$16,(AE119)-(J32))),0.000001)))*0.72785025)+((((F33)*(MAX($D$16,(AE119)-(J33)))^2)/2+(H33)*(MAX($D$16,(AE119)-(J33)))^3/3+(ABS(H119)^2)/($I$5*MAX(((F33)+(H33)*(MAX($D$16,(AE119)-(J33))))*(MAX($D$16,(AE119)-(J33))),0.000001)))*0.99999971)))))/MAX(((G31)*(MAX($D$16,(AE119)-(K31)))^2)/2+(I31)*(MAX($D$16,(AE119)-(K31)))^3/3+(ABS(F119)^2)/($I$5*MAX(((G31)+(I31)*(MAX($D$16,(AE119)-(K31))))*(MAX($D$16,(AE119)-(K31))),0.000001)),0.000001)</f>
        <v>-0.17915078666665912</v>
      </c>
      <c r="V119">
        <f ca="1">((((G32)*(MAX($D$16,(AF119)-(K32)))^2)/2+(I32)*(MAX($D$16,(AF119)-(K32)))^3/3+(ABS(G119)^2)/($I$5*MAX(((G32)+(I32)*(MAX($D$16,(AF119)-(K32))))*(MAX($D$16,(AF119)-(K32))),0.000001)))-(IF(AND(N7="None",N8="None"),0,IF(N8="None",((((F34)*(MAX($D$16,(AF119)-(J34)))^2)/2+(H34)*(MAX($D$16,(AF119)-(J34)))^3/3+(ABS(I119)^2)/($I$5*MAX(((F34)+(H34)*(MAX($D$16,(AF119)-(J34))))*(MAX($D$16,(AF119)-(J34))),0.000001)))*1),IF(N7="None",((((F35)*(MAX($D$16,(AF119)-(J35)))^2)/2+(H35)*(MAX($D$16,(AF119)-(J35)))^3/3+(ABS(J119)^2)/($I$5*MAX(((F35)+(H35)*(MAX($D$16,(AF119)-(J35))))*(MAX($D$16,(AF119)-(J35))),0.000001)))*0.30600918),(((((F34)*(MAX($D$16,(AF119)-(J34)))^2)/2+(H34)*(MAX($D$16,(AF119)-(J34)))^3/3+(ABS(I119)^2)/($I$5*MAX(((F34)+(H34)*(MAX($D$16,(AF119)-(J34))))*(MAX($D$16,(AF119)-(J34))),0.000001)))*1)+((((F35)*(MAX($D$16,(AF119)-(J35)))^2)/2+(H35)*(MAX($D$16,(AF119)-(J35)))^3/3+(ABS(J119)^2)/($I$5*MAX(((F35)+(H35)*(MAX($D$16,(AF119)-(J35))))*(MAX($D$16,(AF119)-(J35))),0.000001)))*0.30600918)))))))/MAX(((G32)*(MAX($D$16,(AF119)-(K32)))^2)/2+(I32)*(MAX($D$16,(AF119)-(K32)))^3/3+(ABS(G119)^2)/($I$5*MAX(((G32)+(I32)*(MAX($D$16,(AF119)-(K32))))*(MAX($D$16,(AF119)-(K32))),0.000001)),0.000001)</f>
        <v>-0.31205130742549086</v>
      </c>
      <c r="W119">
        <f ca="1">ABS((IF(N6="None",P119,MAX(P119,Q119)))-D119)</f>
        <v>6.5911330170820293E-4</v>
      </c>
      <c r="X119">
        <f ca="1">ABS((IF(AND(N7="None",N8="None"),E119,IF(N8="None",S119,IF(N7="None",T119,MAX(S119,T119)))))-E119)</f>
        <v>6.9999415825350297E-4</v>
      </c>
      <c r="Y119">
        <f ca="1">IF($D$20=0,B119,IFERROR(IF(N6="None",1,MIN(0.98,MAX(0.02,B119+$D$14*((Q119-P119)/MAX(ABS(D119),1))))),B119))</f>
        <v>0.98</v>
      </c>
      <c r="Z119">
        <f ca="1">IF($D$20=0,C119,IFERROR(IF(AND(N7="None",N8="None"),C119,IF(N8="None",1,IF(N7="None",0,MIN(0.98,MAX(0.02,C119+$D$14*((T119-S119)/MAX(ABS(E119),1))))))),C119))</f>
        <v>0.98</v>
      </c>
      <c r="AA119">
        <f t="shared" ca="1" si="27"/>
        <v>640.05173048360257</v>
      </c>
      <c r="AB119">
        <f t="shared" ca="1" si="28"/>
        <v>639.97358854987249</v>
      </c>
      <c r="AC119">
        <f ca="1">IF($D$20=0,D119,IF(AC119=0,(IF(N6="None",P119,MAX(P119,Q119))),IF(ABS((IF(N6="None",P119,MAX(P119,Q119)))-AC119)&lt;$D$19,AC119,MAX((K31)+$D$16,AC119+$D$13*(((IF(N6="None",P119,MAX(P119,Q119)))-AC119))))))</f>
        <v>640.05172638733757</v>
      </c>
      <c r="AD119">
        <f ca="1">IF($D$20=0,E119,IF(AD119=0,(IF(AND(N7="None",N8="None"),E119,IF(N8="None",S119,IF(N7="None",T119,MAX(S119,T119))))),IF(ABS((IF(AND(N7="None",N8="None"),E119,IF(N8="None",S119,IF(N7="None",T119,MAX(S119,T119)))))-AD119)&lt;$D$19,AD119,MAX((K32)+$D$16,AD119+$D$13*(((IF(AND(N7="None",N8="None"),E119,IF(N8="None",S119,IF(N7="None",T119,MAX(S119,T119)))))-AD119))))))</f>
        <v>639.97358391167893</v>
      </c>
      <c r="AE119">
        <f ca="1">IF($D$20=0,D119,IF(AE119=0,O119,IF(ABS(U119)&lt;$D$19,AE119,MAX((K31)+$D$16,AE119+($D$13*(((O119)-AE119)+(U119*MAX(ABS(AE119-(K31)),1))))))))</f>
        <v>636.46252872339687</v>
      </c>
      <c r="AF119">
        <f ca="1">IF($D$20=0,E119,IF(AF119=0,R119,IF(ABS(V119)&lt;$D$19,AF119,MAX((K32)+$D$16,AF119+($D$13*(((R119)-AF119)+(V119*MAX(ABS(AF119-(K32)),1))))))))</f>
        <v>634.67707815303868</v>
      </c>
      <c r="AG119">
        <f ca="1">((G31)*(MAX($D$16,(AC119)-(K31)))^2)/2+(I31)*(MAX($D$16,(AC119)-(K31)))^3/3+(ABS(F119)^2)/($I$5*MAX(((G31)+(I31)*(MAX($D$16,(AC119)-(K31))))*(MAX($D$16,(AC119)-(K31))),0.000001))</f>
        <v>115.57918842335886</v>
      </c>
      <c r="AH119">
        <f ca="1">((G31)*(MAX($D$16,(AE119)-(K31)))^2)/2+(I31)*(MAX($D$16,(AE119)-(K31)))^3/3+(ABS(F119)^2)/($I$5*MAX(((G31)+(I31)*(MAX($D$16,(AE119)-(K31))))*(MAX($D$16,(AE119)-(K31))),0.000001))</f>
        <v>34.04098728388847</v>
      </c>
      <c r="AI119">
        <f ca="1">((G32)*(MAX($D$16,(AD119)-(K32)))^2)/2+(I32)*(MAX($D$16,(AD119)-(K32)))^3/3+(ABS(G119)^2)/($I$5*MAX(((G32)+(I32)*(MAX($D$16,(AD119)-(K32))))*(MAX($D$16,(AD119)-(K32))),0.000001))</f>
        <v>337.89856984635304</v>
      </c>
      <c r="AJ119">
        <f ca="1">((G32)*(MAX($D$16,(AF119)-(K32)))^2)/2+(I32)*(MAX($D$16,(AF119)-(K32)))^3/3+(ABS(G119)^2)/($I$5*MAX(((G32)+(I32)*(MAX($D$16,(AF119)-(K32))))*(MAX($D$16,(AF119)-(K32))),0.000001))</f>
        <v>49.33812018332047</v>
      </c>
      <c r="AK119" t="str">
        <f t="shared" ca="1" si="29"/>
        <v>Subcritical</v>
      </c>
      <c r="AL119" t="str">
        <f t="shared" ca="1" si="30"/>
        <v>Subcritical</v>
      </c>
      <c r="AM119">
        <f t="shared" ca="1" si="31"/>
        <v>640.05173048360257</v>
      </c>
      <c r="AN119">
        <f t="shared" ca="1" si="32"/>
        <v>639.97358854987249</v>
      </c>
      <c r="AO119">
        <f t="shared" ca="1" si="33"/>
        <v>6.3019462004376692E-6</v>
      </c>
      <c r="AP119">
        <f t="shared" ca="1" si="34"/>
        <v>7.1356823809765046E-6</v>
      </c>
    </row>
    <row r="120" spans="1:42" x14ac:dyDescent="0.35">
      <c r="A120">
        <v>77</v>
      </c>
      <c r="B120">
        <v>1</v>
      </c>
      <c r="C120">
        <f t="shared" ca="1" si="35"/>
        <v>0.98</v>
      </c>
      <c r="D120">
        <f t="shared" ca="1" si="36"/>
        <v>640.05173048360257</v>
      </c>
      <c r="E120">
        <f t="shared" ca="1" si="37"/>
        <v>639.97358854987249</v>
      </c>
      <c r="F120">
        <f t="shared" si="26"/>
        <v>51</v>
      </c>
      <c r="G120">
        <f>IF(N6="None",F120,MAX(0,F120*B120))</f>
        <v>51</v>
      </c>
      <c r="H120">
        <f>IF(N6="None",0,MAX(0,F120-G120))</f>
        <v>0</v>
      </c>
      <c r="I120">
        <f ca="1">IF(AND(N7="None",N8="None"),0,IF(N8="None",G120,IF(N7="None",0,MAX(0,G120*C120))))</f>
        <v>49.98</v>
      </c>
      <c r="J120">
        <f ca="1">IF(AND(N7="None",N8="None"),0,IF(N8="None",0,IF(N7="None",G120,MAX(0,G120-I120))))</f>
        <v>1.0200000000000031</v>
      </c>
      <c r="K120">
        <f>P5</f>
        <v>637</v>
      </c>
      <c r="L120">
        <f>P6</f>
        <v>637.1</v>
      </c>
      <c r="M120">
        <f>P7</f>
        <v>635.5</v>
      </c>
      <c r="N120">
        <f>P8</f>
        <v>631.54999999999995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636.85030574695588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640.05238963603256</v>
      </c>
      <c r="Q120">
        <f ca="1">L120+((ABS(H120)/MAX(((G33)+(I33)*(MAX($D$16,(L120)-(K33))))*(MAX($D$16,(L120)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AC120)-(J33))))*(MAX($D$16,(AC120)-(J33))),0.000001)),$D$9*((((ABS(H120)/MAX(((G33)+(I33)*(MAX($D$16,(L120)-(K33))))*(MAX($D$16,(L120)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L120)-(K33))))*(MAX($D$16,(L120)-(K33))),0.000001))^2)/(2*$I$5)))))+($D$10*(ABS((X33)-(W33))/90)*MAX(((ABS(H120)/MAX(((F33)+(H33)*(MAX($D$16,(AC120)-(J33))))*(MAX($D$16,(AC120)-(J33))),0.000001))^2)/(2*$I$5),((ABS(H120)/MAX(((G33)+(I33)*(MAX($D$16,(L120)-(K33))))*(MAX($D$16,(L120)-(K33))),0.000001))^2)/(2*$I$5)))+(($D$11*0.00000015*(ABS(G120)/MAX(ABS(F120),0.000001))^2*MAX(((ABS(H120)/MAX(((F33)+(H33)*(MAX($D$16,(AC120)-(J33))))*(MAX($D$16,(AC120)-(J33))),0.000001))^2)/(2*$I$5),((ABS(H120)/MAX(((G33)+(I33)*(MAX($D$16,(L120)-(K33))))*(MAX($D$16,(L120)-(K33))),0.000001))^2)/(2*$I$5))))-((ABS(H120)/MAX(((F33)+(H33)*(MAX($D$16,(AC120)-(J33))))*(MAX($D$16,(AC120)-(J33))),0.000001))^2)/(2*$I$5)</f>
        <v>637.1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635.55147030420267</v>
      </c>
      <c r="S120">
        <f ca="1">M120+((ABS(I120)/MAX(((G34)+(I34)*(MAX($D$16,(M120)-(K34))))*(MAX($D$16,(M120)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AD120)-(J34))))*(MAX($D$16,(AD120)-(J34))),0.000001)),$D$9*((((ABS(I120)/MAX(((G34)+(I34)*(MAX($D$16,(M120)-(K34))))*(MAX($D$16,(M120)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M120)-(K34))))*(MAX($D$16,(M120)-(K34))),0.000001))^2)/(2*$I$5)))))+($D$10*(ABS((X34)-(W34))/90)*MAX(((ABS(I120)/MAX(((F34)+(H34)*(MAX($D$16,(AD120)-(J34))))*(MAX($D$16,(AD120)-(J34))),0.000001))^2)/(2*$I$5),((ABS(I120)/MAX(((G34)+(I34)*(MAX($D$16,(M120)-(K34))))*(MAX($D$16,(M120)-(K34))),0.000001))^2)/(2*$I$5)))+(0)-((ABS(I120)/MAX(((F34)+(H34)*(MAX($D$16,(AD120)-(J34))))*(MAX($D$16,(AD120)-(J34))),0.000001))^2)/(2*$I$5)</f>
        <v>635.51127887005919</v>
      </c>
      <c r="T120">
        <f ca="1">N120+((ABS(J120)/MAX(((G35)+(I35)*(MAX($D$16,(N120)-(K35))))*(MAX($D$16,(N120)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AD120)-(J35))))*(MAX($D$16,(AD120)-(J35))),0.000001)),$D$9*((((ABS(J120)/MAX(((G35)+(I35)*(MAX($D$16,(N120)-(K35))))*(MAX($D$16,(N120)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N120)-(K35))))*(MAX($D$16,(N120)-(K35))),0.000001))^2)/(2*$I$5)))))+($D$10*(ABS((X35)-(W35))/90)*MAX(((ABS(J120)/MAX(((F35)+(H35)*(MAX($D$16,(AD120)-(J35))))*(MAX($D$16,(AD120)-(J35))),0.000001))^2)/(2*$I$5),((ABS(J120)/MAX(((G35)+(I35)*(MAX($D$16,(N120)-(K35))))*(MAX($D$16,(N120)-(K35))),0.000001))^2)/(2*$I$5)))+(($D$11*0.34699541*(ABS(I120)/MAX(ABS(G120),0.000001))^2*MAX(((ABS(J120)/MAX(((F35)+(H35)*(MAX($D$16,(AD120)-(J35))))*(MAX($D$16,(AD120)-(J35))),0.000001))^2)/(2*$I$5),((ABS(J120)/MAX(((G35)+(I35)*(MAX($D$16,(N120)-(K35))))*(MAX($D$16,(N120)-(K35))),0.000001))^2)/(2*$I$5))))-((ABS(J120)/MAX(((F35)+(H35)*(MAX($D$16,(AD120)-(J35))))*(MAX($D$16,(AD120)-(J35))),0.000001))^2)/(2*$I$5)</f>
        <v>639.97429104151547</v>
      </c>
      <c r="U120">
        <f ca="1">((((G31)*(MAX($D$16,(AE120)-(K31)))^2)/2+(I31)*(MAX($D$16,(AE120)-(K31)))^3/3+(ABS(F120)^2)/($I$5*MAX(((G31)+(I31)*(MAX($D$16,(AE120)-(K31))))*(MAX($D$16,(AE120)-(K31))),0.000001)))-(IF(N6="None",((((F32)*(MAX($D$16,(AE120)-(J32)))^2)/2+(H32)*(MAX($D$16,(AE120)-(J32)))^3/3+(ABS(G120)^2)/($I$5*MAX(((F32)+(H32)*(MAX($D$16,(AE120)-(J32))))*(MAX($D$16,(AE120)-(J32))),0.000001)))*0.72785025),(((((F32)*(MAX($D$16,(AE120)-(J32)))^2)/2+(H32)*(MAX($D$16,(AE120)-(J32)))^3/3+(ABS(G120)^2)/($I$5*MAX(((F32)+(H32)*(MAX($D$16,(AE120)-(J32))))*(MAX($D$16,(AE120)-(J32))),0.000001)))*0.72785025)+((((F33)*(MAX($D$16,(AE120)-(J33)))^2)/2+(H33)*(MAX($D$16,(AE120)-(J33)))^3/3+(ABS(H120)^2)/($I$5*MAX(((F33)+(H33)*(MAX($D$16,(AE120)-(J33))))*(MAX($D$16,(AE120)-(J33))),0.000001)))*0.99999971)))))/MAX(((G31)*(MAX($D$16,(AE120)-(K31)))^2)/2+(I31)*(MAX($D$16,(AE120)-(K31)))^3/3+(ABS(F120)^2)/($I$5*MAX(((G31)+(I31)*(MAX($D$16,(AE120)-(K31))))*(MAX($D$16,(AE120)-(K31))),0.000001)),0.000001)</f>
        <v>-0.17915078666665912</v>
      </c>
      <c r="V120">
        <f ca="1">((((G32)*(MAX($D$16,(AF120)-(K32)))^2)/2+(I32)*(MAX($D$16,(AF120)-(K32)))^3/3+(ABS(G120)^2)/($I$5*MAX(((G32)+(I32)*(MAX($D$16,(AF120)-(K32))))*(MAX($D$16,(AF120)-(K32))),0.000001)))-(IF(AND(N7="None",N8="None"),0,IF(N8="None",((((F34)*(MAX($D$16,(AF120)-(J34)))^2)/2+(H34)*(MAX($D$16,(AF120)-(J34)))^3/3+(ABS(I120)^2)/($I$5*MAX(((F34)+(H34)*(MAX($D$16,(AF120)-(J34))))*(MAX($D$16,(AF120)-(J34))),0.000001)))*1),IF(N7="None",((((F35)*(MAX($D$16,(AF120)-(J35)))^2)/2+(H35)*(MAX($D$16,(AF120)-(J35)))^3/3+(ABS(J120)^2)/($I$5*MAX(((F35)+(H35)*(MAX($D$16,(AF120)-(J35))))*(MAX($D$16,(AF120)-(J35))),0.000001)))*0.30600918),(((((F34)*(MAX($D$16,(AF120)-(J34)))^2)/2+(H34)*(MAX($D$16,(AF120)-(J34)))^3/3+(ABS(I120)^2)/($I$5*MAX(((F34)+(H34)*(MAX($D$16,(AF120)-(J34))))*(MAX($D$16,(AF120)-(J34))),0.000001)))*1)+((((F35)*(MAX($D$16,(AF120)-(J35)))^2)/2+(H35)*(MAX($D$16,(AF120)-(J35)))^3/3+(ABS(J120)^2)/($I$5*MAX(((F35)+(H35)*(MAX($D$16,(AF120)-(J35))))*(MAX($D$16,(AF120)-(J35))),0.000001)))*0.30600918)))))))/MAX(((G32)*(MAX($D$16,(AF120)-(K32)))^2)/2+(I32)*(MAX($D$16,(AF120)-(K32)))^3/3+(ABS(G120)^2)/($I$5*MAX(((G32)+(I32)*(MAX($D$16,(AF120)-(K32))))*(MAX($D$16,(AF120)-(K32))),0.000001)),0.000001)</f>
        <v>-0.31205130742549086</v>
      </c>
      <c r="W120">
        <f ca="1">ABS((IF(N6="None",P120,MAX(P120,Q120)))-D120)</f>
        <v>6.591524299892626E-4</v>
      </c>
      <c r="X120">
        <f ca="1">ABS((IF(AND(N7="None",N8="None"),E120,IF(N8="None",S120,IF(N7="None",T120,MAX(S120,T120)))))-E120)</f>
        <v>7.0249164298274991E-4</v>
      </c>
      <c r="Y120">
        <f ca="1">IF($D$20=0,B120,IFERROR(IF(N6="None",1,MIN(0.98,MAX(0.02,B120+$D$14*((Q120-P120)/MAX(ABS(D120),1))))),B120))</f>
        <v>0.98</v>
      </c>
      <c r="Z120">
        <f ca="1">IF($D$20=0,C120,IFERROR(IF(AND(N7="None",N8="None"),C120,IF(N8="None",1,IF(N7="None",0,MIN(0.98,MAX(0.02,C120+$D$14*((T120-S120)/MAX(ABS(E120),1))))))),C120))</f>
        <v>0.98</v>
      </c>
      <c r="AA120">
        <f t="shared" ca="1" si="27"/>
        <v>640.05172757185187</v>
      </c>
      <c r="AB120">
        <f t="shared" ca="1" si="28"/>
        <v>639.9735861221842</v>
      </c>
      <c r="AC120">
        <f ca="1">IF($D$20=0,D120,IF(AC120=0,(IF(N6="None",P120,MAX(P120,Q120))),IF(ABS((IF(N6="None",P120,MAX(P120,Q120)))-AC120)&lt;$D$19,AC120,MAX((K31)+$D$16,AC120+$D$13*(((IF(N6="None",P120,MAX(P120,Q120)))-AC120))))))</f>
        <v>640.05172216431492</v>
      </c>
      <c r="AD120">
        <f ca="1">IF($D$20=0,E120,IF(AD120=0,(IF(AND(N7="None",N8="None"),E120,IF(N8="None",S120,IF(N7="None",T120,MAX(S120,T120))))),IF(ABS((IF(AND(N7="None",N8="None"),E120,IF(N8="None",S120,IF(N7="None",T120,MAX(S120,T120)))))-AD120)&lt;$D$19,AD120,MAX((K32)+$D$16,AD120+$D$13*(((IF(AND(N7="None",N8="None"),E120,IF(N8="None",S120,IF(N7="None",T120,MAX(S120,T120)))))-AD120))))))</f>
        <v>639.97358161362035</v>
      </c>
      <c r="AE120">
        <f ca="1">IF($D$20=0,D120,IF(AE120=0,O120,IF(ABS(U120)&lt;$D$19,AE120,MAX((K31)+$D$16,AE120+($D$13*(((O120)-AE120)+(U120*MAX(ABS(AE120-(K31)),1))))))))</f>
        <v>636.46252872339687</v>
      </c>
      <c r="AF120">
        <f ca="1">IF($D$20=0,E120,IF(AF120=0,R120,IF(ABS(V120)&lt;$D$19,AF120,MAX((K32)+$D$16,AF120+($D$13*(((R120)-AF120)+(V120*MAX(ABS(AF120-(K32)),1))))))))</f>
        <v>634.67707815303868</v>
      </c>
      <c r="AG120">
        <f ca="1">((G31)*(MAX($D$16,(AC120)-(K31)))^2)/2+(I31)*(MAX($D$16,(AC120)-(K31)))^3/3+(ABS(F120)^2)/($I$5*MAX(((G31)+(I31)*(MAX($D$16,(AC120)-(K31))))*(MAX($D$16,(AC120)-(K31))),0.000001))</f>
        <v>115.57903423370118</v>
      </c>
      <c r="AH120">
        <f ca="1">((G31)*(MAX($D$16,(AE120)-(K31)))^2)/2+(I31)*(MAX($D$16,(AE120)-(K31)))^3/3+(ABS(F120)^2)/($I$5*MAX(((G31)+(I31)*(MAX($D$16,(AE120)-(K31))))*(MAX($D$16,(AE120)-(K31))),0.000001))</f>
        <v>34.04098728388847</v>
      </c>
      <c r="AI120">
        <f ca="1">((G32)*(MAX($D$16,(AD120)-(K32)))^2)/2+(I32)*(MAX($D$16,(AD120)-(K32)))^3/3+(ABS(G120)^2)/($I$5*MAX(((G32)+(I32)*(MAX($D$16,(AD120)-(K32))))*(MAX($D$16,(AD120)-(K32))),0.000001))</f>
        <v>337.89838081255385</v>
      </c>
      <c r="AJ120">
        <f ca="1">((G32)*(MAX($D$16,(AF120)-(K32)))^2)/2+(I32)*(MAX($D$16,(AF120)-(K32)))^3/3+(ABS(G120)^2)/($I$5*MAX(((G32)+(I32)*(MAX($D$16,(AF120)-(K32))))*(MAX($D$16,(AF120)-(K32))),0.000001))</f>
        <v>49.33812018332047</v>
      </c>
      <c r="AK120" t="str">
        <f t="shared" ca="1" si="29"/>
        <v>Subcritical</v>
      </c>
      <c r="AL120" t="str">
        <f t="shared" ca="1" si="30"/>
        <v>Subcritical</v>
      </c>
      <c r="AM120">
        <f t="shared" ca="1" si="31"/>
        <v>640.05172757185187</v>
      </c>
      <c r="AN120">
        <f t="shared" ca="1" si="32"/>
        <v>639.9735861221842</v>
      </c>
      <c r="AO120">
        <f t="shared" ca="1" si="33"/>
        <v>8.3192876445536967E-6</v>
      </c>
      <c r="AP120">
        <f t="shared" ca="1" si="34"/>
        <v>6.9362521344373818E-6</v>
      </c>
    </row>
    <row r="121" spans="1:42" x14ac:dyDescent="0.35">
      <c r="A121">
        <v>78</v>
      </c>
      <c r="B121">
        <v>1</v>
      </c>
      <c r="C121">
        <f t="shared" ca="1" si="35"/>
        <v>0.98</v>
      </c>
      <c r="D121">
        <f t="shared" ca="1" si="36"/>
        <v>640.05172757185187</v>
      </c>
      <c r="E121">
        <f t="shared" ca="1" si="37"/>
        <v>639.9735861221842</v>
      </c>
      <c r="F121">
        <f t="shared" si="26"/>
        <v>51</v>
      </c>
      <c r="G121">
        <f>IF(N6="None",F121,MAX(0,F121*B121))</f>
        <v>51</v>
      </c>
      <c r="H121">
        <f>IF(N6="None",0,MAX(0,F121-G121))</f>
        <v>0</v>
      </c>
      <c r="I121">
        <f ca="1">IF(AND(N7="None",N8="None"),0,IF(N8="None",G121,IF(N7="None",0,MAX(0,G121*C121))))</f>
        <v>49.98</v>
      </c>
      <c r="J121">
        <f ca="1">IF(AND(N7="None",N8="None"),0,IF(N8="None",0,IF(N7="None",G121,MAX(0,G121-I121))))</f>
        <v>1.0200000000000031</v>
      </c>
      <c r="K121">
        <f>P5</f>
        <v>637</v>
      </c>
      <c r="L121">
        <f>P6</f>
        <v>637.1</v>
      </c>
      <c r="M121">
        <f>P7</f>
        <v>635.5</v>
      </c>
      <c r="N121">
        <f>P8</f>
        <v>631.54999999999995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636.85030574695588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640.05238754894572</v>
      </c>
      <c r="Q121">
        <f ca="1">L121+((ABS(H121)/MAX(((G33)+(I33)*(MAX($D$16,(L121)-(K33))))*(MAX($D$16,(L121)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AC121)-(J33))))*(MAX($D$16,(AC121)-(J33))),0.000001)),$D$9*((((ABS(H121)/MAX(((G33)+(I33)*(MAX($D$16,(L121)-(K33))))*(MAX($D$16,(L121)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L121)-(K33))))*(MAX($D$16,(L121)-(K33))),0.000001))^2)/(2*$I$5)))))+($D$10*(ABS((X33)-(W33))/90)*MAX(((ABS(H121)/MAX(((F33)+(H33)*(MAX($D$16,(AC121)-(J33))))*(MAX($D$16,(AC121)-(J33))),0.000001))^2)/(2*$I$5),((ABS(H121)/MAX(((G33)+(I33)*(MAX($D$16,(L121)-(K33))))*(MAX($D$16,(L121)-(K33))),0.000001))^2)/(2*$I$5)))+(($D$11*0.00000015*(ABS(G121)/MAX(ABS(F121),0.000001))^2*MAX(((ABS(H121)/MAX(((F33)+(H33)*(MAX($D$16,(AC121)-(J33))))*(MAX($D$16,(AC121)-(J33))),0.000001))^2)/(2*$I$5),((ABS(H121)/MAX(((G33)+(I33)*(MAX($D$16,(L121)-(K33))))*(MAX($D$16,(L121)-(K33))),0.000001))^2)/(2*$I$5))))-((ABS(H121)/MAX(((F33)+(H33)*(MAX($D$16,(AC121)-(J33))))*(MAX($D$16,(AC121)-(J33))),0.000001))^2)/(2*$I$5)</f>
        <v>637.1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635.55147030420267</v>
      </c>
      <c r="S121">
        <f ca="1">M121+((ABS(I121)/MAX(((G34)+(I34)*(MAX($D$16,(M121)-(K34))))*(MAX($D$16,(M121)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AD121)-(J34))))*(MAX($D$16,(AD121)-(J34))),0.000001)),$D$9*((((ABS(I121)/MAX(((G34)+(I34)*(MAX($D$16,(M121)-(K34))))*(MAX($D$16,(M121)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M121)-(K34))))*(MAX($D$16,(M121)-(K34))),0.000001))^2)/(2*$I$5)))))+($D$10*(ABS((X34)-(W34))/90)*MAX(((ABS(I121)/MAX(((F34)+(H34)*(MAX($D$16,(AD121)-(J34))))*(MAX($D$16,(AD121)-(J34))),0.000001))^2)/(2*$I$5),((ABS(I121)/MAX(((G34)+(I34)*(MAX($D$16,(M121)-(K34))))*(MAX($D$16,(M121)-(K34))),0.000001))^2)/(2*$I$5)))+(0)-((ABS(I121)/MAX(((F34)+(H34)*(MAX($D$16,(AD121)-(J34))))*(MAX($D$16,(AD121)-(J34))),0.000001))^2)/(2*$I$5)</f>
        <v>635.51127885908659</v>
      </c>
      <c r="T121">
        <f ca="1">N121+((ABS(J121)/MAX(((G35)+(I35)*(MAX($D$16,(N121)-(K35))))*(MAX($D$16,(N121)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AD121)-(J35))))*(MAX($D$16,(AD121)-(J35))),0.000001)),$D$9*((((ABS(J121)/MAX(((G35)+(I35)*(MAX($D$16,(N121)-(K35))))*(MAX($D$16,(N121)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N121)-(K35))))*(MAX($D$16,(N121)-(K35))),0.000001))^2)/(2*$I$5)))))+($D$10*(ABS((X35)-(W35))/90)*MAX(((ABS(J121)/MAX(((F35)+(H35)*(MAX($D$16,(AD121)-(J35))))*(MAX($D$16,(AD121)-(J35))),0.000001))^2)/(2*$I$5),((ABS(J121)/MAX(((G35)+(I35)*(MAX($D$16,(N121)-(K35))))*(MAX($D$16,(N121)-(K35))),0.000001))^2)/(2*$I$5)))+(($D$11*0.34699541*(ABS(I121)/MAX(ABS(G121),0.000001))^2*MAX(((ABS(J121)/MAX(((F35)+(H35)*(MAX($D$16,(AD121)-(J35))))*(MAX($D$16,(AD121)-(J35))),0.000001))^2)/(2*$I$5),((ABS(J121)/MAX(((G35)+(I35)*(MAX($D$16,(N121)-(K35))))*(MAX($D$16,(N121)-(K35))),0.000001))^2)/(2*$I$5))))-((ABS(J121)/MAX(((F35)+(H35)*(MAX($D$16,(AD121)-(J35))))*(MAX($D$16,(AD121)-(J35))),0.000001))^2)/(2*$I$5)</f>
        <v>639.97429104151138</v>
      </c>
      <c r="U121">
        <f ca="1">((((G31)*(MAX($D$16,(AE121)-(K31)))^2)/2+(I31)*(MAX($D$16,(AE121)-(K31)))^3/3+(ABS(F121)^2)/($I$5*MAX(((G31)+(I31)*(MAX($D$16,(AE121)-(K31))))*(MAX($D$16,(AE121)-(K31))),0.000001)))-(IF(N6="None",((((F32)*(MAX($D$16,(AE121)-(J32)))^2)/2+(H32)*(MAX($D$16,(AE121)-(J32)))^3/3+(ABS(G121)^2)/($I$5*MAX(((F32)+(H32)*(MAX($D$16,(AE121)-(J32))))*(MAX($D$16,(AE121)-(J32))),0.000001)))*0.72785025),(((((F32)*(MAX($D$16,(AE121)-(J32)))^2)/2+(H32)*(MAX($D$16,(AE121)-(J32)))^3/3+(ABS(G121)^2)/($I$5*MAX(((F32)+(H32)*(MAX($D$16,(AE121)-(J32))))*(MAX($D$16,(AE121)-(J32))),0.000001)))*0.72785025)+((((F33)*(MAX($D$16,(AE121)-(J33)))^2)/2+(H33)*(MAX($D$16,(AE121)-(J33)))^3/3+(ABS(H121)^2)/($I$5*MAX(((F33)+(H33)*(MAX($D$16,(AE121)-(J33))))*(MAX($D$16,(AE121)-(J33))),0.000001)))*0.99999971)))))/MAX(((G31)*(MAX($D$16,(AE121)-(K31)))^2)/2+(I31)*(MAX($D$16,(AE121)-(K31)))^3/3+(ABS(F121)^2)/($I$5*MAX(((G31)+(I31)*(MAX($D$16,(AE121)-(K31))))*(MAX($D$16,(AE121)-(K31))),0.000001)),0.000001)</f>
        <v>-0.17915078666665912</v>
      </c>
      <c r="V121">
        <f ca="1">((((G32)*(MAX($D$16,(AF121)-(K32)))^2)/2+(I32)*(MAX($D$16,(AF121)-(K32)))^3/3+(ABS(G121)^2)/($I$5*MAX(((G32)+(I32)*(MAX($D$16,(AF121)-(K32))))*(MAX($D$16,(AF121)-(K32))),0.000001)))-(IF(AND(N7="None",N8="None"),0,IF(N8="None",((((F34)*(MAX($D$16,(AF121)-(J34)))^2)/2+(H34)*(MAX($D$16,(AF121)-(J34)))^3/3+(ABS(I121)^2)/($I$5*MAX(((F34)+(H34)*(MAX($D$16,(AF121)-(J34))))*(MAX($D$16,(AF121)-(J34))),0.000001)))*1),IF(N7="None",((((F35)*(MAX($D$16,(AF121)-(J35)))^2)/2+(H35)*(MAX($D$16,(AF121)-(J35)))^3/3+(ABS(J121)^2)/($I$5*MAX(((F35)+(H35)*(MAX($D$16,(AF121)-(J35))))*(MAX($D$16,(AF121)-(J35))),0.000001)))*0.30600918),(((((F34)*(MAX($D$16,(AF121)-(J34)))^2)/2+(H34)*(MAX($D$16,(AF121)-(J34)))^3/3+(ABS(I121)^2)/($I$5*MAX(((F34)+(H34)*(MAX($D$16,(AF121)-(J34))))*(MAX($D$16,(AF121)-(J34))),0.000001)))*1)+((((F35)*(MAX($D$16,(AF121)-(J35)))^2)/2+(H35)*(MAX($D$16,(AF121)-(J35)))^3/3+(ABS(J121)^2)/($I$5*MAX(((F35)+(H35)*(MAX($D$16,(AF121)-(J35))))*(MAX($D$16,(AF121)-(J35))),0.000001)))*0.30600918)))))))/MAX(((G32)*(MAX($D$16,(AF121)-(K32)))^2)/2+(I32)*(MAX($D$16,(AF121)-(K32)))^3/3+(ABS(G121)^2)/($I$5*MAX(((G32)+(I32)*(MAX($D$16,(AF121)-(K32))))*(MAX($D$16,(AF121)-(K32))),0.000001)),0.000001)</f>
        <v>-0.31205130742549086</v>
      </c>
      <c r="W121">
        <f ca="1">ABS((IF(N6="None",P121,MAX(P121,Q121)))-D121)</f>
        <v>6.5997709384646441E-4</v>
      </c>
      <c r="X121">
        <f ca="1">ABS((IF(AND(N7="None",N8="None"),E121,IF(N8="None",S121,IF(N7="None",T121,MAX(S121,T121)))))-E121)</f>
        <v>7.0491932717686723E-4</v>
      </c>
      <c r="Y121">
        <f ca="1">IF($D$20=0,B121,IFERROR(IF(N6="None",1,MIN(0.98,MAX(0.02,B121+$D$14*((Q121-P121)/MAX(ABS(D121),1))))),B121))</f>
        <v>0.98</v>
      </c>
      <c r="Z121">
        <f ca="1">IF($D$20=0,C121,IFERROR(IF(AND(N7="None",N8="None"),C121,IF(N8="None",1,IF(N7="None",0,MIN(0.98,MAX(0.02,C121+$D$14*((T121-S121)/MAX(ABS(E121),1))))))),C121))</f>
        <v>0.98</v>
      </c>
      <c r="AA121">
        <f t="shared" ca="1" si="27"/>
        <v>640.05172425580997</v>
      </c>
      <c r="AB121">
        <f t="shared" ca="1" si="28"/>
        <v>639.97358376937973</v>
      </c>
      <c r="AC121">
        <f ca="1">IF($D$20=0,D121,IF(AC121=0,(IF(N6="None",P121,MAX(P121,Q121))),IF(ABS((IF(N6="None",P121,MAX(P121,Q121)))-AC121)&lt;$D$19,AC121,MAX((K31)+$D$16,AC121+$D$13*(((IF(N6="None",P121,MAX(P121,Q121)))-AC121))))))</f>
        <v>640.05171809744638</v>
      </c>
      <c r="AD121">
        <f ca="1">IF($D$20=0,E121,IF(AD121=0,(IF(AND(N7="None",N8="None"),E121,IF(N8="None",S121,IF(N7="None",T121,MAX(S121,T121))))),IF(ABS((IF(AND(N7="None",N8="None"),E121,IF(N8="None",S121,IF(N7="None",T121,MAX(S121,T121)))))-AD121)&lt;$D$19,AD121,MAX((K32)+$D$16,AD121+$D$13*(((IF(AND(N7="None",N8="None"),E121,IF(N8="None",S121,IF(N7="None",T121,MAX(S121,T121)))))-AD121))))))</f>
        <v>639.97357939988558</v>
      </c>
      <c r="AE121">
        <f ca="1">IF($D$20=0,D121,IF(AE121=0,O121,IF(ABS(U121)&lt;$D$19,AE121,MAX((K31)+$D$16,AE121+($D$13*(((O121)-AE121)+(U121*MAX(ABS(AE121-(K31)),1))))))))</f>
        <v>636.46252872339687</v>
      </c>
      <c r="AF121">
        <f ca="1">IF($D$20=0,E121,IF(AF121=0,R121,IF(ABS(V121)&lt;$D$19,AF121,MAX((K32)+$D$16,AF121+($D$13*(((R121)-AF121)+(V121*MAX(ABS(AF121-(K32)),1))))))))</f>
        <v>634.67707815303868</v>
      </c>
      <c r="AG121">
        <f ca="1">((G31)*(MAX($D$16,(AC121)-(K31)))^2)/2+(I31)*(MAX($D$16,(AC121)-(K31)))^3/3+(ABS(F121)^2)/($I$5*MAX(((G31)+(I31)*(MAX($D$16,(AC121)-(K31))))*(MAX($D$16,(AC121)-(K31))),0.000001))</f>
        <v>115.57888574560998</v>
      </c>
      <c r="AH121">
        <f ca="1">((G31)*(MAX($D$16,(AE121)-(K31)))^2)/2+(I31)*(MAX($D$16,(AE121)-(K31)))^3/3+(ABS(F121)^2)/($I$5*MAX(((G31)+(I31)*(MAX($D$16,(AE121)-(K31))))*(MAX($D$16,(AE121)-(K31))),0.000001))</f>
        <v>34.04098728388847</v>
      </c>
      <c r="AI121">
        <f ca="1">((G32)*(MAX($D$16,(AD121)-(K32)))^2)/2+(I32)*(MAX($D$16,(AD121)-(K32)))^3/3+(ABS(G121)^2)/($I$5*MAX(((G32)+(I32)*(MAX($D$16,(AD121)-(K32))))*(MAX($D$16,(AD121)-(K32))),0.000001))</f>
        <v>337.89819871511696</v>
      </c>
      <c r="AJ121">
        <f ca="1">((G32)*(MAX($D$16,(AF121)-(K32)))^2)/2+(I32)*(MAX($D$16,(AF121)-(K32)))^3/3+(ABS(G121)^2)/($I$5*MAX(((G32)+(I32)*(MAX($D$16,(AF121)-(K32))))*(MAX($D$16,(AF121)-(K32))),0.000001))</f>
        <v>49.33812018332047</v>
      </c>
      <c r="AK121" t="str">
        <f t="shared" ca="1" si="29"/>
        <v>Subcritical</v>
      </c>
      <c r="AL121" t="str">
        <f t="shared" ca="1" si="30"/>
        <v>Subcritical</v>
      </c>
      <c r="AM121">
        <f t="shared" ca="1" si="31"/>
        <v>640.05172425580997</v>
      </c>
      <c r="AN121">
        <f t="shared" ca="1" si="32"/>
        <v>639.97358376937973</v>
      </c>
      <c r="AO121">
        <f t="shared" ca="1" si="33"/>
        <v>9.4744054877082817E-6</v>
      </c>
      <c r="AP121">
        <f t="shared" ca="1" si="34"/>
        <v>6.7222986217529979E-6</v>
      </c>
    </row>
    <row r="122" spans="1:42" x14ac:dyDescent="0.35">
      <c r="A122">
        <v>79</v>
      </c>
      <c r="B122">
        <v>1</v>
      </c>
      <c r="C122">
        <f t="shared" ca="1" si="35"/>
        <v>0.98</v>
      </c>
      <c r="D122">
        <f t="shared" ca="1" si="36"/>
        <v>640.05172425580997</v>
      </c>
      <c r="E122">
        <f t="shared" ca="1" si="37"/>
        <v>639.97358376937973</v>
      </c>
      <c r="F122">
        <f t="shared" si="26"/>
        <v>51</v>
      </c>
      <c r="G122">
        <f>IF(N6="None",F122,MAX(0,F122*B122))</f>
        <v>51</v>
      </c>
      <c r="H122">
        <f>IF(N6="None",0,MAX(0,F122-G122))</f>
        <v>0</v>
      </c>
      <c r="I122">
        <f ca="1">IF(AND(N7="None",N8="None"),0,IF(N8="None",G122,IF(N7="None",0,MAX(0,G122*C122))))</f>
        <v>49.98</v>
      </c>
      <c r="J122">
        <f ca="1">IF(AND(N7="None",N8="None"),0,IF(N8="None",0,IF(N7="None",G122,MAX(0,G122-I122))))</f>
        <v>1.0200000000000031</v>
      </c>
      <c r="K122">
        <f>P5</f>
        <v>637</v>
      </c>
      <c r="L122">
        <f>P6</f>
        <v>637.1</v>
      </c>
      <c r="M122">
        <f>P7</f>
        <v>635.5</v>
      </c>
      <c r="N122">
        <f>P8</f>
        <v>631.54999999999995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636.85030574695588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640.05238553771949</v>
      </c>
      <c r="Q122">
        <f ca="1">L122+((ABS(H122)/MAX(((G33)+(I33)*(MAX($D$16,(L122)-(K33))))*(MAX($D$16,(L122)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AC122)-(J33))))*(MAX($D$16,(AC122)-(J33))),0.000001)),$D$9*((((ABS(H122)/MAX(((G33)+(I33)*(MAX($D$16,(L122)-(K33))))*(MAX($D$16,(L122)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L122)-(K33))))*(MAX($D$16,(L122)-(K33))),0.000001))^2)/(2*$I$5)))))+($D$10*(ABS((X33)-(W33))/90)*MAX(((ABS(H122)/MAX(((F33)+(H33)*(MAX($D$16,(AC122)-(J33))))*(MAX($D$16,(AC122)-(J33))),0.000001))^2)/(2*$I$5),((ABS(H122)/MAX(((G33)+(I33)*(MAX($D$16,(L122)-(K33))))*(MAX($D$16,(L122)-(K33))),0.000001))^2)/(2*$I$5)))+(($D$11*0.00000015*(ABS(G122)/MAX(ABS(F122),0.000001))^2*MAX(((ABS(H122)/MAX(((F33)+(H33)*(MAX($D$16,(AC122)-(J33))))*(MAX($D$16,(AC122)-(J33))),0.000001))^2)/(2*$I$5),((ABS(H122)/MAX(((G33)+(I33)*(MAX($D$16,(L122)-(K33))))*(MAX($D$16,(L122)-(K33))),0.000001))^2)/(2*$I$5))))-((ABS(H122)/MAX(((F33)+(H33)*(MAX($D$16,(AC122)-(J33))))*(MAX($D$16,(AC122)-(J33))),0.000001))^2)/(2*$I$5)</f>
        <v>637.1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635.55147030420267</v>
      </c>
      <c r="S122">
        <f ca="1">M122+((ABS(I122)/MAX(((G34)+(I34)*(MAX($D$16,(M122)-(K34))))*(MAX($D$16,(M122)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AD122)-(J34))))*(MAX($D$16,(AD122)-(J34))),0.000001)),$D$9*((((ABS(I122)/MAX(((G34)+(I34)*(MAX($D$16,(M122)-(K34))))*(MAX($D$16,(M122)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M122)-(K34))))*(MAX($D$16,(M122)-(K34))),0.000001))^2)/(2*$I$5)))))+($D$10*(ABS((X34)-(W34))/90)*MAX(((ABS(I122)/MAX(((F34)+(H34)*(MAX($D$16,(AD122)-(J34))))*(MAX($D$16,(AD122)-(J34))),0.000001))^2)/(2*$I$5),((ABS(I122)/MAX(((G34)+(I34)*(MAX($D$16,(M122)-(K34))))*(MAX($D$16,(M122)-(K34))),0.000001))^2)/(2*$I$5)))+(0)-((ABS(I122)/MAX(((F34)+(H34)*(MAX($D$16,(AD122)-(J34))))*(MAX($D$16,(AD122)-(J34))),0.000001))^2)/(2*$I$5)</f>
        <v>635.5112788485128</v>
      </c>
      <c r="T122">
        <f ca="1">N122+((ABS(J122)/MAX(((G35)+(I35)*(MAX($D$16,(N122)-(K35))))*(MAX($D$16,(N122)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AD122)-(J35))))*(MAX($D$16,(AD122)-(J35))),0.000001)),$D$9*((((ABS(J122)/MAX(((G35)+(I35)*(MAX($D$16,(N122)-(K35))))*(MAX($D$16,(N122)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N122)-(K35))))*(MAX($D$16,(N122)-(K35))),0.000001))^2)/(2*$I$5)))))+($D$10*(ABS((X35)-(W35))/90)*MAX(((ABS(J122)/MAX(((F35)+(H35)*(MAX($D$16,(AD122)-(J35))))*(MAX($D$16,(AD122)-(J35))),0.000001))^2)/(2*$I$5),((ABS(J122)/MAX(((G35)+(I35)*(MAX($D$16,(N122)-(K35))))*(MAX($D$16,(N122)-(K35))),0.000001))^2)/(2*$I$5)))+(($D$11*0.34699541*(ABS(I122)/MAX(ABS(G122),0.000001))^2*MAX(((ABS(J122)/MAX(((F35)+(H35)*(MAX($D$16,(AD122)-(J35))))*(MAX($D$16,(AD122)-(J35))),0.000001))^2)/(2*$I$5),((ABS(J122)/MAX(((G35)+(I35)*(MAX($D$16,(N122)-(K35))))*(MAX($D$16,(N122)-(K35))),0.000001))^2)/(2*$I$5))))-((ABS(J122)/MAX(((F35)+(H35)*(MAX($D$16,(AD122)-(J35))))*(MAX($D$16,(AD122)-(J35))),0.000001))^2)/(2*$I$5)</f>
        <v>639.97429104150763</v>
      </c>
      <c r="U122">
        <f ca="1">((((G31)*(MAX($D$16,(AE122)-(K31)))^2)/2+(I31)*(MAX($D$16,(AE122)-(K31)))^3/3+(ABS(F122)^2)/($I$5*MAX(((G31)+(I31)*(MAX($D$16,(AE122)-(K31))))*(MAX($D$16,(AE122)-(K31))),0.000001)))-(IF(N6="None",((((F32)*(MAX($D$16,(AE122)-(J32)))^2)/2+(H32)*(MAX($D$16,(AE122)-(J32)))^3/3+(ABS(G122)^2)/($I$5*MAX(((F32)+(H32)*(MAX($D$16,(AE122)-(J32))))*(MAX($D$16,(AE122)-(J32))),0.000001)))*0.72785025),(((((F32)*(MAX($D$16,(AE122)-(J32)))^2)/2+(H32)*(MAX($D$16,(AE122)-(J32)))^3/3+(ABS(G122)^2)/($I$5*MAX(((F32)+(H32)*(MAX($D$16,(AE122)-(J32))))*(MAX($D$16,(AE122)-(J32))),0.000001)))*0.72785025)+((((F33)*(MAX($D$16,(AE122)-(J33)))^2)/2+(H33)*(MAX($D$16,(AE122)-(J33)))^3/3+(ABS(H122)^2)/($I$5*MAX(((F33)+(H33)*(MAX($D$16,(AE122)-(J33))))*(MAX($D$16,(AE122)-(J33))),0.000001)))*0.99999971)))))/MAX(((G31)*(MAX($D$16,(AE122)-(K31)))^2)/2+(I31)*(MAX($D$16,(AE122)-(K31)))^3/3+(ABS(F122)^2)/($I$5*MAX(((G31)+(I31)*(MAX($D$16,(AE122)-(K31))))*(MAX($D$16,(AE122)-(K31))),0.000001)),0.000001)</f>
        <v>-0.17915078666665912</v>
      </c>
      <c r="V122">
        <f ca="1">((((G32)*(MAX($D$16,(AF122)-(K32)))^2)/2+(I32)*(MAX($D$16,(AF122)-(K32)))^3/3+(ABS(G122)^2)/($I$5*MAX(((G32)+(I32)*(MAX($D$16,(AF122)-(K32))))*(MAX($D$16,(AF122)-(K32))),0.000001)))-(IF(AND(N7="None",N8="None"),0,IF(N8="None",((((F34)*(MAX($D$16,(AF122)-(J34)))^2)/2+(H34)*(MAX($D$16,(AF122)-(J34)))^3/3+(ABS(I122)^2)/($I$5*MAX(((F34)+(H34)*(MAX($D$16,(AF122)-(J34))))*(MAX($D$16,(AF122)-(J34))),0.000001)))*1),IF(N7="None",((((F35)*(MAX($D$16,(AF122)-(J35)))^2)/2+(H35)*(MAX($D$16,(AF122)-(J35)))^3/3+(ABS(J122)^2)/($I$5*MAX(((F35)+(H35)*(MAX($D$16,(AF122)-(J35))))*(MAX($D$16,(AF122)-(J35))),0.000001)))*0.30600918),(((((F34)*(MAX($D$16,(AF122)-(J34)))^2)/2+(H34)*(MAX($D$16,(AF122)-(J34)))^3/3+(ABS(I122)^2)/($I$5*MAX(((F34)+(H34)*(MAX($D$16,(AF122)-(J34))))*(MAX($D$16,(AF122)-(J34))),0.000001)))*1)+((((F35)*(MAX($D$16,(AF122)-(J35)))^2)/2+(H35)*(MAX($D$16,(AF122)-(J35)))^3/3+(ABS(J122)^2)/($I$5*MAX(((F35)+(H35)*(MAX($D$16,(AF122)-(J35))))*(MAX($D$16,(AF122)-(J35))),0.000001)))*0.30600918)))))))/MAX(((G32)*(MAX($D$16,(AF122)-(K32)))^2)/2+(I32)*(MAX($D$16,(AF122)-(K32)))^3/3+(ABS(G122)^2)/($I$5*MAX(((G32)+(I32)*(MAX($D$16,(AF122)-(K32))))*(MAX($D$16,(AF122)-(K32))),0.000001)),0.000001)</f>
        <v>-0.31205130742549086</v>
      </c>
      <c r="W122">
        <f ca="1">ABS((IF(N6="None",P122,MAX(P122,Q122)))-D122)</f>
        <v>6.6128190951530996E-4</v>
      </c>
      <c r="X122">
        <f ca="1">ABS((IF(AND(N7="None",N8="None"),E122,IF(N8="None",S122,IF(N7="None",T122,MAX(S122,T122)))))-E122)</f>
        <v>7.072721278973404E-4</v>
      </c>
      <c r="Y122">
        <f ca="1">IF($D$20=0,B122,IFERROR(IF(N6="None",1,MIN(0.98,MAX(0.02,B122+$D$14*((Q122-P122)/MAX(ABS(D122),1))))),B122))</f>
        <v>0.98</v>
      </c>
      <c r="Z122">
        <f ca="1">IF($D$20=0,C122,IFERROR(IF(AND(N7="None",N8="None"),C122,IF(N8="None",1,IF(N7="None",0,MIN(0.98,MAX(0.02,C122+$D$14*((T122-S122)/MAX(ABS(E122),1))))))),C122))</f>
        <v>0.98</v>
      </c>
      <c r="AA122">
        <f t="shared" ca="1" si="27"/>
        <v>640.05172072912751</v>
      </c>
      <c r="AB122">
        <f t="shared" ca="1" si="28"/>
        <v>639.97358149342301</v>
      </c>
      <c r="AC122">
        <f ca="1">IF($D$20=0,D122,IF(AC122=0,(IF(N6="None",P122,MAX(P122,Q122))),IF(ABS((IF(N6="None",P122,MAX(P122,Q122)))-AC122)&lt;$D$19,AC122,MAX((K31)+$D$16,AC122+$D$13*(((IF(N6="None",P122,MAX(P122,Q122)))-AC122))))))</f>
        <v>640.05171417957422</v>
      </c>
      <c r="AD122">
        <f ca="1">IF($D$20=0,E122,IF(AD122=0,(IF(AND(N7="None",N8="None"),E122,IF(N8="None",S122,IF(N7="None",T122,MAX(S122,T122))))),IF(ABS((IF(AND(N7="None",N8="None"),E122,IF(N8="None",S122,IF(N7="None",T122,MAX(S122,T122)))))-AD122)&lt;$D$19,AD122,MAX((K32)+$D$16,AD122+$D$13*(((IF(AND(N7="None",N8="None"),E122,IF(N8="None",S122,IF(N7="None",T122,MAX(S122,T122)))))-AD122))))))</f>
        <v>639.97357726664632</v>
      </c>
      <c r="AE122">
        <f ca="1">IF($D$20=0,D122,IF(AE122=0,O122,IF(ABS(U122)&lt;$D$19,AE122,MAX((K31)+$D$16,AE122+($D$13*(((O122)-AE122)+(U122*MAX(ABS(AE122-(K31)),1))))))))</f>
        <v>636.46252872339687</v>
      </c>
      <c r="AF122">
        <f ca="1">IF($D$20=0,E122,IF(AF122=0,R122,IF(ABS(V122)&lt;$D$19,AF122,MAX((K32)+$D$16,AF122+($D$13*(((R122)-AF122)+(V122*MAX(ABS(AF122-(K32)),1))))))))</f>
        <v>634.67707815303868</v>
      </c>
      <c r="AG122">
        <f ca="1">((G31)*(MAX($D$16,(AC122)-(K31)))^2)/2+(I31)*(MAX($D$16,(AC122)-(K31)))^3/3+(ABS(F122)^2)/($I$5*MAX(((G31)+(I31)*(MAX($D$16,(AC122)-(K31))))*(MAX($D$16,(AC122)-(K31))),0.000001))</f>
        <v>115.57874269773203</v>
      </c>
      <c r="AH122">
        <f ca="1">((G31)*(MAX($D$16,(AE122)-(K31)))^2)/2+(I31)*(MAX($D$16,(AE122)-(K31)))^3/3+(ABS(F122)^2)/($I$5*MAX(((G31)+(I31)*(MAX($D$16,(AE122)-(K31))))*(MAX($D$16,(AE122)-(K31))),0.000001))</f>
        <v>34.04098728388847</v>
      </c>
      <c r="AI122">
        <f ca="1">((G32)*(MAX($D$16,(AD122)-(K32)))^2)/2+(I32)*(MAX($D$16,(AD122)-(K32)))^3/3+(ABS(G122)^2)/($I$5*MAX(((G32)+(I32)*(MAX($D$16,(AD122)-(K32))))*(MAX($D$16,(AD122)-(K32))),0.000001))</f>
        <v>337.89802323912903</v>
      </c>
      <c r="AJ122">
        <f ca="1">((G32)*(MAX($D$16,(AF122)-(K32)))^2)/2+(I32)*(MAX($D$16,(AF122)-(K32)))^3/3+(ABS(G122)^2)/($I$5*MAX(((G32)+(I32)*(MAX($D$16,(AF122)-(K32))))*(MAX($D$16,(AF122)-(K32))),0.000001))</f>
        <v>49.33812018332047</v>
      </c>
      <c r="AK122" t="str">
        <f t="shared" ca="1" si="29"/>
        <v>Subcritical</v>
      </c>
      <c r="AL122" t="str">
        <f t="shared" ca="1" si="30"/>
        <v>Subcritical</v>
      </c>
      <c r="AM122">
        <f t="shared" ca="1" si="31"/>
        <v>640.05172072912751</v>
      </c>
      <c r="AN122">
        <f t="shared" ca="1" si="32"/>
        <v>639.97358149342301</v>
      </c>
      <c r="AO122">
        <f t="shared" ca="1" si="33"/>
        <v>1.0076235753331275E-5</v>
      </c>
      <c r="AP122">
        <f t="shared" ca="1" si="34"/>
        <v>6.5027334130718373E-6</v>
      </c>
    </row>
    <row r="130" spans="1:45" x14ac:dyDescent="0.35">
      <c r="A130" t="s">
        <v>139</v>
      </c>
      <c r="E130">
        <f>E31</f>
        <v>10.742000000000001</v>
      </c>
      <c r="F130" t="s">
        <v>140</v>
      </c>
      <c r="H130">
        <f>N31</f>
        <v>51</v>
      </c>
      <c r="I130" t="s">
        <v>13</v>
      </c>
      <c r="K130" t="str">
        <f>V31</f>
        <v>Mixed</v>
      </c>
      <c r="L130" t="s">
        <v>141</v>
      </c>
    </row>
    <row r="131" spans="1:45" x14ac:dyDescent="0.35">
      <c r="A131" t="s">
        <v>142</v>
      </c>
      <c r="B131" t="s">
        <v>143</v>
      </c>
      <c r="C131" t="s">
        <v>144</v>
      </c>
      <c r="D131" t="s">
        <v>145</v>
      </c>
      <c r="E131" t="s">
        <v>146</v>
      </c>
      <c r="F131" t="s">
        <v>147</v>
      </c>
      <c r="G131" t="s">
        <v>148</v>
      </c>
      <c r="H131" t="s">
        <v>9</v>
      </c>
      <c r="I131" t="s">
        <v>149</v>
      </c>
      <c r="J131" t="s">
        <v>150</v>
      </c>
      <c r="K131" t="s">
        <v>151</v>
      </c>
      <c r="L131" t="s">
        <v>152</v>
      </c>
      <c r="M131" t="s">
        <v>153</v>
      </c>
      <c r="N131" t="s">
        <v>154</v>
      </c>
      <c r="O131" t="s">
        <v>155</v>
      </c>
      <c r="P131" t="s">
        <v>156</v>
      </c>
      <c r="Q131" t="s">
        <v>157</v>
      </c>
      <c r="R131" t="s">
        <v>158</v>
      </c>
      <c r="S131" t="s">
        <v>159</v>
      </c>
      <c r="T131" t="s">
        <v>160</v>
      </c>
      <c r="U131" t="s">
        <v>161</v>
      </c>
      <c r="V131" t="s">
        <v>162</v>
      </c>
      <c r="W131" t="s">
        <v>163</v>
      </c>
      <c r="X131" t="s">
        <v>164</v>
      </c>
      <c r="Y131" t="s">
        <v>165</v>
      </c>
      <c r="Z131" t="s">
        <v>166</v>
      </c>
      <c r="AA131" t="s">
        <v>167</v>
      </c>
      <c r="AB131" t="s">
        <v>168</v>
      </c>
      <c r="AC131" t="s">
        <v>169</v>
      </c>
      <c r="AD131" t="s">
        <v>170</v>
      </c>
      <c r="AE131" t="s">
        <v>171</v>
      </c>
      <c r="AF131" t="s">
        <v>172</v>
      </c>
      <c r="AG131" t="s">
        <v>173</v>
      </c>
      <c r="AH131" t="s">
        <v>174</v>
      </c>
      <c r="AI131" t="s">
        <v>175</v>
      </c>
      <c r="AJ131" t="s">
        <v>176</v>
      </c>
      <c r="AK131" t="s">
        <v>177</v>
      </c>
      <c r="AL131" t="s">
        <v>178</v>
      </c>
      <c r="AM131" t="s">
        <v>179</v>
      </c>
      <c r="AN131" t="s">
        <v>180</v>
      </c>
      <c r="AO131" t="s">
        <v>181</v>
      </c>
      <c r="AP131" t="s">
        <v>182</v>
      </c>
      <c r="AQ131" t="s">
        <v>183</v>
      </c>
      <c r="AR131" t="s">
        <v>184</v>
      </c>
      <c r="AS131" t="s">
        <v>185</v>
      </c>
    </row>
    <row r="132" spans="1:45" x14ac:dyDescent="0.35">
      <c r="A132" t="s">
        <v>22</v>
      </c>
      <c r="B132" t="s">
        <v>51</v>
      </c>
      <c r="C132" t="s">
        <v>51</v>
      </c>
      <c r="D132" t="s">
        <v>51</v>
      </c>
      <c r="E132" t="s">
        <v>51</v>
      </c>
      <c r="F132" t="s">
        <v>51</v>
      </c>
      <c r="G132" t="s">
        <v>22</v>
      </c>
      <c r="H132" t="s">
        <v>22</v>
      </c>
      <c r="I132" t="s">
        <v>186</v>
      </c>
      <c r="J132" t="s">
        <v>51</v>
      </c>
      <c r="K132" t="s">
        <v>13</v>
      </c>
      <c r="L132" t="s">
        <v>51</v>
      </c>
      <c r="M132" t="s">
        <v>187</v>
      </c>
      <c r="N132" t="s">
        <v>51</v>
      </c>
      <c r="O132" t="s">
        <v>188</v>
      </c>
      <c r="P132" t="s">
        <v>51</v>
      </c>
      <c r="Q132" t="s">
        <v>51</v>
      </c>
      <c r="R132" t="s">
        <v>22</v>
      </c>
      <c r="S132" t="s">
        <v>22</v>
      </c>
      <c r="T132" t="s">
        <v>189</v>
      </c>
      <c r="U132" t="s">
        <v>51</v>
      </c>
      <c r="V132" t="s">
        <v>22</v>
      </c>
      <c r="W132" t="s">
        <v>51</v>
      </c>
      <c r="X132" t="s">
        <v>187</v>
      </c>
      <c r="Y132" t="s">
        <v>51</v>
      </c>
      <c r="Z132" t="s">
        <v>188</v>
      </c>
      <c r="AA132" t="s">
        <v>51</v>
      </c>
      <c r="AB132" t="s">
        <v>51</v>
      </c>
      <c r="AC132" t="s">
        <v>22</v>
      </c>
      <c r="AD132" t="s">
        <v>22</v>
      </c>
      <c r="AE132" t="s">
        <v>189</v>
      </c>
      <c r="AF132" t="s">
        <v>51</v>
      </c>
      <c r="AG132" t="s">
        <v>22</v>
      </c>
      <c r="AH132" t="s">
        <v>51</v>
      </c>
      <c r="AI132" t="s">
        <v>51</v>
      </c>
      <c r="AJ132" t="s">
        <v>51</v>
      </c>
      <c r="AK132" t="s">
        <v>51</v>
      </c>
      <c r="AL132" t="s">
        <v>51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190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38">((F133)+(G133)*(L133))*(L133)</f>
        <v>16.088039999999701</v>
      </c>
      <c r="N133">
        <f t="shared" ref="N133:N144" si="39">(((F133)+(G133)*(L133))*(L133))/MAX((F133)+2*(L133)*SQRT(1+(G133)^2),0.000001)</f>
        <v>1.415826806301139</v>
      </c>
      <c r="O133">
        <f t="shared" ref="O133:O144" si="40">ABS(K133)/MAX(((F133)+(G133)*(L133))*(L133),0.000001)</f>
        <v>3.1700567626635032</v>
      </c>
      <c r="P133">
        <f t="shared" ref="P133:P144" si="41">E133+L133</f>
        <v>637</v>
      </c>
      <c r="Q133">
        <f t="shared" ref="Q133:Q144" si="42">P133+((ABS(K133)/MAX(((F133)+(G133)*(L133))*(L133),0.000001))^2)/(2*$I$5)</f>
        <v>637.51219469309422</v>
      </c>
      <c r="R133">
        <f t="shared" ref="R133:R144" si="43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44">ABS(ABS(K133)/MAX(((F133)+(G133)*(L133))*(L133),0.000001))/SQRT($I$5*MAX((((F133)+(G133)*(L133))*(L133))/MAX((F133)+2*(G133)*(L133),0.000001),0.000001))</f>
        <v>0.61825144204660709</v>
      </c>
      <c r="T133">
        <f t="shared" ref="T133:T144" si="45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46"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>5.7427391109805592</v>
      </c>
      <c r="X133">
        <f t="shared" ref="X133:X144" ca="1" si="47">((F133)+(G133)*(W133))*(W133)</f>
        <v>34.473662883216299</v>
      </c>
      <c r="Y133">
        <f t="shared" ref="Y133:Y144" ca="1" si="48">(((F133)+(G133)*(W133))*(W133))/MAX((F133)+2*(W133)*SQRT(1+(G133)^2),0.000001)</f>
        <v>1.9712214205079361</v>
      </c>
      <c r="Z133">
        <f t="shared" ref="Z133:Z144" ca="1" si="49">ABS(K133)/MAX(((F133)+(G133)*(W133))*(W133),0.000001)</f>
        <v>1.4793902282089566</v>
      </c>
      <c r="AA133">
        <f t="shared" ref="AA133:AA144" ca="1" si="50">E133+W133</f>
        <v>640.0627391109806</v>
      </c>
      <c r="AB133">
        <f t="shared" ref="AB133:AB144" ca="1" si="51">AA133+((ABS(K133)/MAX(((F133)+(G133)*(W133))*(W133),0.000001))^2)/(2*$I$5)</f>
        <v>640.17428831828545</v>
      </c>
      <c r="AC133">
        <f t="shared" ref="AC133:AC144" ca="1" si="52">((ABS(K133)*$D$6)/(MAX(((F133)+(G133)*(W133))*(W133),0.000001)*MAX(((((F133)+(G133)*(W133))*(W133))/MAX((F133)+2*(W133)*SQRT(1+(G133)^2),0.000001))^(2/3),0.000001)))^2</f>
        <v>1.9923583907073385E-4</v>
      </c>
      <c r="AD133">
        <f t="shared" ref="AD133:AD144" ca="1" si="53">ABS(ABS(K133)/MAX(((F133)+(G133)*(W133))*(W133),0.000001))/SQRT($I$5*MAX((((F133)+(G133)*(W133))*(W133))/MAX((F133)+2*(G133)*(W133),0.000001),0.000001))</f>
        <v>0.19710094138599901</v>
      </c>
      <c r="AE133">
        <f t="shared" ref="AE133:AE144" ca="1" si="54">((F133)*(W133)^2)/2+(G133)*(W133)^3/3+(ABS(K133)^2)/($I$5*MAX(((F133)+(G133)*(W133))*(W133),0.000001))</f>
        <v>106.6776456041338</v>
      </c>
      <c r="AF133">
        <f t="shared" ref="AF133:AF143" ca="1" si="55">IF($D$20=0,0,IFERROR(AB134+(((AC133+AC134)/2)*J134)+(IF(Z133&gt;Z134,$D$8*((Z133^2-Z134^2)/(2*$I$5)),$D$9*((Z134^2-Z133^2)/(2*$I$5)))+($D$10*(ABS(I134)/90)*(MAX(Z133^2,Z134^2)/(2*$I$5))))-AB133,0))</f>
        <v>-1.800764160975632E-3</v>
      </c>
      <c r="AG133">
        <f t="shared" ref="AG133:AG143" ca="1" si="56">IF($D$20=0,1,IFERROR(IF(ROUND(AD133,3)=1,1,IF(AND(ABS(AF133)&lt;$D$19,AD133&lt;1),1,0)),0))</f>
        <v>0</v>
      </c>
      <c r="AH133">
        <f ca="1"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+99)&gt;=IFERROR(AE133,-1E+99)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>2.67999999999995</v>
      </c>
      <c r="AI133">
        <f t="shared" ref="AI133:AI144" ca="1" si="57">E133+AH133</f>
        <v>637</v>
      </c>
      <c r="AJ133">
        <f t="shared" ref="AJ133:AJ144" ca="1" si="58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59">AM133+AN133</f>
        <v>0</v>
      </c>
      <c r="AP133">
        <f>AO133</f>
        <v>0</v>
      </c>
      <c r="AQ133">
        <f t="shared" ref="AQ133:AQ144" ca="1" si="60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61">IF(AQ133&lt;1,"Subcritical","Supercritical")</f>
        <v>Subcritical</v>
      </c>
      <c r="AS133">
        <f t="shared" ref="AS133:AS144" ca="1" si="62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190</v>
      </c>
      <c r="I134">
        <v>0</v>
      </c>
      <c r="J134">
        <f t="shared" ref="J134:J144" si="63">B134-B133</f>
        <v>1</v>
      </c>
      <c r="K134">
        <f t="shared" ref="K134:K144" si="64">MAX(0,K133-AO133)</f>
        <v>51</v>
      </c>
      <c r="L134">
        <f t="shared" ref="L134:L144" ca="1" si="65"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>1.9449639349259837</v>
      </c>
      <c r="M134">
        <f t="shared" ca="1" si="38"/>
        <v>11.675618501360681</v>
      </c>
      <c r="N134">
        <f t="shared" ca="1" si="39"/>
        <v>1.1801984867332698</v>
      </c>
      <c r="O134">
        <f t="shared" ca="1" si="40"/>
        <v>4.3680769454788573</v>
      </c>
      <c r="P134">
        <f t="shared" ca="1" si="41"/>
        <v>636.26296393492601</v>
      </c>
      <c r="Q134">
        <f t="shared" ca="1" si="42"/>
        <v>637.23544590238896</v>
      </c>
      <c r="R134">
        <f t="shared" ca="1" si="43"/>
        <v>3.4420962243487683E-3</v>
      </c>
      <c r="S134">
        <f t="shared" ca="1" si="44"/>
        <v>1</v>
      </c>
      <c r="T134">
        <f t="shared" ca="1" si="45"/>
        <v>34.062985354651637</v>
      </c>
      <c r="U134">
        <f t="shared" ref="U134:U144" ca="1" si="66">IF($D$20=0,0,IFERROR(Q133-(((R133+R134)/2)*J134)-(IF(O133&gt;O134,$D$8*((O133^2-O134^2)/(2*$I$5)),$D$9*((O134^2-O133^2)/(2*$I$5)))+($D$10*(ABS(I134)/90)*(MAX(O133^2,O134^2)/(2*$I$5))))-Q134,0))</f>
        <v>0.22828790028825097</v>
      </c>
      <c r="V134">
        <f t="shared" ref="V134:V144" ca="1" si="67">IF($D$20=0,1,IFERROR(IF(ROUND(S134,3)=1,1,IF(AND(ABS(U134)&lt;$D$19,S134&gt;1),1,0)),0))</f>
        <v>1</v>
      </c>
      <c r="W134">
        <f t="shared" ca="1" si="46"/>
        <v>5.7427991830837399</v>
      </c>
      <c r="X134">
        <f t="shared" ca="1" si="47"/>
        <v>34.474023496051693</v>
      </c>
      <c r="Y134">
        <f t="shared" ca="1" si="48"/>
        <v>1.9712284983765949</v>
      </c>
      <c r="Z134">
        <f t="shared" ca="1" si="49"/>
        <v>1.4793747531627988</v>
      </c>
      <c r="AA134">
        <f t="shared" ca="1" si="50"/>
        <v>640.06079918308376</v>
      </c>
      <c r="AB134">
        <f t="shared" ca="1" si="51"/>
        <v>640.17234605669717</v>
      </c>
      <c r="AC134">
        <f t="shared" ca="1" si="52"/>
        <v>1.9923071709948141E-4</v>
      </c>
      <c r="AD134">
        <f t="shared" ca="1" si="53"/>
        <v>0.19709784875553774</v>
      </c>
      <c r="AE134">
        <f t="shared" ca="1" si="54"/>
        <v>106.67963606908862</v>
      </c>
      <c r="AF134">
        <f t="shared" ca="1" si="55"/>
        <v>-1.821606291741773E-3</v>
      </c>
      <c r="AG134">
        <f t="shared" ca="1" si="56"/>
        <v>0</v>
      </c>
      <c r="AH134">
        <f ca="1"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+99)&gt;=IFERROR(AE134,-1E+99)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>1.9449639349259837</v>
      </c>
      <c r="AI134">
        <f t="shared" ca="1" si="57"/>
        <v>636.26296393492601</v>
      </c>
      <c r="AJ134">
        <f t="shared" ca="1" si="58"/>
        <v>637.23544590238896</v>
      </c>
      <c r="AM134">
        <v>0</v>
      </c>
      <c r="AN134">
        <v>0</v>
      </c>
      <c r="AO134">
        <f t="shared" si="59"/>
        <v>0</v>
      </c>
      <c r="AP134">
        <f t="shared" ref="AP134:AP144" si="68">AP133+AO134</f>
        <v>0</v>
      </c>
      <c r="AQ134">
        <f t="shared" ca="1" si="60"/>
        <v>1</v>
      </c>
      <c r="AR134" t="str">
        <f t="shared" ca="1" si="61"/>
        <v>Supercritical</v>
      </c>
      <c r="AS134">
        <f t="shared" ca="1" si="62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190</v>
      </c>
      <c r="I135">
        <v>2.7E-2</v>
      </c>
      <c r="J135">
        <f t="shared" si="63"/>
        <v>1.0009999999999999</v>
      </c>
      <c r="K135">
        <f t="shared" si="64"/>
        <v>51</v>
      </c>
      <c r="L135">
        <f t="shared" ca="1" si="65"/>
        <v>1.9447479658020994</v>
      </c>
      <c r="M135">
        <f t="shared" ca="1" si="38"/>
        <v>11.676266786675804</v>
      </c>
      <c r="N135">
        <f t="shared" ca="1" si="39"/>
        <v>1.1801962488685771</v>
      </c>
      <c r="O135">
        <f t="shared" ca="1" si="40"/>
        <v>4.3678344227452808</v>
      </c>
      <c r="P135">
        <f t="shared" ca="1" si="41"/>
        <v>636.26074796580212</v>
      </c>
      <c r="Q135">
        <f t="shared" ca="1" si="42"/>
        <v>637.23312194870323</v>
      </c>
      <c r="R135">
        <f t="shared" ca="1" si="43"/>
        <v>3.4417227148850105E-3</v>
      </c>
      <c r="S135">
        <f t="shared" ca="1" si="44"/>
        <v>1.0000000000000002</v>
      </c>
      <c r="T135">
        <f t="shared" ca="1" si="45"/>
        <v>34.061094122325578</v>
      </c>
      <c r="U135">
        <f t="shared" ca="1" si="66"/>
        <v>-1.1975547505471695E-3</v>
      </c>
      <c r="V135">
        <f t="shared" ca="1" si="67"/>
        <v>1</v>
      </c>
      <c r="W135">
        <f t="shared" ca="1" si="46"/>
        <v>5.7428586687327101</v>
      </c>
      <c r="X135">
        <f t="shared" ca="1" si="47"/>
        <v>34.480123447071186</v>
      </c>
      <c r="Y135">
        <f t="shared" ca="1" si="48"/>
        <v>1.971451155085848</v>
      </c>
      <c r="Z135">
        <f t="shared" ca="1" si="49"/>
        <v>1.479113033869722</v>
      </c>
      <c r="AA135">
        <f t="shared" ca="1" si="50"/>
        <v>640.0588586687328</v>
      </c>
      <c r="AB135">
        <f t="shared" ca="1" si="51"/>
        <v>640.17036607785428</v>
      </c>
      <c r="AC135">
        <f t="shared" ca="1" si="52"/>
        <v>1.9913024023866251E-4</v>
      </c>
      <c r="AD135">
        <f t="shared" ca="1" si="53"/>
        <v>0.19706195915035582</v>
      </c>
      <c r="AE135">
        <f t="shared" ca="1" si="54"/>
        <v>106.69681638203627</v>
      </c>
      <c r="AF135">
        <f t="shared" ca="1" si="55"/>
        <v>-1.7960510566581434E-3</v>
      </c>
      <c r="AG135">
        <f t="shared" ca="1" si="56"/>
        <v>0</v>
      </c>
      <c r="AH135">
        <f ca="1"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+99)&gt;=IFERROR(AE135,-1E+99)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>1.9447479658020994</v>
      </c>
      <c r="AI135">
        <f t="shared" ca="1" si="57"/>
        <v>636.26074796580212</v>
      </c>
      <c r="AJ135">
        <f t="shared" ca="1" si="58"/>
        <v>637.23312194870323</v>
      </c>
      <c r="AM135">
        <v>0</v>
      </c>
      <c r="AN135">
        <v>0</v>
      </c>
      <c r="AO135">
        <f t="shared" si="59"/>
        <v>0</v>
      </c>
      <c r="AP135">
        <f t="shared" si="68"/>
        <v>0</v>
      </c>
      <c r="AQ135">
        <f t="shared" ca="1" si="60"/>
        <v>1.0000000000000002</v>
      </c>
      <c r="AR135" t="str">
        <f t="shared" ca="1" si="61"/>
        <v>Supercritical</v>
      </c>
      <c r="AS135">
        <f t="shared" ca="1" si="62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190</v>
      </c>
      <c r="I136">
        <v>2.7E-2</v>
      </c>
      <c r="J136">
        <f t="shared" si="63"/>
        <v>0.99900000000000011</v>
      </c>
      <c r="K136">
        <f t="shared" si="64"/>
        <v>51</v>
      </c>
      <c r="L136">
        <f t="shared" ca="1" si="65"/>
        <v>1.9447479658020994</v>
      </c>
      <c r="M136">
        <f t="shared" ca="1" si="38"/>
        <v>11.676266786675804</v>
      </c>
      <c r="N136">
        <f t="shared" ca="1" si="39"/>
        <v>1.1801962488685771</v>
      </c>
      <c r="O136">
        <f t="shared" ca="1" si="40"/>
        <v>4.3678344227452808</v>
      </c>
      <c r="P136">
        <f t="shared" ca="1" si="41"/>
        <v>636.25874796580206</v>
      </c>
      <c r="Q136">
        <f t="shared" ca="1" si="42"/>
        <v>637.23112194870316</v>
      </c>
      <c r="R136">
        <f t="shared" ca="1" si="43"/>
        <v>3.4417227148850105E-3</v>
      </c>
      <c r="S136">
        <f t="shared" ca="1" si="44"/>
        <v>1.0000000000000002</v>
      </c>
      <c r="T136">
        <f t="shared" ca="1" si="45"/>
        <v>34.061094122325578</v>
      </c>
      <c r="U136">
        <f t="shared" ca="1" si="66"/>
        <v>-1.4820378213471486E-3</v>
      </c>
      <c r="V136">
        <f t="shared" ca="1" si="67"/>
        <v>1</v>
      </c>
      <c r="W136">
        <f t="shared" ca="1" si="46"/>
        <v>5.7429175736522913</v>
      </c>
      <c r="X136">
        <f t="shared" ca="1" si="47"/>
        <v>34.480477112208355</v>
      </c>
      <c r="Y136">
        <f t="shared" ca="1" si="48"/>
        <v>1.9714580967632653</v>
      </c>
      <c r="Z136">
        <f t="shared" ca="1" si="49"/>
        <v>1.4790978626552314</v>
      </c>
      <c r="AA136">
        <f t="shared" ca="1" si="50"/>
        <v>640.0569175736523</v>
      </c>
      <c r="AB136">
        <f t="shared" ca="1" si="51"/>
        <v>640.1684226953297</v>
      </c>
      <c r="AC136">
        <f t="shared" ca="1" si="52"/>
        <v>1.9912522046102525E-4</v>
      </c>
      <c r="AD136">
        <f t="shared" ca="1" si="53"/>
        <v>0.19705892727092988</v>
      </c>
      <c r="AE136">
        <f t="shared" ca="1" si="54"/>
        <v>106.69876856959408</v>
      </c>
      <c r="AF136">
        <f t="shared" ca="1" si="55"/>
        <v>-1.8269164829689544E-3</v>
      </c>
      <c r="AG136">
        <f t="shared" ca="1" si="56"/>
        <v>0</v>
      </c>
      <c r="AH136">
        <f ca="1"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+99)&gt;=IFERROR(AE136,-1E+99)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>1.9447479658020994</v>
      </c>
      <c r="AI136">
        <f t="shared" ca="1" si="57"/>
        <v>636.25874796580206</v>
      </c>
      <c r="AJ136">
        <f t="shared" ca="1" si="58"/>
        <v>637.23112194870316</v>
      </c>
      <c r="AM136">
        <v>0</v>
      </c>
      <c r="AN136">
        <v>0</v>
      </c>
      <c r="AO136">
        <f t="shared" si="59"/>
        <v>0</v>
      </c>
      <c r="AP136">
        <f t="shared" si="68"/>
        <v>0</v>
      </c>
      <c r="AQ136">
        <f t="shared" ca="1" si="60"/>
        <v>1.0000000000000002</v>
      </c>
      <c r="AR136" t="str">
        <f t="shared" ca="1" si="61"/>
        <v>Supercritical</v>
      </c>
      <c r="AS136">
        <f t="shared" ca="1" si="62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190</v>
      </c>
      <c r="I137">
        <v>0</v>
      </c>
      <c r="J137">
        <f t="shared" si="63"/>
        <v>1</v>
      </c>
      <c r="K137">
        <f t="shared" si="64"/>
        <v>51</v>
      </c>
      <c r="L137">
        <f t="shared" ca="1" si="65"/>
        <v>1.9445320566213506</v>
      </c>
      <c r="M137">
        <f t="shared" ca="1" si="38"/>
        <v>11.67691500001121</v>
      </c>
      <c r="N137">
        <f t="shared" ca="1" si="39"/>
        <v>1.180193989685417</v>
      </c>
      <c r="O137">
        <f t="shared" ca="1" si="40"/>
        <v>4.3675919538637595</v>
      </c>
      <c r="P137">
        <f t="shared" ca="1" si="41"/>
        <v>636.25653205662138</v>
      </c>
      <c r="Q137">
        <f t="shared" ca="1" si="42"/>
        <v>637.22879808493201</v>
      </c>
      <c r="R137">
        <f t="shared" ca="1" si="43"/>
        <v>3.4413493924957731E-3</v>
      </c>
      <c r="S137">
        <f t="shared" ca="1" si="44"/>
        <v>1</v>
      </c>
      <c r="T137">
        <f t="shared" ca="1" si="45"/>
        <v>34.059203309946746</v>
      </c>
      <c r="U137">
        <f t="shared" ca="1" si="66"/>
        <v>-1.1500586597321671E-3</v>
      </c>
      <c r="V137">
        <f t="shared" ca="1" si="67"/>
        <v>1</v>
      </c>
      <c r="W137">
        <f t="shared" ca="1" si="46"/>
        <v>5.7429759035114269</v>
      </c>
      <c r="X137">
        <f t="shared" ca="1" si="47"/>
        <v>34.486570300586116</v>
      </c>
      <c r="Y137">
        <f t="shared" ca="1" si="48"/>
        <v>1.9716805969781068</v>
      </c>
      <c r="Z137">
        <f t="shared" ca="1" si="49"/>
        <v>1.4788365313071805</v>
      </c>
      <c r="AA137">
        <f t="shared" ca="1" si="50"/>
        <v>640.05497590351149</v>
      </c>
      <c r="AB137">
        <f t="shared" ca="1" si="51"/>
        <v>640.16644162656598</v>
      </c>
      <c r="AC137">
        <f t="shared" ca="1" si="52"/>
        <v>1.9902491259335162E-4</v>
      </c>
      <c r="AD137">
        <f t="shared" ca="1" si="53"/>
        <v>0.19702310975880827</v>
      </c>
      <c r="AE137">
        <f t="shared" ca="1" si="54"/>
        <v>106.71591210395657</v>
      </c>
      <c r="AF137">
        <f t="shared" ca="1" si="55"/>
        <v>-1.8007760625096125E-3</v>
      </c>
      <c r="AG137">
        <f t="shared" ca="1" si="56"/>
        <v>0</v>
      </c>
      <c r="AH137">
        <f ca="1"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+99)&gt;=IFERROR(AE137,-1E+99)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>1.9445320566213506</v>
      </c>
      <c r="AI137">
        <f t="shared" ca="1" si="57"/>
        <v>636.25653205662138</v>
      </c>
      <c r="AJ137">
        <f t="shared" ca="1" si="58"/>
        <v>637.22879808493201</v>
      </c>
      <c r="AM137">
        <v>0</v>
      </c>
      <c r="AN137">
        <v>0</v>
      </c>
      <c r="AO137">
        <f t="shared" si="59"/>
        <v>0</v>
      </c>
      <c r="AP137">
        <f t="shared" si="68"/>
        <v>0</v>
      </c>
      <c r="AQ137">
        <f t="shared" ca="1" si="60"/>
        <v>1</v>
      </c>
      <c r="AR137" t="str">
        <f t="shared" ca="1" si="61"/>
        <v>Supercritical</v>
      </c>
      <c r="AS137">
        <f t="shared" ca="1" si="62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190</v>
      </c>
      <c r="I138">
        <v>0</v>
      </c>
      <c r="J138">
        <f t="shared" si="63"/>
        <v>1.0010000000000003</v>
      </c>
      <c r="K138">
        <f t="shared" si="64"/>
        <v>51</v>
      </c>
      <c r="L138">
        <f t="shared" ca="1" si="65"/>
        <v>1.9445320566213506</v>
      </c>
      <c r="M138">
        <f t="shared" ca="1" si="38"/>
        <v>11.67691500001121</v>
      </c>
      <c r="N138">
        <f t="shared" ca="1" si="39"/>
        <v>1.180193989685417</v>
      </c>
      <c r="O138">
        <f t="shared" ca="1" si="40"/>
        <v>4.3675919538637595</v>
      </c>
      <c r="P138">
        <f t="shared" ca="1" si="41"/>
        <v>636.25453205662131</v>
      </c>
      <c r="Q138">
        <f t="shared" ca="1" si="42"/>
        <v>637.22679808493194</v>
      </c>
      <c r="R138">
        <f t="shared" ca="1" si="43"/>
        <v>3.4413493924957731E-3</v>
      </c>
      <c r="S138">
        <f t="shared" ca="1" si="44"/>
        <v>1</v>
      </c>
      <c r="T138">
        <f t="shared" ca="1" si="45"/>
        <v>34.059203309946746</v>
      </c>
      <c r="U138">
        <f t="shared" ca="1" si="66"/>
        <v>-1.4447907418571049E-3</v>
      </c>
      <c r="V138">
        <f t="shared" ca="1" si="67"/>
        <v>1</v>
      </c>
      <c r="W138">
        <f t="shared" ca="1" si="46"/>
        <v>5.7430336639237325</v>
      </c>
      <c r="X138">
        <f t="shared" ca="1" si="47"/>
        <v>34.486917151862016</v>
      </c>
      <c r="Y138">
        <f t="shared" ca="1" si="48"/>
        <v>1.97168740508794</v>
      </c>
      <c r="Z138">
        <f t="shared" ca="1" si="49"/>
        <v>1.4788216579470748</v>
      </c>
      <c r="AA138">
        <f t="shared" ca="1" si="50"/>
        <v>640.05303366392366</v>
      </c>
      <c r="AB138">
        <f t="shared" ca="1" si="51"/>
        <v>640.16449714486214</v>
      </c>
      <c r="AC138">
        <f t="shared" ca="1" si="52"/>
        <v>1.9901999296300141E-4</v>
      </c>
      <c r="AD138">
        <f t="shared" ca="1" si="53"/>
        <v>0.19702013743404781</v>
      </c>
      <c r="AE138">
        <f t="shared" ca="1" si="54"/>
        <v>106.71782674921442</v>
      </c>
      <c r="AF138">
        <f t="shared" ca="1" si="55"/>
        <v>-1.8219917866417745E-3</v>
      </c>
      <c r="AG138">
        <f t="shared" ca="1" si="56"/>
        <v>0</v>
      </c>
      <c r="AH138">
        <f ca="1"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+99)&gt;=IFERROR(AE138,-1E+99)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>1.9445320566213506</v>
      </c>
      <c r="AI138">
        <f t="shared" ca="1" si="57"/>
        <v>636.25453205662131</v>
      </c>
      <c r="AJ138">
        <f t="shared" ca="1" si="58"/>
        <v>637.22679808493194</v>
      </c>
      <c r="AM138">
        <v>0</v>
      </c>
      <c r="AN138">
        <v>0</v>
      </c>
      <c r="AO138">
        <f t="shared" si="59"/>
        <v>0</v>
      </c>
      <c r="AP138">
        <f t="shared" si="68"/>
        <v>0</v>
      </c>
      <c r="AQ138">
        <f t="shared" ca="1" si="60"/>
        <v>1</v>
      </c>
      <c r="AR138" t="str">
        <f t="shared" ca="1" si="61"/>
        <v>Supercritical</v>
      </c>
      <c r="AS138">
        <f t="shared" ca="1" si="62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190</v>
      </c>
      <c r="I139">
        <v>2.7E-2</v>
      </c>
      <c r="J139">
        <f t="shared" si="63"/>
        <v>1</v>
      </c>
      <c r="K139">
        <f t="shared" si="64"/>
        <v>51</v>
      </c>
      <c r="L139">
        <f t="shared" ca="1" si="65"/>
        <v>1.9443162073571221</v>
      </c>
      <c r="M139">
        <f t="shared" ca="1" si="38"/>
        <v>11.677563141386875</v>
      </c>
      <c r="N139">
        <f t="shared" ca="1" si="39"/>
        <v>1.1801917091959115</v>
      </c>
      <c r="O139">
        <f t="shared" ca="1" si="40"/>
        <v>4.3673495388133725</v>
      </c>
      <c r="P139">
        <f t="shared" ca="1" si="41"/>
        <v>636.25231620735713</v>
      </c>
      <c r="Q139">
        <f t="shared" ca="1" si="42"/>
        <v>637.22447431103569</v>
      </c>
      <c r="R139">
        <f t="shared" ca="1" si="43"/>
        <v>3.4409762570611312E-3</v>
      </c>
      <c r="S139">
        <f t="shared" ca="1" si="44"/>
        <v>1.0000000000000002</v>
      </c>
      <c r="T139">
        <f t="shared" ca="1" si="45"/>
        <v>34.057312917351979</v>
      </c>
      <c r="U139">
        <f t="shared" ca="1" si="66"/>
        <v>-1.1935182893694218E-3</v>
      </c>
      <c r="V139">
        <f t="shared" ca="1" si="67"/>
        <v>1</v>
      </c>
      <c r="W139">
        <f t="shared" ca="1" si="46"/>
        <v>5.7430908604480333</v>
      </c>
      <c r="X139">
        <f t="shared" ca="1" si="47"/>
        <v>34.493003707850889</v>
      </c>
      <c r="Y139">
        <f t="shared" ca="1" si="48"/>
        <v>1.9719097513516985</v>
      </c>
      <c r="Z139">
        <f t="shared" ca="1" si="49"/>
        <v>1.4785607084833841</v>
      </c>
      <c r="AA139">
        <f t="shared" ca="1" si="50"/>
        <v>640.05109086044797</v>
      </c>
      <c r="AB139">
        <f t="shared" ca="1" si="51"/>
        <v>640.16251500767885</v>
      </c>
      <c r="AC139">
        <f t="shared" ca="1" si="52"/>
        <v>1.9891985191416382E-4</v>
      </c>
      <c r="AD139">
        <f t="shared" ca="1" si="53"/>
        <v>0.19698439080471547</v>
      </c>
      <c r="AE139">
        <f t="shared" ca="1" si="54"/>
        <v>106.7349342191406</v>
      </c>
      <c r="AF139">
        <f t="shared" ca="1" si="55"/>
        <v>-1.796264981294371E-3</v>
      </c>
      <c r="AG139">
        <f t="shared" ca="1" si="56"/>
        <v>0</v>
      </c>
      <c r="AH139">
        <f ca="1"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+99)&gt;=IFERROR(AE139,-1E+99)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>1.9443162073571221</v>
      </c>
      <c r="AI139">
        <f t="shared" ca="1" si="57"/>
        <v>636.25231620735713</v>
      </c>
      <c r="AJ139">
        <f t="shared" ca="1" si="58"/>
        <v>637.22447431103569</v>
      </c>
      <c r="AM139">
        <v>0</v>
      </c>
      <c r="AN139">
        <v>0</v>
      </c>
      <c r="AO139">
        <f t="shared" si="59"/>
        <v>0</v>
      </c>
      <c r="AP139">
        <f t="shared" si="68"/>
        <v>0</v>
      </c>
      <c r="AQ139">
        <f t="shared" ca="1" si="60"/>
        <v>1.0000000000000002</v>
      </c>
      <c r="AR139" t="str">
        <f t="shared" ca="1" si="61"/>
        <v>Supercritical</v>
      </c>
      <c r="AS139">
        <f t="shared" ca="1" si="62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190</v>
      </c>
      <c r="I140">
        <v>2.7E-2</v>
      </c>
      <c r="J140">
        <f t="shared" si="63"/>
        <v>0.99899999999999967</v>
      </c>
      <c r="K140">
        <f t="shared" si="64"/>
        <v>51</v>
      </c>
      <c r="L140">
        <f t="shared" ca="1" si="65"/>
        <v>1.9443162073571221</v>
      </c>
      <c r="M140">
        <f t="shared" ca="1" si="38"/>
        <v>11.677563141386875</v>
      </c>
      <c r="N140">
        <f t="shared" ca="1" si="39"/>
        <v>1.1801917091959115</v>
      </c>
      <c r="O140">
        <f t="shared" ca="1" si="40"/>
        <v>4.3673495388133725</v>
      </c>
      <c r="P140">
        <f t="shared" ca="1" si="41"/>
        <v>636.25031620735717</v>
      </c>
      <c r="Q140">
        <f t="shared" ca="1" si="42"/>
        <v>637.22247431103574</v>
      </c>
      <c r="R140">
        <f t="shared" ca="1" si="43"/>
        <v>3.4409762570611312E-3</v>
      </c>
      <c r="S140">
        <f t="shared" ca="1" si="44"/>
        <v>1.0000000000000002</v>
      </c>
      <c r="T140">
        <f t="shared" ca="1" si="45"/>
        <v>34.057312917351979</v>
      </c>
      <c r="U140">
        <f t="shared" ca="1" si="66"/>
        <v>-1.4812823955026033E-3</v>
      </c>
      <c r="V140">
        <f t="shared" ca="1" si="67"/>
        <v>1</v>
      </c>
      <c r="W140">
        <f t="shared" ca="1" si="46"/>
        <v>5.7431474985888986</v>
      </c>
      <c r="X140">
        <f t="shared" ca="1" si="47"/>
        <v>34.493343876524925</v>
      </c>
      <c r="Y140">
        <f t="shared" ca="1" si="48"/>
        <v>1.9719164284669377</v>
      </c>
      <c r="Z140">
        <f t="shared" ca="1" si="49"/>
        <v>1.4785461271184259</v>
      </c>
      <c r="AA140">
        <f t="shared" ca="1" si="50"/>
        <v>640.04914749858892</v>
      </c>
      <c r="AB140">
        <f t="shared" ca="1" si="51"/>
        <v>640.16056944813101</v>
      </c>
      <c r="AC140">
        <f t="shared" ca="1" si="52"/>
        <v>1.9891503042602647E-4</v>
      </c>
      <c r="AD140">
        <f t="shared" ca="1" si="53"/>
        <v>0.19698147686192433</v>
      </c>
      <c r="AE140">
        <f t="shared" ca="1" si="54"/>
        <v>106.73681204311551</v>
      </c>
      <c r="AF140">
        <f t="shared" ca="1" si="55"/>
        <v>-1.8268997014274646E-3</v>
      </c>
      <c r="AG140">
        <f t="shared" ca="1" si="56"/>
        <v>0</v>
      </c>
      <c r="AH140">
        <f ca="1"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+99)&gt;=IFERROR(AE140,-1E+99)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>1.9443162073571221</v>
      </c>
      <c r="AI140">
        <f t="shared" ca="1" si="57"/>
        <v>636.25031620735717</v>
      </c>
      <c r="AJ140">
        <f t="shared" ca="1" si="58"/>
        <v>637.22247431103574</v>
      </c>
      <c r="AM140">
        <v>0</v>
      </c>
      <c r="AN140">
        <v>0</v>
      </c>
      <c r="AO140">
        <f t="shared" si="59"/>
        <v>0</v>
      </c>
      <c r="AP140">
        <f t="shared" si="68"/>
        <v>0</v>
      </c>
      <c r="AQ140">
        <f t="shared" ca="1" si="60"/>
        <v>1.0000000000000002</v>
      </c>
      <c r="AR140" t="str">
        <f t="shared" ca="1" si="61"/>
        <v>Supercritical</v>
      </c>
      <c r="AS140">
        <f t="shared" ca="1" si="62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190</v>
      </c>
      <c r="I141">
        <v>0</v>
      </c>
      <c r="J141">
        <f t="shared" si="63"/>
        <v>1.0009999999999994</v>
      </c>
      <c r="K141">
        <f t="shared" si="64"/>
        <v>51</v>
      </c>
      <c r="L141">
        <f t="shared" ca="1" si="65"/>
        <v>1.944100417982815</v>
      </c>
      <c r="M141">
        <f t="shared" ca="1" si="38"/>
        <v>11.678211210822768</v>
      </c>
      <c r="N141">
        <f t="shared" ca="1" si="39"/>
        <v>1.1801894074121784</v>
      </c>
      <c r="O141">
        <f t="shared" ca="1" si="40"/>
        <v>4.3671071775732067</v>
      </c>
      <c r="P141">
        <f t="shared" ca="1" si="41"/>
        <v>636.24810041798276</v>
      </c>
      <c r="Q141">
        <f t="shared" ca="1" si="42"/>
        <v>637.22015062697415</v>
      </c>
      <c r="R141">
        <f t="shared" ca="1" si="43"/>
        <v>3.440603308461247E-3</v>
      </c>
      <c r="S141">
        <f t="shared" ca="1" si="44"/>
        <v>1</v>
      </c>
      <c r="T141">
        <f t="shared" ca="1" si="45"/>
        <v>34.055422944378215</v>
      </c>
      <c r="U141">
        <f t="shared" ca="1" si="66"/>
        <v>-1.1529149170428354E-3</v>
      </c>
      <c r="V141">
        <f t="shared" ca="1" si="67"/>
        <v>1</v>
      </c>
      <c r="W141">
        <f t="shared" ca="1" si="46"/>
        <v>5.7432035837971682</v>
      </c>
      <c r="X141">
        <f t="shared" ca="1" si="47"/>
        <v>34.499423927869586</v>
      </c>
      <c r="Y141">
        <f t="shared" ca="1" si="48"/>
        <v>1.9721386232739184</v>
      </c>
      <c r="Z141">
        <f t="shared" ca="1" si="49"/>
        <v>1.4782855535973398</v>
      </c>
      <c r="AA141">
        <f t="shared" ca="1" si="50"/>
        <v>640.04720358379711</v>
      </c>
      <c r="AB141">
        <f t="shared" ca="1" si="51"/>
        <v>640.15858626361228</v>
      </c>
      <c r="AC141">
        <f t="shared" ca="1" si="52"/>
        <v>1.9881505406453445E-4</v>
      </c>
      <c r="AD141">
        <f t="shared" ca="1" si="53"/>
        <v>0.19694579992895411</v>
      </c>
      <c r="AE141">
        <f t="shared" ca="1" si="54"/>
        <v>106.75388414907398</v>
      </c>
      <c r="AF141">
        <f t="shared" ca="1" si="55"/>
        <v>-1.7961727252213677E-3</v>
      </c>
      <c r="AG141">
        <f t="shared" ca="1" si="56"/>
        <v>0</v>
      </c>
      <c r="AH141">
        <f ca="1"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+99)&gt;=IFERROR(AE141,-1E+99)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>1.944100417982815</v>
      </c>
      <c r="AI141">
        <f t="shared" ca="1" si="57"/>
        <v>636.24810041798276</v>
      </c>
      <c r="AJ141">
        <f t="shared" ca="1" si="58"/>
        <v>637.22015062697415</v>
      </c>
      <c r="AM141">
        <v>0</v>
      </c>
      <c r="AN141">
        <v>0</v>
      </c>
      <c r="AO141">
        <f t="shared" si="59"/>
        <v>0</v>
      </c>
      <c r="AP141">
        <f t="shared" si="68"/>
        <v>0</v>
      </c>
      <c r="AQ141">
        <f t="shared" ca="1" si="60"/>
        <v>1</v>
      </c>
      <c r="AR141" t="str">
        <f t="shared" ca="1" si="61"/>
        <v>Supercritical</v>
      </c>
      <c r="AS141">
        <f t="shared" ca="1" si="62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190</v>
      </c>
      <c r="I142">
        <v>2.7E-2</v>
      </c>
      <c r="J142">
        <f t="shared" si="63"/>
        <v>1</v>
      </c>
      <c r="K142">
        <f t="shared" si="64"/>
        <v>51</v>
      </c>
      <c r="L142">
        <f t="shared" ca="1" si="65"/>
        <v>1.944100417982815</v>
      </c>
      <c r="M142">
        <f t="shared" ca="1" si="38"/>
        <v>11.678211210822768</v>
      </c>
      <c r="N142">
        <f t="shared" ca="1" si="39"/>
        <v>1.1801894074121784</v>
      </c>
      <c r="O142">
        <f t="shared" ca="1" si="40"/>
        <v>4.3671071775732067</v>
      </c>
      <c r="P142">
        <f t="shared" ca="1" si="41"/>
        <v>636.2461004179828</v>
      </c>
      <c r="Q142">
        <f t="shared" ca="1" si="42"/>
        <v>637.21815062697419</v>
      </c>
      <c r="R142">
        <f t="shared" ca="1" si="43"/>
        <v>3.440603308461247E-3</v>
      </c>
      <c r="S142">
        <f t="shared" ca="1" si="44"/>
        <v>1</v>
      </c>
      <c r="T142">
        <f t="shared" ca="1" si="45"/>
        <v>34.055422944378215</v>
      </c>
      <c r="U142">
        <f t="shared" ca="1" si="66"/>
        <v>-1.4843455679738327E-3</v>
      </c>
      <c r="V142">
        <f t="shared" ca="1" si="67"/>
        <v>1</v>
      </c>
      <c r="W142">
        <f t="shared" ca="1" si="46"/>
        <v>5.7432591214704818</v>
      </c>
      <c r="X142">
        <f t="shared" ca="1" si="47"/>
        <v>34.49975754267318</v>
      </c>
      <c r="Y142">
        <f t="shared" ca="1" si="48"/>
        <v>1.9721451719178686</v>
      </c>
      <c r="Z142">
        <f t="shared" ca="1" si="49"/>
        <v>1.4782712584839897</v>
      </c>
      <c r="AA142">
        <f t="shared" ca="1" si="50"/>
        <v>640.04525912147051</v>
      </c>
      <c r="AB142">
        <f t="shared" ca="1" si="51"/>
        <v>640.15663964714122</v>
      </c>
      <c r="AC142">
        <f t="shared" ca="1" si="52"/>
        <v>1.9881032875394827E-4</v>
      </c>
      <c r="AD142">
        <f t="shared" ca="1" si="53"/>
        <v>0.19694294321863781</v>
      </c>
      <c r="AE142">
        <f t="shared" ca="1" si="54"/>
        <v>106.75572585897066</v>
      </c>
      <c r="AF142">
        <f t="shared" ca="1" si="55"/>
        <v>-1.1513968583358292E-2</v>
      </c>
      <c r="AG142">
        <f t="shared" ca="1" si="56"/>
        <v>0</v>
      </c>
      <c r="AH142">
        <f ca="1"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+99)&gt;=IFERROR(AE142,-1E+99)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>1.944100417982815</v>
      </c>
      <c r="AI142">
        <f t="shared" ca="1" si="57"/>
        <v>636.2461004179828</v>
      </c>
      <c r="AJ142">
        <f t="shared" ca="1" si="58"/>
        <v>637.21815062697419</v>
      </c>
      <c r="AM142">
        <v>0</v>
      </c>
      <c r="AN142">
        <v>0</v>
      </c>
      <c r="AO142">
        <f t="shared" si="59"/>
        <v>0</v>
      </c>
      <c r="AP142">
        <f t="shared" si="68"/>
        <v>0</v>
      </c>
      <c r="AQ142">
        <f t="shared" ca="1" si="60"/>
        <v>1</v>
      </c>
      <c r="AR142" t="str">
        <f t="shared" ca="1" si="61"/>
        <v>Supercritical</v>
      </c>
      <c r="AS142">
        <f t="shared" ca="1" si="62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190</v>
      </c>
      <c r="I143">
        <v>7.0999999999999994E-2</v>
      </c>
      <c r="J143">
        <f t="shared" si="63"/>
        <v>0.99900000000000055</v>
      </c>
      <c r="K143">
        <f t="shared" si="64"/>
        <v>51</v>
      </c>
      <c r="L143">
        <f t="shared" ca="1" si="65"/>
        <v>1.5635753447743039</v>
      </c>
      <c r="M143">
        <f t="shared" ca="1" si="38"/>
        <v>10.038153713451031</v>
      </c>
      <c r="N143">
        <f t="shared" ca="1" si="39"/>
        <v>1.0514292734941253</v>
      </c>
      <c r="O143">
        <f t="shared" ca="1" si="40"/>
        <v>5.0806155649579745</v>
      </c>
      <c r="P143">
        <f t="shared" ca="1" si="41"/>
        <v>635.86357534477429</v>
      </c>
      <c r="Q143">
        <f t="shared" ca="1" si="42"/>
        <v>637.17920503483003</v>
      </c>
      <c r="R143">
        <f t="shared" ca="1" si="43"/>
        <v>5.4321918688302545E-3</v>
      </c>
      <c r="S143">
        <f t="shared" ca="1" si="44"/>
        <v>1.2972462498048507</v>
      </c>
      <c r="T143">
        <f t="shared" ca="1" si="45"/>
        <v>34.260690944221849</v>
      </c>
      <c r="U143">
        <f t="shared" ca="1" si="66"/>
        <v>0</v>
      </c>
      <c r="V143">
        <f t="shared" ca="1" si="67"/>
        <v>1</v>
      </c>
      <c r="W143">
        <f t="shared" ca="1" si="46"/>
        <v>5.7433141169537949</v>
      </c>
      <c r="X143">
        <f t="shared" ca="1" si="47"/>
        <v>36.87207663084336</v>
      </c>
      <c r="Y143">
        <f t="shared" ca="1" si="48"/>
        <v>2.059130068999993</v>
      </c>
      <c r="Z143">
        <f t="shared" ca="1" si="49"/>
        <v>1.3831605013897883</v>
      </c>
      <c r="AA143">
        <f t="shared" ca="1" si="50"/>
        <v>640.04331411695375</v>
      </c>
      <c r="AB143">
        <f t="shared" ca="1" si="51"/>
        <v>640.1408234427746</v>
      </c>
      <c r="AC143">
        <f t="shared" ca="1" si="52"/>
        <v>1.6431705180420606E-4</v>
      </c>
      <c r="AD143">
        <f t="shared" ca="1" si="53"/>
        <v>0.1842709139551989</v>
      </c>
      <c r="AE143">
        <f t="shared" ca="1" si="54"/>
        <v>113.07470178543805</v>
      </c>
      <c r="AF143">
        <f t="shared" ca="1" si="55"/>
        <v>5.4458586099599415E-3</v>
      </c>
      <c r="AG143">
        <f t="shared" ca="1" si="56"/>
        <v>0</v>
      </c>
      <c r="AH143">
        <f ca="1"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+99)&gt;=IFERROR(AE143,-1E+99)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>1.5635753447743039</v>
      </c>
      <c r="AI143">
        <f t="shared" ca="1" si="57"/>
        <v>635.86357534477429</v>
      </c>
      <c r="AJ143">
        <f t="shared" ca="1" si="58"/>
        <v>637.17920503483003</v>
      </c>
      <c r="AM143">
        <v>0</v>
      </c>
      <c r="AN143">
        <v>0</v>
      </c>
      <c r="AO143">
        <f t="shared" si="59"/>
        <v>0</v>
      </c>
      <c r="AP143">
        <f t="shared" si="68"/>
        <v>0</v>
      </c>
      <c r="AQ143">
        <f t="shared" ca="1" si="60"/>
        <v>1.2972462498048507</v>
      </c>
      <c r="AR143" t="str">
        <f t="shared" ca="1" si="61"/>
        <v>Supercritical</v>
      </c>
      <c r="AS143">
        <f t="shared" ca="1" si="62"/>
        <v>5.4321918688302545E-3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191</v>
      </c>
      <c r="I144">
        <v>0</v>
      </c>
      <c r="J144">
        <f t="shared" si="63"/>
        <v>0.74200000000000088</v>
      </c>
      <c r="K144">
        <f t="shared" si="64"/>
        <v>51</v>
      </c>
      <c r="L144">
        <f t="shared" ca="1" si="65"/>
        <v>1.498417236652678</v>
      </c>
      <c r="M144">
        <f t="shared" ca="1" si="38"/>
        <v>9.8266202379682621</v>
      </c>
      <c r="N144">
        <f t="shared" ca="1" si="39"/>
        <v>1.0284448428093895</v>
      </c>
      <c r="O144">
        <f t="shared" ca="1" si="40"/>
        <v>5.1899838158948421</v>
      </c>
      <c r="P144">
        <f t="shared" ca="1" si="41"/>
        <v>635.7964172366527</v>
      </c>
      <c r="Q144">
        <f t="shared" ca="1" si="42"/>
        <v>637.16929858268998</v>
      </c>
      <c r="R144">
        <f t="shared" ca="1" si="43"/>
        <v>5.8381222603880109E-3</v>
      </c>
      <c r="S144">
        <f t="shared" ca="1" si="44"/>
        <v>1.3536772175874741</v>
      </c>
      <c r="T144">
        <f t="shared" ca="1" si="45"/>
        <v>34.343755809902873</v>
      </c>
      <c r="U144">
        <f t="shared" ca="1" si="66"/>
        <v>0</v>
      </c>
      <c r="V144">
        <f t="shared" ca="1" si="67"/>
        <v>1</v>
      </c>
      <c r="W144">
        <f ca="1">MAX($D$16,($I$13)-E144)</f>
        <v>5.7537207291275081</v>
      </c>
      <c r="X144">
        <f t="shared" ca="1" si="47"/>
        <v>37.7329005416182</v>
      </c>
      <c r="Y144">
        <f t="shared" ca="1" si="48"/>
        <v>2.0886785760984616</v>
      </c>
      <c r="Z144">
        <f t="shared" ca="1" si="49"/>
        <v>1.3516056085788741</v>
      </c>
      <c r="AA144">
        <f t="shared" ca="1" si="50"/>
        <v>640.05172072912751</v>
      </c>
      <c r="AB144">
        <f t="shared" ca="1" si="51"/>
        <v>640.14483172408882</v>
      </c>
      <c r="AC144">
        <f t="shared" ca="1" si="52"/>
        <v>1.5395259218077599E-4</v>
      </c>
      <c r="AD144">
        <f t="shared" ca="1" si="53"/>
        <v>0.17990411296352862</v>
      </c>
      <c r="AE144">
        <f t="shared" ca="1" si="54"/>
        <v>115.57898183262378</v>
      </c>
      <c r="AF144">
        <v>0</v>
      </c>
      <c r="AG144">
        <v>1</v>
      </c>
      <c r="AH144">
        <f ca="1"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+99)&gt;=IFERROR(AE144,-1E+99)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>5.7537207291275081</v>
      </c>
      <c r="AI144">
        <f t="shared" ca="1" si="57"/>
        <v>640.05172072912751</v>
      </c>
      <c r="AJ144">
        <f t="shared" ca="1" si="58"/>
        <v>640.14483172408882</v>
      </c>
      <c r="AM144">
        <v>0</v>
      </c>
      <c r="AN144">
        <v>0</v>
      </c>
      <c r="AO144">
        <f t="shared" si="59"/>
        <v>0</v>
      </c>
      <c r="AP144">
        <f t="shared" si="68"/>
        <v>0</v>
      </c>
      <c r="AQ144">
        <f t="shared" ca="1" si="60"/>
        <v>0.17990411296352862</v>
      </c>
      <c r="AR144" t="str">
        <f t="shared" ca="1" si="61"/>
        <v>Subcritical</v>
      </c>
      <c r="AS144">
        <f t="shared" ca="1" si="62"/>
        <v>1.5395259218077599E-4</v>
      </c>
    </row>
    <row r="147" spans="1:45" x14ac:dyDescent="0.35">
      <c r="A147" t="s">
        <v>192</v>
      </c>
      <c r="E147">
        <f>E32</f>
        <v>1382.3979999999999</v>
      </c>
      <c r="F147" t="s">
        <v>140</v>
      </c>
      <c r="H147">
        <f ca="1">N32</f>
        <v>49.98</v>
      </c>
      <c r="I147" t="s">
        <v>13</v>
      </c>
      <c r="K147" t="str">
        <f>V32</f>
        <v>Mixed</v>
      </c>
      <c r="L147" t="s">
        <v>141</v>
      </c>
    </row>
    <row r="148" spans="1:45" x14ac:dyDescent="0.35">
      <c r="A148" t="s">
        <v>142</v>
      </c>
      <c r="B148" t="s">
        <v>143</v>
      </c>
      <c r="C148" t="s">
        <v>144</v>
      </c>
      <c r="D148" t="s">
        <v>145</v>
      </c>
      <c r="E148" t="s">
        <v>146</v>
      </c>
      <c r="F148" t="s">
        <v>147</v>
      </c>
      <c r="G148" t="s">
        <v>148</v>
      </c>
      <c r="H148" t="s">
        <v>9</v>
      </c>
      <c r="I148" t="s">
        <v>149</v>
      </c>
      <c r="J148" t="s">
        <v>150</v>
      </c>
      <c r="K148" t="s">
        <v>151</v>
      </c>
      <c r="L148" t="s">
        <v>152</v>
      </c>
      <c r="M148" t="s">
        <v>153</v>
      </c>
      <c r="N148" t="s">
        <v>154</v>
      </c>
      <c r="O148" t="s">
        <v>155</v>
      </c>
      <c r="P148" t="s">
        <v>156</v>
      </c>
      <c r="Q148" t="s">
        <v>157</v>
      </c>
      <c r="R148" t="s">
        <v>158</v>
      </c>
      <c r="S148" t="s">
        <v>159</v>
      </c>
      <c r="T148" t="s">
        <v>160</v>
      </c>
      <c r="U148" t="s">
        <v>161</v>
      </c>
      <c r="V148" t="s">
        <v>162</v>
      </c>
      <c r="W148" t="s">
        <v>163</v>
      </c>
      <c r="X148" t="s">
        <v>164</v>
      </c>
      <c r="Y148" t="s">
        <v>165</v>
      </c>
      <c r="Z148" t="s">
        <v>166</v>
      </c>
      <c r="AA148" t="s">
        <v>167</v>
      </c>
      <c r="AB148" t="s">
        <v>168</v>
      </c>
      <c r="AC148" t="s">
        <v>169</v>
      </c>
      <c r="AD148" t="s">
        <v>170</v>
      </c>
      <c r="AE148" t="s">
        <v>171</v>
      </c>
      <c r="AF148" t="s">
        <v>172</v>
      </c>
      <c r="AG148" t="s">
        <v>173</v>
      </c>
      <c r="AH148" t="s">
        <v>174</v>
      </c>
      <c r="AI148" t="s">
        <v>175</v>
      </c>
      <c r="AJ148" t="s">
        <v>176</v>
      </c>
      <c r="AK148" t="s">
        <v>177</v>
      </c>
      <c r="AL148" t="s">
        <v>178</v>
      </c>
      <c r="AM148" t="s">
        <v>179</v>
      </c>
      <c r="AN148" t="s">
        <v>180</v>
      </c>
      <c r="AO148" t="s">
        <v>181</v>
      </c>
      <c r="AP148" t="s">
        <v>182</v>
      </c>
      <c r="AQ148" t="s">
        <v>183</v>
      </c>
      <c r="AR148" t="s">
        <v>184</v>
      </c>
      <c r="AS148" t="s">
        <v>185</v>
      </c>
    </row>
    <row r="149" spans="1:45" x14ac:dyDescent="0.35">
      <c r="A149" t="s">
        <v>22</v>
      </c>
      <c r="B149" t="s">
        <v>51</v>
      </c>
      <c r="C149" t="s">
        <v>51</v>
      </c>
      <c r="D149" t="s">
        <v>51</v>
      </c>
      <c r="E149" t="s">
        <v>51</v>
      </c>
      <c r="F149" t="s">
        <v>51</v>
      </c>
      <c r="G149" t="s">
        <v>22</v>
      </c>
      <c r="H149" t="s">
        <v>22</v>
      </c>
      <c r="I149" t="s">
        <v>186</v>
      </c>
      <c r="J149" t="s">
        <v>51</v>
      </c>
      <c r="K149" t="s">
        <v>13</v>
      </c>
      <c r="L149" t="s">
        <v>51</v>
      </c>
      <c r="M149" t="s">
        <v>187</v>
      </c>
      <c r="N149" t="s">
        <v>51</v>
      </c>
      <c r="O149" t="s">
        <v>188</v>
      </c>
      <c r="P149" t="s">
        <v>51</v>
      </c>
      <c r="Q149" t="s">
        <v>51</v>
      </c>
      <c r="R149" t="s">
        <v>22</v>
      </c>
      <c r="S149" t="s">
        <v>22</v>
      </c>
      <c r="T149" t="s">
        <v>189</v>
      </c>
      <c r="U149" t="s">
        <v>51</v>
      </c>
      <c r="V149" t="s">
        <v>22</v>
      </c>
      <c r="W149" t="s">
        <v>51</v>
      </c>
      <c r="X149" t="s">
        <v>187</v>
      </c>
      <c r="Y149" t="s">
        <v>51</v>
      </c>
      <c r="Z149" t="s">
        <v>188</v>
      </c>
      <c r="AA149" t="s">
        <v>51</v>
      </c>
      <c r="AB149" t="s">
        <v>51</v>
      </c>
      <c r="AC149" t="s">
        <v>22</v>
      </c>
      <c r="AD149" t="s">
        <v>22</v>
      </c>
      <c r="AE149" t="s">
        <v>189</v>
      </c>
      <c r="AF149" t="s">
        <v>51</v>
      </c>
      <c r="AG149" t="s">
        <v>22</v>
      </c>
      <c r="AH149" t="s">
        <v>51</v>
      </c>
      <c r="AI149" t="s">
        <v>51</v>
      </c>
      <c r="AJ149" t="s">
        <v>51</v>
      </c>
      <c r="AK149" t="s">
        <v>51</v>
      </c>
      <c r="AL149" t="s">
        <v>51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191</v>
      </c>
      <c r="I150">
        <v>0</v>
      </c>
      <c r="J150">
        <v>0</v>
      </c>
      <c r="K150">
        <f ca="1">N32</f>
        <v>49.98</v>
      </c>
      <c r="L150">
        <f ca="1">MAX($D$16,($I$13)-E150)</f>
        <v>5.7537207291275081</v>
      </c>
      <c r="M150">
        <f t="shared" ref="M150:M213" ca="1" si="69">((F150)+(G150)*(L150))*(L150)</f>
        <v>37.7329005416182</v>
      </c>
      <c r="N150">
        <f t="shared" ref="N150:N213" ca="1" si="70">(((F150)+(G150)*(L150))*(L150))/MAX((F150)+2*(L150)*SQRT(1+(G150)^2),0.000001)</f>
        <v>2.0886785760984616</v>
      </c>
      <c r="O150">
        <f t="shared" ref="O150:O213" ca="1" si="71">ABS(K150)/MAX(((F150)+(G150)*(L150))*(L150),0.000001)</f>
        <v>1.3245734964072966</v>
      </c>
      <c r="P150">
        <f t="shared" ref="P150:P213" ca="1" si="72">E150+L150</f>
        <v>640.05172072912751</v>
      </c>
      <c r="Q150">
        <f t="shared" ref="Q150:Q213" ca="1" si="73">P150+((ABS(K150)/MAX(((F150)+(G150)*(L150))*(L150),0.000001))^2)/(2*$I$5)</f>
        <v>640.14114452868841</v>
      </c>
      <c r="R150">
        <f t="shared" ref="R150:R213" ca="1" si="74">((ABS(K150)*$D$6)/(MAX(((F150)+(G150)*(L150))*(L150),0.000001)*MAX(((((F150)+(G150)*(L150))*(L150))/MAX((F150)+2*(L150)*SQRT(1+(G150)^2),0.000001))^(2/3),0.000001)))^2</f>
        <v>1.4785606953041723E-4</v>
      </c>
      <c r="S150">
        <f t="shared" ref="S150:S213" ca="1" si="75">ABS(ABS(K150)/MAX(((F150)+(G150)*(L150))*(L150),0.000001))/SQRT($I$5*MAX((((F150)+(G150)*(L150))*(L150))/MAX((F150)+2*(G150)*(L150),0.000001),0.000001))</f>
        <v>0.17630603070425804</v>
      </c>
      <c r="T150">
        <f t="shared" ref="T150:T213" ca="1" si="76">((F150)*(L150)^2)/2+(G150)*(L150)^3/3+(ABS(K150)^2)/($I$5*MAX(((F150)+(G150)*(L150))*(L150),0.000001))</f>
        <v>115.3007246779769</v>
      </c>
      <c r="U150">
        <v>0</v>
      </c>
      <c r="V150">
        <v>1</v>
      </c>
      <c r="W150">
        <f t="shared" ref="W150:W213" ca="1" si="77"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>7.0831276888973171</v>
      </c>
      <c r="X150">
        <f t="shared" ref="X150:X213" ca="1" si="78">((F150)+(G150)*(W150))*(W150)</f>
        <v>46.451151383788606</v>
      </c>
      <c r="Y150">
        <f t="shared" ref="Y150:Y213" ca="1" si="79">(((F150)+(G150)*(W150))*(W150))/MAX((F150)+2*(W150)*SQRT(1+(G150)^2),0.000001)</f>
        <v>2.2413906090715088</v>
      </c>
      <c r="Z150">
        <f t="shared" ref="Z150:Z213" ca="1" si="80">ABS(K150)/MAX(((F150)+(G150)*(W150))*(W150),0.000001)</f>
        <v>1.075969023610531</v>
      </c>
      <c r="AA150">
        <f t="shared" ref="AA150:AA213" ca="1" si="81">E150+W150</f>
        <v>641.38112768889732</v>
      </c>
      <c r="AB150">
        <f t="shared" ref="AB150:AB213" ca="1" si="82">AA150+((ABS(K150)/MAX(((F150)+(G150)*(W150))*(W150),0.000001))^2)/(2*$I$5)</f>
        <v>641.4401342811384</v>
      </c>
      <c r="AC150">
        <f t="shared" ref="AC150:AC213" ca="1" si="83">((ABS(K150)*$D$6)/(MAX(((F150)+(G150)*(W150))*(W150),0.000001)*MAX(((((F150)+(G150)*(W150))*(W150))/MAX((F150)+2*(W150)*SQRT(1+(G150)^2),0.000001))^(2/3),0.000001)))^2</f>
        <v>8.8802526997026768E-5</v>
      </c>
      <c r="AD150">
        <f t="shared" ref="AD150:AD213" ca="1" si="84">ABS(ABS(K150)/MAX(((F150)+(G150)*(W150))*(W150),0.000001))/SQRT($I$5*MAX((((F150)+(G150)*(W150))*(W150))/MAX((F150)+2*(G150)*(W150),0.000001),0.000001))</f>
        <v>0.12907814911014567</v>
      </c>
      <c r="AE150">
        <f t="shared" ref="AE150:AE213" ca="1" si="85">((F150)*(W150)^2)/2+(G150)*(W150)^3/3+(ABS(K150)^2)/($I$5*MAX(((F150)+(G150)*(W150))*(W150),0.000001))</f>
        <v>169.991566571498</v>
      </c>
      <c r="AF150">
        <f t="shared" ref="AF150:AF213" ca="1" si="86">IF($D$20=0,0,IFERROR(AB151+(((AC150+AC151)/2)*J151)+(IF(Z150&gt;Z151,$D$8*((Z150^2-Z151^2)/(2*$I$5)),$D$9*((Z151^2-Z150^2)/(2*$I$5)))+($D$10*(ABS(I151)/90)*(MAX(Z150^2,Z151^2)/(2*$I$5))))-AB150,0))</f>
        <v>-8.8680531802083351E-3</v>
      </c>
      <c r="AG150">
        <f t="shared" ref="AG150:AG213" ca="1" si="87">IF($D$20=0,1,IFERROR(IF(ROUND(AD150,3)=1,1,IF(AND(ABS(AF150)&lt;$D$19,AD150&lt;1),1,0)),0))</f>
        <v>0</v>
      </c>
      <c r="AH150">
        <f ca="1"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+99)&gt;=IFERROR(AE150,-1E+99)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>5.7537207291275081</v>
      </c>
      <c r="AI150">
        <f t="shared" ref="AI150:AI213" ca="1" si="88">E150+AH150</f>
        <v>640.05172072912751</v>
      </c>
      <c r="AJ150">
        <f t="shared" ref="AJ150:AJ213" ca="1" si="89">AI150+((ABS(K150)/MAX(((F150)+(G150)*(AH150))*(AH150),0.000001))^2)/(2*$I$5)</f>
        <v>640.14114452868841</v>
      </c>
      <c r="AM150">
        <v>0</v>
      </c>
      <c r="AN150">
        <v>0</v>
      </c>
      <c r="AO150">
        <f t="shared" ref="AO150:AO213" si="90">AM150+AN150</f>
        <v>0</v>
      </c>
      <c r="AP150">
        <f>AO150</f>
        <v>0</v>
      </c>
      <c r="AQ150">
        <f t="shared" ref="AQ150:AQ213" ca="1" si="91">ABS(ABS(K150)/MAX(((F150)+(G150)*(AH150))*(AH150),0.000001))/SQRT($I$5*MAX((((F150)+(G150)*(AH150))*(AH150))/MAX((F150)+2*(G150)*(AH150),0.000001),0.000001))</f>
        <v>0.17630603070425804</v>
      </c>
      <c r="AR150" t="str">
        <f t="shared" ref="AR150:AR213" ca="1" si="92">IF(AQ150&lt;1,"Subcritical","Supercritical")</f>
        <v>Subcritical</v>
      </c>
      <c r="AS150">
        <f t="shared" ref="AS150:AS213" ca="1" si="93">((ABS(K150)*$D$6)/(MAX(((F150)+(G150)*(AH150))*(AH150),0.000001)*MAX(((((F150)+(G150)*(AH150))*(AH150))/MAX((F150)+2*(AH150)*SQRT(1+(G150)^2),0.000001))^(2/3),0.000001)))^2</f>
        <v>1.4785606953041723E-4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191</v>
      </c>
      <c r="I151">
        <v>5.3999999999999999E-2</v>
      </c>
      <c r="J151">
        <f t="shared" ref="J151:J214" si="94">B151-B150</f>
        <v>1</v>
      </c>
      <c r="K151">
        <f t="shared" ref="K151:K214" ca="1" si="95">MAX(0,K150-AO150)</f>
        <v>49.98</v>
      </c>
      <c r="L151">
        <f t="shared" ref="L151:L214" ca="1" si="96"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>1.7013028893076323</v>
      </c>
      <c r="M151">
        <f t="shared" ca="1" si="69"/>
        <v>12.234069077011183</v>
      </c>
      <c r="N151">
        <f t="shared" ca="1" si="70"/>
        <v>1.154854100924487</v>
      </c>
      <c r="O151">
        <f t="shared" ca="1" si="71"/>
        <v>4.0853128820333788</v>
      </c>
      <c r="P151">
        <f t="shared" ca="1" si="72"/>
        <v>635.99730288930766</v>
      </c>
      <c r="Q151">
        <f t="shared" ca="1" si="73"/>
        <v>636.84795433396152</v>
      </c>
      <c r="R151">
        <f t="shared" ca="1" si="74"/>
        <v>3.099300387386371E-3</v>
      </c>
      <c r="S151">
        <f t="shared" ca="1" si="75"/>
        <v>1</v>
      </c>
      <c r="T151">
        <f t="shared" ca="1" si="76"/>
        <v>31.220785603062428</v>
      </c>
      <c r="U151">
        <f t="shared" ref="U151:U214" ca="1" si="97">IF($D$20=0,0,IFERROR(Q150-(((R150+R151)/2)*J151)-(IF(O150&gt;O151,$D$8*((O150^2-O151^2)/(2*$I$5)),$D$9*((O151^2-O150^2)/(2*$I$5)))+($D$10*(ABS(I151)/90)*(MAX(O150^2,O151^2)/(2*$I$5))))-Q151,0))</f>
        <v>3.2153672933591224</v>
      </c>
      <c r="V151">
        <f t="shared" ref="V151:V214" ca="1" si="98">IF($D$20=0,1,IFERROR(IF(ROUND(S151,3)=1,1,IF(AND(ABS(U151)&lt;$D$19,S151&gt;1),1,0)),0))</f>
        <v>1</v>
      </c>
      <c r="W151">
        <f t="shared" ca="1" si="77"/>
        <v>7.0859937815190968</v>
      </c>
      <c r="X151">
        <f t="shared" ca="1" si="78"/>
        <v>50.955381282903822</v>
      </c>
      <c r="Y151">
        <f t="shared" ca="1" si="79"/>
        <v>2.3852179444726067</v>
      </c>
      <c r="Z151">
        <f t="shared" ca="1" si="80"/>
        <v>0.9808581300277488</v>
      </c>
      <c r="AA151">
        <f t="shared" ca="1" si="81"/>
        <v>641.3819937815191</v>
      </c>
      <c r="AB151">
        <f t="shared" ca="1" si="82"/>
        <v>641.43102959554767</v>
      </c>
      <c r="AC151">
        <f t="shared" ca="1" si="83"/>
        <v>6.7924140735893041E-5</v>
      </c>
      <c r="AD151">
        <f t="shared" ca="1" si="84"/>
        <v>0.11764441352255801</v>
      </c>
      <c r="AE151">
        <f t="shared" ca="1" si="85"/>
        <v>185.53203465348736</v>
      </c>
      <c r="AF151">
        <f t="shared" ca="1" si="86"/>
        <v>-8.0140201854419502E-3</v>
      </c>
      <c r="AG151">
        <f t="shared" ca="1" si="87"/>
        <v>0</v>
      </c>
      <c r="AH151">
        <f ca="1"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+99)&gt;=IFERROR(AE151,-1E+99)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>1.7013028893076323</v>
      </c>
      <c r="AI151">
        <f t="shared" ca="1" si="88"/>
        <v>635.99730288930766</v>
      </c>
      <c r="AJ151">
        <f t="shared" ca="1" si="89"/>
        <v>636.84795433396152</v>
      </c>
      <c r="AM151">
        <v>0</v>
      </c>
      <c r="AN151">
        <v>0</v>
      </c>
      <c r="AO151">
        <f t="shared" si="90"/>
        <v>0</v>
      </c>
      <c r="AP151">
        <f t="shared" ref="AP151:AP214" si="99">AP150+AO151</f>
        <v>0</v>
      </c>
      <c r="AQ151">
        <f t="shared" ca="1" si="91"/>
        <v>1</v>
      </c>
      <c r="AR151" t="str">
        <f t="shared" ca="1" si="92"/>
        <v>Supercritical</v>
      </c>
      <c r="AS151">
        <f t="shared" ca="1" si="93"/>
        <v>3.099300387386371E-3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191</v>
      </c>
      <c r="I152">
        <v>5.3999999999999999E-2</v>
      </c>
      <c r="J152">
        <f t="shared" si="94"/>
        <v>1</v>
      </c>
      <c r="K152">
        <f t="shared" ca="1" si="95"/>
        <v>49.98</v>
      </c>
      <c r="L152">
        <f t="shared" ca="1" si="96"/>
        <v>1.2952377570598577</v>
      </c>
      <c r="M152">
        <f t="shared" ca="1" si="69"/>
        <v>10.267349700213492</v>
      </c>
      <c r="N152">
        <f t="shared" ca="1" si="70"/>
        <v>0.97621807499618807</v>
      </c>
      <c r="O152">
        <f t="shared" ca="1" si="71"/>
        <v>4.8678579632834316</v>
      </c>
      <c r="P152">
        <f t="shared" ca="1" si="72"/>
        <v>635.58923775705989</v>
      </c>
      <c r="Q152">
        <f t="shared" ca="1" si="73"/>
        <v>636.79698705118335</v>
      </c>
      <c r="R152">
        <f t="shared" ca="1" si="74"/>
        <v>5.5054884283294581E-3</v>
      </c>
      <c r="S152">
        <f t="shared" ca="1" si="75"/>
        <v>1.3656161558776503</v>
      </c>
      <c r="T152">
        <f t="shared" ca="1" si="76"/>
        <v>31.450098204229601</v>
      </c>
      <c r="U152">
        <f t="shared" ca="1" si="97"/>
        <v>1.0846405986853824E-2</v>
      </c>
      <c r="V152">
        <f t="shared" ca="1" si="98"/>
        <v>0</v>
      </c>
      <c r="W152">
        <f t="shared" ca="1" si="77"/>
        <v>7.0888477042205471</v>
      </c>
      <c r="X152">
        <f t="shared" ca="1" si="78"/>
        <v>56.193295751356274</v>
      </c>
      <c r="Y152">
        <f t="shared" ca="1" si="79"/>
        <v>2.542142957097604</v>
      </c>
      <c r="Z152">
        <f t="shared" ca="1" si="80"/>
        <v>0.88942994589872737</v>
      </c>
      <c r="AA152">
        <f t="shared" ca="1" si="81"/>
        <v>641.38284770422058</v>
      </c>
      <c r="AB152">
        <f t="shared" ca="1" si="82"/>
        <v>641.42316807265388</v>
      </c>
      <c r="AC152">
        <f t="shared" ca="1" si="83"/>
        <v>5.1302601369269653E-5</v>
      </c>
      <c r="AD152">
        <f t="shared" ca="1" si="84"/>
        <v>0.10665701395649881</v>
      </c>
      <c r="AE152">
        <f t="shared" ca="1" si="85"/>
        <v>203.70432656614662</v>
      </c>
      <c r="AF152">
        <f t="shared" ca="1" si="86"/>
        <v>-6.5519654069703392E-3</v>
      </c>
      <c r="AG152">
        <f t="shared" ca="1" si="87"/>
        <v>0</v>
      </c>
      <c r="AH152">
        <f ca="1"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+99)&gt;=IFERROR(AE152,-1E+99)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>1.5942946666676814</v>
      </c>
      <c r="AI152">
        <f t="shared" ca="1" si="88"/>
        <v>635.88829466666766</v>
      </c>
      <c r="AJ152">
        <f t="shared" ca="1" si="89"/>
        <v>636.68544200000156</v>
      </c>
      <c r="AM152">
        <v>0</v>
      </c>
      <c r="AN152">
        <v>0</v>
      </c>
      <c r="AO152">
        <f t="shared" si="90"/>
        <v>0</v>
      </c>
      <c r="AP152">
        <f t="shared" si="99"/>
        <v>0</v>
      </c>
      <c r="AQ152">
        <f t="shared" ca="1" si="91"/>
        <v>1.0000000000000002</v>
      </c>
      <c r="AR152" t="str">
        <f t="shared" ca="1" si="92"/>
        <v>Supercritical</v>
      </c>
      <c r="AS152">
        <f t="shared" ca="1" si="93"/>
        <v>2.9654698160354849E-3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191</v>
      </c>
      <c r="I153">
        <v>0</v>
      </c>
      <c r="J153">
        <f t="shared" si="94"/>
        <v>1</v>
      </c>
      <c r="K153">
        <f t="shared" ca="1" si="95"/>
        <v>49.98</v>
      </c>
      <c r="L153">
        <f t="shared" ca="1" si="96"/>
        <v>1.2952377570598577</v>
      </c>
      <c r="M153">
        <f t="shared" ca="1" si="69"/>
        <v>11.221939927166606</v>
      </c>
      <c r="N153">
        <f t="shared" ca="1" si="70"/>
        <v>0.99710909789511815</v>
      </c>
      <c r="O153">
        <f t="shared" ca="1" si="71"/>
        <v>4.4537754010789206</v>
      </c>
      <c r="P153">
        <f t="shared" ca="1" si="72"/>
        <v>635.58723775705994</v>
      </c>
      <c r="Q153">
        <f t="shared" ca="1" si="73"/>
        <v>636.59825280921359</v>
      </c>
      <c r="R153">
        <f t="shared" ca="1" si="74"/>
        <v>4.4803874367852397E-3</v>
      </c>
      <c r="S153">
        <f t="shared" ca="1" si="75"/>
        <v>1.2494505156558329</v>
      </c>
      <c r="T153">
        <f t="shared" ca="1" si="76"/>
        <v>29.958640512022054</v>
      </c>
      <c r="U153">
        <f t="shared" ca="1" si="97"/>
        <v>0.13472103144624725</v>
      </c>
      <c r="V153">
        <f t="shared" ca="1" si="98"/>
        <v>0</v>
      </c>
      <c r="W153">
        <f t="shared" ca="1" si="77"/>
        <v>7.0916894595642175</v>
      </c>
      <c r="X153">
        <f t="shared" ca="1" si="78"/>
        <v>61.442397477664379</v>
      </c>
      <c r="Y153">
        <f t="shared" ca="1" si="79"/>
        <v>2.6892536642889557</v>
      </c>
      <c r="Z153">
        <f t="shared" ca="1" si="80"/>
        <v>0.81344482070656166</v>
      </c>
      <c r="AA153">
        <f t="shared" ca="1" si="81"/>
        <v>641.38368945956427</v>
      </c>
      <c r="AB153">
        <f t="shared" ca="1" si="82"/>
        <v>641.41741486610522</v>
      </c>
      <c r="AC153">
        <f t="shared" ca="1" si="83"/>
        <v>3.9810383017542318E-5</v>
      </c>
      <c r="AD153">
        <f t="shared" ca="1" si="84"/>
        <v>9.7525624432166863E-2</v>
      </c>
      <c r="AE153">
        <f t="shared" ca="1" si="85"/>
        <v>222.0095409489291</v>
      </c>
      <c r="AF153">
        <f t="shared" ca="1" si="86"/>
        <v>-5.5206925338779911E-3</v>
      </c>
      <c r="AG153">
        <f t="shared" ca="1" si="87"/>
        <v>0</v>
      </c>
      <c r="AH153">
        <f ca="1"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+99)&gt;=IFERROR(AE153,-1E+99)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>1.5025497814329447</v>
      </c>
      <c r="AI153">
        <f t="shared" ca="1" si="88"/>
        <v>635.79454978143292</v>
      </c>
      <c r="AJ153">
        <f t="shared" ca="1" si="89"/>
        <v>636.54582467214937</v>
      </c>
      <c r="AM153">
        <v>0</v>
      </c>
      <c r="AN153">
        <v>0</v>
      </c>
      <c r="AO153">
        <f t="shared" si="90"/>
        <v>0</v>
      </c>
      <c r="AP153">
        <f t="shared" si="99"/>
        <v>0</v>
      </c>
      <c r="AQ153">
        <f t="shared" ca="1" si="91"/>
        <v>0.99999999999999989</v>
      </c>
      <c r="AR153" t="str">
        <f t="shared" ca="1" si="92"/>
        <v>Supercritical</v>
      </c>
      <c r="AS153">
        <f t="shared" ca="1" si="93"/>
        <v>2.8663800417683257E-3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191</v>
      </c>
      <c r="I154">
        <v>0</v>
      </c>
      <c r="J154">
        <f t="shared" si="94"/>
        <v>1</v>
      </c>
      <c r="K154">
        <f t="shared" ca="1" si="95"/>
        <v>49.98</v>
      </c>
      <c r="L154">
        <f t="shared" ca="1" si="96"/>
        <v>1.2952377570598577</v>
      </c>
      <c r="M154">
        <f t="shared" ca="1" si="69"/>
        <v>12.176530154119721</v>
      </c>
      <c r="N154">
        <f t="shared" ca="1" si="70"/>
        <v>1.0154321826185699</v>
      </c>
      <c r="O154">
        <f t="shared" ca="1" si="71"/>
        <v>4.1046176018453107</v>
      </c>
      <c r="P154">
        <f t="shared" ca="1" si="72"/>
        <v>635.58523775705987</v>
      </c>
      <c r="Q154">
        <f t="shared" ca="1" si="73"/>
        <v>636.44394752552967</v>
      </c>
      <c r="R154">
        <f t="shared" ca="1" si="74"/>
        <v>3.7141550214112363E-3</v>
      </c>
      <c r="S154">
        <f t="shared" ca="1" si="75"/>
        <v>1.1514986988237566</v>
      </c>
      <c r="T154">
        <f t="shared" ca="1" si="76"/>
        <v>28.797961581617322</v>
      </c>
      <c r="U154">
        <f t="shared" ca="1" si="97"/>
        <v>0.10451642734972211</v>
      </c>
      <c r="V154">
        <f t="shared" ca="1" si="98"/>
        <v>0</v>
      </c>
      <c r="W154">
        <f t="shared" ca="1" si="77"/>
        <v>7.0945190504845987</v>
      </c>
      <c r="X154">
        <f t="shared" ca="1" si="78"/>
        <v>66.695573593605715</v>
      </c>
      <c r="Y154">
        <f t="shared" ca="1" si="79"/>
        <v>2.8272770611110429</v>
      </c>
      <c r="Z154">
        <f t="shared" ca="1" si="80"/>
        <v>0.7493750680448712</v>
      </c>
      <c r="AA154">
        <f t="shared" ca="1" si="81"/>
        <v>641.38451905048453</v>
      </c>
      <c r="AB154">
        <f t="shared" ca="1" si="82"/>
        <v>641.41314101748799</v>
      </c>
      <c r="AC154">
        <f t="shared" ca="1" si="83"/>
        <v>3.1605051699851871E-5</v>
      </c>
      <c r="AD154">
        <f t="shared" ca="1" si="84"/>
        <v>8.9826247335805007E-2</v>
      </c>
      <c r="AE154">
        <f t="shared" ca="1" si="85"/>
        <v>240.40442573475841</v>
      </c>
      <c r="AF154">
        <f t="shared" ca="1" si="86"/>
        <v>-4.7785269534870167E-3</v>
      </c>
      <c r="AG154">
        <f t="shared" ca="1" si="87"/>
        <v>0</v>
      </c>
      <c r="AH154">
        <f ca="1"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+99)&gt;=IFERROR(AE154,-1E+99)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>1.4229570671820291</v>
      </c>
      <c r="AI154">
        <f t="shared" ca="1" si="88"/>
        <v>635.71295706718195</v>
      </c>
      <c r="AJ154">
        <f t="shared" ca="1" si="89"/>
        <v>636.42443560077299</v>
      </c>
      <c r="AM154">
        <v>0</v>
      </c>
      <c r="AN154">
        <v>0</v>
      </c>
      <c r="AO154">
        <f t="shared" si="90"/>
        <v>0</v>
      </c>
      <c r="AP154">
        <f t="shared" si="99"/>
        <v>0</v>
      </c>
      <c r="AQ154">
        <f t="shared" ca="1" si="91"/>
        <v>1.0000000000000002</v>
      </c>
      <c r="AR154" t="str">
        <f t="shared" ca="1" si="92"/>
        <v>Supercritical</v>
      </c>
      <c r="AS154">
        <f t="shared" ca="1" si="93"/>
        <v>2.7920578999140943E-3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191</v>
      </c>
      <c r="I155">
        <v>0</v>
      </c>
      <c r="J155">
        <f t="shared" si="94"/>
        <v>1</v>
      </c>
      <c r="K155">
        <f t="shared" ca="1" si="95"/>
        <v>49.98</v>
      </c>
      <c r="L155">
        <f t="shared" ca="1" si="96"/>
        <v>1.2952377570598577</v>
      </c>
      <c r="M155">
        <f t="shared" ca="1" si="69"/>
        <v>13.131120381072837</v>
      </c>
      <c r="N155">
        <f t="shared" ca="1" si="70"/>
        <v>1.0316333928997599</v>
      </c>
      <c r="O155">
        <f t="shared" ca="1" si="71"/>
        <v>3.8062251010996015</v>
      </c>
      <c r="P155">
        <f t="shared" ca="1" si="72"/>
        <v>635.58323775705992</v>
      </c>
      <c r="Q155">
        <f t="shared" ca="1" si="73"/>
        <v>636.32163477644019</v>
      </c>
      <c r="R155">
        <f t="shared" ca="1" si="74"/>
        <v>3.12706998453879E-3</v>
      </c>
      <c r="S155">
        <f t="shared" ca="1" si="75"/>
        <v>1.0677884462065628</v>
      </c>
      <c r="T155">
        <f t="shared" ca="1" si="76"/>
        <v>27.895921756046977</v>
      </c>
      <c r="U155">
        <f t="shared" ca="1" si="97"/>
        <v>8.2798311859619389E-2</v>
      </c>
      <c r="V155">
        <f t="shared" ca="1" si="98"/>
        <v>0</v>
      </c>
      <c r="W155">
        <f t="shared" ca="1" si="77"/>
        <v>7.0973364802914327</v>
      </c>
      <c r="X155">
        <f t="shared" ca="1" si="78"/>
        <v>71.952797237194545</v>
      </c>
      <c r="Y155">
        <f t="shared" ca="1" si="79"/>
        <v>2.9570445200883917</v>
      </c>
      <c r="Z155">
        <f t="shared" ca="1" si="80"/>
        <v>0.69462205666917209</v>
      </c>
      <c r="AA155">
        <f t="shared" ca="1" si="81"/>
        <v>641.38533648029147</v>
      </c>
      <c r="AB155">
        <f t="shared" ca="1" si="82"/>
        <v>641.40992872298318</v>
      </c>
      <c r="AC155">
        <f t="shared" ca="1" si="83"/>
        <v>2.5578152540133406E-5</v>
      </c>
      <c r="AD155">
        <f t="shared" ca="1" si="84"/>
        <v>8.3246573802372964E-2</v>
      </c>
      <c r="AE155">
        <f t="shared" ca="1" si="85"/>
        <v>258.87556764928541</v>
      </c>
      <c r="AF155">
        <f t="shared" ca="1" si="86"/>
        <v>-4.2259147143113296E-3</v>
      </c>
      <c r="AG155">
        <f t="shared" ca="1" si="87"/>
        <v>0</v>
      </c>
      <c r="AH155">
        <f ca="1"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+99)&gt;=IFERROR(AE155,-1E+99)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>1.3531303676364534</v>
      </c>
      <c r="AI155">
        <f t="shared" ca="1" si="88"/>
        <v>635.64113036763649</v>
      </c>
      <c r="AJ155">
        <f t="shared" ca="1" si="89"/>
        <v>636.31769555145468</v>
      </c>
      <c r="AM155">
        <v>0</v>
      </c>
      <c r="AN155">
        <v>0</v>
      </c>
      <c r="AO155">
        <f t="shared" si="90"/>
        <v>0</v>
      </c>
      <c r="AP155">
        <f t="shared" si="99"/>
        <v>0</v>
      </c>
      <c r="AQ155">
        <f t="shared" ca="1" si="91"/>
        <v>1</v>
      </c>
      <c r="AR155" t="str">
        <f t="shared" ca="1" si="92"/>
        <v>Supercritical</v>
      </c>
      <c r="AS155">
        <f t="shared" ca="1" si="93"/>
        <v>2.7357773320425861E-3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191</v>
      </c>
      <c r="I156">
        <v>5.3999999999999999E-2</v>
      </c>
      <c r="J156">
        <f t="shared" si="94"/>
        <v>1</v>
      </c>
      <c r="K156">
        <f t="shared" ca="1" si="95"/>
        <v>49.98</v>
      </c>
      <c r="L156">
        <f t="shared" ca="1" si="96"/>
        <v>1.2952377570598577</v>
      </c>
      <c r="M156">
        <f t="shared" ca="1" si="69"/>
        <v>14.084415370268893</v>
      </c>
      <c r="N156">
        <f t="shared" ca="1" si="70"/>
        <v>1.0460426293990486</v>
      </c>
      <c r="O156">
        <f t="shared" ca="1" si="71"/>
        <v>3.5486030968316866</v>
      </c>
      <c r="P156">
        <f t="shared" ca="1" si="72"/>
        <v>635.58123775705985</v>
      </c>
      <c r="Q156">
        <f t="shared" ca="1" si="73"/>
        <v>636.2230616071538</v>
      </c>
      <c r="R156">
        <f t="shared" ca="1" si="74"/>
        <v>2.6682807779395828E-3</v>
      </c>
      <c r="S156">
        <f t="shared" ca="1" si="75"/>
        <v>0.99551584215947531</v>
      </c>
      <c r="T156">
        <f t="shared" ca="1" si="76"/>
        <v>27.200760685380203</v>
      </c>
      <c r="U156">
        <f t="shared" ca="1" si="97"/>
        <v>6.6637087387448446E-2</v>
      </c>
      <c r="V156">
        <f t="shared" ca="1" si="98"/>
        <v>0</v>
      </c>
      <c r="W156">
        <f t="shared" ca="1" si="77"/>
        <v>7.1001417526727755</v>
      </c>
      <c r="X156">
        <f t="shared" ca="1" si="78"/>
        <v>77.206941418563758</v>
      </c>
      <c r="Y156">
        <f t="shared" ca="1" si="79"/>
        <v>3.0791285183524435</v>
      </c>
      <c r="Z156">
        <f t="shared" ca="1" si="80"/>
        <v>0.64735112001189477</v>
      </c>
      <c r="AA156">
        <f t="shared" ca="1" si="81"/>
        <v>641.38614175267276</v>
      </c>
      <c r="AB156">
        <f t="shared" ca="1" si="82"/>
        <v>641.40750074719779</v>
      </c>
      <c r="AC156">
        <f t="shared" ca="1" si="83"/>
        <v>2.104869801920255E-5</v>
      </c>
      <c r="AD156">
        <f t="shared" ca="1" si="84"/>
        <v>7.7566088309783121E-2</v>
      </c>
      <c r="AE156">
        <f t="shared" ca="1" si="85"/>
        <v>277.38823945915624</v>
      </c>
      <c r="AF156">
        <f t="shared" ca="1" si="86"/>
        <v>-3.8165697017120692E-3</v>
      </c>
      <c r="AG156">
        <f t="shared" ca="1" si="87"/>
        <v>0</v>
      </c>
      <c r="AH156">
        <f ca="1"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+99)&gt;=IFERROR(AE156,-1E+99)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>1.2913628237800134</v>
      </c>
      <c r="AI156">
        <f t="shared" ca="1" si="88"/>
        <v>635.57736282377994</v>
      </c>
      <c r="AJ156">
        <f t="shared" ca="1" si="89"/>
        <v>636.22304423566993</v>
      </c>
      <c r="AM156">
        <v>0</v>
      </c>
      <c r="AN156">
        <v>0</v>
      </c>
      <c r="AO156">
        <f t="shared" si="90"/>
        <v>0</v>
      </c>
      <c r="AP156">
        <f t="shared" si="99"/>
        <v>0</v>
      </c>
      <c r="AQ156">
        <f t="shared" ca="1" si="91"/>
        <v>0.99999999999999989</v>
      </c>
      <c r="AR156" t="str">
        <f t="shared" ca="1" si="92"/>
        <v>Supercritical</v>
      </c>
      <c r="AS156">
        <f t="shared" ca="1" si="93"/>
        <v>2.6929948631945252E-3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191</v>
      </c>
      <c r="I157">
        <v>5.3999999999999999E-2</v>
      </c>
      <c r="J157">
        <f t="shared" si="94"/>
        <v>1</v>
      </c>
      <c r="K157">
        <f t="shared" ca="1" si="95"/>
        <v>49.98</v>
      </c>
      <c r="L157">
        <f t="shared" ca="1" si="96"/>
        <v>1.2952377570598577</v>
      </c>
      <c r="M157">
        <f t="shared" ca="1" si="69"/>
        <v>15.039005597222008</v>
      </c>
      <c r="N157">
        <f t="shared" ca="1" si="70"/>
        <v>1.0589748637224057</v>
      </c>
      <c r="O157">
        <f t="shared" ca="1" si="71"/>
        <v>3.323358029019702</v>
      </c>
      <c r="P157">
        <f t="shared" ca="1" si="72"/>
        <v>635.5792377570599</v>
      </c>
      <c r="Q157">
        <f t="shared" ca="1" si="73"/>
        <v>636.14216887780663</v>
      </c>
      <c r="R157">
        <f t="shared" ca="1" si="74"/>
        <v>2.3022681790730252E-3</v>
      </c>
      <c r="S157">
        <f t="shared" ca="1" si="75"/>
        <v>0.93232617928189943</v>
      </c>
      <c r="T157">
        <f t="shared" ca="1" si="76"/>
        <v>26.671392490597576</v>
      </c>
      <c r="U157">
        <f t="shared" ca="1" si="97"/>
        <v>5.4681871917978242E-2</v>
      </c>
      <c r="V157">
        <f t="shared" ca="1" si="98"/>
        <v>0</v>
      </c>
      <c r="W157">
        <f t="shared" ca="1" si="77"/>
        <v>7.1029348716978431</v>
      </c>
      <c r="X157">
        <f t="shared" ca="1" si="78"/>
        <v>82.472176795283659</v>
      </c>
      <c r="Y157">
        <f t="shared" ca="1" si="79"/>
        <v>3.1945072200854709</v>
      </c>
      <c r="Z157">
        <f t="shared" ca="1" si="80"/>
        <v>0.60602256351330119</v>
      </c>
      <c r="AA157">
        <f t="shared" ca="1" si="81"/>
        <v>641.3869348716978</v>
      </c>
      <c r="AB157">
        <f t="shared" ca="1" si="82"/>
        <v>641.40565369674812</v>
      </c>
      <c r="AC157">
        <f t="shared" ca="1" si="83"/>
        <v>1.756392636674075E-5</v>
      </c>
      <c r="AD157">
        <f t="shared" ca="1" si="84"/>
        <v>7.2599791627646529E-2</v>
      </c>
      <c r="AE157">
        <f t="shared" ca="1" si="85"/>
        <v>295.98481474992457</v>
      </c>
      <c r="AF157">
        <f t="shared" ca="1" si="86"/>
        <v>-3.5012593173178175E-3</v>
      </c>
      <c r="AG157">
        <f t="shared" ca="1" si="87"/>
        <v>0</v>
      </c>
      <c r="AH157">
        <f ca="1"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+99)&gt;=IFERROR(AE157,-1E+99)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>1.2361222261891074</v>
      </c>
      <c r="AI157">
        <f t="shared" ca="1" si="88"/>
        <v>635.52012222618907</v>
      </c>
      <c r="AJ157">
        <f t="shared" ca="1" si="89"/>
        <v>636.13818333928361</v>
      </c>
      <c r="AM157">
        <v>0</v>
      </c>
      <c r="AN157">
        <v>0</v>
      </c>
      <c r="AO157">
        <f t="shared" si="90"/>
        <v>0</v>
      </c>
      <c r="AP157">
        <f t="shared" si="99"/>
        <v>0</v>
      </c>
      <c r="AQ157">
        <f t="shared" ca="1" si="91"/>
        <v>1.0000000000000002</v>
      </c>
      <c r="AR157" t="str">
        <f t="shared" ca="1" si="92"/>
        <v>Supercritical</v>
      </c>
      <c r="AS157">
        <f t="shared" ca="1" si="93"/>
        <v>2.6603687875292759E-3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191</v>
      </c>
      <c r="I158">
        <v>0</v>
      </c>
      <c r="J158">
        <f t="shared" si="94"/>
        <v>1</v>
      </c>
      <c r="K158">
        <f t="shared" ca="1" si="95"/>
        <v>49.98</v>
      </c>
      <c r="L158">
        <f t="shared" ca="1" si="96"/>
        <v>1.2952377570598577</v>
      </c>
      <c r="M158">
        <f t="shared" ca="1" si="69"/>
        <v>15.993595824175124</v>
      </c>
      <c r="N158">
        <f t="shared" ca="1" si="70"/>
        <v>1.0706310566334643</v>
      </c>
      <c r="O158">
        <f t="shared" ca="1" si="71"/>
        <v>3.1250008159173759</v>
      </c>
      <c r="P158">
        <f t="shared" ca="1" si="72"/>
        <v>635.57723775705995</v>
      </c>
      <c r="Q158">
        <f t="shared" ca="1" si="73"/>
        <v>636.07497629424063</v>
      </c>
      <c r="R158">
        <f t="shared" ca="1" si="74"/>
        <v>2.0061481673044508E-3</v>
      </c>
      <c r="S158">
        <f t="shared" ca="1" si="75"/>
        <v>0.87667956492080767</v>
      </c>
      <c r="T158">
        <f t="shared" ca="1" si="76"/>
        <v>26.279012570880059</v>
      </c>
      <c r="U158">
        <f t="shared" ca="1" si="97"/>
        <v>4.5480600323003273E-2</v>
      </c>
      <c r="V158">
        <f t="shared" ca="1" si="98"/>
        <v>0</v>
      </c>
      <c r="W158">
        <f t="shared" ca="1" si="77"/>
        <v>7.1057158418196167</v>
      </c>
      <c r="X158">
        <f t="shared" ca="1" si="78"/>
        <v>87.741379214788637</v>
      </c>
      <c r="Y158">
        <f t="shared" ca="1" si="79"/>
        <v>3.3035864720267281</v>
      </c>
      <c r="Z158">
        <f t="shared" ca="1" si="80"/>
        <v>0.56962861134938669</v>
      </c>
      <c r="AA158">
        <f t="shared" ca="1" si="81"/>
        <v>641.38771584181961</v>
      </c>
      <c r="AB158">
        <f t="shared" ca="1" si="82"/>
        <v>641.40425390272014</v>
      </c>
      <c r="AC158">
        <f t="shared" ca="1" si="83"/>
        <v>1.4838336054446029E-5</v>
      </c>
      <c r="AD158">
        <f t="shared" ca="1" si="84"/>
        <v>6.8226544078566417E-2</v>
      </c>
      <c r="AE158">
        <f t="shared" ca="1" si="85"/>
        <v>314.63479868070925</v>
      </c>
      <c r="AF158">
        <f t="shared" ca="1" si="86"/>
        <v>5.1469898490267951E-2</v>
      </c>
      <c r="AG158">
        <f t="shared" ca="1" si="87"/>
        <v>0</v>
      </c>
      <c r="AH158">
        <f ca="1"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+99)&gt;=IFERROR(AE158,-1E+99)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>1.186433547291438</v>
      </c>
      <c r="AI158">
        <f t="shared" ca="1" si="88"/>
        <v>635.46843354729151</v>
      </c>
      <c r="AJ158">
        <f t="shared" ca="1" si="89"/>
        <v>636.06165032093725</v>
      </c>
      <c r="AM158">
        <v>0</v>
      </c>
      <c r="AN158">
        <v>0</v>
      </c>
      <c r="AO158">
        <f t="shared" si="90"/>
        <v>0</v>
      </c>
      <c r="AP158">
        <f t="shared" si="99"/>
        <v>0</v>
      </c>
      <c r="AQ158">
        <f t="shared" ca="1" si="91"/>
        <v>1</v>
      </c>
      <c r="AR158" t="str">
        <f t="shared" ca="1" si="92"/>
        <v>Supercritical</v>
      </c>
      <c r="AS158">
        <f t="shared" ca="1" si="93"/>
        <v>2.6356399432355755E-3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190</v>
      </c>
      <c r="I159">
        <v>0</v>
      </c>
      <c r="J159">
        <f t="shared" si="94"/>
        <v>1</v>
      </c>
      <c r="K159">
        <f t="shared" ca="1" si="95"/>
        <v>49.98</v>
      </c>
      <c r="L159">
        <f t="shared" ca="1" si="96"/>
        <v>1.2952377570598577</v>
      </c>
      <c r="M159">
        <f t="shared" ca="1" si="69"/>
        <v>8.0615597999405537</v>
      </c>
      <c r="N159">
        <f t="shared" ca="1" si="70"/>
        <v>0.91458190416740248</v>
      </c>
      <c r="O159">
        <f t="shared" ca="1" si="71"/>
        <v>6.1997927498309382</v>
      </c>
      <c r="P159">
        <f t="shared" ca="1" si="72"/>
        <v>635.57523775705988</v>
      </c>
      <c r="Q159">
        <f t="shared" ca="1" si="73"/>
        <v>637.53433205577835</v>
      </c>
      <c r="R159">
        <f t="shared" ca="1" si="74"/>
        <v>9.741819000732406E-3</v>
      </c>
      <c r="S159">
        <f t="shared" ca="1" si="75"/>
        <v>1.7392736612535562</v>
      </c>
      <c r="T159">
        <f t="shared" ca="1" si="76"/>
        <v>36.807530002522469</v>
      </c>
      <c r="U159">
        <f t="shared" ca="1" si="97"/>
        <v>-1.6113653212755708</v>
      </c>
      <c r="V159">
        <f t="shared" ca="1" si="98"/>
        <v>0</v>
      </c>
      <c r="W159">
        <f t="shared" ca="1" si="77"/>
        <v>7.1084846678772324</v>
      </c>
      <c r="X159">
        <f t="shared" ca="1" si="78"/>
        <v>44.243208572867893</v>
      </c>
      <c r="Y159">
        <f t="shared" ca="1" si="79"/>
        <v>2.1644378916747149</v>
      </c>
      <c r="Z159">
        <f t="shared" ca="1" si="80"/>
        <v>1.1296649047883518</v>
      </c>
      <c r="AA159">
        <f t="shared" ca="1" si="81"/>
        <v>641.38848466787715</v>
      </c>
      <c r="AB159">
        <f t="shared" ca="1" si="82"/>
        <v>641.453527623897</v>
      </c>
      <c r="AC159">
        <f t="shared" ca="1" si="83"/>
        <v>1.0255455486870415E-4</v>
      </c>
      <c r="AD159">
        <f t="shared" ca="1" si="84"/>
        <v>0.13527782671781918</v>
      </c>
      <c r="AE159">
        <f t="shared" ca="1" si="85"/>
        <v>163.00650303773176</v>
      </c>
      <c r="AF159">
        <f t="shared" ca="1" si="86"/>
        <v>-1.8915915791239968E-3</v>
      </c>
      <c r="AG159">
        <f t="shared" ca="1" si="87"/>
        <v>0</v>
      </c>
      <c r="AH159">
        <f ca="1"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+99)&gt;=IFERROR(AE159,-1E+99)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>1.8732458368297051</v>
      </c>
      <c r="AI159">
        <f t="shared" ca="1" si="88"/>
        <v>636.15324583682968</v>
      </c>
      <c r="AJ159">
        <f t="shared" ca="1" si="89"/>
        <v>637.08986875524454</v>
      </c>
      <c r="AM159">
        <v>0</v>
      </c>
      <c r="AN159">
        <v>0</v>
      </c>
      <c r="AO159">
        <f t="shared" si="90"/>
        <v>0</v>
      </c>
      <c r="AP159">
        <f t="shared" si="99"/>
        <v>0</v>
      </c>
      <c r="AQ159">
        <f t="shared" ca="1" si="91"/>
        <v>0.99999999999999978</v>
      </c>
      <c r="AR159" t="str">
        <f t="shared" ca="1" si="92"/>
        <v>Supercritical</v>
      </c>
      <c r="AS159">
        <f t="shared" ca="1" si="93"/>
        <v>3.3562109888769882E-3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190</v>
      </c>
      <c r="I160">
        <v>5.3999999999999999E-2</v>
      </c>
      <c r="J160">
        <f t="shared" si="94"/>
        <v>1</v>
      </c>
      <c r="K160">
        <f t="shared" ca="1" si="95"/>
        <v>49.98</v>
      </c>
      <c r="L160">
        <f t="shared" ca="1" si="96"/>
        <v>1.2952377570598577</v>
      </c>
      <c r="M160">
        <f t="shared" ca="1" si="69"/>
        <v>8.0615597999405537</v>
      </c>
      <c r="N160">
        <f t="shared" ca="1" si="70"/>
        <v>0.91458190416740248</v>
      </c>
      <c r="O160">
        <f t="shared" ca="1" si="71"/>
        <v>6.1997927498309382</v>
      </c>
      <c r="P160">
        <f t="shared" ca="1" si="72"/>
        <v>635.57323775705993</v>
      </c>
      <c r="Q160">
        <f t="shared" ca="1" si="73"/>
        <v>637.5323320557784</v>
      </c>
      <c r="R160">
        <f t="shared" ca="1" si="74"/>
        <v>9.741819000732406E-3</v>
      </c>
      <c r="S160">
        <f t="shared" ca="1" si="75"/>
        <v>1.7392736612535562</v>
      </c>
      <c r="T160">
        <f t="shared" ca="1" si="76"/>
        <v>36.807530002522469</v>
      </c>
      <c r="U160">
        <f t="shared" ca="1" si="97"/>
        <v>-7.9181374876498012E-3</v>
      </c>
      <c r="V160">
        <f t="shared" ca="1" si="98"/>
        <v>0</v>
      </c>
      <c r="W160">
        <f t="shared" ca="1" si="77"/>
        <v>7.1112413550981568</v>
      </c>
      <c r="X160">
        <f t="shared" ca="1" si="78"/>
        <v>44.260366194130931</v>
      </c>
      <c r="Y160">
        <f t="shared" ca="1" si="79"/>
        <v>2.1646934008879208</v>
      </c>
      <c r="Z160">
        <f t="shared" ca="1" si="80"/>
        <v>1.129226987883067</v>
      </c>
      <c r="AA160">
        <f t="shared" ca="1" si="81"/>
        <v>641.38924135509819</v>
      </c>
      <c r="AB160">
        <f t="shared" ca="1" si="82"/>
        <v>641.45423389282314</v>
      </c>
      <c r="AC160">
        <f t="shared" ca="1" si="83"/>
        <v>1.0245893213105282E-4</v>
      </c>
      <c r="AD160">
        <f t="shared" ca="1" si="84"/>
        <v>0.13519917325327702</v>
      </c>
      <c r="AE160">
        <f t="shared" ca="1" si="85"/>
        <v>163.12626027493022</v>
      </c>
      <c r="AF160">
        <f t="shared" ca="1" si="86"/>
        <v>3.5522640976068942E-3</v>
      </c>
      <c r="AG160">
        <f t="shared" ca="1" si="87"/>
        <v>0</v>
      </c>
      <c r="AH160">
        <f ca="1"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+99)&gt;=IFERROR(AE160,-1E+99)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>1.8732458368297051</v>
      </c>
      <c r="AI160">
        <f t="shared" ca="1" si="88"/>
        <v>636.15124583682973</v>
      </c>
      <c r="AJ160">
        <f t="shared" ca="1" si="89"/>
        <v>637.08786875524459</v>
      </c>
      <c r="AM160">
        <v>0</v>
      </c>
      <c r="AN160">
        <v>0</v>
      </c>
      <c r="AO160">
        <f t="shared" si="90"/>
        <v>0</v>
      </c>
      <c r="AP160">
        <f t="shared" si="99"/>
        <v>0</v>
      </c>
      <c r="AQ160">
        <f t="shared" ca="1" si="91"/>
        <v>0.99999999999999978</v>
      </c>
      <c r="AR160" t="str">
        <f t="shared" ca="1" si="92"/>
        <v>Supercritical</v>
      </c>
      <c r="AS160">
        <f t="shared" ca="1" si="93"/>
        <v>3.3562109888769882E-3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190</v>
      </c>
      <c r="I161">
        <v>5.3999999999999999E-2</v>
      </c>
      <c r="J161">
        <f t="shared" si="94"/>
        <v>1</v>
      </c>
      <c r="K161">
        <f t="shared" ca="1" si="95"/>
        <v>49.98</v>
      </c>
      <c r="L161">
        <f t="shared" ca="1" si="96"/>
        <v>1.2952377570598577</v>
      </c>
      <c r="M161">
        <f t="shared" ca="1" si="69"/>
        <v>7.771426542359146</v>
      </c>
      <c r="N161">
        <f t="shared" ca="1" si="70"/>
        <v>0.90465615431714563</v>
      </c>
      <c r="O161">
        <f t="shared" ca="1" si="71"/>
        <v>6.4312516791579597</v>
      </c>
      <c r="P161">
        <f t="shared" ca="1" si="72"/>
        <v>635.57123775705986</v>
      </c>
      <c r="Q161">
        <f t="shared" ca="1" si="73"/>
        <v>637.6793416388474</v>
      </c>
      <c r="R161">
        <f t="shared" ca="1" si="74"/>
        <v>1.0636419880419691E-2</v>
      </c>
      <c r="S161">
        <f t="shared" ca="1" si="75"/>
        <v>1.8042065446070223</v>
      </c>
      <c r="T161">
        <f t="shared" ca="1" si="76"/>
        <v>37.798871463888851</v>
      </c>
      <c r="U161">
        <f t="shared" ca="1" si="97"/>
        <v>-0.17228939016592903</v>
      </c>
      <c r="V161">
        <f t="shared" ca="1" si="98"/>
        <v>0</v>
      </c>
      <c r="W161">
        <f t="shared" ca="1" si="77"/>
        <v>7.1139859091001449</v>
      </c>
      <c r="X161">
        <f t="shared" ca="1" si="78"/>
        <v>42.683915454600871</v>
      </c>
      <c r="Y161">
        <f t="shared" ca="1" si="79"/>
        <v>2.1101431146050769</v>
      </c>
      <c r="Z161">
        <f t="shared" ca="1" si="80"/>
        <v>1.1709328787599003</v>
      </c>
      <c r="AA161">
        <f t="shared" ca="1" si="81"/>
        <v>641.38998590910012</v>
      </c>
      <c r="AB161">
        <f t="shared" ca="1" si="82"/>
        <v>641.45986785642742</v>
      </c>
      <c r="AC161">
        <f t="shared" ca="1" si="83"/>
        <v>1.1398052110363902E-4</v>
      </c>
      <c r="AD161">
        <f t="shared" ca="1" si="84"/>
        <v>0.14016545681392603</v>
      </c>
      <c r="AE161">
        <f t="shared" ca="1" si="85"/>
        <v>157.79205680766597</v>
      </c>
      <c r="AF161">
        <f t="shared" ca="1" si="86"/>
        <v>-1.8860194788885565E-3</v>
      </c>
      <c r="AG161">
        <f t="shared" ca="1" si="87"/>
        <v>0</v>
      </c>
      <c r="AH161">
        <f ca="1"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+99)&gt;=IFERROR(AE161,-1E+99)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>1.9195834568141124</v>
      </c>
      <c r="AI161">
        <f t="shared" ca="1" si="88"/>
        <v>636.19558345681412</v>
      </c>
      <c r="AJ161">
        <f t="shared" ca="1" si="89"/>
        <v>637.15537518522115</v>
      </c>
      <c r="AM161">
        <v>0</v>
      </c>
      <c r="AN161">
        <v>0</v>
      </c>
      <c r="AO161">
        <f t="shared" si="90"/>
        <v>0</v>
      </c>
      <c r="AP161">
        <f t="shared" si="99"/>
        <v>0</v>
      </c>
      <c r="AQ161">
        <f t="shared" ca="1" si="91"/>
        <v>1.0000000000000002</v>
      </c>
      <c r="AR161" t="str">
        <f t="shared" ca="1" si="92"/>
        <v>Supercritical</v>
      </c>
      <c r="AS161">
        <f t="shared" ca="1" si="93"/>
        <v>3.4344613202694761E-3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190</v>
      </c>
      <c r="I162">
        <v>0</v>
      </c>
      <c r="J162">
        <f t="shared" si="94"/>
        <v>1</v>
      </c>
      <c r="K162">
        <f t="shared" ca="1" si="95"/>
        <v>49.98</v>
      </c>
      <c r="L162">
        <f t="shared" ca="1" si="96"/>
        <v>1.2952377570598577</v>
      </c>
      <c r="M162">
        <f t="shared" ca="1" si="69"/>
        <v>7.771426542359146</v>
      </c>
      <c r="N162">
        <f t="shared" ca="1" si="70"/>
        <v>0.90465615431714563</v>
      </c>
      <c r="O162">
        <f t="shared" ca="1" si="71"/>
        <v>6.4312516791579597</v>
      </c>
      <c r="P162">
        <f t="shared" ca="1" si="72"/>
        <v>635.56923775705991</v>
      </c>
      <c r="Q162">
        <f t="shared" ca="1" si="73"/>
        <v>637.67734163884745</v>
      </c>
      <c r="R162">
        <f t="shared" ca="1" si="74"/>
        <v>1.0636419880419691E-2</v>
      </c>
      <c r="S162">
        <f t="shared" ca="1" si="75"/>
        <v>1.8042065446070223</v>
      </c>
      <c r="T162">
        <f t="shared" ca="1" si="76"/>
        <v>37.798871463888851</v>
      </c>
      <c r="U162">
        <f t="shared" ca="1" si="97"/>
        <v>-8.636419880417634E-3</v>
      </c>
      <c r="V162">
        <f t="shared" ca="1" si="98"/>
        <v>0</v>
      </c>
      <c r="W162">
        <f t="shared" ca="1" si="77"/>
        <v>7.1167183358930108</v>
      </c>
      <c r="X162">
        <f t="shared" ca="1" si="78"/>
        <v>42.700310015358063</v>
      </c>
      <c r="Y162">
        <f t="shared" ca="1" si="79"/>
        <v>2.1103834562568586</v>
      </c>
      <c r="Z162">
        <f t="shared" ca="1" si="80"/>
        <v>1.1704833052037242</v>
      </c>
      <c r="AA162">
        <f t="shared" ca="1" si="81"/>
        <v>641.39071833589298</v>
      </c>
      <c r="AB162">
        <f t="shared" ca="1" si="82"/>
        <v>641.46054663190523</v>
      </c>
      <c r="AC162">
        <f t="shared" ca="1" si="83"/>
        <v>1.1387571946408609E-4</v>
      </c>
      <c r="AD162">
        <f t="shared" ca="1" si="84"/>
        <v>0.14008474087142087</v>
      </c>
      <c r="AE162">
        <f t="shared" ca="1" si="85"/>
        <v>157.90641939244315</v>
      </c>
      <c r="AF162">
        <f t="shared" ca="1" si="86"/>
        <v>-1.886124280531476E-3</v>
      </c>
      <c r="AG162">
        <f t="shared" ca="1" si="87"/>
        <v>0</v>
      </c>
      <c r="AH162">
        <f ca="1"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+99)&gt;=IFERROR(AE162,-1E+99)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>1.9195834568141124</v>
      </c>
      <c r="AI162">
        <f t="shared" ca="1" si="88"/>
        <v>636.19358345681417</v>
      </c>
      <c r="AJ162">
        <f t="shared" ca="1" si="89"/>
        <v>637.15337518522119</v>
      </c>
      <c r="AM162">
        <v>0</v>
      </c>
      <c r="AN162">
        <v>0</v>
      </c>
      <c r="AO162">
        <f t="shared" si="90"/>
        <v>0</v>
      </c>
      <c r="AP162">
        <f t="shared" si="99"/>
        <v>0</v>
      </c>
      <c r="AQ162">
        <f t="shared" ca="1" si="91"/>
        <v>1.0000000000000002</v>
      </c>
      <c r="AR162" t="str">
        <f t="shared" ca="1" si="92"/>
        <v>Supercritical</v>
      </c>
      <c r="AS162">
        <f t="shared" ca="1" si="93"/>
        <v>3.4344613202694761E-3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190</v>
      </c>
      <c r="I163">
        <v>0</v>
      </c>
      <c r="J163">
        <f t="shared" si="94"/>
        <v>1</v>
      </c>
      <c r="K163">
        <f t="shared" ca="1" si="95"/>
        <v>49.98</v>
      </c>
      <c r="L163">
        <f t="shared" ca="1" si="96"/>
        <v>1.2952377570598577</v>
      </c>
      <c r="M163">
        <f t="shared" ca="1" si="69"/>
        <v>7.771426542359146</v>
      </c>
      <c r="N163">
        <f t="shared" ca="1" si="70"/>
        <v>0.90465615431714563</v>
      </c>
      <c r="O163">
        <f t="shared" ca="1" si="71"/>
        <v>6.4312516791579597</v>
      </c>
      <c r="P163">
        <f t="shared" ca="1" si="72"/>
        <v>635.56723775705996</v>
      </c>
      <c r="Q163">
        <f t="shared" ca="1" si="73"/>
        <v>637.6753416388475</v>
      </c>
      <c r="R163">
        <f t="shared" ca="1" si="74"/>
        <v>1.0636419880419691E-2</v>
      </c>
      <c r="S163">
        <f t="shared" ca="1" si="75"/>
        <v>1.8042065446070223</v>
      </c>
      <c r="T163">
        <f t="shared" ca="1" si="76"/>
        <v>37.798871463888851</v>
      </c>
      <c r="U163">
        <f t="shared" ca="1" si="97"/>
        <v>-8.636419880417634E-3</v>
      </c>
      <c r="V163">
        <f t="shared" ca="1" si="98"/>
        <v>0</v>
      </c>
      <c r="W163">
        <f t="shared" ca="1" si="77"/>
        <v>7.1194386418801834</v>
      </c>
      <c r="X163">
        <f t="shared" ca="1" si="78"/>
        <v>42.7166318512811</v>
      </c>
      <c r="Y163">
        <f t="shared" ca="1" si="79"/>
        <v>2.11062260284353</v>
      </c>
      <c r="Z163">
        <f t="shared" ca="1" si="80"/>
        <v>1.1700360687145577</v>
      </c>
      <c r="AA163">
        <f t="shared" ca="1" si="81"/>
        <v>641.3914386418802</v>
      </c>
      <c r="AB163">
        <f t="shared" ca="1" si="82"/>
        <v>641.46121358592166</v>
      </c>
      <c r="AC163">
        <f t="shared" ca="1" si="83"/>
        <v>1.1377152297830014E-4</v>
      </c>
      <c r="AD163">
        <f t="shared" ca="1" si="84"/>
        <v>0.14000445990239899</v>
      </c>
      <c r="AE163">
        <f t="shared" ca="1" si="85"/>
        <v>158.02032092061395</v>
      </c>
      <c r="AF163">
        <f t="shared" ca="1" si="86"/>
        <v>-1.8862284771330451E-3</v>
      </c>
      <c r="AG163">
        <f t="shared" ca="1" si="87"/>
        <v>0</v>
      </c>
      <c r="AH163">
        <f ca="1"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+99)&gt;=IFERROR(AE163,-1E+99)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>1.9195834568141124</v>
      </c>
      <c r="AI163">
        <f t="shared" ca="1" si="88"/>
        <v>636.19158345681421</v>
      </c>
      <c r="AJ163">
        <f t="shared" ca="1" si="89"/>
        <v>637.15137518522124</v>
      </c>
      <c r="AM163">
        <v>0</v>
      </c>
      <c r="AN163">
        <v>0</v>
      </c>
      <c r="AO163">
        <f t="shared" si="90"/>
        <v>0</v>
      </c>
      <c r="AP163">
        <f t="shared" si="99"/>
        <v>0</v>
      </c>
      <c r="AQ163">
        <f t="shared" ca="1" si="91"/>
        <v>1.0000000000000002</v>
      </c>
      <c r="AR163" t="str">
        <f t="shared" ca="1" si="92"/>
        <v>Supercritical</v>
      </c>
      <c r="AS163">
        <f t="shared" ca="1" si="93"/>
        <v>3.4344613202694761E-3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190</v>
      </c>
      <c r="I164">
        <v>0</v>
      </c>
      <c r="J164">
        <f t="shared" si="94"/>
        <v>1</v>
      </c>
      <c r="K164">
        <f t="shared" ca="1" si="95"/>
        <v>49.98</v>
      </c>
      <c r="L164">
        <f t="shared" ca="1" si="96"/>
        <v>1.2952377570598577</v>
      </c>
      <c r="M164">
        <f t="shared" ca="1" si="69"/>
        <v>7.771426542359146</v>
      </c>
      <c r="N164">
        <f t="shared" ca="1" si="70"/>
        <v>0.90465615431714563</v>
      </c>
      <c r="O164">
        <f t="shared" ca="1" si="71"/>
        <v>6.4312516791579597</v>
      </c>
      <c r="P164">
        <f t="shared" ca="1" si="72"/>
        <v>635.56523775705989</v>
      </c>
      <c r="Q164">
        <f t="shared" ca="1" si="73"/>
        <v>637.67334163884743</v>
      </c>
      <c r="R164">
        <f t="shared" ca="1" si="74"/>
        <v>1.0636419880419691E-2</v>
      </c>
      <c r="S164">
        <f t="shared" ca="1" si="75"/>
        <v>1.8042065446070223</v>
      </c>
      <c r="T164">
        <f t="shared" ca="1" si="76"/>
        <v>37.798871463888851</v>
      </c>
      <c r="U164">
        <f t="shared" ca="1" si="97"/>
        <v>-8.6364198803039471E-3</v>
      </c>
      <c r="V164">
        <f t="shared" ca="1" si="98"/>
        <v>0</v>
      </c>
      <c r="W164">
        <f t="shared" ca="1" si="77"/>
        <v>7.1221468338600689</v>
      </c>
      <c r="X164">
        <f t="shared" ca="1" si="78"/>
        <v>42.732881003160415</v>
      </c>
      <c r="Y164">
        <f t="shared" ca="1" si="79"/>
        <v>2.1108605567848833</v>
      </c>
      <c r="Z164">
        <f t="shared" ca="1" si="80"/>
        <v>1.1695911632146592</v>
      </c>
      <c r="AA164">
        <f t="shared" ca="1" si="81"/>
        <v>641.39214683386001</v>
      </c>
      <c r="AB164">
        <f t="shared" ca="1" si="82"/>
        <v>641.4618687242305</v>
      </c>
      <c r="AC164">
        <f t="shared" ca="1" si="83"/>
        <v>1.1366792927148333E-4</v>
      </c>
      <c r="AD164">
        <f t="shared" ca="1" si="84"/>
        <v>0.13992461257863378</v>
      </c>
      <c r="AE164">
        <f t="shared" ca="1" si="85"/>
        <v>158.13376105822761</v>
      </c>
      <c r="AF164">
        <f t="shared" ca="1" si="86"/>
        <v>-1.8800571004931044E-3</v>
      </c>
      <c r="AG164">
        <f t="shared" ca="1" si="87"/>
        <v>0</v>
      </c>
      <c r="AH164">
        <f ca="1"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+99)&gt;=IFERROR(AE164,-1E+99)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>1.9195834568141124</v>
      </c>
      <c r="AI164">
        <f t="shared" ca="1" si="88"/>
        <v>636.18958345681415</v>
      </c>
      <c r="AJ164">
        <f t="shared" ca="1" si="89"/>
        <v>637.14937518522117</v>
      </c>
      <c r="AM164">
        <v>0</v>
      </c>
      <c r="AN164">
        <v>0</v>
      </c>
      <c r="AO164">
        <f t="shared" si="90"/>
        <v>0</v>
      </c>
      <c r="AP164">
        <f t="shared" si="99"/>
        <v>0</v>
      </c>
      <c r="AQ164">
        <f t="shared" ca="1" si="91"/>
        <v>1.0000000000000002</v>
      </c>
      <c r="AR164" t="str">
        <f t="shared" ca="1" si="92"/>
        <v>Supercritical</v>
      </c>
      <c r="AS164">
        <f t="shared" ca="1" si="93"/>
        <v>3.4344613202694761E-3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190</v>
      </c>
      <c r="I165">
        <v>5.3999999999999999E-2</v>
      </c>
      <c r="J165">
        <f t="shared" si="94"/>
        <v>1</v>
      </c>
      <c r="K165">
        <f t="shared" ca="1" si="95"/>
        <v>49.98</v>
      </c>
      <c r="L165">
        <f t="shared" ca="1" si="96"/>
        <v>1.2952377570598577</v>
      </c>
      <c r="M165">
        <f t="shared" ca="1" si="69"/>
        <v>7.771426542359146</v>
      </c>
      <c r="N165">
        <f t="shared" ca="1" si="70"/>
        <v>0.90465615431714563</v>
      </c>
      <c r="O165">
        <f t="shared" ca="1" si="71"/>
        <v>6.4312516791579597</v>
      </c>
      <c r="P165">
        <f t="shared" ca="1" si="72"/>
        <v>635.56323775705994</v>
      </c>
      <c r="Q165">
        <f t="shared" ca="1" si="73"/>
        <v>637.67134163884748</v>
      </c>
      <c r="R165">
        <f t="shared" ca="1" si="74"/>
        <v>1.0636419880419691E-2</v>
      </c>
      <c r="S165">
        <f t="shared" ca="1" si="75"/>
        <v>1.8042065446070223</v>
      </c>
      <c r="T165">
        <f t="shared" ca="1" si="76"/>
        <v>37.798871463888851</v>
      </c>
      <c r="U165">
        <f t="shared" ca="1" si="97"/>
        <v>-8.8261492297760924E-3</v>
      </c>
      <c r="V165">
        <f t="shared" ca="1" si="98"/>
        <v>0</v>
      </c>
      <c r="W165">
        <f t="shared" ca="1" si="77"/>
        <v>7.1248429190272367</v>
      </c>
      <c r="X165">
        <f t="shared" ca="1" si="78"/>
        <v>42.749057514163418</v>
      </c>
      <c r="Y165">
        <f t="shared" ca="1" si="79"/>
        <v>2.1110973205236951</v>
      </c>
      <c r="Z165">
        <f t="shared" ca="1" si="80"/>
        <v>1.1691485825960224</v>
      </c>
      <c r="AA165">
        <f t="shared" ca="1" si="81"/>
        <v>641.39284291902732</v>
      </c>
      <c r="AB165">
        <f t="shared" ca="1" si="82"/>
        <v>641.46251205298177</v>
      </c>
      <c r="AC165">
        <f t="shared" ca="1" si="83"/>
        <v>1.1356493597047814E-4</v>
      </c>
      <c r="AD165">
        <f t="shared" ca="1" si="84"/>
        <v>0.13984519756846109</v>
      </c>
      <c r="AE165">
        <f t="shared" ca="1" si="85"/>
        <v>158.24673949119904</v>
      </c>
      <c r="AF165">
        <f t="shared" ca="1" si="86"/>
        <v>-1.8801648420776473E-3</v>
      </c>
      <c r="AG165">
        <f t="shared" ca="1" si="87"/>
        <v>0</v>
      </c>
      <c r="AH165">
        <f ca="1"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+99)&gt;=IFERROR(AE165,-1E+99)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>1.9195834568141124</v>
      </c>
      <c r="AI165">
        <f t="shared" ca="1" si="88"/>
        <v>636.1875834568142</v>
      </c>
      <c r="AJ165">
        <f t="shared" ca="1" si="89"/>
        <v>637.14737518522122</v>
      </c>
      <c r="AM165">
        <v>0</v>
      </c>
      <c r="AN165">
        <v>0</v>
      </c>
      <c r="AO165">
        <f t="shared" si="90"/>
        <v>0</v>
      </c>
      <c r="AP165">
        <f t="shared" si="99"/>
        <v>0</v>
      </c>
      <c r="AQ165">
        <f t="shared" ca="1" si="91"/>
        <v>1.0000000000000002</v>
      </c>
      <c r="AR165" t="str">
        <f t="shared" ca="1" si="92"/>
        <v>Supercritical</v>
      </c>
      <c r="AS165">
        <f t="shared" ca="1" si="93"/>
        <v>3.4344613202694761E-3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190</v>
      </c>
      <c r="I166">
        <v>5.3999999999999999E-2</v>
      </c>
      <c r="J166">
        <f t="shared" si="94"/>
        <v>1</v>
      </c>
      <c r="K166">
        <f t="shared" ca="1" si="95"/>
        <v>49.98</v>
      </c>
      <c r="L166">
        <f t="shared" ca="1" si="96"/>
        <v>1.2952377570598577</v>
      </c>
      <c r="M166">
        <f t="shared" ca="1" si="69"/>
        <v>7.771426542359146</v>
      </c>
      <c r="N166">
        <f t="shared" ca="1" si="70"/>
        <v>0.90465615431714563</v>
      </c>
      <c r="O166">
        <f t="shared" ca="1" si="71"/>
        <v>6.4312516791579597</v>
      </c>
      <c r="P166">
        <f t="shared" ca="1" si="72"/>
        <v>635.56123775705987</v>
      </c>
      <c r="Q166">
        <f t="shared" ca="1" si="73"/>
        <v>637.66934163884741</v>
      </c>
      <c r="R166">
        <f t="shared" ca="1" si="74"/>
        <v>1.0636419880419691E-2</v>
      </c>
      <c r="S166">
        <f t="shared" ca="1" si="75"/>
        <v>1.8042065446070223</v>
      </c>
      <c r="T166">
        <f t="shared" ca="1" si="76"/>
        <v>37.798871463888851</v>
      </c>
      <c r="U166">
        <f t="shared" ca="1" si="97"/>
        <v>-8.8261492296624056E-3</v>
      </c>
      <c r="V166">
        <f t="shared" ca="1" si="98"/>
        <v>0</v>
      </c>
      <c r="W166">
        <f t="shared" ca="1" si="77"/>
        <v>7.1275269049734087</v>
      </c>
      <c r="X166">
        <f t="shared" ca="1" si="78"/>
        <v>42.765161429840454</v>
      </c>
      <c r="Y166">
        <f t="shared" ca="1" si="79"/>
        <v>2.1113328965257754</v>
      </c>
      <c r="Z166">
        <f t="shared" ca="1" si="80"/>
        <v>1.1687083207202678</v>
      </c>
      <c r="AA166">
        <f t="shared" ca="1" si="81"/>
        <v>641.39352690497333</v>
      </c>
      <c r="AB166">
        <f t="shared" ca="1" si="82"/>
        <v>641.46314357872052</v>
      </c>
      <c r="AC166">
        <f t="shared" ca="1" si="83"/>
        <v>1.1346254070371069E-4</v>
      </c>
      <c r="AD166">
        <f t="shared" ca="1" si="84"/>
        <v>0.13976621353675542</v>
      </c>
      <c r="AE166">
        <f t="shared" ca="1" si="85"/>
        <v>158.35925592537768</v>
      </c>
      <c r="AF166">
        <f t="shared" ca="1" si="86"/>
        <v>0.267189471487427</v>
      </c>
      <c r="AG166">
        <f t="shared" ca="1" si="87"/>
        <v>0</v>
      </c>
      <c r="AH166">
        <f ca="1"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+99)&gt;=IFERROR(AE166,-1E+99)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>1.9195834568141124</v>
      </c>
      <c r="AI166">
        <f t="shared" ca="1" si="88"/>
        <v>636.18558345681413</v>
      </c>
      <c r="AJ166">
        <f t="shared" ca="1" si="89"/>
        <v>637.14537518522116</v>
      </c>
      <c r="AM166">
        <v>0</v>
      </c>
      <c r="AN166">
        <v>0</v>
      </c>
      <c r="AO166">
        <f t="shared" si="90"/>
        <v>0</v>
      </c>
      <c r="AP166">
        <f t="shared" si="99"/>
        <v>0</v>
      </c>
      <c r="AQ166">
        <f t="shared" ca="1" si="91"/>
        <v>1.0000000000000002</v>
      </c>
      <c r="AR166" t="str">
        <f t="shared" ca="1" si="92"/>
        <v>Supercritical</v>
      </c>
      <c r="AS166">
        <f t="shared" ca="1" si="93"/>
        <v>3.4344613202694761E-3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190</v>
      </c>
      <c r="I167">
        <v>0</v>
      </c>
      <c r="J167">
        <f t="shared" si="94"/>
        <v>1</v>
      </c>
      <c r="K167">
        <f t="shared" ca="1" si="95"/>
        <v>49.98</v>
      </c>
      <c r="L167">
        <f t="shared" ca="1" si="96"/>
        <v>1.2952377570598577</v>
      </c>
      <c r="M167">
        <f t="shared" ca="1" si="69"/>
        <v>7.771426542359146</v>
      </c>
      <c r="N167">
        <f t="shared" ca="1" si="70"/>
        <v>0.90465615431714563</v>
      </c>
      <c r="O167">
        <f t="shared" ca="1" si="71"/>
        <v>6.4312516791579597</v>
      </c>
      <c r="P167">
        <f t="shared" ca="1" si="72"/>
        <v>635.55923775705992</v>
      </c>
      <c r="Q167">
        <f t="shared" ca="1" si="73"/>
        <v>637.66734163884746</v>
      </c>
      <c r="R167">
        <f t="shared" ca="1" si="74"/>
        <v>1.0636419880419691E-2</v>
      </c>
      <c r="S167">
        <f t="shared" ca="1" si="75"/>
        <v>1.8042065446070223</v>
      </c>
      <c r="T167">
        <f t="shared" ca="1" si="76"/>
        <v>37.798871463888851</v>
      </c>
      <c r="U167">
        <f t="shared" ca="1" si="97"/>
        <v>-8.636419880417634E-3</v>
      </c>
      <c r="V167">
        <f t="shared" ca="1" si="98"/>
        <v>0</v>
      </c>
      <c r="W167">
        <f t="shared" ca="1" si="77"/>
        <v>7.4015768100672243</v>
      </c>
      <c r="X167">
        <f t="shared" ca="1" si="78"/>
        <v>44.409460860403343</v>
      </c>
      <c r="Y167">
        <f t="shared" ca="1" si="79"/>
        <v>2.1347465711843516</v>
      </c>
      <c r="Z167">
        <f t="shared" ca="1" si="80"/>
        <v>1.1254358650537795</v>
      </c>
      <c r="AA167">
        <f t="shared" ca="1" si="81"/>
        <v>641.66557681006725</v>
      </c>
      <c r="AB167">
        <f t="shared" ca="1" si="82"/>
        <v>641.73013368500858</v>
      </c>
      <c r="AC167">
        <f t="shared" ca="1" si="83"/>
        <v>1.0368014292998746E-4</v>
      </c>
      <c r="AD167">
        <f t="shared" ca="1" si="84"/>
        <v>0.13207606524103269</v>
      </c>
      <c r="AE167">
        <f t="shared" ca="1" si="85"/>
        <v>170.08388984793066</v>
      </c>
      <c r="AF167">
        <f t="shared" ca="1" si="86"/>
        <v>-6.7888479054545314E-4</v>
      </c>
      <c r="AG167">
        <f t="shared" ca="1" si="87"/>
        <v>1</v>
      </c>
      <c r="AH167">
        <f ca="1"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+99)&gt;=IFERROR(AE167,-1E+99)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>7.4015768100672243</v>
      </c>
      <c r="AI167">
        <f t="shared" ca="1" si="88"/>
        <v>641.66557681006725</v>
      </c>
      <c r="AJ167">
        <f t="shared" ca="1" si="89"/>
        <v>641.73013368500858</v>
      </c>
      <c r="AM167">
        <v>0</v>
      </c>
      <c r="AN167">
        <v>0</v>
      </c>
      <c r="AO167">
        <f t="shared" si="90"/>
        <v>0</v>
      </c>
      <c r="AP167">
        <f t="shared" si="99"/>
        <v>0</v>
      </c>
      <c r="AQ167">
        <f t="shared" ca="1" si="91"/>
        <v>0.13207606524103269</v>
      </c>
      <c r="AR167" t="str">
        <f t="shared" ca="1" si="92"/>
        <v>Subcritical</v>
      </c>
      <c r="AS167">
        <f t="shared" ca="1" si="93"/>
        <v>1.0368014292998746E-4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190</v>
      </c>
      <c r="I168">
        <v>11.315</v>
      </c>
      <c r="J168">
        <f t="shared" si="94"/>
        <v>1</v>
      </c>
      <c r="K168">
        <f t="shared" ca="1" si="95"/>
        <v>49.98</v>
      </c>
      <c r="L168">
        <f t="shared" ca="1" si="96"/>
        <v>1.2952377570598577</v>
      </c>
      <c r="M168">
        <f t="shared" ca="1" si="69"/>
        <v>7.771426542359146</v>
      </c>
      <c r="N168">
        <f t="shared" ca="1" si="70"/>
        <v>0.90465615431714563</v>
      </c>
      <c r="O168">
        <f t="shared" ca="1" si="71"/>
        <v>6.4312516791579597</v>
      </c>
      <c r="P168">
        <f t="shared" ca="1" si="72"/>
        <v>635.55723775705985</v>
      </c>
      <c r="Q168">
        <f t="shared" ca="1" si="73"/>
        <v>637.66534163884739</v>
      </c>
      <c r="R168">
        <f t="shared" ca="1" si="74"/>
        <v>1.0636419880419691E-2</v>
      </c>
      <c r="S168">
        <f t="shared" ca="1" si="75"/>
        <v>1.8042065446070223</v>
      </c>
      <c r="T168">
        <f t="shared" ca="1" si="76"/>
        <v>37.798871463888851</v>
      </c>
      <c r="U168">
        <f t="shared" ca="1" si="97"/>
        <v>-4.8391745584353885E-2</v>
      </c>
      <c r="V168">
        <f t="shared" ca="1" si="98"/>
        <v>0</v>
      </c>
      <c r="W168">
        <f t="shared" ca="1" si="77"/>
        <v>7.4030104825579084</v>
      </c>
      <c r="X168">
        <f t="shared" ca="1" si="78"/>
        <v>44.418062895347447</v>
      </c>
      <c r="Y168">
        <f t="shared" ca="1" si="79"/>
        <v>2.1348658145553392</v>
      </c>
      <c r="Z168">
        <f t="shared" ca="1" si="80"/>
        <v>1.1252179123109651</v>
      </c>
      <c r="AA168">
        <f t="shared" ca="1" si="81"/>
        <v>641.66501048255782</v>
      </c>
      <c r="AB168">
        <f t="shared" ca="1" si="82"/>
        <v>641.72954235565601</v>
      </c>
      <c r="AC168">
        <f t="shared" ca="1" si="83"/>
        <v>1.0363227089982993E-4</v>
      </c>
      <c r="AD168">
        <f t="shared" ca="1" si="84"/>
        <v>0.13203770017577368</v>
      </c>
      <c r="AE168">
        <f t="shared" ca="1" si="85"/>
        <v>170.14645421064205</v>
      </c>
      <c r="AF168">
        <f t="shared" ca="1" si="86"/>
        <v>0.1422576261472841</v>
      </c>
      <c r="AG168">
        <f t="shared" ca="1" si="87"/>
        <v>0</v>
      </c>
      <c r="AH168">
        <f ca="1"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+99)&gt;=IFERROR(AE168,-1E+99)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>1.9195834568141124</v>
      </c>
      <c r="AI168">
        <f t="shared" ca="1" si="88"/>
        <v>636.18158345681411</v>
      </c>
      <c r="AJ168">
        <f t="shared" ca="1" si="89"/>
        <v>637.14137518522114</v>
      </c>
      <c r="AM168">
        <v>0</v>
      </c>
      <c r="AN168">
        <v>0</v>
      </c>
      <c r="AO168">
        <f t="shared" si="90"/>
        <v>0</v>
      </c>
      <c r="AP168">
        <f t="shared" si="99"/>
        <v>0</v>
      </c>
      <c r="AQ168">
        <f t="shared" ca="1" si="91"/>
        <v>1.0000000000000002</v>
      </c>
      <c r="AR168" t="str">
        <f t="shared" ca="1" si="92"/>
        <v>Supercritical</v>
      </c>
      <c r="AS168">
        <f t="shared" ca="1" si="93"/>
        <v>3.4344613202694761E-3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190</v>
      </c>
      <c r="I169">
        <v>6.7839999999999998</v>
      </c>
      <c r="J169">
        <f t="shared" si="94"/>
        <v>0.98900000000000077</v>
      </c>
      <c r="K169">
        <f t="shared" ca="1" si="95"/>
        <v>49.98</v>
      </c>
      <c r="L169">
        <f t="shared" ca="1" si="96"/>
        <v>1.2952377570598577</v>
      </c>
      <c r="M169">
        <f t="shared" ca="1" si="69"/>
        <v>8.0952359816241106</v>
      </c>
      <c r="N169">
        <f t="shared" ca="1" si="70"/>
        <v>0.91570141998523347</v>
      </c>
      <c r="O169">
        <f t="shared" ca="1" si="71"/>
        <v>6.1740016119916419</v>
      </c>
      <c r="P169">
        <f t="shared" ca="1" si="72"/>
        <v>635.5552377570599</v>
      </c>
      <c r="Q169">
        <f t="shared" ca="1" si="73"/>
        <v>637.4980662945153</v>
      </c>
      <c r="R169">
        <f t="shared" ca="1" si="74"/>
        <v>9.6451905429497178E-3</v>
      </c>
      <c r="S169">
        <f t="shared" ca="1" si="75"/>
        <v>1.7320382828227416</v>
      </c>
      <c r="T169">
        <f t="shared" ca="1" si="76"/>
        <v>36.697938612925093</v>
      </c>
      <c r="U169">
        <f t="shared" ca="1" si="97"/>
        <v>8.3827856788047939E-2</v>
      </c>
      <c r="V169">
        <f t="shared" ca="1" si="98"/>
        <v>0</v>
      </c>
      <c r="W169">
        <f t="shared" ca="1" si="77"/>
        <v>7.5519117148501538</v>
      </c>
      <c r="X169">
        <f t="shared" ca="1" si="78"/>
        <v>47.199448217813462</v>
      </c>
      <c r="Y169">
        <f t="shared" ca="1" si="79"/>
        <v>2.2103511520173647</v>
      </c>
      <c r="Z169">
        <f t="shared" ca="1" si="80"/>
        <v>1.0589106840689111</v>
      </c>
      <c r="AA169">
        <f t="shared" ca="1" si="81"/>
        <v>641.81191171485011</v>
      </c>
      <c r="AB169">
        <f t="shared" ca="1" si="82"/>
        <v>641.86906216524949</v>
      </c>
      <c r="AC169">
        <f t="shared" ca="1" si="83"/>
        <v>8.7623274644561648E-5</v>
      </c>
      <c r="AD169">
        <f t="shared" ca="1" si="84"/>
        <v>0.12302585003045652</v>
      </c>
      <c r="AE169">
        <f t="shared" ca="1" si="85"/>
        <v>183.61797241378221</v>
      </c>
      <c r="AF169">
        <f t="shared" ca="1" si="86"/>
        <v>-2.6880691166297765E-4</v>
      </c>
      <c r="AG169">
        <f t="shared" ca="1" si="87"/>
        <v>1</v>
      </c>
      <c r="AH169">
        <f ca="1"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+99)&gt;=IFERROR(AE169,-1E+99)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>7.5519117148501538</v>
      </c>
      <c r="AI169">
        <f t="shared" ca="1" si="88"/>
        <v>641.81191171485011</v>
      </c>
      <c r="AJ169">
        <f t="shared" ca="1" si="89"/>
        <v>641.86906216524949</v>
      </c>
      <c r="AM169">
        <v>0</v>
      </c>
      <c r="AN169">
        <v>0</v>
      </c>
      <c r="AO169">
        <f t="shared" si="90"/>
        <v>0</v>
      </c>
      <c r="AP169">
        <f t="shared" si="99"/>
        <v>0</v>
      </c>
      <c r="AQ169">
        <f t="shared" ca="1" si="91"/>
        <v>0.12302585003045652</v>
      </c>
      <c r="AR169" t="str">
        <f t="shared" ca="1" si="92"/>
        <v>Subcritical</v>
      </c>
      <c r="AS169">
        <f t="shared" ca="1" si="93"/>
        <v>8.7623274644561648E-5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190</v>
      </c>
      <c r="I170">
        <v>1.2E-2</v>
      </c>
      <c r="J170">
        <f t="shared" si="94"/>
        <v>0.99899999999999878</v>
      </c>
      <c r="K170">
        <f t="shared" ca="1" si="95"/>
        <v>49.98</v>
      </c>
      <c r="L170">
        <f t="shared" ca="1" si="96"/>
        <v>1.2952377570598577</v>
      </c>
      <c r="M170">
        <f t="shared" ca="1" si="69"/>
        <v>7.9916169610593215</v>
      </c>
      <c r="N170">
        <f t="shared" ca="1" si="70"/>
        <v>0.91223552285247711</v>
      </c>
      <c r="O170">
        <f t="shared" ca="1" si="71"/>
        <v>6.2540534967500427</v>
      </c>
      <c r="P170">
        <f t="shared" ca="1" si="72"/>
        <v>635.55323775705995</v>
      </c>
      <c r="Q170">
        <f t="shared" ca="1" si="73"/>
        <v>637.54677420661199</v>
      </c>
      <c r="R170">
        <f t="shared" ca="1" si="74"/>
        <v>9.9470979691789144E-3</v>
      </c>
      <c r="S170">
        <f t="shared" ca="1" si="75"/>
        <v>1.7544958294395681</v>
      </c>
      <c r="T170">
        <f t="shared" ca="1" si="76"/>
        <v>37.03868141942246</v>
      </c>
      <c r="U170">
        <f t="shared" ca="1" si="97"/>
        <v>-6.3604922147078469E-2</v>
      </c>
      <c r="V170">
        <f t="shared" ca="1" si="98"/>
        <v>0</v>
      </c>
      <c r="W170">
        <f t="shared" ca="1" si="77"/>
        <v>7.552209763252038</v>
      </c>
      <c r="X170">
        <f t="shared" ca="1" si="78"/>
        <v>46.597134239265074</v>
      </c>
      <c r="Y170">
        <f t="shared" ca="1" si="79"/>
        <v>2.190289336976432</v>
      </c>
      <c r="Z170">
        <f t="shared" ca="1" si="80"/>
        <v>1.0725981504219706</v>
      </c>
      <c r="AA170">
        <f t="shared" ca="1" si="81"/>
        <v>641.81020976325203</v>
      </c>
      <c r="AB170">
        <f t="shared" ca="1" si="82"/>
        <v>641.86884721443903</v>
      </c>
      <c r="AC170">
        <f t="shared" ca="1" si="83"/>
        <v>9.1002771791764552E-5</v>
      </c>
      <c r="AD170">
        <f t="shared" ca="1" si="84"/>
        <v>0.124613621625522</v>
      </c>
      <c r="AE170">
        <f t="shared" ca="1" si="85"/>
        <v>181.42034043948829</v>
      </c>
      <c r="AF170">
        <f t="shared" ca="1" si="86"/>
        <v>2.9213279895884625E-2</v>
      </c>
      <c r="AG170">
        <f t="shared" ca="1" si="87"/>
        <v>0</v>
      </c>
      <c r="AH170">
        <f ca="1"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+99)&gt;=IFERROR(AE170,-1E+99)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>1.884159752978549</v>
      </c>
      <c r="AI170">
        <f t="shared" ca="1" si="88"/>
        <v>636.14215975297861</v>
      </c>
      <c r="AJ170">
        <f t="shared" ca="1" si="89"/>
        <v>637.0842396294679</v>
      </c>
      <c r="AM170">
        <v>0</v>
      </c>
      <c r="AN170">
        <v>0</v>
      </c>
      <c r="AO170">
        <f t="shared" si="90"/>
        <v>0</v>
      </c>
      <c r="AP170">
        <f t="shared" si="99"/>
        <v>0</v>
      </c>
      <c r="AQ170">
        <f t="shared" ca="1" si="91"/>
        <v>0.99999999999999978</v>
      </c>
      <c r="AR170" t="str">
        <f t="shared" ca="1" si="92"/>
        <v>Supercritical</v>
      </c>
      <c r="AS170">
        <f t="shared" ca="1" si="93"/>
        <v>3.3742920768540371E-3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190</v>
      </c>
      <c r="I171">
        <v>3.4000000000000002E-2</v>
      </c>
      <c r="J171">
        <f t="shared" si="94"/>
        <v>1.0010000000000012</v>
      </c>
      <c r="K171">
        <f t="shared" ca="1" si="95"/>
        <v>49.98</v>
      </c>
      <c r="L171">
        <f t="shared" ca="1" si="96"/>
        <v>1.2952377570598577</v>
      </c>
      <c r="M171">
        <f t="shared" ca="1" si="69"/>
        <v>7.9035407935792517</v>
      </c>
      <c r="N171">
        <f t="shared" ca="1" si="70"/>
        <v>0.90923935083176832</v>
      </c>
      <c r="O171">
        <f t="shared" ca="1" si="71"/>
        <v>6.3237479637738048</v>
      </c>
      <c r="P171">
        <f t="shared" ca="1" si="72"/>
        <v>635.55123775705988</v>
      </c>
      <c r="Q171">
        <f t="shared" ca="1" si="73"/>
        <v>637.5894532672196</v>
      </c>
      <c r="R171">
        <f t="shared" ca="1" si="74"/>
        <v>1.0214740206905512E-2</v>
      </c>
      <c r="S171">
        <f t="shared" ca="1" si="75"/>
        <v>1.7740477331435813</v>
      </c>
      <c r="T171">
        <f t="shared" ca="1" si="76"/>
        <v>37.336721086459633</v>
      </c>
      <c r="U171">
        <f t="shared" ca="1" si="97"/>
        <v>-5.7353465554456307E-2</v>
      </c>
      <c r="V171">
        <f t="shared" ca="1" si="98"/>
        <v>0</v>
      </c>
      <c r="W171">
        <f t="shared" ca="1" si="77"/>
        <v>7.582105222628754</v>
      </c>
      <c r="X171">
        <f t="shared" ca="1" si="78"/>
        <v>46.266006068480657</v>
      </c>
      <c r="Y171">
        <f t="shared" ca="1" si="79"/>
        <v>2.175564197842228</v>
      </c>
      <c r="Z171">
        <f t="shared" ca="1" si="80"/>
        <v>1.0802747902211847</v>
      </c>
      <c r="AA171">
        <f t="shared" ca="1" si="81"/>
        <v>641.83810522262877</v>
      </c>
      <c r="AB171">
        <f t="shared" ca="1" si="82"/>
        <v>641.89758501989627</v>
      </c>
      <c r="AC171">
        <f t="shared" ca="1" si="83"/>
        <v>9.3144052612458079E-5</v>
      </c>
      <c r="AD171">
        <f t="shared" ca="1" si="84"/>
        <v>0.12525781570816533</v>
      </c>
      <c r="AE171">
        <f t="shared" ca="1" si="85"/>
        <v>180.90064844365637</v>
      </c>
      <c r="AF171">
        <f t="shared" ca="1" si="86"/>
        <v>-8.1551588232287031E-4</v>
      </c>
      <c r="AG171">
        <f t="shared" ca="1" si="87"/>
        <v>1</v>
      </c>
      <c r="AH171">
        <f ca="1"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+99)&gt;=IFERROR(AE171,-1E+99)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>7.582105222628754</v>
      </c>
      <c r="AI171">
        <f t="shared" ca="1" si="88"/>
        <v>641.83810522262877</v>
      </c>
      <c r="AJ171">
        <f t="shared" ca="1" si="89"/>
        <v>641.89758501989627</v>
      </c>
      <c r="AM171">
        <v>0</v>
      </c>
      <c r="AN171">
        <v>0</v>
      </c>
      <c r="AO171">
        <f t="shared" si="90"/>
        <v>0</v>
      </c>
      <c r="AP171">
        <f t="shared" si="99"/>
        <v>0</v>
      </c>
      <c r="AQ171">
        <f t="shared" ca="1" si="91"/>
        <v>0.12525781570816533</v>
      </c>
      <c r="AR171" t="str">
        <f t="shared" ca="1" si="92"/>
        <v>Subcritical</v>
      </c>
      <c r="AS171">
        <f t="shared" ca="1" si="93"/>
        <v>9.3144052612458079E-5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190</v>
      </c>
      <c r="I172">
        <v>4.5999999999999999E-2</v>
      </c>
      <c r="J172">
        <f t="shared" si="94"/>
        <v>1</v>
      </c>
      <c r="K172">
        <f t="shared" ca="1" si="95"/>
        <v>49.98</v>
      </c>
      <c r="L172">
        <f t="shared" ca="1" si="96"/>
        <v>1.2952377570598577</v>
      </c>
      <c r="M172">
        <f t="shared" ca="1" si="69"/>
        <v>7.838778905726258</v>
      </c>
      <c r="N172">
        <f t="shared" ca="1" si="70"/>
        <v>0.90700620359520712</v>
      </c>
      <c r="O172">
        <f t="shared" ca="1" si="71"/>
        <v>6.375993072529373</v>
      </c>
      <c r="P172">
        <f t="shared" ca="1" si="72"/>
        <v>635.54923775705993</v>
      </c>
      <c r="Q172">
        <f t="shared" ca="1" si="73"/>
        <v>637.62127076730167</v>
      </c>
      <c r="R172">
        <f t="shared" ca="1" si="74"/>
        <v>1.0418323721770857E-2</v>
      </c>
      <c r="S172">
        <f t="shared" ca="1" si="75"/>
        <v>1.7887044394649927</v>
      </c>
      <c r="T172">
        <f t="shared" ca="1" si="76"/>
        <v>37.560958509273057</v>
      </c>
      <c r="U172">
        <f t="shared" ca="1" si="97"/>
        <v>-4.5674637918750705E-2</v>
      </c>
      <c r="V172">
        <f t="shared" ca="1" si="98"/>
        <v>0</v>
      </c>
      <c r="W172">
        <f t="shared" ca="1" si="77"/>
        <v>7.581807240515686</v>
      </c>
      <c r="X172">
        <f t="shared" ca="1" si="78"/>
        <v>45.885097419600932</v>
      </c>
      <c r="Y172">
        <f t="shared" ca="1" si="79"/>
        <v>2.1627984172047547</v>
      </c>
      <c r="Z172">
        <f t="shared" ca="1" si="80"/>
        <v>1.0892425386602715</v>
      </c>
      <c r="AA172">
        <f t="shared" ca="1" si="81"/>
        <v>641.83580724051569</v>
      </c>
      <c r="AB172">
        <f t="shared" ca="1" si="82"/>
        <v>641.89627866294313</v>
      </c>
      <c r="AC172">
        <f t="shared" ca="1" si="83"/>
        <v>9.5442904681935768E-5</v>
      </c>
      <c r="AD172">
        <f t="shared" ca="1" si="84"/>
        <v>0.1263001076222961</v>
      </c>
      <c r="AE172">
        <f t="shared" ca="1" si="85"/>
        <v>179.49545614222208</v>
      </c>
      <c r="AF172">
        <f t="shared" ca="1" si="86"/>
        <v>-1.1936241691046234E-3</v>
      </c>
      <c r="AG172">
        <f t="shared" ca="1" si="87"/>
        <v>0</v>
      </c>
      <c r="AH172">
        <f ca="1"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+99)&gt;=IFERROR(AE172,-1E+99)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>1.9085720190991464</v>
      </c>
      <c r="AI172">
        <f t="shared" ca="1" si="88"/>
        <v>636.16257201909912</v>
      </c>
      <c r="AJ172">
        <f t="shared" ca="1" si="89"/>
        <v>637.11685802864872</v>
      </c>
      <c r="AM172">
        <v>0</v>
      </c>
      <c r="AN172">
        <v>0</v>
      </c>
      <c r="AO172">
        <f t="shared" si="90"/>
        <v>0</v>
      </c>
      <c r="AP172">
        <f t="shared" si="99"/>
        <v>0</v>
      </c>
      <c r="AQ172">
        <f t="shared" ca="1" si="91"/>
        <v>1.0000000000000002</v>
      </c>
      <c r="AR172" t="str">
        <f t="shared" ca="1" si="92"/>
        <v>Supercritical</v>
      </c>
      <c r="AS172">
        <f t="shared" ca="1" si="93"/>
        <v>3.4155142279268494E-3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190</v>
      </c>
      <c r="I173">
        <v>1.2E-2</v>
      </c>
      <c r="J173">
        <f t="shared" si="94"/>
        <v>0.99899999999999878</v>
      </c>
      <c r="K173">
        <f t="shared" ca="1" si="95"/>
        <v>49.98</v>
      </c>
      <c r="L173">
        <f t="shared" ca="1" si="96"/>
        <v>1.2952377570598577</v>
      </c>
      <c r="M173">
        <f t="shared" ca="1" si="69"/>
        <v>7.7973312975003424</v>
      </c>
      <c r="N173">
        <f t="shared" ca="1" si="70"/>
        <v>0.9055633785513989</v>
      </c>
      <c r="O173">
        <f t="shared" ca="1" si="71"/>
        <v>6.4098853945095957</v>
      </c>
      <c r="P173">
        <f t="shared" ca="1" si="72"/>
        <v>635.54723775705986</v>
      </c>
      <c r="Q173">
        <f t="shared" ca="1" si="73"/>
        <v>637.64135757208271</v>
      </c>
      <c r="R173">
        <f t="shared" ca="1" si="74"/>
        <v>1.0551752094037203E-2</v>
      </c>
      <c r="S173">
        <f t="shared" ca="1" si="75"/>
        <v>1.7982125029305873</v>
      </c>
      <c r="T173">
        <f t="shared" ca="1" si="76"/>
        <v>37.706790899199376</v>
      </c>
      <c r="U173">
        <f t="shared" ca="1" si="97"/>
        <v>-3.2811920525546157E-2</v>
      </c>
      <c r="V173">
        <f t="shared" ca="1" si="98"/>
        <v>0</v>
      </c>
      <c r="W173">
        <f t="shared" ca="1" si="77"/>
        <v>7.5815121515771304</v>
      </c>
      <c r="X173">
        <f t="shared" ca="1" si="78"/>
        <v>45.640703152494325</v>
      </c>
      <c r="Y173">
        <f t="shared" ca="1" si="79"/>
        <v>2.1545886224422728</v>
      </c>
      <c r="Z173">
        <f t="shared" ca="1" si="80"/>
        <v>1.0950751532685035</v>
      </c>
      <c r="AA173">
        <f t="shared" ca="1" si="81"/>
        <v>641.83351215157711</v>
      </c>
      <c r="AB173">
        <f t="shared" ca="1" si="82"/>
        <v>641.89463292585367</v>
      </c>
      <c r="AC173">
        <f t="shared" ca="1" si="83"/>
        <v>9.6958201743603976E-5</v>
      </c>
      <c r="AD173">
        <f t="shared" ca="1" si="84"/>
        <v>0.12697888340132965</v>
      </c>
      <c r="AE173">
        <f t="shared" ca="1" si="85"/>
        <v>178.59196300899401</v>
      </c>
      <c r="AF173">
        <f t="shared" ca="1" si="86"/>
        <v>-1.4974164106433818E-3</v>
      </c>
      <c r="AG173">
        <f t="shared" ca="1" si="87"/>
        <v>0</v>
      </c>
      <c r="AH173">
        <f ca="1"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+99)&gt;=IFERROR(AE173,-1E+99)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>1.915329530077533</v>
      </c>
      <c r="AI173">
        <f t="shared" ca="1" si="88"/>
        <v>636.1673295300775</v>
      </c>
      <c r="AJ173">
        <f t="shared" ca="1" si="89"/>
        <v>637.12499429511627</v>
      </c>
      <c r="AM173">
        <v>0</v>
      </c>
      <c r="AN173">
        <v>0</v>
      </c>
      <c r="AO173">
        <f t="shared" si="90"/>
        <v>0</v>
      </c>
      <c r="AP173">
        <f t="shared" si="99"/>
        <v>0</v>
      </c>
      <c r="AQ173">
        <f t="shared" ca="1" si="91"/>
        <v>0.99999999999999978</v>
      </c>
      <c r="AR173" t="str">
        <f t="shared" ca="1" si="92"/>
        <v>Supercritical</v>
      </c>
      <c r="AS173">
        <f t="shared" ca="1" si="93"/>
        <v>3.4271155931335936E-3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190</v>
      </c>
      <c r="I174">
        <v>1.2E-2</v>
      </c>
      <c r="J174">
        <f t="shared" si="94"/>
        <v>1.0010000000000012</v>
      </c>
      <c r="K174">
        <f t="shared" ca="1" si="95"/>
        <v>49.98</v>
      </c>
      <c r="L174">
        <f t="shared" ca="1" si="96"/>
        <v>1.2952377570598577</v>
      </c>
      <c r="M174">
        <f t="shared" ca="1" si="69"/>
        <v>7.7740170178732653</v>
      </c>
      <c r="N174">
        <f t="shared" ca="1" si="70"/>
        <v>0.90474706679099559</v>
      </c>
      <c r="O174">
        <f t="shared" ca="1" si="71"/>
        <v>6.4291086429436461</v>
      </c>
      <c r="P174">
        <f t="shared" ca="1" si="72"/>
        <v>635.54523775705991</v>
      </c>
      <c r="Q174">
        <f t="shared" ca="1" si="73"/>
        <v>637.65193693864876</v>
      </c>
      <c r="R174">
        <f t="shared" ca="1" si="74"/>
        <v>1.0627908399831217E-2</v>
      </c>
      <c r="S174">
        <f t="shared" ca="1" si="75"/>
        <v>1.8036053428260805</v>
      </c>
      <c r="T174">
        <f t="shared" ca="1" si="76"/>
        <v>37.789630761210034</v>
      </c>
      <c r="U174">
        <f t="shared" ca="1" si="97"/>
        <v>-2.2479857283428828E-2</v>
      </c>
      <c r="V174">
        <f t="shared" ca="1" si="98"/>
        <v>0</v>
      </c>
      <c r="W174">
        <f t="shared" ca="1" si="77"/>
        <v>7.5812199300544343</v>
      </c>
      <c r="X174">
        <f t="shared" ca="1" si="78"/>
        <v>45.502482020186712</v>
      </c>
      <c r="Y174">
        <f t="shared" ca="1" si="79"/>
        <v>2.1499497421592828</v>
      </c>
      <c r="Z174">
        <f t="shared" ca="1" si="80"/>
        <v>1.0984016207693215</v>
      </c>
      <c r="AA174">
        <f t="shared" ca="1" si="81"/>
        <v>641.83121993005443</v>
      </c>
      <c r="AB174">
        <f t="shared" ca="1" si="82"/>
        <v>641.89271259674706</v>
      </c>
      <c r="AC174">
        <f t="shared" ca="1" si="83"/>
        <v>9.7828885166983628E-5</v>
      </c>
      <c r="AD174">
        <f t="shared" ca="1" si="84"/>
        <v>0.12736705689066716</v>
      </c>
      <c r="AE174">
        <f t="shared" ca="1" si="85"/>
        <v>178.07829970029761</v>
      </c>
      <c r="AF174">
        <f t="shared" ca="1" si="86"/>
        <v>-1.8974566770566526E-3</v>
      </c>
      <c r="AG174">
        <f t="shared" ca="1" si="87"/>
        <v>0</v>
      </c>
      <c r="AH174">
        <f ca="1"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+99)&gt;=IFERROR(AE174,-1E+99)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>1.9191570011703061</v>
      </c>
      <c r="AI174">
        <f t="shared" ca="1" si="88"/>
        <v>636.16915700117033</v>
      </c>
      <c r="AJ174">
        <f t="shared" ca="1" si="89"/>
        <v>637.1287355017555</v>
      </c>
      <c r="AM174">
        <v>0</v>
      </c>
      <c r="AN174">
        <v>0</v>
      </c>
      <c r="AO174">
        <f t="shared" si="90"/>
        <v>0</v>
      </c>
      <c r="AP174">
        <f t="shared" si="99"/>
        <v>0</v>
      </c>
      <c r="AQ174">
        <f t="shared" ca="1" si="91"/>
        <v>0.99999999999999978</v>
      </c>
      <c r="AR174" t="str">
        <f t="shared" ca="1" si="92"/>
        <v>Supercritical</v>
      </c>
      <c r="AS174">
        <f t="shared" ca="1" si="93"/>
        <v>3.433723428324399E-3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190</v>
      </c>
      <c r="I175">
        <v>4.5999999999999999E-2</v>
      </c>
      <c r="J175">
        <f t="shared" si="94"/>
        <v>1</v>
      </c>
      <c r="K175">
        <f t="shared" ca="1" si="95"/>
        <v>49.98</v>
      </c>
      <c r="L175">
        <f t="shared" ca="1" si="96"/>
        <v>1.2952377570598577</v>
      </c>
      <c r="M175">
        <f t="shared" ca="1" si="69"/>
        <v>7.7740170178732653</v>
      </c>
      <c r="N175">
        <f t="shared" ca="1" si="70"/>
        <v>0.90474706679099559</v>
      </c>
      <c r="O175">
        <f t="shared" ca="1" si="71"/>
        <v>6.4291086429436461</v>
      </c>
      <c r="P175">
        <f t="shared" ca="1" si="72"/>
        <v>635.54323775705996</v>
      </c>
      <c r="Q175">
        <f t="shared" ca="1" si="73"/>
        <v>637.64993693864881</v>
      </c>
      <c r="R175">
        <f t="shared" ca="1" si="74"/>
        <v>1.0627908399831217E-2</v>
      </c>
      <c r="S175">
        <f t="shared" ca="1" si="75"/>
        <v>1.8036053428260805</v>
      </c>
      <c r="T175">
        <f t="shared" ca="1" si="76"/>
        <v>37.789630761210034</v>
      </c>
      <c r="U175">
        <f t="shared" ca="1" si="97"/>
        <v>-8.7894220037014748E-3</v>
      </c>
      <c r="V175">
        <f t="shared" ca="1" si="98"/>
        <v>0</v>
      </c>
      <c r="W175">
        <f t="shared" ca="1" si="77"/>
        <v>7.5809305504264195</v>
      </c>
      <c r="X175">
        <f t="shared" ca="1" si="78"/>
        <v>45.500745163659367</v>
      </c>
      <c r="Y175">
        <f t="shared" ca="1" si="79"/>
        <v>2.1499264688439026</v>
      </c>
      <c r="Z175">
        <f t="shared" ca="1" si="80"/>
        <v>1.0984435490062727</v>
      </c>
      <c r="AA175">
        <f t="shared" ca="1" si="81"/>
        <v>641.82893055042643</v>
      </c>
      <c r="AB175">
        <f t="shared" ca="1" si="82"/>
        <v>641.89042791181043</v>
      </c>
      <c r="AC175">
        <f t="shared" ca="1" si="83"/>
        <v>9.7837766096078887E-5</v>
      </c>
      <c r="AD175">
        <f t="shared" ca="1" si="84"/>
        <v>0.12737434975195139</v>
      </c>
      <c r="AE175">
        <f t="shared" ca="1" si="85"/>
        <v>178.06534607631519</v>
      </c>
      <c r="AF175">
        <f t="shared" ca="1" si="86"/>
        <v>-2.0944221737408952E-3</v>
      </c>
      <c r="AG175">
        <f t="shared" ca="1" si="87"/>
        <v>0</v>
      </c>
      <c r="AH175">
        <f ca="1"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+99)&gt;=IFERROR(AE175,-1E+99)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>1.9191570011703061</v>
      </c>
      <c r="AI175">
        <f t="shared" ca="1" si="88"/>
        <v>636.16715700117038</v>
      </c>
      <c r="AJ175">
        <f t="shared" ca="1" si="89"/>
        <v>637.12673550175555</v>
      </c>
      <c r="AM175">
        <v>0</v>
      </c>
      <c r="AN175">
        <v>0</v>
      </c>
      <c r="AO175">
        <f t="shared" si="90"/>
        <v>0</v>
      </c>
      <c r="AP175">
        <f t="shared" si="99"/>
        <v>0</v>
      </c>
      <c r="AQ175">
        <f t="shared" ca="1" si="91"/>
        <v>0.99999999999999978</v>
      </c>
      <c r="AR175" t="str">
        <f t="shared" ca="1" si="92"/>
        <v>Supercritical</v>
      </c>
      <c r="AS175">
        <f t="shared" ca="1" si="93"/>
        <v>3.433723428324399E-3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190</v>
      </c>
      <c r="I176">
        <v>0.08</v>
      </c>
      <c r="J176">
        <f t="shared" si="94"/>
        <v>1</v>
      </c>
      <c r="K176">
        <f t="shared" ca="1" si="95"/>
        <v>49.98</v>
      </c>
      <c r="L176">
        <f t="shared" ca="1" si="96"/>
        <v>1.2952377570598577</v>
      </c>
      <c r="M176">
        <f t="shared" ca="1" si="69"/>
        <v>7.7921503464721038</v>
      </c>
      <c r="N176">
        <f t="shared" ca="1" si="70"/>
        <v>0.90538227102236724</v>
      </c>
      <c r="O176">
        <f t="shared" ca="1" si="71"/>
        <v>6.4141472863942424</v>
      </c>
      <c r="P176">
        <f t="shared" ca="1" si="72"/>
        <v>635.54123775705989</v>
      </c>
      <c r="Q176">
        <f t="shared" ca="1" si="73"/>
        <v>637.63814323165514</v>
      </c>
      <c r="R176">
        <f t="shared" ca="1" si="74"/>
        <v>1.0568606465052218E-2</v>
      </c>
      <c r="S176">
        <f t="shared" ca="1" si="75"/>
        <v>1.7994081229458336</v>
      </c>
      <c r="T176">
        <f t="shared" ca="1" si="76"/>
        <v>37.725149109491966</v>
      </c>
      <c r="U176">
        <f t="shared" ca="1" si="97"/>
        <v>-2.0235557610703836E-3</v>
      </c>
      <c r="V176">
        <f t="shared" ca="1" si="98"/>
        <v>0</v>
      </c>
      <c r="W176">
        <f t="shared" ca="1" si="77"/>
        <v>7.5806439874071474</v>
      </c>
      <c r="X176">
        <f t="shared" ca="1" si="78"/>
        <v>45.605154228241396</v>
      </c>
      <c r="Y176">
        <f t="shared" ca="1" si="79"/>
        <v>2.1534936051527773</v>
      </c>
      <c r="Z176">
        <f t="shared" ca="1" si="80"/>
        <v>1.0959287573036962</v>
      </c>
      <c r="AA176">
        <f t="shared" ca="1" si="81"/>
        <v>641.82664398740712</v>
      </c>
      <c r="AB176">
        <f t="shared" ca="1" si="82"/>
        <v>641.88786008532179</v>
      </c>
      <c r="AC176">
        <f t="shared" ca="1" si="83"/>
        <v>9.7175260952131909E-5</v>
      </c>
      <c r="AD176">
        <f t="shared" ca="1" si="84"/>
        <v>0.12708513913548766</v>
      </c>
      <c r="AE176">
        <f t="shared" ca="1" si="85"/>
        <v>178.44175827084342</v>
      </c>
      <c r="AF176">
        <f t="shared" ca="1" si="86"/>
        <v>-6.2791438419026235E-2</v>
      </c>
      <c r="AG176">
        <f t="shared" ca="1" si="87"/>
        <v>0</v>
      </c>
      <c r="AH176">
        <f ca="1"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+99)&gt;=IFERROR(AE176,-1E+99)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>1.9161784296096152</v>
      </c>
      <c r="AI176">
        <f t="shared" ca="1" si="88"/>
        <v>636.16217842960964</v>
      </c>
      <c r="AJ176">
        <f t="shared" ca="1" si="89"/>
        <v>637.12026764441441</v>
      </c>
      <c r="AM176">
        <v>0</v>
      </c>
      <c r="AN176">
        <v>0</v>
      </c>
      <c r="AO176">
        <f t="shared" si="90"/>
        <v>0</v>
      </c>
      <c r="AP176">
        <f t="shared" si="99"/>
        <v>0</v>
      </c>
      <c r="AQ176">
        <f t="shared" ca="1" si="91"/>
        <v>1</v>
      </c>
      <c r="AR176" t="str">
        <f t="shared" ca="1" si="92"/>
        <v>Supercritical</v>
      </c>
      <c r="AS176">
        <f t="shared" ca="1" si="93"/>
        <v>3.4285788553218778E-3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190</v>
      </c>
      <c r="I177">
        <v>0.08</v>
      </c>
      <c r="J177">
        <f t="shared" si="94"/>
        <v>1</v>
      </c>
      <c r="K177">
        <f t="shared" ca="1" si="95"/>
        <v>49.98</v>
      </c>
      <c r="L177">
        <f t="shared" ca="1" si="96"/>
        <v>1.2952377570598577</v>
      </c>
      <c r="M177">
        <f t="shared" ca="1" si="69"/>
        <v>7.8284170036697791</v>
      </c>
      <c r="N177">
        <f t="shared" ca="1" si="70"/>
        <v>0.90664649993716351</v>
      </c>
      <c r="O177">
        <f t="shared" ca="1" si="71"/>
        <v>6.3844325074367578</v>
      </c>
      <c r="P177">
        <f t="shared" ca="1" si="72"/>
        <v>635.47873775705989</v>
      </c>
      <c r="Q177">
        <f t="shared" ca="1" si="73"/>
        <v>637.5562595940637</v>
      </c>
      <c r="R177">
        <f t="shared" ca="1" si="74"/>
        <v>1.0451448048131256E-2</v>
      </c>
      <c r="S177">
        <f t="shared" ca="1" si="75"/>
        <v>1.7910720164861242</v>
      </c>
      <c r="T177">
        <f t="shared" ca="1" si="76"/>
        <v>37.597245189173407</v>
      </c>
      <c r="U177">
        <f t="shared" ca="1" si="97"/>
        <v>6.5278931660827766E-2</v>
      </c>
      <c r="V177">
        <f t="shared" ca="1" si="98"/>
        <v>0</v>
      </c>
      <c r="W177">
        <f t="shared" ca="1" si="77"/>
        <v>7.5803602159437196</v>
      </c>
      <c r="X177">
        <f t="shared" ca="1" si="78"/>
        <v>45.815697145163838</v>
      </c>
      <c r="Y177">
        <f t="shared" ca="1" si="79"/>
        <v>2.1606366984337444</v>
      </c>
      <c r="Z177">
        <f t="shared" ca="1" si="80"/>
        <v>1.0908924913145348</v>
      </c>
      <c r="AA177">
        <f t="shared" ca="1" si="81"/>
        <v>641.76386021594374</v>
      </c>
      <c r="AB177">
        <f t="shared" ca="1" si="82"/>
        <v>641.82451497779937</v>
      </c>
      <c r="AC177">
        <f t="shared" ca="1" si="83"/>
        <v>9.5860000149413068E-5</v>
      </c>
      <c r="AD177">
        <f t="shared" ca="1" si="84"/>
        <v>0.12650349579940176</v>
      </c>
      <c r="AE177">
        <f t="shared" ca="1" si="85"/>
        <v>179.20762435163746</v>
      </c>
      <c r="AF177">
        <f t="shared" ca="1" si="86"/>
        <v>-6.3053288142441488E-2</v>
      </c>
      <c r="AG177">
        <f t="shared" ca="1" si="87"/>
        <v>0</v>
      </c>
      <c r="AH177">
        <f ca="1"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+99)&gt;=IFERROR(AE177,-1E+99)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>1.9102558057544337</v>
      </c>
      <c r="AI177">
        <f t="shared" ca="1" si="88"/>
        <v>636.09375580575443</v>
      </c>
      <c r="AJ177">
        <f t="shared" ca="1" si="89"/>
        <v>637.04888370863159</v>
      </c>
      <c r="AM177">
        <v>0</v>
      </c>
      <c r="AN177">
        <v>0</v>
      </c>
      <c r="AO177">
        <f t="shared" si="90"/>
        <v>0</v>
      </c>
      <c r="AP177">
        <f t="shared" si="99"/>
        <v>0</v>
      </c>
      <c r="AQ177">
        <f t="shared" ca="1" si="91"/>
        <v>1</v>
      </c>
      <c r="AR177" t="str">
        <f t="shared" ca="1" si="92"/>
        <v>Supercritical</v>
      </c>
      <c r="AS177">
        <f t="shared" ca="1" si="93"/>
        <v>3.4183972175599459E-3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190</v>
      </c>
      <c r="I178">
        <v>4.5999999999999999E-2</v>
      </c>
      <c r="J178">
        <f t="shared" si="94"/>
        <v>1</v>
      </c>
      <c r="K178">
        <f t="shared" ca="1" si="95"/>
        <v>49.98</v>
      </c>
      <c r="L178">
        <f t="shared" ca="1" si="96"/>
        <v>1.2952377570598577</v>
      </c>
      <c r="M178">
        <f t="shared" ca="1" si="69"/>
        <v>7.8892931782515934</v>
      </c>
      <c r="N178">
        <f t="shared" ca="1" si="70"/>
        <v>0.90875026548428306</v>
      </c>
      <c r="O178">
        <f t="shared" ca="1" si="71"/>
        <v>6.3351682933751041</v>
      </c>
      <c r="P178">
        <f t="shared" ca="1" si="72"/>
        <v>635.41623775705989</v>
      </c>
      <c r="Q178">
        <f t="shared" ca="1" si="73"/>
        <v>637.46182171757903</v>
      </c>
      <c r="R178">
        <f t="shared" ca="1" si="74"/>
        <v>1.0259025198609427E-2</v>
      </c>
      <c r="S178">
        <f t="shared" ca="1" si="75"/>
        <v>1.7772515625746403</v>
      </c>
      <c r="T178">
        <f t="shared" ca="1" si="76"/>
        <v>37.385678371021932</v>
      </c>
      <c r="U178">
        <f t="shared" ca="1" si="97"/>
        <v>7.4342000241699679E-2</v>
      </c>
      <c r="V178">
        <f t="shared" ca="1" si="98"/>
        <v>0</v>
      </c>
      <c r="W178">
        <f t="shared" ca="1" si="77"/>
        <v>7.5800792112140796</v>
      </c>
      <c r="X178">
        <f t="shared" ca="1" si="78"/>
        <v>46.170262475504963</v>
      </c>
      <c r="Y178">
        <f t="shared" ca="1" si="79"/>
        <v>2.1725997970434192</v>
      </c>
      <c r="Z178">
        <f t="shared" ca="1" si="80"/>
        <v>1.0825149635334268</v>
      </c>
      <c r="AA178">
        <f t="shared" ca="1" si="81"/>
        <v>641.70107921121405</v>
      </c>
      <c r="AB178">
        <f t="shared" ca="1" si="82"/>
        <v>641.76080595159499</v>
      </c>
      <c r="AC178">
        <f t="shared" ca="1" si="83"/>
        <v>9.3700955995465557E-5</v>
      </c>
      <c r="AD178">
        <f t="shared" ca="1" si="84"/>
        <v>0.12553433681931886</v>
      </c>
      <c r="AE178">
        <f t="shared" ca="1" si="85"/>
        <v>180.50232194382374</v>
      </c>
      <c r="AF178">
        <f t="shared" ca="1" si="86"/>
        <v>-6.3271557230109465E-2</v>
      </c>
      <c r="AG178">
        <f t="shared" ca="1" si="87"/>
        <v>0</v>
      </c>
      <c r="AH178">
        <f ca="1"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+99)&gt;=IFERROR(AE178,-1E+99)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>1.9004163831249363</v>
      </c>
      <c r="AI178">
        <f t="shared" ca="1" si="88"/>
        <v>636.02141638312492</v>
      </c>
      <c r="AJ178">
        <f t="shared" ca="1" si="89"/>
        <v>636.97162457468744</v>
      </c>
      <c r="AM178">
        <v>0</v>
      </c>
      <c r="AN178">
        <v>0</v>
      </c>
      <c r="AO178">
        <f t="shared" si="90"/>
        <v>0</v>
      </c>
      <c r="AP178">
        <f t="shared" si="99"/>
        <v>0</v>
      </c>
      <c r="AQ178">
        <f t="shared" ca="1" si="91"/>
        <v>0.99999999999999978</v>
      </c>
      <c r="AR178" t="str">
        <f t="shared" ca="1" si="92"/>
        <v>Supercritical</v>
      </c>
      <c r="AS178">
        <f t="shared" ca="1" si="93"/>
        <v>3.401622834491861E-3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190</v>
      </c>
      <c r="I179">
        <v>1.2E-2</v>
      </c>
      <c r="J179">
        <f t="shared" si="94"/>
        <v>0.99899999999999878</v>
      </c>
      <c r="K179">
        <f t="shared" ca="1" si="95"/>
        <v>49.98</v>
      </c>
      <c r="L179">
        <f t="shared" ca="1" si="96"/>
        <v>1.2952377570598577</v>
      </c>
      <c r="M179">
        <f t="shared" ca="1" si="69"/>
        <v>7.9721883947034247</v>
      </c>
      <c r="N179">
        <f t="shared" ca="1" si="70"/>
        <v>0.91157860791356571</v>
      </c>
      <c r="O179">
        <f t="shared" ca="1" si="71"/>
        <v>6.2692948943863129</v>
      </c>
      <c r="P179">
        <f t="shared" ca="1" si="72"/>
        <v>635.35373775705989</v>
      </c>
      <c r="Q179">
        <f t="shared" ca="1" si="73"/>
        <v>637.3570027148977</v>
      </c>
      <c r="R179">
        <f t="shared" ca="1" si="74"/>
        <v>1.0005245482108838E-2</v>
      </c>
      <c r="S179">
        <f t="shared" ca="1" si="75"/>
        <v>1.7587716113147251</v>
      </c>
      <c r="T179">
        <f t="shared" ca="1" si="76"/>
        <v>37.103751004388791</v>
      </c>
      <c r="U179">
        <f t="shared" ca="1" si="97"/>
        <v>8.1960386992705025E-2</v>
      </c>
      <c r="V179">
        <f t="shared" ca="1" si="98"/>
        <v>0</v>
      </c>
      <c r="W179">
        <f t="shared" ca="1" si="77"/>
        <v>7.5798009486248592</v>
      </c>
      <c r="X179">
        <f t="shared" ca="1" si="78"/>
        <v>46.65367483878601</v>
      </c>
      <c r="Y179">
        <f t="shared" ca="1" si="79"/>
        <v>2.1888128647059486</v>
      </c>
      <c r="Z179">
        <f t="shared" ca="1" si="80"/>
        <v>1.0712982454803026</v>
      </c>
      <c r="AA179">
        <f t="shared" ca="1" si="81"/>
        <v>641.63830094862487</v>
      </c>
      <c r="AB179">
        <f t="shared" ca="1" si="82"/>
        <v>641.69679635794034</v>
      </c>
      <c r="AC179">
        <f t="shared" ca="1" si="83"/>
        <v>9.0863988267987154E-5</v>
      </c>
      <c r="AD179">
        <f t="shared" ca="1" si="84"/>
        <v>0.12423586539552402</v>
      </c>
      <c r="AE179">
        <f t="shared" ca="1" si="85"/>
        <v>182.27083601146259</v>
      </c>
      <c r="AF179">
        <f t="shared" ca="1" si="86"/>
        <v>-6.3151679010843509E-2</v>
      </c>
      <c r="AG179">
        <f t="shared" ca="1" si="87"/>
        <v>0</v>
      </c>
      <c r="AH179">
        <f ca="1"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+99)&gt;=IFERROR(AE179,-1E+99)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>1.8872196965761301</v>
      </c>
      <c r="AI179">
        <f t="shared" ca="1" si="88"/>
        <v>635.94571969657613</v>
      </c>
      <c r="AJ179">
        <f t="shared" ca="1" si="89"/>
        <v>636.88932954486415</v>
      </c>
      <c r="AM179">
        <v>0</v>
      </c>
      <c r="AN179">
        <v>0</v>
      </c>
      <c r="AO179">
        <f t="shared" si="90"/>
        <v>0</v>
      </c>
      <c r="AP179">
        <f t="shared" si="99"/>
        <v>0</v>
      </c>
      <c r="AQ179">
        <f t="shared" ca="1" si="91"/>
        <v>1</v>
      </c>
      <c r="AR179" t="str">
        <f t="shared" ca="1" si="92"/>
        <v>Supercritical</v>
      </c>
      <c r="AS179">
        <f t="shared" ca="1" si="93"/>
        <v>3.3794000128212821E-3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190</v>
      </c>
      <c r="I180">
        <v>3.5030000000000001</v>
      </c>
      <c r="J180">
        <f t="shared" si="94"/>
        <v>1.0010000000000012</v>
      </c>
      <c r="K180">
        <f t="shared" ca="1" si="95"/>
        <v>49.98</v>
      </c>
      <c r="L180">
        <f t="shared" ca="1" si="96"/>
        <v>1.2952377570598577</v>
      </c>
      <c r="M180">
        <f t="shared" ca="1" si="69"/>
        <v>8.0796931285393931</v>
      </c>
      <c r="N180">
        <f t="shared" ca="1" si="70"/>
        <v>0.91518553974774386</v>
      </c>
      <c r="O180">
        <f t="shared" ca="1" si="71"/>
        <v>6.1858784987091626</v>
      </c>
      <c r="P180">
        <f t="shared" ca="1" si="72"/>
        <v>635.29123775705989</v>
      </c>
      <c r="Q180">
        <f t="shared" ca="1" si="73"/>
        <v>637.24154829736528</v>
      </c>
      <c r="R180">
        <f t="shared" ca="1" si="74"/>
        <v>9.6896128040728849E-3</v>
      </c>
      <c r="S180">
        <f t="shared" ca="1" si="75"/>
        <v>1.7353701935944426</v>
      </c>
      <c r="T180">
        <f t="shared" ca="1" si="76"/>
        <v>36.748383144817943</v>
      </c>
      <c r="U180">
        <f t="shared" ca="1" si="97"/>
        <v>7.8015087121571014E-2</v>
      </c>
      <c r="V180">
        <f t="shared" ca="1" si="98"/>
        <v>0</v>
      </c>
      <c r="W180">
        <f t="shared" ca="1" si="77"/>
        <v>7.5795254038092121</v>
      </c>
      <c r="X180">
        <f t="shared" ca="1" si="78"/>
        <v>47.28107946896187</v>
      </c>
      <c r="Y180">
        <f t="shared" ca="1" si="79"/>
        <v>2.2097007617576638</v>
      </c>
      <c r="Z180">
        <f t="shared" ca="1" si="80"/>
        <v>1.0570824643039265</v>
      </c>
      <c r="AA180">
        <f t="shared" ca="1" si="81"/>
        <v>641.57552540380914</v>
      </c>
      <c r="AB180">
        <f t="shared" ca="1" si="82"/>
        <v>641.63247868292933</v>
      </c>
      <c r="AC180">
        <f t="shared" ca="1" si="83"/>
        <v>8.7355241334103153E-5</v>
      </c>
      <c r="AD180">
        <f t="shared" ca="1" si="84"/>
        <v>0.12258952388817017</v>
      </c>
      <c r="AE180">
        <f t="shared" ca="1" si="85"/>
        <v>184.5696965094622</v>
      </c>
      <c r="AF180">
        <f t="shared" ca="1" si="86"/>
        <v>4.6624070143934659E-3</v>
      </c>
      <c r="AG180">
        <f t="shared" ca="1" si="87"/>
        <v>0</v>
      </c>
      <c r="AH180">
        <f ca="1"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+99)&gt;=IFERROR(AE180,-1E+99)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>1.8704420256531067</v>
      </c>
      <c r="AI180">
        <f t="shared" ca="1" si="88"/>
        <v>635.8664420256531</v>
      </c>
      <c r="AJ180">
        <f t="shared" ca="1" si="89"/>
        <v>636.80166303847966</v>
      </c>
      <c r="AM180">
        <v>0</v>
      </c>
      <c r="AN180">
        <v>0</v>
      </c>
      <c r="AO180">
        <f t="shared" si="90"/>
        <v>0</v>
      </c>
      <c r="AP180">
        <f t="shared" si="99"/>
        <v>0</v>
      </c>
      <c r="AQ180">
        <f t="shared" ca="1" si="91"/>
        <v>1</v>
      </c>
      <c r="AR180" t="str">
        <f t="shared" ca="1" si="92"/>
        <v>Supercritical</v>
      </c>
      <c r="AS180">
        <f t="shared" ca="1" si="93"/>
        <v>3.3516005232475483E-3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190</v>
      </c>
      <c r="I181">
        <v>14.637</v>
      </c>
      <c r="J181">
        <f t="shared" si="94"/>
        <v>0.99200000000000088</v>
      </c>
      <c r="K181">
        <f t="shared" ca="1" si="95"/>
        <v>49.98</v>
      </c>
      <c r="L181">
        <f t="shared" ca="1" si="96"/>
        <v>1.2952377570598577</v>
      </c>
      <c r="M181">
        <f t="shared" ca="1" si="69"/>
        <v>7.771426542359146</v>
      </c>
      <c r="N181">
        <f t="shared" ca="1" si="70"/>
        <v>0.90465615431714563</v>
      </c>
      <c r="O181">
        <f t="shared" ca="1" si="71"/>
        <v>6.4312516791579597</v>
      </c>
      <c r="P181">
        <f t="shared" ca="1" si="72"/>
        <v>635.28923775705994</v>
      </c>
      <c r="Q181">
        <f t="shared" ca="1" si="73"/>
        <v>637.39734163884748</v>
      </c>
      <c r="R181">
        <f t="shared" ca="1" si="74"/>
        <v>1.0636419880419691E-2</v>
      </c>
      <c r="S181">
        <f t="shared" ca="1" si="75"/>
        <v>1.8042065446070223</v>
      </c>
      <c r="T181">
        <f t="shared" ca="1" si="76"/>
        <v>37.798871463888851</v>
      </c>
      <c r="U181">
        <f t="shared" ca="1" si="97"/>
        <v>-0.2330815820381531</v>
      </c>
      <c r="V181">
        <f t="shared" ca="1" si="98"/>
        <v>0</v>
      </c>
      <c r="W181">
        <f t="shared" ca="1" si="77"/>
        <v>7.5792525526247063</v>
      </c>
      <c r="X181">
        <f t="shared" ca="1" si="78"/>
        <v>45.47551531574824</v>
      </c>
      <c r="Y181">
        <f t="shared" ca="1" si="79"/>
        <v>2.1492782731831936</v>
      </c>
      <c r="Z181">
        <f t="shared" ca="1" si="80"/>
        <v>1.0990529662605462</v>
      </c>
      <c r="AA181">
        <f t="shared" ca="1" si="81"/>
        <v>641.57325255262469</v>
      </c>
      <c r="AB181">
        <f t="shared" ca="1" si="82"/>
        <v>641.6348181704966</v>
      </c>
      <c r="AC181">
        <f t="shared" ca="1" si="83"/>
        <v>9.7985744988276599E-5</v>
      </c>
      <c r="AD181">
        <f t="shared" ca="1" si="84"/>
        <v>0.1274591241039465</v>
      </c>
      <c r="AE181">
        <f t="shared" ca="1" si="85"/>
        <v>177.93466416631591</v>
      </c>
      <c r="AF181">
        <f t="shared" ca="1" si="86"/>
        <v>-1.8938055060289116E-3</v>
      </c>
      <c r="AG181">
        <f t="shared" ca="1" si="87"/>
        <v>0</v>
      </c>
      <c r="AH181">
        <f ca="1"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+99)&gt;=IFERROR(AE181,-1E+99)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>1.9195834568141124</v>
      </c>
      <c r="AI181">
        <f t="shared" ca="1" si="88"/>
        <v>635.91358345681419</v>
      </c>
      <c r="AJ181">
        <f t="shared" ca="1" si="89"/>
        <v>636.87337518522122</v>
      </c>
      <c r="AM181">
        <v>0</v>
      </c>
      <c r="AN181">
        <v>0</v>
      </c>
      <c r="AO181">
        <f t="shared" si="90"/>
        <v>0</v>
      </c>
      <c r="AP181">
        <f t="shared" si="99"/>
        <v>0</v>
      </c>
      <c r="AQ181">
        <f t="shared" ca="1" si="91"/>
        <v>1.0000000000000002</v>
      </c>
      <c r="AR181" t="str">
        <f t="shared" ca="1" si="92"/>
        <v>Supercritical</v>
      </c>
      <c r="AS181">
        <f t="shared" ca="1" si="93"/>
        <v>3.4344613202694761E-3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190</v>
      </c>
      <c r="I182">
        <v>0.08</v>
      </c>
      <c r="J182">
        <f t="shared" si="94"/>
        <v>1</v>
      </c>
      <c r="K182">
        <f t="shared" ca="1" si="95"/>
        <v>49.98</v>
      </c>
      <c r="L182">
        <f t="shared" ca="1" si="96"/>
        <v>1.2952377570598577</v>
      </c>
      <c r="M182">
        <f t="shared" ca="1" si="69"/>
        <v>7.771426542359146</v>
      </c>
      <c r="N182">
        <f t="shared" ca="1" si="70"/>
        <v>0.90465615431714563</v>
      </c>
      <c r="O182">
        <f t="shared" ca="1" si="71"/>
        <v>6.4312516791579597</v>
      </c>
      <c r="P182">
        <f t="shared" ca="1" si="72"/>
        <v>635.28723775705987</v>
      </c>
      <c r="Q182">
        <f t="shared" ca="1" si="73"/>
        <v>637.39534163884741</v>
      </c>
      <c r="R182">
        <f t="shared" ca="1" si="74"/>
        <v>1.0636419880419691E-2</v>
      </c>
      <c r="S182">
        <f t="shared" ca="1" si="75"/>
        <v>1.8042065446070223</v>
      </c>
      <c r="T182">
        <f t="shared" ca="1" si="76"/>
        <v>37.798871463888851</v>
      </c>
      <c r="U182">
        <f t="shared" ca="1" si="97"/>
        <v>-8.9175003978425593E-3</v>
      </c>
      <c r="V182">
        <f t="shared" ca="1" si="98"/>
        <v>0</v>
      </c>
      <c r="W182">
        <f t="shared" ca="1" si="77"/>
        <v>7.5789823711511985</v>
      </c>
      <c r="X182">
        <f t="shared" ca="1" si="78"/>
        <v>45.473894226907191</v>
      </c>
      <c r="Y182">
        <f t="shared" ca="1" si="79"/>
        <v>2.149256546211578</v>
      </c>
      <c r="Z182">
        <f t="shared" ca="1" si="80"/>
        <v>1.0990921461577072</v>
      </c>
      <c r="AA182">
        <f t="shared" ca="1" si="81"/>
        <v>641.5709823711511</v>
      </c>
      <c r="AB182">
        <f t="shared" ca="1" si="82"/>
        <v>641.63255237857948</v>
      </c>
      <c r="AC182">
        <f t="shared" ca="1" si="83"/>
        <v>9.799405207921549E-5</v>
      </c>
      <c r="AD182">
        <f t="shared" ca="1" si="84"/>
        <v>0.12746593980805773</v>
      </c>
      <c r="AE182">
        <f t="shared" ca="1" si="85"/>
        <v>177.92257735736143</v>
      </c>
      <c r="AF182">
        <f t="shared" ca="1" si="86"/>
        <v>-1.8937966135581519E-3</v>
      </c>
      <c r="AG182">
        <f t="shared" ca="1" si="87"/>
        <v>0</v>
      </c>
      <c r="AH182">
        <f ca="1"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+99)&gt;=IFERROR(AE182,-1E+99)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>1.9195834568141124</v>
      </c>
      <c r="AI182">
        <f t="shared" ca="1" si="88"/>
        <v>635.91158345681413</v>
      </c>
      <c r="AJ182">
        <f t="shared" ca="1" si="89"/>
        <v>636.87137518522115</v>
      </c>
      <c r="AM182">
        <v>0</v>
      </c>
      <c r="AN182">
        <v>0</v>
      </c>
      <c r="AO182">
        <f t="shared" si="90"/>
        <v>0</v>
      </c>
      <c r="AP182">
        <f t="shared" si="99"/>
        <v>0</v>
      </c>
      <c r="AQ182">
        <f t="shared" ca="1" si="91"/>
        <v>1.0000000000000002</v>
      </c>
      <c r="AR182" t="str">
        <f t="shared" ca="1" si="92"/>
        <v>Supercritical</v>
      </c>
      <c r="AS182">
        <f t="shared" ca="1" si="93"/>
        <v>3.4344613202694761E-3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190</v>
      </c>
      <c r="I183">
        <v>0.08</v>
      </c>
      <c r="J183">
        <f t="shared" si="94"/>
        <v>1</v>
      </c>
      <c r="K183">
        <f t="shared" ca="1" si="95"/>
        <v>49.98</v>
      </c>
      <c r="L183">
        <f t="shared" ca="1" si="96"/>
        <v>1.2952377570598577</v>
      </c>
      <c r="M183">
        <f t="shared" ca="1" si="69"/>
        <v>7.771426542359146</v>
      </c>
      <c r="N183">
        <f t="shared" ca="1" si="70"/>
        <v>0.90465615431714563</v>
      </c>
      <c r="O183">
        <f t="shared" ca="1" si="71"/>
        <v>6.4312516791579597</v>
      </c>
      <c r="P183">
        <f t="shared" ca="1" si="72"/>
        <v>635.28523775705992</v>
      </c>
      <c r="Q183">
        <f t="shared" ca="1" si="73"/>
        <v>637.39334163884746</v>
      </c>
      <c r="R183">
        <f t="shared" ca="1" si="74"/>
        <v>1.0636419880419691E-2</v>
      </c>
      <c r="S183">
        <f t="shared" ca="1" si="75"/>
        <v>1.8042065446070223</v>
      </c>
      <c r="T183">
        <f t="shared" ca="1" si="76"/>
        <v>37.798871463888851</v>
      </c>
      <c r="U183">
        <f t="shared" ca="1" si="97"/>
        <v>-8.9175003979562462E-3</v>
      </c>
      <c r="V183">
        <f t="shared" ca="1" si="98"/>
        <v>0</v>
      </c>
      <c r="W183">
        <f t="shared" ca="1" si="77"/>
        <v>7.5787148356887535</v>
      </c>
      <c r="X183">
        <f t="shared" ca="1" si="78"/>
        <v>45.472289014132521</v>
      </c>
      <c r="Y183">
        <f t="shared" ca="1" si="79"/>
        <v>2.1492350309285908</v>
      </c>
      <c r="Z183">
        <f t="shared" ca="1" si="80"/>
        <v>1.0991309451007956</v>
      </c>
      <c r="AA183">
        <f t="shared" ca="1" si="81"/>
        <v>641.56871483568875</v>
      </c>
      <c r="AB183">
        <f t="shared" ca="1" si="82"/>
        <v>641.63028919014732</v>
      </c>
      <c r="AC183">
        <f t="shared" ca="1" si="83"/>
        <v>9.800227883404193E-5</v>
      </c>
      <c r="AD183">
        <f t="shared" ca="1" si="84"/>
        <v>0.12747268936141437</v>
      </c>
      <c r="AE183">
        <f t="shared" ca="1" si="85"/>
        <v>177.91060936566865</v>
      </c>
      <c r="AF183">
        <f t="shared" ca="1" si="86"/>
        <v>-1.8971743967313159E-3</v>
      </c>
      <c r="AG183">
        <f t="shared" ca="1" si="87"/>
        <v>0</v>
      </c>
      <c r="AH183">
        <f ca="1"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+99)&gt;=IFERROR(AE183,-1E+99)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>1.9195834568141124</v>
      </c>
      <c r="AI183">
        <f t="shared" ca="1" si="88"/>
        <v>635.90958345681418</v>
      </c>
      <c r="AJ183">
        <f t="shared" ca="1" si="89"/>
        <v>636.8693751852212</v>
      </c>
      <c r="AM183">
        <v>0</v>
      </c>
      <c r="AN183">
        <v>0</v>
      </c>
      <c r="AO183">
        <f t="shared" si="90"/>
        <v>0</v>
      </c>
      <c r="AP183">
        <f t="shared" si="99"/>
        <v>0</v>
      </c>
      <c r="AQ183">
        <f t="shared" ca="1" si="91"/>
        <v>1.0000000000000002</v>
      </c>
      <c r="AR183" t="str">
        <f t="shared" ca="1" si="92"/>
        <v>Supercritical</v>
      </c>
      <c r="AS183">
        <f t="shared" ca="1" si="93"/>
        <v>3.4344613202694761E-3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190</v>
      </c>
      <c r="I184">
        <v>4.7E-2</v>
      </c>
      <c r="J184">
        <f t="shared" si="94"/>
        <v>1</v>
      </c>
      <c r="K184">
        <f t="shared" ca="1" si="95"/>
        <v>49.98</v>
      </c>
      <c r="L184">
        <f t="shared" ca="1" si="96"/>
        <v>1.2952377570598577</v>
      </c>
      <c r="M184">
        <f t="shared" ca="1" si="69"/>
        <v>7.771426542359146</v>
      </c>
      <c r="N184">
        <f t="shared" ca="1" si="70"/>
        <v>0.90465615431714563</v>
      </c>
      <c r="O184">
        <f t="shared" ca="1" si="71"/>
        <v>6.4312516791579597</v>
      </c>
      <c r="P184">
        <f t="shared" ca="1" si="72"/>
        <v>635.28323775705996</v>
      </c>
      <c r="Q184">
        <f t="shared" ca="1" si="73"/>
        <v>637.39134163884751</v>
      </c>
      <c r="R184">
        <f t="shared" ca="1" si="74"/>
        <v>1.0636419880419691E-2</v>
      </c>
      <c r="S184">
        <f t="shared" ca="1" si="75"/>
        <v>1.8042065446070223</v>
      </c>
      <c r="T184">
        <f t="shared" ca="1" si="76"/>
        <v>37.798871463888851</v>
      </c>
      <c r="U184">
        <f t="shared" ca="1" si="97"/>
        <v>-8.8015546845099379E-3</v>
      </c>
      <c r="V184">
        <f t="shared" ca="1" si="98"/>
        <v>0</v>
      </c>
      <c r="W184">
        <f t="shared" ca="1" si="77"/>
        <v>7.5784499227555751</v>
      </c>
      <c r="X184">
        <f t="shared" ca="1" si="78"/>
        <v>45.470699536533452</v>
      </c>
      <c r="Y184">
        <f t="shared" ca="1" si="79"/>
        <v>2.1492137254778827</v>
      </c>
      <c r="Z184">
        <f t="shared" ca="1" si="80"/>
        <v>1.0991693664145974</v>
      </c>
      <c r="AA184">
        <f t="shared" ca="1" si="81"/>
        <v>641.56644992275562</v>
      </c>
      <c r="AB184">
        <f t="shared" ca="1" si="82"/>
        <v>641.62802858208613</v>
      </c>
      <c r="AC184">
        <f t="shared" ca="1" si="83"/>
        <v>9.8010425945031719E-5</v>
      </c>
      <c r="AD184">
        <f t="shared" ca="1" si="84"/>
        <v>0.12747937333890799</v>
      </c>
      <c r="AE184">
        <f t="shared" ca="1" si="85"/>
        <v>177.89875912770071</v>
      </c>
      <c r="AF184">
        <f t="shared" ca="1" si="86"/>
        <v>-1.9004547282293061E-3</v>
      </c>
      <c r="AG184">
        <f t="shared" ca="1" si="87"/>
        <v>0</v>
      </c>
      <c r="AH184">
        <f ca="1"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+99)&gt;=IFERROR(AE184,-1E+99)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>1.9195834568141124</v>
      </c>
      <c r="AI184">
        <f t="shared" ca="1" si="88"/>
        <v>635.90758345681422</v>
      </c>
      <c r="AJ184">
        <f t="shared" ca="1" si="89"/>
        <v>636.86737518522125</v>
      </c>
      <c r="AM184">
        <v>0</v>
      </c>
      <c r="AN184">
        <v>0</v>
      </c>
      <c r="AO184">
        <f t="shared" si="90"/>
        <v>0</v>
      </c>
      <c r="AP184">
        <f t="shared" si="99"/>
        <v>0</v>
      </c>
      <c r="AQ184">
        <f t="shared" ca="1" si="91"/>
        <v>1.0000000000000002</v>
      </c>
      <c r="AR184" t="str">
        <f t="shared" ca="1" si="92"/>
        <v>Supercritical</v>
      </c>
      <c r="AS184">
        <f t="shared" ca="1" si="93"/>
        <v>3.4344613202694761E-3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190</v>
      </c>
      <c r="I185">
        <v>1.4E-2</v>
      </c>
      <c r="J185">
        <f t="shared" si="94"/>
        <v>1.0009999999999977</v>
      </c>
      <c r="K185">
        <f t="shared" ca="1" si="95"/>
        <v>49.98</v>
      </c>
      <c r="L185">
        <f t="shared" ca="1" si="96"/>
        <v>1.2952377570598577</v>
      </c>
      <c r="M185">
        <f t="shared" ca="1" si="69"/>
        <v>7.771426542359146</v>
      </c>
      <c r="N185">
        <f t="shared" ca="1" si="70"/>
        <v>0.90465615431714563</v>
      </c>
      <c r="O185">
        <f t="shared" ca="1" si="71"/>
        <v>6.4312516791579597</v>
      </c>
      <c r="P185">
        <f t="shared" ca="1" si="72"/>
        <v>635.2812377570599</v>
      </c>
      <c r="Q185">
        <f t="shared" ca="1" si="73"/>
        <v>637.38934163884744</v>
      </c>
      <c r="R185">
        <f t="shared" ca="1" si="74"/>
        <v>1.0636419880419691E-2</v>
      </c>
      <c r="S185">
        <f t="shared" ca="1" si="75"/>
        <v>1.8042065446070223</v>
      </c>
      <c r="T185">
        <f t="shared" ca="1" si="76"/>
        <v>37.798871463888851</v>
      </c>
      <c r="U185">
        <f t="shared" ca="1" si="97"/>
        <v>-8.6962453907517556E-3</v>
      </c>
      <c r="V185">
        <f t="shared" ca="1" si="98"/>
        <v>0</v>
      </c>
      <c r="W185">
        <f t="shared" ca="1" si="77"/>
        <v>7.578187609085953</v>
      </c>
      <c r="X185">
        <f t="shared" ca="1" si="78"/>
        <v>45.469125654515722</v>
      </c>
      <c r="Y185">
        <f t="shared" ca="1" si="79"/>
        <v>2.1491926280197942</v>
      </c>
      <c r="Z185">
        <f t="shared" ca="1" si="80"/>
        <v>1.099207413394286</v>
      </c>
      <c r="AA185">
        <f t="shared" ca="1" si="81"/>
        <v>641.56418760908593</v>
      </c>
      <c r="AB185">
        <f t="shared" ca="1" si="82"/>
        <v>641.62577053149471</v>
      </c>
      <c r="AC185">
        <f t="shared" ca="1" si="83"/>
        <v>9.8018494098451223E-5</v>
      </c>
      <c r="AD185">
        <f t="shared" ca="1" si="84"/>
        <v>0.12748599231035274</v>
      </c>
      <c r="AE185">
        <f t="shared" ca="1" si="85"/>
        <v>177.88702558986904</v>
      </c>
      <c r="AF185">
        <f t="shared" ca="1" si="86"/>
        <v>-6.2398692463716543E-2</v>
      </c>
      <c r="AG185">
        <f t="shared" ca="1" si="87"/>
        <v>0</v>
      </c>
      <c r="AH185">
        <f ca="1"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+99)&gt;=IFERROR(AE185,-1E+99)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>1.9195834568141124</v>
      </c>
      <c r="AI185">
        <f t="shared" ca="1" si="88"/>
        <v>635.90558345681416</v>
      </c>
      <c r="AJ185">
        <f t="shared" ca="1" si="89"/>
        <v>636.86537518522118</v>
      </c>
      <c r="AM185">
        <v>0</v>
      </c>
      <c r="AN185">
        <v>0</v>
      </c>
      <c r="AO185">
        <f t="shared" si="90"/>
        <v>0</v>
      </c>
      <c r="AP185">
        <f t="shared" si="99"/>
        <v>0</v>
      </c>
      <c r="AQ185">
        <f t="shared" ca="1" si="91"/>
        <v>1.0000000000000002</v>
      </c>
      <c r="AR185" t="str">
        <f t="shared" ca="1" si="92"/>
        <v>Supercritical</v>
      </c>
      <c r="AS185">
        <f t="shared" ca="1" si="93"/>
        <v>3.4344613202694761E-3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190</v>
      </c>
      <c r="I186">
        <v>3.3000000000000002E-2</v>
      </c>
      <c r="J186">
        <f t="shared" si="94"/>
        <v>0.99900000000000233</v>
      </c>
      <c r="K186">
        <f t="shared" ca="1" si="95"/>
        <v>49.98</v>
      </c>
      <c r="L186">
        <f t="shared" ca="1" si="96"/>
        <v>1.2952377570598577</v>
      </c>
      <c r="M186">
        <f t="shared" ca="1" si="69"/>
        <v>7.771426542359146</v>
      </c>
      <c r="N186">
        <f t="shared" ca="1" si="70"/>
        <v>0.90465615431714563</v>
      </c>
      <c r="O186">
        <f t="shared" ca="1" si="71"/>
        <v>6.4312516791579597</v>
      </c>
      <c r="P186">
        <f t="shared" ca="1" si="72"/>
        <v>635.2187377570599</v>
      </c>
      <c r="Q186">
        <f t="shared" ca="1" si="73"/>
        <v>637.32684163884744</v>
      </c>
      <c r="R186">
        <f t="shared" ca="1" si="74"/>
        <v>1.0636419880419691E-2</v>
      </c>
      <c r="S186">
        <f t="shared" ca="1" si="75"/>
        <v>1.8042065446070223</v>
      </c>
      <c r="T186">
        <f t="shared" ca="1" si="76"/>
        <v>37.798871463888851</v>
      </c>
      <c r="U186">
        <f t="shared" ca="1" si="97"/>
        <v>5.1758270825985164E-2</v>
      </c>
      <c r="V186">
        <f t="shared" ca="1" si="98"/>
        <v>0</v>
      </c>
      <c r="W186">
        <f t="shared" ca="1" si="77"/>
        <v>7.577927871628229</v>
      </c>
      <c r="X186">
        <f t="shared" ca="1" si="78"/>
        <v>45.467567229769372</v>
      </c>
      <c r="Y186">
        <f t="shared" ca="1" si="79"/>
        <v>2.1491717367312071</v>
      </c>
      <c r="Z186">
        <f t="shared" ca="1" si="80"/>
        <v>1.0992450893056833</v>
      </c>
      <c r="AA186">
        <f t="shared" ca="1" si="81"/>
        <v>641.50142787162827</v>
      </c>
      <c r="AB186">
        <f t="shared" ca="1" si="82"/>
        <v>641.5630150156835</v>
      </c>
      <c r="AC186">
        <f t="shared" ca="1" si="83"/>
        <v>9.8026483974607474E-5</v>
      </c>
      <c r="AD186">
        <f t="shared" ca="1" si="84"/>
        <v>0.12749254684052996</v>
      </c>
      <c r="AE186">
        <f t="shared" ca="1" si="85"/>
        <v>177.87540770843674</v>
      </c>
      <c r="AF186">
        <f t="shared" ca="1" si="86"/>
        <v>-6.2393761896828437E-2</v>
      </c>
      <c r="AG186">
        <f t="shared" ca="1" si="87"/>
        <v>0</v>
      </c>
      <c r="AH186">
        <f ca="1"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+99)&gt;=IFERROR(AE186,-1E+99)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>1.9195834568141124</v>
      </c>
      <c r="AI186">
        <f t="shared" ca="1" si="88"/>
        <v>635.84308345681416</v>
      </c>
      <c r="AJ186">
        <f t="shared" ca="1" si="89"/>
        <v>636.80287518522118</v>
      </c>
      <c r="AM186">
        <v>0</v>
      </c>
      <c r="AN186">
        <v>0</v>
      </c>
      <c r="AO186">
        <f t="shared" si="90"/>
        <v>0</v>
      </c>
      <c r="AP186">
        <f t="shared" si="99"/>
        <v>0</v>
      </c>
      <c r="AQ186">
        <f t="shared" ca="1" si="91"/>
        <v>1.0000000000000002</v>
      </c>
      <c r="AR186" t="str">
        <f t="shared" ca="1" si="92"/>
        <v>Supercritical</v>
      </c>
      <c r="AS186">
        <f t="shared" ca="1" si="93"/>
        <v>3.4344613202694761E-3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190</v>
      </c>
      <c r="I187">
        <v>0.08</v>
      </c>
      <c r="J187">
        <f t="shared" si="94"/>
        <v>1</v>
      </c>
      <c r="K187">
        <f t="shared" ca="1" si="95"/>
        <v>49.98</v>
      </c>
      <c r="L187">
        <f t="shared" ca="1" si="96"/>
        <v>1.2952377570598577</v>
      </c>
      <c r="M187">
        <f t="shared" ca="1" si="69"/>
        <v>7.771426542359146</v>
      </c>
      <c r="N187">
        <f t="shared" ca="1" si="70"/>
        <v>0.90465615431714563</v>
      </c>
      <c r="O187">
        <f t="shared" ca="1" si="71"/>
        <v>6.4312516791579597</v>
      </c>
      <c r="P187">
        <f t="shared" ca="1" si="72"/>
        <v>635.1562377570599</v>
      </c>
      <c r="Q187">
        <f t="shared" ca="1" si="73"/>
        <v>637.26434163884744</v>
      </c>
      <c r="R187">
        <f t="shared" ca="1" si="74"/>
        <v>1.0636419880419691E-2</v>
      </c>
      <c r="S187">
        <f t="shared" ca="1" si="75"/>
        <v>1.8042065446070223</v>
      </c>
      <c r="T187">
        <f t="shared" ca="1" si="76"/>
        <v>37.798871463888851</v>
      </c>
      <c r="U187">
        <f t="shared" ca="1" si="97"/>
        <v>5.1582499602091048E-2</v>
      </c>
      <c r="V187">
        <f t="shared" ca="1" si="98"/>
        <v>0</v>
      </c>
      <c r="W187">
        <f t="shared" ca="1" si="77"/>
        <v>7.5776706875427893</v>
      </c>
      <c r="X187">
        <f t="shared" ca="1" si="78"/>
        <v>45.466024125256737</v>
      </c>
      <c r="Y187">
        <f t="shared" ca="1" si="79"/>
        <v>2.1491510498053978</v>
      </c>
      <c r="Z187">
        <f t="shared" ca="1" si="80"/>
        <v>1.0992823973855175</v>
      </c>
      <c r="AA187">
        <f t="shared" ca="1" si="81"/>
        <v>641.43867068754275</v>
      </c>
      <c r="AB187">
        <f t="shared" ca="1" si="82"/>
        <v>641.50026201217077</v>
      </c>
      <c r="AC187">
        <f t="shared" ca="1" si="83"/>
        <v>9.8034396247897738E-5</v>
      </c>
      <c r="AD187">
        <f t="shared" ca="1" si="84"/>
        <v>0.12749903748923119</v>
      </c>
      <c r="AE187">
        <f t="shared" ca="1" si="85"/>
        <v>177.86390444942333</v>
      </c>
      <c r="AF187">
        <f t="shared" ca="1" si="86"/>
        <v>-6.2393753427159027E-2</v>
      </c>
      <c r="AG187">
        <f t="shared" ca="1" si="87"/>
        <v>0</v>
      </c>
      <c r="AH187">
        <f ca="1"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+99)&gt;=IFERROR(AE187,-1E+99)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>1.9195834568141124</v>
      </c>
      <c r="AI187">
        <f t="shared" ca="1" si="88"/>
        <v>635.78058345681416</v>
      </c>
      <c r="AJ187">
        <f t="shared" ca="1" si="89"/>
        <v>636.74037518522118</v>
      </c>
      <c r="AM187">
        <v>0</v>
      </c>
      <c r="AN187">
        <v>0</v>
      </c>
      <c r="AO187">
        <f t="shared" si="90"/>
        <v>0</v>
      </c>
      <c r="AP187">
        <f t="shared" si="99"/>
        <v>0</v>
      </c>
      <c r="AQ187">
        <f t="shared" ca="1" si="91"/>
        <v>1.0000000000000002</v>
      </c>
      <c r="AR187" t="str">
        <f t="shared" ca="1" si="92"/>
        <v>Supercritical</v>
      </c>
      <c r="AS187">
        <f t="shared" ca="1" si="93"/>
        <v>3.4344613202694761E-3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190</v>
      </c>
      <c r="I188">
        <v>0.08</v>
      </c>
      <c r="J188">
        <f t="shared" si="94"/>
        <v>1</v>
      </c>
      <c r="K188">
        <f t="shared" ca="1" si="95"/>
        <v>49.98</v>
      </c>
      <c r="L188">
        <f t="shared" ca="1" si="96"/>
        <v>1.2952377570598577</v>
      </c>
      <c r="M188">
        <f t="shared" ca="1" si="69"/>
        <v>7.771426542359146</v>
      </c>
      <c r="N188">
        <f t="shared" ca="1" si="70"/>
        <v>0.90465615431714563</v>
      </c>
      <c r="O188">
        <f t="shared" ca="1" si="71"/>
        <v>6.4312516791579597</v>
      </c>
      <c r="P188">
        <f t="shared" ca="1" si="72"/>
        <v>635.0937377570599</v>
      </c>
      <c r="Q188">
        <f t="shared" ca="1" si="73"/>
        <v>637.20184163884744</v>
      </c>
      <c r="R188">
        <f t="shared" ca="1" si="74"/>
        <v>1.0636419880419691E-2</v>
      </c>
      <c r="S188">
        <f t="shared" ca="1" si="75"/>
        <v>1.8042065446070223</v>
      </c>
      <c r="T188">
        <f t="shared" ca="1" si="76"/>
        <v>37.798871463888851</v>
      </c>
      <c r="U188">
        <f t="shared" ca="1" si="97"/>
        <v>5.1582499602091048E-2</v>
      </c>
      <c r="V188">
        <f t="shared" ca="1" si="98"/>
        <v>0</v>
      </c>
      <c r="W188">
        <f t="shared" ca="1" si="77"/>
        <v>7.5774160342000645</v>
      </c>
      <c r="X188">
        <f t="shared" ca="1" si="78"/>
        <v>45.46449620520039</v>
      </c>
      <c r="Y188">
        <f t="shared" ca="1" si="79"/>
        <v>2.1491305654518826</v>
      </c>
      <c r="Z188">
        <f t="shared" ca="1" si="80"/>
        <v>1.0993193408416808</v>
      </c>
      <c r="AA188">
        <f t="shared" ca="1" si="81"/>
        <v>641.37591603420003</v>
      </c>
      <c r="AB188">
        <f t="shared" ca="1" si="82"/>
        <v>641.43751149868262</v>
      </c>
      <c r="AC188">
        <f t="shared" ca="1" si="83"/>
        <v>9.8042231586859777E-5</v>
      </c>
      <c r="AD188">
        <f t="shared" ca="1" si="84"/>
        <v>0.12750546481130182</v>
      </c>
      <c r="AE188">
        <f t="shared" ca="1" si="85"/>
        <v>177.85251478851004</v>
      </c>
      <c r="AF188">
        <f t="shared" ca="1" si="86"/>
        <v>-6.2371127497954149E-2</v>
      </c>
      <c r="AG188">
        <f t="shared" ca="1" si="87"/>
        <v>0</v>
      </c>
      <c r="AH188">
        <f ca="1"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+99)&gt;=IFERROR(AE188,-1E+99)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>1.9195834568141124</v>
      </c>
      <c r="AI188">
        <f t="shared" ca="1" si="88"/>
        <v>635.71808345681416</v>
      </c>
      <c r="AJ188">
        <f t="shared" ca="1" si="89"/>
        <v>636.67787518522118</v>
      </c>
      <c r="AM188">
        <v>0</v>
      </c>
      <c r="AN188">
        <v>0</v>
      </c>
      <c r="AO188">
        <f t="shared" si="90"/>
        <v>0</v>
      </c>
      <c r="AP188">
        <f t="shared" si="99"/>
        <v>0</v>
      </c>
      <c r="AQ188">
        <f t="shared" ca="1" si="91"/>
        <v>1.0000000000000002</v>
      </c>
      <c r="AR188" t="str">
        <f t="shared" ca="1" si="92"/>
        <v>Supercritical</v>
      </c>
      <c r="AS188">
        <f t="shared" ca="1" si="93"/>
        <v>3.4344613202694761E-3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190</v>
      </c>
      <c r="I189">
        <v>0.08</v>
      </c>
      <c r="J189">
        <f t="shared" si="94"/>
        <v>1</v>
      </c>
      <c r="K189">
        <f t="shared" ca="1" si="95"/>
        <v>49.98</v>
      </c>
      <c r="L189">
        <f t="shared" ca="1" si="96"/>
        <v>1.2952377570598577</v>
      </c>
      <c r="M189">
        <f t="shared" ca="1" si="69"/>
        <v>7.7701313046020859</v>
      </c>
      <c r="N189">
        <f t="shared" ca="1" si="70"/>
        <v>0.90461068220396457</v>
      </c>
      <c r="O189">
        <f t="shared" ca="1" si="71"/>
        <v>6.4323237331134795</v>
      </c>
      <c r="P189">
        <f t="shared" ca="1" si="72"/>
        <v>635.0312377570599</v>
      </c>
      <c r="Q189">
        <f t="shared" ca="1" si="73"/>
        <v>637.14004451585572</v>
      </c>
      <c r="R189">
        <f t="shared" ca="1" si="74"/>
        <v>1.0640679365916559E-2</v>
      </c>
      <c r="S189">
        <f t="shared" ca="1" si="75"/>
        <v>1.8045072958229931</v>
      </c>
      <c r="T189">
        <f t="shared" ca="1" si="76"/>
        <v>37.80349454526916</v>
      </c>
      <c r="U189">
        <f t="shared" ca="1" si="97"/>
        <v>5.0807111433186947E-2</v>
      </c>
      <c r="V189">
        <f t="shared" ca="1" si="98"/>
        <v>0</v>
      </c>
      <c r="W189">
        <f t="shared" ca="1" si="77"/>
        <v>7.5771638891785535</v>
      </c>
      <c r="X189">
        <f t="shared" ca="1" si="78"/>
        <v>45.45540617118214</v>
      </c>
      <c r="Y189">
        <f t="shared" ca="1" si="79"/>
        <v>2.1488536767103641</v>
      </c>
      <c r="Z189">
        <f t="shared" ca="1" si="80"/>
        <v>1.0995391793833835</v>
      </c>
      <c r="AA189">
        <f t="shared" ca="1" si="81"/>
        <v>641.31316388917855</v>
      </c>
      <c r="AB189">
        <f t="shared" ca="1" si="82"/>
        <v>641.3747839914721</v>
      </c>
      <c r="AC189">
        <f t="shared" ca="1" si="83"/>
        <v>9.8098299181838952E-5</v>
      </c>
      <c r="AD189">
        <f t="shared" ca="1" si="84"/>
        <v>0.12753308487082946</v>
      </c>
      <c r="AE189">
        <f t="shared" ca="1" si="85"/>
        <v>177.81346466023717</v>
      </c>
      <c r="AF189">
        <f t="shared" ca="1" si="86"/>
        <v>-1.893685687150537E-3</v>
      </c>
      <c r="AG189">
        <f t="shared" ca="1" si="87"/>
        <v>0</v>
      </c>
      <c r="AH189">
        <f ca="1"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+99)&gt;=IFERROR(AE189,-1E+99)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>1.9197967734924604</v>
      </c>
      <c r="AI189">
        <f t="shared" ca="1" si="88"/>
        <v>635.6557967734924</v>
      </c>
      <c r="AJ189">
        <f t="shared" ca="1" si="89"/>
        <v>636.6156951602386</v>
      </c>
      <c r="AM189">
        <v>0</v>
      </c>
      <c r="AN189">
        <v>0</v>
      </c>
      <c r="AO189">
        <f t="shared" si="90"/>
        <v>0</v>
      </c>
      <c r="AP189">
        <f t="shared" si="99"/>
        <v>0</v>
      </c>
      <c r="AQ189">
        <f t="shared" ca="1" si="91"/>
        <v>1.0000000000000002</v>
      </c>
      <c r="AR189" t="str">
        <f t="shared" ca="1" si="92"/>
        <v>Supercritical</v>
      </c>
      <c r="AS189">
        <f t="shared" ca="1" si="93"/>
        <v>3.4348305440876159E-3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190</v>
      </c>
      <c r="I190">
        <v>0.08</v>
      </c>
      <c r="J190">
        <f t="shared" si="94"/>
        <v>1</v>
      </c>
      <c r="K190">
        <f t="shared" ca="1" si="95"/>
        <v>49.98</v>
      </c>
      <c r="L190">
        <f t="shared" ca="1" si="96"/>
        <v>1.2952377570598577</v>
      </c>
      <c r="M190">
        <f t="shared" ca="1" si="69"/>
        <v>7.7701313046020859</v>
      </c>
      <c r="N190">
        <f t="shared" ca="1" si="70"/>
        <v>0.90461068220396457</v>
      </c>
      <c r="O190">
        <f t="shared" ca="1" si="71"/>
        <v>6.4323237331134795</v>
      </c>
      <c r="P190">
        <f t="shared" ca="1" si="72"/>
        <v>635.02923775705995</v>
      </c>
      <c r="Q190">
        <f t="shared" ca="1" si="73"/>
        <v>637.13804451585577</v>
      </c>
      <c r="R190">
        <f t="shared" ca="1" si="74"/>
        <v>1.0640679365916559E-2</v>
      </c>
      <c r="S190">
        <f t="shared" ca="1" si="75"/>
        <v>1.8045072958229931</v>
      </c>
      <c r="T190">
        <f t="shared" ca="1" si="76"/>
        <v>37.80349454526916</v>
      </c>
      <c r="U190">
        <f t="shared" ca="1" si="97"/>
        <v>-8.9218536004409543E-3</v>
      </c>
      <c r="V190">
        <f t="shared" ca="1" si="98"/>
        <v>0</v>
      </c>
      <c r="W190">
        <f t="shared" ca="1" si="77"/>
        <v>7.576914230262874</v>
      </c>
      <c r="X190">
        <f t="shared" ca="1" si="78"/>
        <v>45.453908467346977</v>
      </c>
      <c r="Y190">
        <f t="shared" ca="1" si="79"/>
        <v>2.1488335969901415</v>
      </c>
      <c r="Z190">
        <f t="shared" ca="1" si="80"/>
        <v>1.0995754091401064</v>
      </c>
      <c r="AA190">
        <f t="shared" ca="1" si="81"/>
        <v>641.31091423026294</v>
      </c>
      <c r="AB190">
        <f t="shared" ca="1" si="82"/>
        <v>641.37253839338143</v>
      </c>
      <c r="AC190">
        <f t="shared" ca="1" si="83"/>
        <v>9.810598627418176E-5</v>
      </c>
      <c r="AD190">
        <f t="shared" ca="1" si="84"/>
        <v>0.12753938823516608</v>
      </c>
      <c r="AE190">
        <f t="shared" ca="1" si="85"/>
        <v>177.80230108318713</v>
      </c>
      <c r="AF190">
        <f t="shared" ca="1" si="86"/>
        <v>-1.8936774587245964E-3</v>
      </c>
      <c r="AG190">
        <f t="shared" ca="1" si="87"/>
        <v>0</v>
      </c>
      <c r="AH190">
        <f ca="1"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+99)&gt;=IFERROR(AE190,-1E+99)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>1.9197967734924604</v>
      </c>
      <c r="AI190">
        <f t="shared" ca="1" si="88"/>
        <v>635.65379677349245</v>
      </c>
      <c r="AJ190">
        <f t="shared" ca="1" si="89"/>
        <v>636.61369516023865</v>
      </c>
      <c r="AM190">
        <v>0</v>
      </c>
      <c r="AN190">
        <v>0</v>
      </c>
      <c r="AO190">
        <f t="shared" si="90"/>
        <v>0</v>
      </c>
      <c r="AP190">
        <f t="shared" si="99"/>
        <v>0</v>
      </c>
      <c r="AQ190">
        <f t="shared" ca="1" si="91"/>
        <v>1.0000000000000002</v>
      </c>
      <c r="AR190" t="str">
        <f t="shared" ca="1" si="92"/>
        <v>Supercritical</v>
      </c>
      <c r="AS190">
        <f t="shared" ca="1" si="93"/>
        <v>3.4348305440876159E-3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190</v>
      </c>
      <c r="I191">
        <v>0.08</v>
      </c>
      <c r="J191">
        <f t="shared" si="94"/>
        <v>1</v>
      </c>
      <c r="K191">
        <f t="shared" ca="1" si="95"/>
        <v>49.98</v>
      </c>
      <c r="L191">
        <f t="shared" ca="1" si="96"/>
        <v>1.2952377570598577</v>
      </c>
      <c r="M191">
        <f t="shared" ca="1" si="69"/>
        <v>7.7701313046020859</v>
      </c>
      <c r="N191">
        <f t="shared" ca="1" si="70"/>
        <v>0.90461068220396457</v>
      </c>
      <c r="O191">
        <f t="shared" ca="1" si="71"/>
        <v>6.4323237331134795</v>
      </c>
      <c r="P191">
        <f t="shared" ca="1" si="72"/>
        <v>635.02723775705988</v>
      </c>
      <c r="Q191">
        <f t="shared" ca="1" si="73"/>
        <v>637.1360445158557</v>
      </c>
      <c r="R191">
        <f t="shared" ca="1" si="74"/>
        <v>1.0640679365916559E-2</v>
      </c>
      <c r="S191">
        <f t="shared" ca="1" si="75"/>
        <v>1.8045072958229931</v>
      </c>
      <c r="T191">
        <f t="shared" ca="1" si="76"/>
        <v>37.80349454526916</v>
      </c>
      <c r="U191">
        <f t="shared" ca="1" si="97"/>
        <v>-8.9218536003272675E-3</v>
      </c>
      <c r="V191">
        <f t="shared" ca="1" si="98"/>
        <v>0</v>
      </c>
      <c r="W191">
        <f t="shared" ca="1" si="77"/>
        <v>7.5766670354418073</v>
      </c>
      <c r="X191">
        <f t="shared" ca="1" si="78"/>
        <v>45.452425545615398</v>
      </c>
      <c r="Y191">
        <f t="shared" ca="1" si="79"/>
        <v>2.1488137145196231</v>
      </c>
      <c r="Z191">
        <f t="shared" ca="1" si="80"/>
        <v>1.0996112836671563</v>
      </c>
      <c r="AA191">
        <f t="shared" ca="1" si="81"/>
        <v>641.30866703544177</v>
      </c>
      <c r="AB191">
        <f t="shared" ca="1" si="82"/>
        <v>641.37029521970112</v>
      </c>
      <c r="AC191">
        <f t="shared" ca="1" si="83"/>
        <v>9.8113598367616714E-5</v>
      </c>
      <c r="AD191">
        <f t="shared" ca="1" si="84"/>
        <v>0.12754562989787618</v>
      </c>
      <c r="AE191">
        <f t="shared" ca="1" si="85"/>
        <v>177.79124806928633</v>
      </c>
      <c r="AF191">
        <f t="shared" ca="1" si="86"/>
        <v>-1.8936693103341895E-3</v>
      </c>
      <c r="AG191">
        <f t="shared" ca="1" si="87"/>
        <v>0</v>
      </c>
      <c r="AH191">
        <f ca="1"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+99)&gt;=IFERROR(AE191,-1E+99)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>1.9197967734924604</v>
      </c>
      <c r="AI191">
        <f t="shared" ca="1" si="88"/>
        <v>635.65179677349238</v>
      </c>
      <c r="AJ191">
        <f t="shared" ca="1" si="89"/>
        <v>636.61169516023858</v>
      </c>
      <c r="AM191">
        <v>0</v>
      </c>
      <c r="AN191">
        <v>0</v>
      </c>
      <c r="AO191">
        <f t="shared" si="90"/>
        <v>0</v>
      </c>
      <c r="AP191">
        <f t="shared" si="99"/>
        <v>0</v>
      </c>
      <c r="AQ191">
        <f t="shared" ca="1" si="91"/>
        <v>1.0000000000000002</v>
      </c>
      <c r="AR191" t="str">
        <f t="shared" ca="1" si="92"/>
        <v>Supercritical</v>
      </c>
      <c r="AS191">
        <f t="shared" ca="1" si="93"/>
        <v>3.4348305440876159E-3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190</v>
      </c>
      <c r="I192">
        <v>0.08</v>
      </c>
      <c r="J192">
        <f t="shared" si="94"/>
        <v>1</v>
      </c>
      <c r="K192">
        <f t="shared" ca="1" si="95"/>
        <v>49.98</v>
      </c>
      <c r="L192">
        <f t="shared" ca="1" si="96"/>
        <v>1.2952377570598577</v>
      </c>
      <c r="M192">
        <f t="shared" ca="1" si="69"/>
        <v>7.7701313046020859</v>
      </c>
      <c r="N192">
        <f t="shared" ca="1" si="70"/>
        <v>0.90461068220396457</v>
      </c>
      <c r="O192">
        <f t="shared" ca="1" si="71"/>
        <v>6.4323237331134795</v>
      </c>
      <c r="P192">
        <f t="shared" ca="1" si="72"/>
        <v>635.02523775705993</v>
      </c>
      <c r="Q192">
        <f t="shared" ca="1" si="73"/>
        <v>637.13404451585575</v>
      </c>
      <c r="R192">
        <f t="shared" ca="1" si="74"/>
        <v>1.0640679365916559E-2</v>
      </c>
      <c r="S192">
        <f t="shared" ca="1" si="75"/>
        <v>1.8045072958229931</v>
      </c>
      <c r="T192">
        <f t="shared" ca="1" si="76"/>
        <v>37.80349454526916</v>
      </c>
      <c r="U192">
        <f t="shared" ca="1" si="97"/>
        <v>-8.9218536004409543E-3</v>
      </c>
      <c r="V192">
        <f t="shared" ca="1" si="98"/>
        <v>0</v>
      </c>
      <c r="W192">
        <f t="shared" ca="1" si="77"/>
        <v>7.5764222829063916</v>
      </c>
      <c r="X192">
        <f t="shared" ca="1" si="78"/>
        <v>45.450957275155439</v>
      </c>
      <c r="Y192">
        <f t="shared" ca="1" si="79"/>
        <v>2.1487940275722677</v>
      </c>
      <c r="Z192">
        <f t="shared" ca="1" si="80"/>
        <v>1.0996468060601277</v>
      </c>
      <c r="AA192">
        <f t="shared" ca="1" si="81"/>
        <v>641.3064222829064</v>
      </c>
      <c r="AB192">
        <f t="shared" ca="1" si="82"/>
        <v>641.36805444896538</v>
      </c>
      <c r="AC192">
        <f t="shared" ca="1" si="83"/>
        <v>9.8121136108036034E-5</v>
      </c>
      <c r="AD192">
        <f t="shared" ca="1" si="84"/>
        <v>0.12755181039453642</v>
      </c>
      <c r="AE192">
        <f t="shared" ca="1" si="85"/>
        <v>177.78030463210587</v>
      </c>
      <c r="AF192">
        <f t="shared" ca="1" si="86"/>
        <v>-1.8936612417519427E-3</v>
      </c>
      <c r="AG192">
        <f t="shared" ca="1" si="87"/>
        <v>0</v>
      </c>
      <c r="AH192">
        <f ca="1"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+99)&gt;=IFERROR(AE192,-1E+99)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>1.9197967734924604</v>
      </c>
      <c r="AI192">
        <f t="shared" ca="1" si="88"/>
        <v>635.64979677349243</v>
      </c>
      <c r="AJ192">
        <f t="shared" ca="1" si="89"/>
        <v>636.60969516023863</v>
      </c>
      <c r="AM192">
        <v>0</v>
      </c>
      <c r="AN192">
        <v>0</v>
      </c>
      <c r="AO192">
        <f t="shared" si="90"/>
        <v>0</v>
      </c>
      <c r="AP192">
        <f t="shared" si="99"/>
        <v>0</v>
      </c>
      <c r="AQ192">
        <f t="shared" ca="1" si="91"/>
        <v>1.0000000000000002</v>
      </c>
      <c r="AR192" t="str">
        <f t="shared" ca="1" si="92"/>
        <v>Supercritical</v>
      </c>
      <c r="AS192">
        <f t="shared" ca="1" si="93"/>
        <v>3.4348305440876159E-3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190</v>
      </c>
      <c r="I193">
        <v>0.08</v>
      </c>
      <c r="J193">
        <f t="shared" si="94"/>
        <v>1</v>
      </c>
      <c r="K193">
        <f t="shared" ca="1" si="95"/>
        <v>49.98</v>
      </c>
      <c r="L193">
        <f t="shared" ca="1" si="96"/>
        <v>1.2952377570598577</v>
      </c>
      <c r="M193">
        <f t="shared" ca="1" si="69"/>
        <v>7.7701313046020859</v>
      </c>
      <c r="N193">
        <f t="shared" ca="1" si="70"/>
        <v>0.90461068220396457</v>
      </c>
      <c r="O193">
        <f t="shared" ca="1" si="71"/>
        <v>6.4323237331134795</v>
      </c>
      <c r="P193">
        <f t="shared" ca="1" si="72"/>
        <v>635.02323775705986</v>
      </c>
      <c r="Q193">
        <f t="shared" ca="1" si="73"/>
        <v>637.13204451585568</v>
      </c>
      <c r="R193">
        <f t="shared" ca="1" si="74"/>
        <v>1.0640679365916559E-2</v>
      </c>
      <c r="S193">
        <f t="shared" ca="1" si="75"/>
        <v>1.8045072958229931</v>
      </c>
      <c r="T193">
        <f t="shared" ca="1" si="76"/>
        <v>37.80349454526916</v>
      </c>
      <c r="U193">
        <f t="shared" ca="1" si="97"/>
        <v>-8.9218536003272675E-3</v>
      </c>
      <c r="V193">
        <f t="shared" ca="1" si="98"/>
        <v>0</v>
      </c>
      <c r="W193">
        <f t="shared" ca="1" si="77"/>
        <v>7.576179951048009</v>
      </c>
      <c r="X193">
        <f t="shared" ca="1" si="78"/>
        <v>45.449503526337004</v>
      </c>
      <c r="Y193">
        <f t="shared" ca="1" si="79"/>
        <v>2.1487745344370568</v>
      </c>
      <c r="Z193">
        <f t="shared" ca="1" si="80"/>
        <v>1.0996819793870283</v>
      </c>
      <c r="AA193">
        <f t="shared" ca="1" si="81"/>
        <v>641.30417995104801</v>
      </c>
      <c r="AB193">
        <f t="shared" ca="1" si="82"/>
        <v>641.36581605990568</v>
      </c>
      <c r="AC193">
        <f t="shared" ca="1" si="83"/>
        <v>9.8128600135711708E-5</v>
      </c>
      <c r="AD193">
        <f t="shared" ca="1" si="84"/>
        <v>0.12755793025598816</v>
      </c>
      <c r="AE193">
        <f t="shared" ca="1" si="85"/>
        <v>177.76946979441786</v>
      </c>
      <c r="AF193">
        <f t="shared" ca="1" si="86"/>
        <v>-1.8936532519546745E-3</v>
      </c>
      <c r="AG193">
        <f t="shared" ca="1" si="87"/>
        <v>0</v>
      </c>
      <c r="AH193">
        <f ca="1"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+99)&gt;=IFERROR(AE193,-1E+99)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>1.9197967734924604</v>
      </c>
      <c r="AI193">
        <f t="shared" ca="1" si="88"/>
        <v>635.64779677349236</v>
      </c>
      <c r="AJ193">
        <f t="shared" ca="1" si="89"/>
        <v>636.60769516023856</v>
      </c>
      <c r="AM193">
        <v>0</v>
      </c>
      <c r="AN193">
        <v>0</v>
      </c>
      <c r="AO193">
        <f t="shared" si="90"/>
        <v>0</v>
      </c>
      <c r="AP193">
        <f t="shared" si="99"/>
        <v>0</v>
      </c>
      <c r="AQ193">
        <f t="shared" ca="1" si="91"/>
        <v>1.0000000000000002</v>
      </c>
      <c r="AR193" t="str">
        <f t="shared" ca="1" si="92"/>
        <v>Supercritical</v>
      </c>
      <c r="AS193">
        <f t="shared" ca="1" si="93"/>
        <v>3.4348305440876159E-3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190</v>
      </c>
      <c r="I194">
        <v>0.08</v>
      </c>
      <c r="J194">
        <f t="shared" si="94"/>
        <v>1</v>
      </c>
      <c r="K194">
        <f t="shared" ca="1" si="95"/>
        <v>49.98</v>
      </c>
      <c r="L194">
        <f t="shared" ca="1" si="96"/>
        <v>1.2952377570598577</v>
      </c>
      <c r="M194">
        <f t="shared" ca="1" si="69"/>
        <v>7.7701313046020859</v>
      </c>
      <c r="N194">
        <f t="shared" ca="1" si="70"/>
        <v>0.90461068220396457</v>
      </c>
      <c r="O194">
        <f t="shared" ca="1" si="71"/>
        <v>6.4323237331134795</v>
      </c>
      <c r="P194">
        <f t="shared" ca="1" si="72"/>
        <v>635.02123775705991</v>
      </c>
      <c r="Q194">
        <f t="shared" ca="1" si="73"/>
        <v>637.13004451585573</v>
      </c>
      <c r="R194">
        <f t="shared" ca="1" si="74"/>
        <v>1.0640679365916559E-2</v>
      </c>
      <c r="S194">
        <f t="shared" ca="1" si="75"/>
        <v>1.8045072958229931</v>
      </c>
      <c r="T194">
        <f t="shared" ca="1" si="76"/>
        <v>37.80349454526916</v>
      </c>
      <c r="U194">
        <f t="shared" ca="1" si="97"/>
        <v>-8.9218536004409543E-3</v>
      </c>
      <c r="V194">
        <f t="shared" ca="1" si="98"/>
        <v>0</v>
      </c>
      <c r="W194">
        <f t="shared" ca="1" si="77"/>
        <v>7.5759400184564969</v>
      </c>
      <c r="X194">
        <f t="shared" ca="1" si="78"/>
        <v>45.448064170720521</v>
      </c>
      <c r="Y194">
        <f t="shared" ca="1" si="79"/>
        <v>2.1487552334183508</v>
      </c>
      <c r="Z194">
        <f t="shared" ca="1" si="80"/>
        <v>1.0997168066885263</v>
      </c>
      <c r="AA194">
        <f t="shared" ca="1" si="81"/>
        <v>641.30194001845655</v>
      </c>
      <c r="AB194">
        <f t="shared" ca="1" si="82"/>
        <v>641.36358003144903</v>
      </c>
      <c r="AC194">
        <f t="shared" ca="1" si="83"/>
        <v>9.8135991085343278E-5</v>
      </c>
      <c r="AD194">
        <f t="shared" ca="1" si="84"/>
        <v>0.12756399000837898</v>
      </c>
      <c r="AE194">
        <f t="shared" ca="1" si="85"/>
        <v>177.75874258810629</v>
      </c>
      <c r="AF194">
        <f t="shared" ca="1" si="86"/>
        <v>-1.8936453404876374E-3</v>
      </c>
      <c r="AG194">
        <f t="shared" ca="1" si="87"/>
        <v>0</v>
      </c>
      <c r="AH194">
        <f ca="1"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+99)&gt;=IFERROR(AE194,-1E+99)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>1.9197967734924604</v>
      </c>
      <c r="AI194">
        <f t="shared" ca="1" si="88"/>
        <v>635.64579677349241</v>
      </c>
      <c r="AJ194">
        <f t="shared" ca="1" si="89"/>
        <v>636.60569516023861</v>
      </c>
      <c r="AM194">
        <v>0</v>
      </c>
      <c r="AN194">
        <v>0</v>
      </c>
      <c r="AO194">
        <f t="shared" si="90"/>
        <v>0</v>
      </c>
      <c r="AP194">
        <f t="shared" si="99"/>
        <v>0</v>
      </c>
      <c r="AQ194">
        <f t="shared" ca="1" si="91"/>
        <v>1.0000000000000002</v>
      </c>
      <c r="AR194" t="str">
        <f t="shared" ca="1" si="92"/>
        <v>Supercritical</v>
      </c>
      <c r="AS194">
        <f t="shared" ca="1" si="93"/>
        <v>3.4348305440876159E-3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190</v>
      </c>
      <c r="I195">
        <v>0.08</v>
      </c>
      <c r="J195">
        <f t="shared" si="94"/>
        <v>1</v>
      </c>
      <c r="K195">
        <f t="shared" ca="1" si="95"/>
        <v>49.98</v>
      </c>
      <c r="L195">
        <f t="shared" ca="1" si="96"/>
        <v>1.2952377570598577</v>
      </c>
      <c r="M195">
        <f t="shared" ca="1" si="69"/>
        <v>7.7701313046020859</v>
      </c>
      <c r="N195">
        <f t="shared" ca="1" si="70"/>
        <v>0.90461068220396457</v>
      </c>
      <c r="O195">
        <f t="shared" ca="1" si="71"/>
        <v>6.4323237331134795</v>
      </c>
      <c r="P195">
        <f t="shared" ca="1" si="72"/>
        <v>635.01923775705995</v>
      </c>
      <c r="Q195">
        <f t="shared" ca="1" si="73"/>
        <v>637.12804451585578</v>
      </c>
      <c r="R195">
        <f t="shared" ca="1" si="74"/>
        <v>1.0640679365916559E-2</v>
      </c>
      <c r="S195">
        <f t="shared" ca="1" si="75"/>
        <v>1.8045072958229931</v>
      </c>
      <c r="T195">
        <f t="shared" ca="1" si="76"/>
        <v>37.80349454526916</v>
      </c>
      <c r="U195">
        <f t="shared" ca="1" si="97"/>
        <v>-8.9218536004409543E-3</v>
      </c>
      <c r="V195">
        <f t="shared" ca="1" si="98"/>
        <v>0</v>
      </c>
      <c r="W195">
        <f t="shared" ca="1" si="77"/>
        <v>7.5757024639182848</v>
      </c>
      <c r="X195">
        <f t="shared" ca="1" si="78"/>
        <v>45.446639081045788</v>
      </c>
      <c r="Y195">
        <f t="shared" ca="1" si="79"/>
        <v>2.1487361228357549</v>
      </c>
      <c r="Z195">
        <f t="shared" ca="1" si="80"/>
        <v>1.0997512909781906</v>
      </c>
      <c r="AA195">
        <f t="shared" ca="1" si="81"/>
        <v>641.29970246391838</v>
      </c>
      <c r="AB195">
        <f t="shared" ca="1" si="82"/>
        <v>641.36134634271593</v>
      </c>
      <c r="AC195">
        <f t="shared" ca="1" si="83"/>
        <v>9.8143309586104364E-5</v>
      </c>
      <c r="AD195">
        <f t="shared" ca="1" si="84"/>
        <v>0.12756999017320356</v>
      </c>
      <c r="AE195">
        <f t="shared" ca="1" si="85"/>
        <v>177.748122054079</v>
      </c>
      <c r="AF195">
        <f t="shared" ca="1" si="86"/>
        <v>-1.8936375065550237E-3</v>
      </c>
      <c r="AG195">
        <f t="shared" ca="1" si="87"/>
        <v>0</v>
      </c>
      <c r="AH195">
        <f ca="1"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+99)&gt;=IFERROR(AE195,-1E+99)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>1.9197967734924604</v>
      </c>
      <c r="AI195">
        <f t="shared" ca="1" si="88"/>
        <v>635.64379677349245</v>
      </c>
      <c r="AJ195">
        <f t="shared" ca="1" si="89"/>
        <v>636.60369516023866</v>
      </c>
      <c r="AM195">
        <v>0</v>
      </c>
      <c r="AN195">
        <v>0</v>
      </c>
      <c r="AO195">
        <f t="shared" si="90"/>
        <v>0</v>
      </c>
      <c r="AP195">
        <f t="shared" si="99"/>
        <v>0</v>
      </c>
      <c r="AQ195">
        <f t="shared" ca="1" si="91"/>
        <v>1.0000000000000002</v>
      </c>
      <c r="AR195" t="str">
        <f t="shared" ca="1" si="92"/>
        <v>Supercritical</v>
      </c>
      <c r="AS195">
        <f t="shared" ca="1" si="93"/>
        <v>3.4348305440876159E-3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190</v>
      </c>
      <c r="I196">
        <v>0.08</v>
      </c>
      <c r="J196">
        <f t="shared" si="94"/>
        <v>1</v>
      </c>
      <c r="K196">
        <f t="shared" ca="1" si="95"/>
        <v>49.98</v>
      </c>
      <c r="L196">
        <f t="shared" ca="1" si="96"/>
        <v>1.2952377570598577</v>
      </c>
      <c r="M196">
        <f t="shared" ca="1" si="69"/>
        <v>7.7701313046020859</v>
      </c>
      <c r="N196">
        <f t="shared" ca="1" si="70"/>
        <v>0.90461068220396457</v>
      </c>
      <c r="O196">
        <f t="shared" ca="1" si="71"/>
        <v>6.4323237331134795</v>
      </c>
      <c r="P196">
        <f t="shared" ca="1" si="72"/>
        <v>635.01723775705989</v>
      </c>
      <c r="Q196">
        <f t="shared" ca="1" si="73"/>
        <v>637.12604451585571</v>
      </c>
      <c r="R196">
        <f t="shared" ca="1" si="74"/>
        <v>1.0640679365916559E-2</v>
      </c>
      <c r="S196">
        <f t="shared" ca="1" si="75"/>
        <v>1.8045072958229931</v>
      </c>
      <c r="T196">
        <f t="shared" ca="1" si="76"/>
        <v>37.80349454526916</v>
      </c>
      <c r="U196">
        <f t="shared" ca="1" si="97"/>
        <v>-8.9218536003272675E-3</v>
      </c>
      <c r="V196">
        <f t="shared" ca="1" si="98"/>
        <v>0</v>
      </c>
      <c r="W196">
        <f t="shared" ca="1" si="77"/>
        <v>7.5754672664145382</v>
      </c>
      <c r="X196">
        <f t="shared" ca="1" si="78"/>
        <v>45.445228131220809</v>
      </c>
      <c r="Y196">
        <f t="shared" ca="1" si="79"/>
        <v>2.1487172010239752</v>
      </c>
      <c r="Z196">
        <f t="shared" ca="1" si="80"/>
        <v>1.0997854352427336</v>
      </c>
      <c r="AA196">
        <f t="shared" ca="1" si="81"/>
        <v>641.29746726641451</v>
      </c>
      <c r="AB196">
        <f t="shared" ca="1" si="82"/>
        <v>641.35911497301856</v>
      </c>
      <c r="AC196">
        <f t="shared" ca="1" si="83"/>
        <v>9.8150556261690153E-5</v>
      </c>
      <c r="AD196">
        <f t="shared" ca="1" si="84"/>
        <v>0.1275759312673444</v>
      </c>
      <c r="AE196">
        <f t="shared" ca="1" si="85"/>
        <v>177.73760724218016</v>
      </c>
      <c r="AF196">
        <f t="shared" ca="1" si="86"/>
        <v>-3.9898458819834559E-2</v>
      </c>
      <c r="AG196">
        <f t="shared" ca="1" si="87"/>
        <v>0</v>
      </c>
      <c r="AH196">
        <f ca="1"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+99)&gt;=IFERROR(AE196,-1E+99)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>1.9197967734924604</v>
      </c>
      <c r="AI196">
        <f t="shared" ca="1" si="88"/>
        <v>635.64179677349239</v>
      </c>
      <c r="AJ196">
        <f t="shared" ca="1" si="89"/>
        <v>636.60169516023859</v>
      </c>
      <c r="AM196">
        <v>0</v>
      </c>
      <c r="AN196">
        <v>0</v>
      </c>
      <c r="AO196">
        <f t="shared" si="90"/>
        <v>0</v>
      </c>
      <c r="AP196">
        <f t="shared" si="99"/>
        <v>0</v>
      </c>
      <c r="AQ196">
        <f t="shared" ca="1" si="91"/>
        <v>1.0000000000000002</v>
      </c>
      <c r="AR196" t="str">
        <f t="shared" ca="1" si="92"/>
        <v>Supercritical</v>
      </c>
      <c r="AS196">
        <f t="shared" ca="1" si="93"/>
        <v>3.4348305440876159E-3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190</v>
      </c>
      <c r="I197">
        <v>3.3000000000000002E-2</v>
      </c>
      <c r="J197">
        <f t="shared" si="94"/>
        <v>1</v>
      </c>
      <c r="K197">
        <f t="shared" ca="1" si="95"/>
        <v>49.98</v>
      </c>
      <c r="L197">
        <f t="shared" ca="1" si="96"/>
        <v>1.2952377570598577</v>
      </c>
      <c r="M197">
        <f t="shared" ca="1" si="69"/>
        <v>7.7701313046020859</v>
      </c>
      <c r="N197">
        <f t="shared" ca="1" si="70"/>
        <v>0.90461068220396457</v>
      </c>
      <c r="O197">
        <f t="shared" ca="1" si="71"/>
        <v>6.4323237331134795</v>
      </c>
      <c r="P197">
        <f t="shared" ca="1" si="72"/>
        <v>634.97723775705992</v>
      </c>
      <c r="Q197">
        <f t="shared" ca="1" si="73"/>
        <v>637.08604451585575</v>
      </c>
      <c r="R197">
        <f t="shared" ca="1" si="74"/>
        <v>1.0640679365916559E-2</v>
      </c>
      <c r="S197">
        <f t="shared" ca="1" si="75"/>
        <v>1.8045072958229931</v>
      </c>
      <c r="T197">
        <f t="shared" ca="1" si="76"/>
        <v>37.80349454526916</v>
      </c>
      <c r="U197">
        <f t="shared" ca="1" si="97"/>
        <v>2.9243336262311459E-2</v>
      </c>
      <c r="V197">
        <f t="shared" ca="1" si="98"/>
        <v>0</v>
      </c>
      <c r="W197">
        <f t="shared" ca="1" si="77"/>
        <v>7.5752344051193221</v>
      </c>
      <c r="X197">
        <f t="shared" ca="1" si="78"/>
        <v>45.443831196310811</v>
      </c>
      <c r="Y197">
        <f t="shared" ca="1" si="79"/>
        <v>2.1486984663326889</v>
      </c>
      <c r="Z197">
        <f t="shared" ca="1" si="80"/>
        <v>1.099819242442249</v>
      </c>
      <c r="AA197">
        <f t="shared" ca="1" si="81"/>
        <v>641.25723440511933</v>
      </c>
      <c r="AB197">
        <f t="shared" ca="1" si="82"/>
        <v>641.31888590185974</v>
      </c>
      <c r="AC197">
        <f t="shared" ca="1" si="83"/>
        <v>9.8157731730363437E-5</v>
      </c>
      <c r="AD197">
        <f t="shared" ca="1" si="84"/>
        <v>0.12758181380311243</v>
      </c>
      <c r="AE197">
        <f t="shared" ca="1" si="85"/>
        <v>177.72719721110363</v>
      </c>
      <c r="AF197">
        <f t="shared" ca="1" si="86"/>
        <v>-3.9900501890997475E-2</v>
      </c>
      <c r="AG197">
        <f t="shared" ca="1" si="87"/>
        <v>0</v>
      </c>
      <c r="AH197">
        <f ca="1"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+99)&gt;=IFERROR(AE197,-1E+99)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>1.9197967734924604</v>
      </c>
      <c r="AI197">
        <f t="shared" ca="1" si="88"/>
        <v>635.60179677349242</v>
      </c>
      <c r="AJ197">
        <f t="shared" ca="1" si="89"/>
        <v>636.56169516023863</v>
      </c>
      <c r="AM197">
        <v>0</v>
      </c>
      <c r="AN197">
        <v>0</v>
      </c>
      <c r="AO197">
        <f t="shared" si="90"/>
        <v>0</v>
      </c>
      <c r="AP197">
        <f t="shared" si="99"/>
        <v>0</v>
      </c>
      <c r="AQ197">
        <f t="shared" ca="1" si="91"/>
        <v>1.0000000000000002</v>
      </c>
      <c r="AR197" t="str">
        <f t="shared" ca="1" si="92"/>
        <v>Supercritical</v>
      </c>
      <c r="AS197">
        <f t="shared" ca="1" si="93"/>
        <v>3.4348305440876159E-3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190</v>
      </c>
      <c r="I198">
        <v>1.4E-2</v>
      </c>
      <c r="J198">
        <f t="shared" si="94"/>
        <v>0.99899999999999523</v>
      </c>
      <c r="K198">
        <f t="shared" ca="1" si="95"/>
        <v>49.98</v>
      </c>
      <c r="L198">
        <f t="shared" ca="1" si="96"/>
        <v>1.2952377570598577</v>
      </c>
      <c r="M198">
        <f t="shared" ca="1" si="69"/>
        <v>7.7701313046020859</v>
      </c>
      <c r="N198">
        <f t="shared" ca="1" si="70"/>
        <v>0.90461068220396457</v>
      </c>
      <c r="O198">
        <f t="shared" ca="1" si="71"/>
        <v>6.4323237331134795</v>
      </c>
      <c r="P198">
        <f t="shared" ca="1" si="72"/>
        <v>634.93723775705996</v>
      </c>
      <c r="Q198">
        <f t="shared" ca="1" si="73"/>
        <v>637.04604451585578</v>
      </c>
      <c r="R198">
        <f t="shared" ca="1" si="74"/>
        <v>1.0640679365916559E-2</v>
      </c>
      <c r="S198">
        <f t="shared" ca="1" si="75"/>
        <v>1.8045072958229931</v>
      </c>
      <c r="T198">
        <f t="shared" ca="1" si="76"/>
        <v>37.80349454526916</v>
      </c>
      <c r="U198">
        <f t="shared" ca="1" si="97"/>
        <v>2.9320755822368483E-2</v>
      </c>
      <c r="V198">
        <f t="shared" ca="1" si="98"/>
        <v>0</v>
      </c>
      <c r="W198">
        <f t="shared" ca="1" si="77"/>
        <v>7.5750038593977864</v>
      </c>
      <c r="X198">
        <f t="shared" ca="1" si="78"/>
        <v>45.442448152527319</v>
      </c>
      <c r="Y198">
        <f t="shared" ca="1" si="79"/>
        <v>2.1486799171264024</v>
      </c>
      <c r="Z198">
        <f t="shared" ca="1" si="80"/>
        <v>1.0998527155104498</v>
      </c>
      <c r="AA198">
        <f t="shared" ca="1" si="81"/>
        <v>641.21700385939789</v>
      </c>
      <c r="AB198">
        <f t="shared" ca="1" si="82"/>
        <v>641.27865910892979</v>
      </c>
      <c r="AC198">
        <f t="shared" ca="1" si="83"/>
        <v>9.8164836605000842E-5</v>
      </c>
      <c r="AD198">
        <f t="shared" ca="1" si="84"/>
        <v>0.12758763828828684</v>
      </c>
      <c r="AE198">
        <f t="shared" ca="1" si="85"/>
        <v>177.71689102830734</v>
      </c>
      <c r="AF198">
        <f t="shared" ca="1" si="86"/>
        <v>-3.9896907337492848E-2</v>
      </c>
      <c r="AG198">
        <f t="shared" ca="1" si="87"/>
        <v>0</v>
      </c>
      <c r="AH198">
        <f ca="1"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+99)&gt;=IFERROR(AE198,-1E+99)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>1.9197967734924604</v>
      </c>
      <c r="AI198">
        <f t="shared" ca="1" si="88"/>
        <v>635.56179677349246</v>
      </c>
      <c r="AJ198">
        <f t="shared" ca="1" si="89"/>
        <v>636.52169516023866</v>
      </c>
      <c r="AM198">
        <v>0</v>
      </c>
      <c r="AN198">
        <v>0</v>
      </c>
      <c r="AO198">
        <f t="shared" si="90"/>
        <v>0</v>
      </c>
      <c r="AP198">
        <f t="shared" si="99"/>
        <v>0</v>
      </c>
      <c r="AQ198">
        <f t="shared" ca="1" si="91"/>
        <v>1.0000000000000002</v>
      </c>
      <c r="AR198" t="str">
        <f t="shared" ca="1" si="92"/>
        <v>Supercritical</v>
      </c>
      <c r="AS198">
        <f t="shared" ca="1" si="93"/>
        <v>3.4348305440876159E-3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190</v>
      </c>
      <c r="I199">
        <v>4.7E-2</v>
      </c>
      <c r="J199">
        <f t="shared" si="94"/>
        <v>1.0010000000000048</v>
      </c>
      <c r="K199">
        <f t="shared" ca="1" si="95"/>
        <v>49.98</v>
      </c>
      <c r="L199">
        <f t="shared" ca="1" si="96"/>
        <v>1.2952377570598577</v>
      </c>
      <c r="M199">
        <f t="shared" ca="1" si="69"/>
        <v>7.7701313046020859</v>
      </c>
      <c r="N199">
        <f t="shared" ca="1" si="70"/>
        <v>0.90461068220396457</v>
      </c>
      <c r="O199">
        <f t="shared" ca="1" si="71"/>
        <v>6.4323237331134795</v>
      </c>
      <c r="P199">
        <f t="shared" ca="1" si="72"/>
        <v>634.89723775705988</v>
      </c>
      <c r="Q199">
        <f t="shared" ca="1" si="73"/>
        <v>637.00604451585571</v>
      </c>
      <c r="R199">
        <f t="shared" ca="1" si="74"/>
        <v>1.0640679365916559E-2</v>
      </c>
      <c r="S199">
        <f t="shared" ca="1" si="75"/>
        <v>1.8045072958229931</v>
      </c>
      <c r="T199">
        <f t="shared" ca="1" si="76"/>
        <v>37.80349454526916</v>
      </c>
      <c r="U199">
        <f t="shared" ca="1" si="97"/>
        <v>2.9183490092009379E-2</v>
      </c>
      <c r="V199">
        <f t="shared" ca="1" si="98"/>
        <v>0</v>
      </c>
      <c r="W199">
        <f t="shared" ca="1" si="77"/>
        <v>7.5747756088043596</v>
      </c>
      <c r="X199">
        <f t="shared" ca="1" si="78"/>
        <v>45.44107887721735</v>
      </c>
      <c r="Y199">
        <f t="shared" ca="1" si="79"/>
        <v>2.1486615517843215</v>
      </c>
      <c r="Z199">
        <f t="shared" ca="1" si="80"/>
        <v>1.0998858573549033</v>
      </c>
      <c r="AA199">
        <f t="shared" ca="1" si="81"/>
        <v>641.17677560880429</v>
      </c>
      <c r="AB199">
        <f t="shared" ca="1" si="82"/>
        <v>641.23843457410544</v>
      </c>
      <c r="AC199">
        <f t="shared" ca="1" si="83"/>
        <v>9.8171871493138836E-5</v>
      </c>
      <c r="AD199">
        <f t="shared" ca="1" si="84"/>
        <v>0.12759340522615517</v>
      </c>
      <c r="AE199">
        <f t="shared" ca="1" si="85"/>
        <v>177.70668776992838</v>
      </c>
      <c r="AF199">
        <f t="shared" ca="1" si="86"/>
        <v>-3.9757568940217425E-2</v>
      </c>
      <c r="AG199">
        <f t="shared" ca="1" si="87"/>
        <v>0</v>
      </c>
      <c r="AH199">
        <f ca="1"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+99)&gt;=IFERROR(AE199,-1E+99)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>1.9197967734924604</v>
      </c>
      <c r="AI199">
        <f t="shared" ca="1" si="88"/>
        <v>635.52179677349238</v>
      </c>
      <c r="AJ199">
        <f t="shared" ca="1" si="89"/>
        <v>636.48169516023859</v>
      </c>
      <c r="AM199">
        <v>0</v>
      </c>
      <c r="AN199">
        <v>0</v>
      </c>
      <c r="AO199">
        <f t="shared" si="90"/>
        <v>0</v>
      </c>
      <c r="AP199">
        <f t="shared" si="99"/>
        <v>0</v>
      </c>
      <c r="AQ199">
        <f t="shared" ca="1" si="91"/>
        <v>1.0000000000000002</v>
      </c>
      <c r="AR199" t="str">
        <f t="shared" ca="1" si="92"/>
        <v>Supercritical</v>
      </c>
      <c r="AS199">
        <f t="shared" ca="1" si="93"/>
        <v>3.4348305440876159E-3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190</v>
      </c>
      <c r="I200">
        <v>0.08</v>
      </c>
      <c r="J200">
        <f t="shared" si="94"/>
        <v>1</v>
      </c>
      <c r="K200">
        <f t="shared" ca="1" si="95"/>
        <v>49.98</v>
      </c>
      <c r="L200">
        <f t="shared" ca="1" si="96"/>
        <v>1.2952377570598577</v>
      </c>
      <c r="M200">
        <f t="shared" ca="1" si="69"/>
        <v>7.7623598780597272</v>
      </c>
      <c r="N200">
        <f t="shared" ca="1" si="70"/>
        <v>0.90433762702424414</v>
      </c>
      <c r="O200">
        <f t="shared" ca="1" si="71"/>
        <v>6.4387635699896144</v>
      </c>
      <c r="P200">
        <f t="shared" ca="1" si="72"/>
        <v>634.85723775705992</v>
      </c>
      <c r="Q200">
        <f t="shared" ca="1" si="73"/>
        <v>636.97026916940581</v>
      </c>
      <c r="R200">
        <f t="shared" ca="1" si="74"/>
        <v>1.0666288832744737E-2</v>
      </c>
      <c r="S200">
        <f t="shared" ca="1" si="75"/>
        <v>1.8063139108363313</v>
      </c>
      <c r="T200">
        <f t="shared" ca="1" si="76"/>
        <v>37.831271311521228</v>
      </c>
      <c r="U200">
        <f t="shared" ca="1" si="97"/>
        <v>2.4417659474011089E-2</v>
      </c>
      <c r="V200">
        <f t="shared" ca="1" si="98"/>
        <v>0</v>
      </c>
      <c r="W200">
        <f t="shared" ca="1" si="77"/>
        <v>7.5745496330809674</v>
      </c>
      <c r="X200">
        <f t="shared" ca="1" si="78"/>
        <v>45.39427595105424</v>
      </c>
      <c r="Y200">
        <f t="shared" ca="1" si="79"/>
        <v>2.1471035292937097</v>
      </c>
      <c r="Z200">
        <f t="shared" ca="1" si="80"/>
        <v>1.1010198742654305</v>
      </c>
      <c r="AA200">
        <f t="shared" ca="1" si="81"/>
        <v>641.13654963308102</v>
      </c>
      <c r="AB200">
        <f t="shared" ca="1" si="82"/>
        <v>641.19833580859211</v>
      </c>
      <c r="AC200">
        <f t="shared" ca="1" si="83"/>
        <v>9.8469603042310934E-5</v>
      </c>
      <c r="AD200">
        <f t="shared" ca="1" si="84"/>
        <v>0.12772686327018171</v>
      </c>
      <c r="AE200">
        <f t="shared" ca="1" si="85"/>
        <v>177.53007552673785</v>
      </c>
      <c r="AF200">
        <f t="shared" ca="1" si="86"/>
        <v>-3.9299007277463716E-2</v>
      </c>
      <c r="AG200">
        <f t="shared" ca="1" si="87"/>
        <v>0</v>
      </c>
      <c r="AH200">
        <f ca="1"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+99)&gt;=IFERROR(AE200,-1E+99)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>1.9210779192131946</v>
      </c>
      <c r="AI200">
        <f t="shared" ca="1" si="88"/>
        <v>635.4830779192132</v>
      </c>
      <c r="AJ200">
        <f t="shared" ca="1" si="89"/>
        <v>636.44361687881985</v>
      </c>
      <c r="AM200">
        <v>0</v>
      </c>
      <c r="AN200">
        <v>0</v>
      </c>
      <c r="AO200">
        <f t="shared" si="90"/>
        <v>0</v>
      </c>
      <c r="AP200">
        <f t="shared" si="99"/>
        <v>0</v>
      </c>
      <c r="AQ200">
        <f t="shared" ca="1" si="91"/>
        <v>1</v>
      </c>
      <c r="AR200" t="str">
        <f t="shared" ca="1" si="92"/>
        <v>Supercritical</v>
      </c>
      <c r="AS200">
        <f t="shared" ca="1" si="93"/>
        <v>3.4370497843335783E-3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190</v>
      </c>
      <c r="I201">
        <v>0.08</v>
      </c>
      <c r="J201">
        <f t="shared" si="94"/>
        <v>1</v>
      </c>
      <c r="K201">
        <f t="shared" ca="1" si="95"/>
        <v>49.98</v>
      </c>
      <c r="L201">
        <f t="shared" ca="1" si="96"/>
        <v>1.2952377570598577</v>
      </c>
      <c r="M201">
        <f t="shared" ca="1" si="69"/>
        <v>7.7286836963761703</v>
      </c>
      <c r="N201">
        <f t="shared" ca="1" si="70"/>
        <v>0.90314996328344144</v>
      </c>
      <c r="O201">
        <f t="shared" ca="1" si="71"/>
        <v>6.4668191846736658</v>
      </c>
      <c r="P201">
        <f t="shared" ca="1" si="72"/>
        <v>634.81723775705996</v>
      </c>
      <c r="Q201">
        <f t="shared" ca="1" si="73"/>
        <v>636.94872350462686</v>
      </c>
      <c r="R201">
        <f t="shared" ca="1" si="74"/>
        <v>1.077831311857555E-2</v>
      </c>
      <c r="S201">
        <f t="shared" ca="1" si="75"/>
        <v>1.8141845596852917</v>
      </c>
      <c r="T201">
        <f t="shared" ca="1" si="76"/>
        <v>37.952399760517253</v>
      </c>
      <c r="U201">
        <f t="shared" ca="1" si="97"/>
        <v>8.6937321815412361E-3</v>
      </c>
      <c r="V201">
        <f t="shared" ca="1" si="98"/>
        <v>0</v>
      </c>
      <c r="W201">
        <f t="shared" ca="1" si="77"/>
        <v>7.5743259121552597</v>
      </c>
      <c r="X201">
        <f t="shared" ca="1" si="78"/>
        <v>45.196002717830432</v>
      </c>
      <c r="Y201">
        <f t="shared" ca="1" si="79"/>
        <v>2.1404029150450437</v>
      </c>
      <c r="Z201">
        <f t="shared" ca="1" si="80"/>
        <v>1.1058500087283651</v>
      </c>
      <c r="AA201">
        <f t="shared" ca="1" si="81"/>
        <v>641.09632591215529</v>
      </c>
      <c r="AB201">
        <f t="shared" ca="1" si="82"/>
        <v>641.15865538421463</v>
      </c>
      <c r="AC201">
        <f t="shared" ca="1" si="83"/>
        <v>9.9750310867233077E-5</v>
      </c>
      <c r="AD201">
        <f t="shared" ca="1" si="84"/>
        <v>0.12828909098993685</v>
      </c>
      <c r="AE201">
        <f t="shared" ca="1" si="85"/>
        <v>176.7987132329423</v>
      </c>
      <c r="AF201">
        <f t="shared" ca="1" si="86"/>
        <v>-3.9266478679905958E-2</v>
      </c>
      <c r="AG201">
        <f t="shared" ca="1" si="87"/>
        <v>0</v>
      </c>
      <c r="AH201">
        <f ca="1"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+99)&gt;=IFERROR(AE201,-1E+99)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>1.9266543476686937</v>
      </c>
      <c r="AI201">
        <f t="shared" ca="1" si="88"/>
        <v>635.44865434766871</v>
      </c>
      <c r="AJ201">
        <f t="shared" ca="1" si="89"/>
        <v>636.41198152150309</v>
      </c>
      <c r="AM201">
        <v>0</v>
      </c>
      <c r="AN201">
        <v>0</v>
      </c>
      <c r="AO201">
        <f t="shared" si="90"/>
        <v>0</v>
      </c>
      <c r="AP201">
        <f t="shared" si="99"/>
        <v>0</v>
      </c>
      <c r="AQ201">
        <f t="shared" ca="1" si="91"/>
        <v>0.99999999999999978</v>
      </c>
      <c r="AR201" t="str">
        <f t="shared" ca="1" si="92"/>
        <v>Supercritical</v>
      </c>
      <c r="AS201">
        <f t="shared" ca="1" si="93"/>
        <v>3.4467442450223135E-3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190</v>
      </c>
      <c r="I202">
        <v>0.08</v>
      </c>
      <c r="J202">
        <f t="shared" si="94"/>
        <v>1</v>
      </c>
      <c r="K202">
        <f t="shared" ca="1" si="95"/>
        <v>49.98</v>
      </c>
      <c r="L202">
        <f t="shared" ca="1" si="96"/>
        <v>1.2952377570598577</v>
      </c>
      <c r="M202">
        <f t="shared" ca="1" si="69"/>
        <v>7.693712276935555</v>
      </c>
      <c r="N202">
        <f t="shared" ca="1" si="70"/>
        <v>0.90190895738471533</v>
      </c>
      <c r="O202">
        <f t="shared" ca="1" si="71"/>
        <v>6.496213817331272</v>
      </c>
      <c r="P202">
        <f t="shared" ca="1" si="72"/>
        <v>634.77723775705988</v>
      </c>
      <c r="Q202">
        <f t="shared" ca="1" si="73"/>
        <v>636.92814468674828</v>
      </c>
      <c r="R202">
        <f t="shared" ca="1" si="74"/>
        <v>1.0896479505145279E-2</v>
      </c>
      <c r="S202">
        <f t="shared" ca="1" si="75"/>
        <v>1.8224308531384061</v>
      </c>
      <c r="T202">
        <f t="shared" ca="1" si="76"/>
        <v>38.079511419499234</v>
      </c>
      <c r="U202">
        <f t="shared" ca="1" si="97"/>
        <v>7.5125157638922246E-3</v>
      </c>
      <c r="V202">
        <f t="shared" ca="1" si="98"/>
        <v>0</v>
      </c>
      <c r="W202">
        <f t="shared" ca="1" si="77"/>
        <v>7.5741044261388657</v>
      </c>
      <c r="X202">
        <f t="shared" ca="1" si="78"/>
        <v>44.990180291264863</v>
      </c>
      <c r="Y202">
        <f t="shared" ca="1" si="79"/>
        <v>2.1334282397533011</v>
      </c>
      <c r="Z202">
        <f t="shared" ca="1" si="80"/>
        <v>1.1109090845253611</v>
      </c>
      <c r="AA202">
        <f t="shared" ca="1" si="81"/>
        <v>641.05610442613886</v>
      </c>
      <c r="AB202">
        <f t="shared" ca="1" si="82"/>
        <v>641.1190054961736</v>
      </c>
      <c r="AC202">
        <f t="shared" ca="1" si="83"/>
        <v>1.0110411577569427E-4</v>
      </c>
      <c r="AD202">
        <f t="shared" ca="1" si="84"/>
        <v>0.12887787608884879</v>
      </c>
      <c r="AE202">
        <f t="shared" ca="1" si="85"/>
        <v>176.0400228011774</v>
      </c>
      <c r="AF202">
        <f t="shared" ca="1" si="86"/>
        <v>-3.9280060601640798E-2</v>
      </c>
      <c r="AG202">
        <f t="shared" ca="1" si="87"/>
        <v>0</v>
      </c>
      <c r="AH202">
        <f ca="1"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+99)&gt;=IFERROR(AE202,-1E+99)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>1.9324882800987138</v>
      </c>
      <c r="AI202">
        <f t="shared" ca="1" si="88"/>
        <v>635.41448828009868</v>
      </c>
      <c r="AJ202">
        <f t="shared" ca="1" si="89"/>
        <v>636.38073242014809</v>
      </c>
      <c r="AM202">
        <v>0</v>
      </c>
      <c r="AN202">
        <v>0</v>
      </c>
      <c r="AO202">
        <f t="shared" si="90"/>
        <v>0</v>
      </c>
      <c r="AP202">
        <f t="shared" si="99"/>
        <v>0</v>
      </c>
      <c r="AQ202">
        <f t="shared" ca="1" si="91"/>
        <v>1</v>
      </c>
      <c r="AR202" t="str">
        <f t="shared" ca="1" si="92"/>
        <v>Supercritical</v>
      </c>
      <c r="AS202">
        <f t="shared" ca="1" si="93"/>
        <v>3.4569470085683944E-3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190</v>
      </c>
      <c r="I203">
        <v>0.08</v>
      </c>
      <c r="J203">
        <f t="shared" si="94"/>
        <v>1</v>
      </c>
      <c r="K203">
        <f t="shared" ca="1" si="95"/>
        <v>49.98</v>
      </c>
      <c r="L203">
        <f t="shared" ca="1" si="96"/>
        <v>1.2952377570598577</v>
      </c>
      <c r="M203">
        <f t="shared" ca="1" si="69"/>
        <v>7.6600360952519981</v>
      </c>
      <c r="N203">
        <f t="shared" ca="1" si="70"/>
        <v>0.90070646714594915</v>
      </c>
      <c r="O203">
        <f t="shared" ca="1" si="71"/>
        <v>6.5247734316786881</v>
      </c>
      <c r="P203">
        <f t="shared" ca="1" si="72"/>
        <v>634.73723775705992</v>
      </c>
      <c r="Q203">
        <f t="shared" ca="1" si="73"/>
        <v>636.90709852845339</v>
      </c>
      <c r="R203">
        <f t="shared" ca="1" si="74"/>
        <v>1.1012071303353164E-2</v>
      </c>
      <c r="S203">
        <f t="shared" ca="1" si="75"/>
        <v>1.8304428927362419</v>
      </c>
      <c r="T203">
        <f t="shared" ca="1" si="76"/>
        <v>38.203207646596681</v>
      </c>
      <c r="U203">
        <f t="shared" ca="1" si="97"/>
        <v>7.9071839505786556E-3</v>
      </c>
      <c r="V203">
        <f t="shared" ca="1" si="98"/>
        <v>0</v>
      </c>
      <c r="W203">
        <f t="shared" ca="1" si="77"/>
        <v>7.5738851553256499</v>
      </c>
      <c r="X203">
        <f t="shared" ca="1" si="78"/>
        <v>44.791956808595891</v>
      </c>
      <c r="Y203">
        <f t="shared" ca="1" si="79"/>
        <v>2.1266947719937783</v>
      </c>
      <c r="Z203">
        <f t="shared" ca="1" si="80"/>
        <v>1.1158253302835941</v>
      </c>
      <c r="AA203">
        <f t="shared" ca="1" si="81"/>
        <v>641.01588515532569</v>
      </c>
      <c r="AB203">
        <f t="shared" ca="1" si="82"/>
        <v>641.07934418527998</v>
      </c>
      <c r="AC203">
        <f t="shared" ca="1" si="83"/>
        <v>1.0243178297829912E-4</v>
      </c>
      <c r="AD203">
        <f t="shared" ca="1" si="84"/>
        <v>0.12945008937849348</v>
      </c>
      <c r="AE203">
        <f t="shared" ca="1" si="85"/>
        <v>175.30947663295888</v>
      </c>
      <c r="AF203">
        <f t="shared" ca="1" si="86"/>
        <v>-3.927051499749723E-2</v>
      </c>
      <c r="AG203">
        <f t="shared" ca="1" si="87"/>
        <v>0</v>
      </c>
      <c r="AH203">
        <f ca="1"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+99)&gt;=IFERROR(AE203,-1E+99)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>1.9381480649605105</v>
      </c>
      <c r="AI203">
        <f t="shared" ca="1" si="88"/>
        <v>635.38014806496051</v>
      </c>
      <c r="AJ203">
        <f t="shared" ca="1" si="89"/>
        <v>636.34922209744082</v>
      </c>
      <c r="AM203">
        <v>0</v>
      </c>
      <c r="AN203">
        <v>0</v>
      </c>
      <c r="AO203">
        <f t="shared" si="90"/>
        <v>0</v>
      </c>
      <c r="AP203">
        <f t="shared" si="99"/>
        <v>0</v>
      </c>
      <c r="AQ203">
        <f t="shared" ca="1" si="91"/>
        <v>1.0000000000000002</v>
      </c>
      <c r="AR203" t="str">
        <f t="shared" ca="1" si="92"/>
        <v>Supercritical</v>
      </c>
      <c r="AS203">
        <f t="shared" ca="1" si="93"/>
        <v>3.4669045551131241E-3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190</v>
      </c>
      <c r="I204">
        <v>0.08</v>
      </c>
      <c r="J204">
        <f t="shared" si="94"/>
        <v>1</v>
      </c>
      <c r="K204">
        <f t="shared" ca="1" si="95"/>
        <v>49.98</v>
      </c>
      <c r="L204">
        <f t="shared" ca="1" si="96"/>
        <v>1.2952377570598577</v>
      </c>
      <c r="M204">
        <f t="shared" ca="1" si="69"/>
        <v>7.6263599135684421</v>
      </c>
      <c r="N204">
        <f t="shared" ca="1" si="70"/>
        <v>0.89949660182043412</v>
      </c>
      <c r="O204">
        <f t="shared" ca="1" si="71"/>
        <v>6.5535852708810731</v>
      </c>
      <c r="P204">
        <f t="shared" ca="1" si="72"/>
        <v>634.69723775705995</v>
      </c>
      <c r="Q204">
        <f t="shared" ca="1" si="73"/>
        <v>636.88630401102068</v>
      </c>
      <c r="R204">
        <f t="shared" ca="1" si="74"/>
        <v>1.1129467644746389E-2</v>
      </c>
      <c r="S204">
        <f t="shared" ca="1" si="75"/>
        <v>1.8385256908359602</v>
      </c>
      <c r="T204">
        <f t="shared" ca="1" si="76"/>
        <v>38.328188909193756</v>
      </c>
      <c r="U204">
        <f t="shared" ca="1" si="97"/>
        <v>7.5113242014595016E-3</v>
      </c>
      <c r="V204">
        <f t="shared" ca="1" si="98"/>
        <v>0</v>
      </c>
      <c r="W204">
        <f t="shared" ca="1" si="77"/>
        <v>7.5736680801899947</v>
      </c>
      <c r="X204">
        <f t="shared" ca="1" si="78"/>
        <v>44.593757656158687</v>
      </c>
      <c r="Y204">
        <f t="shared" ca="1" si="79"/>
        <v>2.1199450922087442</v>
      </c>
      <c r="Z204">
        <f t="shared" ca="1" si="80"/>
        <v>1.1207846709257396</v>
      </c>
      <c r="AA204">
        <f t="shared" ca="1" si="81"/>
        <v>640.97566808019008</v>
      </c>
      <c r="AB204">
        <f t="shared" ca="1" si="82"/>
        <v>641.03969245728399</v>
      </c>
      <c r="AC204">
        <f t="shared" ca="1" si="83"/>
        <v>1.0378328175758576E-4</v>
      </c>
      <c r="AD204">
        <f t="shared" ca="1" si="84"/>
        <v>0.13002730004668867</v>
      </c>
      <c r="AE204">
        <f t="shared" ca="1" si="85"/>
        <v>174.57933458051153</v>
      </c>
      <c r="AF204">
        <f t="shared" ca="1" si="86"/>
        <v>-3.9236522174405764E-2</v>
      </c>
      <c r="AG204">
        <f t="shared" ca="1" si="87"/>
        <v>0</v>
      </c>
      <c r="AH204">
        <f ca="1"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+99)&gt;=IFERROR(AE204,-1E+99)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>1.9438494730100269</v>
      </c>
      <c r="AI204">
        <f t="shared" ca="1" si="88"/>
        <v>635.34584947301005</v>
      </c>
      <c r="AJ204">
        <f t="shared" ca="1" si="89"/>
        <v>636.31777420951505</v>
      </c>
      <c r="AM204">
        <v>0</v>
      </c>
      <c r="AN204">
        <v>0</v>
      </c>
      <c r="AO204">
        <f t="shared" si="90"/>
        <v>0</v>
      </c>
      <c r="AP204">
        <f t="shared" si="99"/>
        <v>0</v>
      </c>
      <c r="AQ204">
        <f t="shared" ca="1" si="91"/>
        <v>0.99999999999999978</v>
      </c>
      <c r="AR204" t="str">
        <f t="shared" ca="1" si="92"/>
        <v>Supercritical</v>
      </c>
      <c r="AS204">
        <f t="shared" ca="1" si="93"/>
        <v>3.4769945076557427E-3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190</v>
      </c>
      <c r="I205">
        <v>0.08</v>
      </c>
      <c r="J205">
        <f t="shared" si="94"/>
        <v>1</v>
      </c>
      <c r="K205">
        <f t="shared" ca="1" si="95"/>
        <v>49.98</v>
      </c>
      <c r="L205">
        <f t="shared" ca="1" si="96"/>
        <v>1.2952377570598577</v>
      </c>
      <c r="M205">
        <f t="shared" ca="1" si="69"/>
        <v>7.5913884941278251</v>
      </c>
      <c r="N205">
        <f t="shared" ca="1" si="70"/>
        <v>0.89823232421901256</v>
      </c>
      <c r="O205">
        <f t="shared" ca="1" si="71"/>
        <v>6.583775818963959</v>
      </c>
      <c r="P205">
        <f t="shared" ca="1" si="72"/>
        <v>634.65723775705987</v>
      </c>
      <c r="Q205">
        <f t="shared" ca="1" si="73"/>
        <v>636.86651930825121</v>
      </c>
      <c r="R205">
        <f t="shared" ca="1" si="74"/>
        <v>1.1253328951508807E-2</v>
      </c>
      <c r="S205">
        <f t="shared" ca="1" si="75"/>
        <v>1.8469952683231761</v>
      </c>
      <c r="T205">
        <f t="shared" ca="1" si="76"/>
        <v>38.45935559905805</v>
      </c>
      <c r="U205">
        <f t="shared" ca="1" si="97"/>
        <v>6.2772038747880288E-3</v>
      </c>
      <c r="V205">
        <f t="shared" ca="1" si="98"/>
        <v>0</v>
      </c>
      <c r="W205">
        <f t="shared" ca="1" si="77"/>
        <v>7.573453181385096</v>
      </c>
      <c r="X205">
        <f t="shared" ca="1" si="78"/>
        <v>44.388009096098045</v>
      </c>
      <c r="Y205">
        <f t="shared" ca="1" si="79"/>
        <v>2.1129192185834196</v>
      </c>
      <c r="Z205">
        <f t="shared" ca="1" si="80"/>
        <v>1.1259797638545928</v>
      </c>
      <c r="AA205">
        <f t="shared" ca="1" si="81"/>
        <v>640.93545318138501</v>
      </c>
      <c r="AB205">
        <f t="shared" ca="1" si="82"/>
        <v>641.00007246928567</v>
      </c>
      <c r="AC205">
        <f t="shared" ca="1" si="83"/>
        <v>1.0521229592879264E-4</v>
      </c>
      <c r="AD205">
        <f t="shared" ca="1" si="84"/>
        <v>0.13063185959762669</v>
      </c>
      <c r="AE205">
        <f t="shared" ca="1" si="85"/>
        <v>173.82189743032882</v>
      </c>
      <c r="AF205">
        <f t="shared" ca="1" si="86"/>
        <v>-3.9250528920319994E-2</v>
      </c>
      <c r="AG205">
        <f t="shared" ca="1" si="87"/>
        <v>0</v>
      </c>
      <c r="AH205">
        <f ca="1"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+99)&gt;=IFERROR(AE205,-1E+99)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>1.9498147487385658</v>
      </c>
      <c r="AI205">
        <f t="shared" ca="1" si="88"/>
        <v>635.31181474873858</v>
      </c>
      <c r="AJ205">
        <f t="shared" ca="1" si="89"/>
        <v>636.28672212310789</v>
      </c>
      <c r="AM205">
        <v>0</v>
      </c>
      <c r="AN205">
        <v>0</v>
      </c>
      <c r="AO205">
        <f t="shared" si="90"/>
        <v>0</v>
      </c>
      <c r="AP205">
        <f t="shared" si="99"/>
        <v>0</v>
      </c>
      <c r="AQ205">
        <f t="shared" ca="1" si="91"/>
        <v>1</v>
      </c>
      <c r="AR205" t="str">
        <f t="shared" ca="1" si="92"/>
        <v>Supercritical</v>
      </c>
      <c r="AS205">
        <f t="shared" ca="1" si="93"/>
        <v>3.4876151076658119E-3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190</v>
      </c>
      <c r="I206">
        <v>0.08</v>
      </c>
      <c r="J206">
        <f t="shared" si="94"/>
        <v>1</v>
      </c>
      <c r="K206">
        <f t="shared" ca="1" si="95"/>
        <v>49.98</v>
      </c>
      <c r="L206">
        <f t="shared" ca="1" si="96"/>
        <v>1.2952377570598577</v>
      </c>
      <c r="M206">
        <f t="shared" ca="1" si="69"/>
        <v>7.5577123124442691</v>
      </c>
      <c r="N206">
        <f t="shared" ca="1" si="70"/>
        <v>0.89700721339451805</v>
      </c>
      <c r="O206">
        <f t="shared" ca="1" si="71"/>
        <v>6.6131122664863344</v>
      </c>
      <c r="P206">
        <f t="shared" ca="1" si="72"/>
        <v>634.61723775705991</v>
      </c>
      <c r="Q206">
        <f t="shared" ca="1" si="73"/>
        <v>636.84625171471293</v>
      </c>
      <c r="R206">
        <f t="shared" ca="1" si="74"/>
        <v>1.1374519557918527E-2</v>
      </c>
      <c r="S206">
        <f t="shared" ca="1" si="75"/>
        <v>1.85522523867046</v>
      </c>
      <c r="T206">
        <f t="shared" ca="1" si="76"/>
        <v>38.587009636765536</v>
      </c>
      <c r="U206">
        <f t="shared" ca="1" si="97"/>
        <v>6.6832267763174968E-3</v>
      </c>
      <c r="V206">
        <f t="shared" ca="1" si="98"/>
        <v>0</v>
      </c>
      <c r="W206">
        <f t="shared" ca="1" si="77"/>
        <v>7.5732404397412756</v>
      </c>
      <c r="X206">
        <f t="shared" ca="1" si="78"/>
        <v>44.18985796589034</v>
      </c>
      <c r="Y206">
        <f t="shared" ca="1" si="79"/>
        <v>2.1061362741608427</v>
      </c>
      <c r="Z206">
        <f t="shared" ca="1" si="80"/>
        <v>1.1310287541222468</v>
      </c>
      <c r="AA206">
        <f t="shared" ca="1" si="81"/>
        <v>640.89524043974131</v>
      </c>
      <c r="AB206">
        <f t="shared" ca="1" si="82"/>
        <v>640.96044054385197</v>
      </c>
      <c r="AC206">
        <f t="shared" ca="1" si="83"/>
        <v>1.0661406918822148E-4</v>
      </c>
      <c r="AD206">
        <f t="shared" ca="1" si="84"/>
        <v>0.13121946712971633</v>
      </c>
      <c r="AE206">
        <f t="shared" ca="1" si="85"/>
        <v>173.09257636687539</v>
      </c>
      <c r="AF206">
        <f t="shared" ca="1" si="86"/>
        <v>-3.9240456039351557E-2</v>
      </c>
      <c r="AG206">
        <f t="shared" ca="1" si="87"/>
        <v>0</v>
      </c>
      <c r="AH206">
        <f ca="1"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+99)&gt;=IFERROR(AE206,-1E+99)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>1.9556025361490403</v>
      </c>
      <c r="AI206">
        <f t="shared" ca="1" si="88"/>
        <v>635.27760253614906</v>
      </c>
      <c r="AJ206">
        <f t="shared" ca="1" si="89"/>
        <v>636.25540380422353</v>
      </c>
      <c r="AM206">
        <v>0</v>
      </c>
      <c r="AN206">
        <v>0</v>
      </c>
      <c r="AO206">
        <f t="shared" si="90"/>
        <v>0</v>
      </c>
      <c r="AP206">
        <f t="shared" si="99"/>
        <v>0</v>
      </c>
      <c r="AQ206">
        <f t="shared" ca="1" si="91"/>
        <v>1.0000000000000002</v>
      </c>
      <c r="AR206" t="str">
        <f t="shared" ca="1" si="92"/>
        <v>Supercritical</v>
      </c>
      <c r="AS206">
        <f t="shared" ca="1" si="93"/>
        <v>3.4979820350451241E-3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190</v>
      </c>
      <c r="I207">
        <v>0.08</v>
      </c>
      <c r="J207">
        <f t="shared" si="94"/>
        <v>1</v>
      </c>
      <c r="K207">
        <f t="shared" ca="1" si="95"/>
        <v>49.98</v>
      </c>
      <c r="L207">
        <f t="shared" ca="1" si="96"/>
        <v>1.2952377570598577</v>
      </c>
      <c r="M207">
        <f t="shared" ca="1" si="69"/>
        <v>7.5240361307607131</v>
      </c>
      <c r="N207">
        <f t="shared" ca="1" si="70"/>
        <v>0.89577451807706709</v>
      </c>
      <c r="O207">
        <f t="shared" ca="1" si="71"/>
        <v>6.6427113229381582</v>
      </c>
      <c r="P207">
        <f t="shared" ca="1" si="72"/>
        <v>634.57723775705995</v>
      </c>
      <c r="Q207">
        <f t="shared" ca="1" si="73"/>
        <v>636.82624966938874</v>
      </c>
      <c r="R207">
        <f t="shared" ca="1" si="74"/>
        <v>1.1497630253141862E-2</v>
      </c>
      <c r="S207">
        <f t="shared" ca="1" si="75"/>
        <v>1.8635288806407531</v>
      </c>
      <c r="T207">
        <f t="shared" ca="1" si="76"/>
        <v>38.716001614768011</v>
      </c>
      <c r="U207">
        <f t="shared" ca="1" si="97"/>
        <v>6.2663066961476943E-3</v>
      </c>
      <c r="V207">
        <f t="shared" ca="1" si="98"/>
        <v>0</v>
      </c>
      <c r="W207">
        <f t="shared" ca="1" si="77"/>
        <v>7.573029836264304</v>
      </c>
      <c r="X207">
        <f t="shared" ca="1" si="78"/>
        <v>43.991730318859346</v>
      </c>
      <c r="Y207">
        <f t="shared" ca="1" si="79"/>
        <v>2.0993369146321759</v>
      </c>
      <c r="Z207">
        <f t="shared" ca="1" si="80"/>
        <v>1.1361226220868486</v>
      </c>
      <c r="AA207">
        <f t="shared" ca="1" si="81"/>
        <v>640.85502983626429</v>
      </c>
      <c r="AB207">
        <f t="shared" ca="1" si="82"/>
        <v>640.92081855249353</v>
      </c>
      <c r="AC207">
        <f t="shared" ca="1" si="83"/>
        <v>1.0804136847298559E-4</v>
      </c>
      <c r="AD207">
        <f t="shared" ca="1" si="84"/>
        <v>0.13181227927139558</v>
      </c>
      <c r="AE207">
        <f t="shared" ca="1" si="85"/>
        <v>172.36366205156793</v>
      </c>
      <c r="AF207">
        <f t="shared" ca="1" si="86"/>
        <v>-3.9210112426530941E-2</v>
      </c>
      <c r="AG207">
        <f t="shared" ca="1" si="87"/>
        <v>0</v>
      </c>
      <c r="AH207">
        <f ca="1"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+99)&gt;=IFERROR(AE207,-1E+99)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>1.9614334665339468</v>
      </c>
      <c r="AI207">
        <f t="shared" ca="1" si="88"/>
        <v>635.24343346653393</v>
      </c>
      <c r="AJ207">
        <f t="shared" ca="1" si="89"/>
        <v>636.22415019980087</v>
      </c>
      <c r="AM207">
        <v>0</v>
      </c>
      <c r="AN207">
        <v>0</v>
      </c>
      <c r="AO207">
        <f t="shared" si="90"/>
        <v>0</v>
      </c>
      <c r="AP207">
        <f t="shared" si="99"/>
        <v>0</v>
      </c>
      <c r="AQ207">
        <f t="shared" ca="1" si="91"/>
        <v>1.0000000000000002</v>
      </c>
      <c r="AR207" t="str">
        <f t="shared" ca="1" si="92"/>
        <v>Supercritical</v>
      </c>
      <c r="AS207">
        <f t="shared" ca="1" si="93"/>
        <v>3.5084884074670633E-3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190</v>
      </c>
      <c r="I208">
        <v>3.3000000000000002E-2</v>
      </c>
      <c r="J208">
        <f t="shared" si="94"/>
        <v>1</v>
      </c>
      <c r="K208">
        <f t="shared" ca="1" si="95"/>
        <v>49.98</v>
      </c>
      <c r="L208">
        <f t="shared" ca="1" si="96"/>
        <v>1.2952377570598577</v>
      </c>
      <c r="M208">
        <f t="shared" ca="1" si="69"/>
        <v>7.489064711320097</v>
      </c>
      <c r="N208">
        <f t="shared" ca="1" si="70"/>
        <v>0.89448630798504036</v>
      </c>
      <c r="O208">
        <f t="shared" ca="1" si="71"/>
        <v>6.6737305560269391</v>
      </c>
      <c r="P208">
        <f t="shared" ca="1" si="72"/>
        <v>634.53723775705987</v>
      </c>
      <c r="Q208">
        <f t="shared" ca="1" si="73"/>
        <v>636.80730297288289</v>
      </c>
      <c r="R208">
        <f t="shared" ca="1" si="74"/>
        <v>1.1627551158999263E-2</v>
      </c>
      <c r="S208">
        <f t="shared" ca="1" si="75"/>
        <v>1.8722309352546065</v>
      </c>
      <c r="T208">
        <f t="shared" ca="1" si="76"/>
        <v>38.85139029001401</v>
      </c>
      <c r="U208">
        <f t="shared" ca="1" si="97"/>
        <v>5.1539218635525685E-3</v>
      </c>
      <c r="V208">
        <f t="shared" ca="1" si="98"/>
        <v>0</v>
      </c>
      <c r="W208">
        <f t="shared" ca="1" si="77"/>
        <v>7.5728213521337473</v>
      </c>
      <c r="X208">
        <f t="shared" ca="1" si="78"/>
        <v>43.786053058037325</v>
      </c>
      <c r="Y208">
        <f t="shared" ca="1" si="79"/>
        <v>2.0922592036182182</v>
      </c>
      <c r="Z208">
        <f t="shared" ca="1" si="80"/>
        <v>1.1414593577035306</v>
      </c>
      <c r="AA208">
        <f t="shared" ca="1" si="81"/>
        <v>640.81482135213366</v>
      </c>
      <c r="AB208">
        <f t="shared" ca="1" si="82"/>
        <v>640.88122958176098</v>
      </c>
      <c r="AC208">
        <f t="shared" ca="1" si="83"/>
        <v>1.0955093985366306E-4</v>
      </c>
      <c r="AD208">
        <f t="shared" ca="1" si="84"/>
        <v>0.13243326714731146</v>
      </c>
      <c r="AE208">
        <f t="shared" ca="1" si="85"/>
        <v>171.60748729369163</v>
      </c>
      <c r="AF208">
        <f t="shared" ca="1" si="86"/>
        <v>-3.9226839431194094E-2</v>
      </c>
      <c r="AG208">
        <f t="shared" ca="1" si="87"/>
        <v>0</v>
      </c>
      <c r="AH208">
        <f ca="1"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+99)&gt;=IFERROR(AE208,-1E+99)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>1.967534881539416</v>
      </c>
      <c r="AI208">
        <f t="shared" ca="1" si="88"/>
        <v>635.20953488153941</v>
      </c>
      <c r="AJ208">
        <f t="shared" ca="1" si="89"/>
        <v>636.19330232230914</v>
      </c>
      <c r="AM208">
        <v>0</v>
      </c>
      <c r="AN208">
        <v>0</v>
      </c>
      <c r="AO208">
        <f t="shared" si="90"/>
        <v>0</v>
      </c>
      <c r="AP208">
        <f t="shared" si="99"/>
        <v>0</v>
      </c>
      <c r="AQ208">
        <f t="shared" ca="1" si="91"/>
        <v>1</v>
      </c>
      <c r="AR208" t="str">
        <f t="shared" ca="1" si="92"/>
        <v>Supercritical</v>
      </c>
      <c r="AS208">
        <f t="shared" ca="1" si="93"/>
        <v>3.5195490587503872E-3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190</v>
      </c>
      <c r="I209">
        <v>1.4E-2</v>
      </c>
      <c r="J209">
        <f t="shared" si="94"/>
        <v>0.99899999999999523</v>
      </c>
      <c r="K209">
        <f t="shared" ca="1" si="95"/>
        <v>49.98</v>
      </c>
      <c r="L209">
        <f t="shared" ca="1" si="96"/>
        <v>1.2952377570598577</v>
      </c>
      <c r="M209">
        <f t="shared" ca="1" si="69"/>
        <v>7.455388529636541</v>
      </c>
      <c r="N209">
        <f t="shared" ca="1" si="70"/>
        <v>0.8932379322295112</v>
      </c>
      <c r="O209">
        <f t="shared" ca="1" si="71"/>
        <v>6.7038759685454758</v>
      </c>
      <c r="P209">
        <f t="shared" ca="1" si="72"/>
        <v>634.49723775705991</v>
      </c>
      <c r="Q209">
        <f t="shared" ca="1" si="73"/>
        <v>636.78785717610378</v>
      </c>
      <c r="R209">
        <f t="shared" ca="1" si="74"/>
        <v>1.1754700892284555E-2</v>
      </c>
      <c r="S209">
        <f t="shared" ca="1" si="75"/>
        <v>1.8806878505285152</v>
      </c>
      <c r="T209">
        <f t="shared" ca="1" si="76"/>
        <v>38.983165843573502</v>
      </c>
      <c r="U209">
        <f t="shared" ca="1" si="97"/>
        <v>5.6574937709683581E-3</v>
      </c>
      <c r="V209">
        <f t="shared" ca="1" si="98"/>
        <v>0</v>
      </c>
      <c r="W209">
        <f t="shared" ca="1" si="77"/>
        <v>7.5726149687013224</v>
      </c>
      <c r="X209">
        <f t="shared" ca="1" si="78"/>
        <v>43.587971759844812</v>
      </c>
      <c r="Y209">
        <f t="shared" ca="1" si="79"/>
        <v>2.0854261634548288</v>
      </c>
      <c r="Z209">
        <f t="shared" ca="1" si="80"/>
        <v>1.1466466087335545</v>
      </c>
      <c r="AA209">
        <f t="shared" ca="1" si="81"/>
        <v>640.77461496870137</v>
      </c>
      <c r="AB209">
        <f t="shared" ca="1" si="82"/>
        <v>640.84162814124568</v>
      </c>
      <c r="AC209">
        <f t="shared" ca="1" si="83"/>
        <v>1.1103211422635264E-4</v>
      </c>
      <c r="AD209">
        <f t="shared" ca="1" si="84"/>
        <v>0.13303691010059512</v>
      </c>
      <c r="AE209">
        <f t="shared" ca="1" si="85"/>
        <v>170.8794002467672</v>
      </c>
      <c r="AF209">
        <f t="shared" ca="1" si="86"/>
        <v>-3.9216047634340612E-2</v>
      </c>
      <c r="AG209">
        <f t="shared" ca="1" si="87"/>
        <v>0</v>
      </c>
      <c r="AH209">
        <f ca="1"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+99)&gt;=IFERROR(AE209,-1E+99)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>1.973455367054979</v>
      </c>
      <c r="AI209">
        <f t="shared" ca="1" si="88"/>
        <v>635.17545536705495</v>
      </c>
      <c r="AJ209">
        <f t="shared" ca="1" si="89"/>
        <v>636.16218305058248</v>
      </c>
      <c r="AM209">
        <v>0</v>
      </c>
      <c r="AN209">
        <v>0</v>
      </c>
      <c r="AO209">
        <f t="shared" si="90"/>
        <v>0</v>
      </c>
      <c r="AP209">
        <f t="shared" si="99"/>
        <v>0</v>
      </c>
      <c r="AQ209">
        <f t="shared" ca="1" si="91"/>
        <v>0.99999999999999978</v>
      </c>
      <c r="AR209" t="str">
        <f t="shared" ca="1" si="92"/>
        <v>Supercritical</v>
      </c>
      <c r="AS209">
        <f t="shared" ca="1" si="93"/>
        <v>3.5303472354574037E-3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190</v>
      </c>
      <c r="I210">
        <v>1.4E-2</v>
      </c>
      <c r="J210">
        <f t="shared" si="94"/>
        <v>1.0010000000000048</v>
      </c>
      <c r="K210">
        <f t="shared" ca="1" si="95"/>
        <v>49.98</v>
      </c>
      <c r="L210">
        <f t="shared" ca="1" si="96"/>
        <v>1.2952377570598577</v>
      </c>
      <c r="M210">
        <f t="shared" ca="1" si="69"/>
        <v>7.421712347952985</v>
      </c>
      <c r="N210">
        <f t="shared" ca="1" si="70"/>
        <v>0.89198175457141315</v>
      </c>
      <c r="O210">
        <f t="shared" ca="1" si="71"/>
        <v>6.734294951997863</v>
      </c>
      <c r="P210">
        <f t="shared" ca="1" si="72"/>
        <v>634.45723775705994</v>
      </c>
      <c r="Q210">
        <f t="shared" ca="1" si="73"/>
        <v>636.7686918090734</v>
      </c>
      <c r="R210">
        <f t="shared" ca="1" si="74"/>
        <v>1.1883895510577161E-2</v>
      </c>
      <c r="S210">
        <f t="shared" ca="1" si="75"/>
        <v>1.88922151267751</v>
      </c>
      <c r="T210">
        <f t="shared" ca="1" si="76"/>
        <v>39.116335186661416</v>
      </c>
      <c r="U210">
        <f t="shared" ca="1" si="97"/>
        <v>5.1968523059713334E-3</v>
      </c>
      <c r="V210">
        <f t="shared" ca="1" si="98"/>
        <v>0</v>
      </c>
      <c r="W210">
        <f t="shared" ca="1" si="77"/>
        <v>7.5724106674892688</v>
      </c>
      <c r="X210">
        <f t="shared" ca="1" si="78"/>
        <v>43.389913124713516</v>
      </c>
      <c r="Y210">
        <f t="shared" ca="1" si="79"/>
        <v>2.0785765026888132</v>
      </c>
      <c r="Z210">
        <f t="shared" ca="1" si="80"/>
        <v>1.1518806192661626</v>
      </c>
      <c r="AA210">
        <f t="shared" ca="1" si="81"/>
        <v>640.73441066748933</v>
      </c>
      <c r="AB210">
        <f t="shared" ca="1" si="82"/>
        <v>640.8020370161662</v>
      </c>
      <c r="AC210">
        <f t="shared" ca="1" si="83"/>
        <v>1.1254065605399595E-4</v>
      </c>
      <c r="AD210">
        <f t="shared" ca="1" si="84"/>
        <v>0.13364597638837419</v>
      </c>
      <c r="AE210">
        <f t="shared" ca="1" si="85"/>
        <v>170.15172329157215</v>
      </c>
      <c r="AF210">
        <f t="shared" ca="1" si="86"/>
        <v>-3.91791510087387E-2</v>
      </c>
      <c r="AG210">
        <f t="shared" ca="1" si="87"/>
        <v>0</v>
      </c>
      <c r="AH210">
        <f ca="1"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+99)&gt;=IFERROR(AE210,-1E+99)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>1.9794205926905601</v>
      </c>
      <c r="AI210">
        <f t="shared" ca="1" si="88"/>
        <v>635.14142059269057</v>
      </c>
      <c r="AJ210">
        <f t="shared" ca="1" si="89"/>
        <v>636.13113088903583</v>
      </c>
      <c r="AM210">
        <v>0</v>
      </c>
      <c r="AN210">
        <v>0</v>
      </c>
      <c r="AO210">
        <f t="shared" si="90"/>
        <v>0</v>
      </c>
      <c r="AP210">
        <f t="shared" si="99"/>
        <v>0</v>
      </c>
      <c r="AQ210">
        <f t="shared" ca="1" si="91"/>
        <v>1</v>
      </c>
      <c r="AR210" t="str">
        <f t="shared" ca="1" si="92"/>
        <v>Supercritical</v>
      </c>
      <c r="AS210">
        <f t="shared" ca="1" si="93"/>
        <v>3.5412923763080157E-3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190</v>
      </c>
      <c r="I211">
        <v>1.4E-2</v>
      </c>
      <c r="J211">
        <f t="shared" si="94"/>
        <v>0.99899999999999523</v>
      </c>
      <c r="K211">
        <f t="shared" ca="1" si="95"/>
        <v>49.98</v>
      </c>
      <c r="L211">
        <f t="shared" ca="1" si="96"/>
        <v>1.2952377570598577</v>
      </c>
      <c r="M211">
        <f t="shared" ca="1" si="69"/>
        <v>7.3867409285123689</v>
      </c>
      <c r="N211">
        <f t="shared" ca="1" si="70"/>
        <v>0.89066892594502467</v>
      </c>
      <c r="O211">
        <f t="shared" ca="1" si="71"/>
        <v>6.7661774636064802</v>
      </c>
      <c r="P211">
        <f t="shared" ca="1" si="72"/>
        <v>634.41723775705987</v>
      </c>
      <c r="Q211">
        <f t="shared" ca="1" si="73"/>
        <v>636.75063008473649</v>
      </c>
      <c r="R211">
        <f t="shared" ca="1" si="74"/>
        <v>1.2020269893531443E-2</v>
      </c>
      <c r="S211">
        <f t="shared" ca="1" si="75"/>
        <v>1.8981657491920276</v>
      </c>
      <c r="T211">
        <f t="shared" ca="1" si="76"/>
        <v>39.256122094366276</v>
      </c>
      <c r="U211">
        <f t="shared" ca="1" si="97"/>
        <v>3.8733203302854236E-3</v>
      </c>
      <c r="V211">
        <f t="shared" ca="1" si="98"/>
        <v>0</v>
      </c>
      <c r="W211">
        <f t="shared" ca="1" si="77"/>
        <v>7.5722084301887387</v>
      </c>
      <c r="X211">
        <f t="shared" ca="1" si="78"/>
        <v>43.184304677366377</v>
      </c>
      <c r="Y211">
        <f t="shared" ca="1" si="79"/>
        <v>2.0714463075491287</v>
      </c>
      <c r="Z211">
        <f t="shared" ca="1" si="80"/>
        <v>1.1573649355571392</v>
      </c>
      <c r="AA211">
        <f t="shared" ca="1" si="81"/>
        <v>640.69420843018872</v>
      </c>
      <c r="AB211">
        <f t="shared" ca="1" si="82"/>
        <v>640.76248027494194</v>
      </c>
      <c r="AC211">
        <f t="shared" ca="1" si="83"/>
        <v>1.1413659654226463E-4</v>
      </c>
      <c r="AD211">
        <f t="shared" ca="1" si="84"/>
        <v>0.13428408273867098</v>
      </c>
      <c r="AE211">
        <f t="shared" ca="1" si="85"/>
        <v>169.39682225430977</v>
      </c>
      <c r="AF211">
        <f t="shared" ca="1" si="86"/>
        <v>-3.919010700360559E-2</v>
      </c>
      <c r="AG211">
        <f t="shared" ca="1" si="87"/>
        <v>0</v>
      </c>
      <c r="AH211">
        <f ca="1"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+99)&gt;=IFERROR(AE211,-1E+99)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>1.985663187088198</v>
      </c>
      <c r="AI211">
        <f t="shared" ca="1" si="88"/>
        <v>635.10766318708818</v>
      </c>
      <c r="AJ211">
        <f t="shared" ca="1" si="89"/>
        <v>636.10049478063229</v>
      </c>
      <c r="AM211">
        <v>0</v>
      </c>
      <c r="AN211">
        <v>0</v>
      </c>
      <c r="AO211">
        <f t="shared" si="90"/>
        <v>0</v>
      </c>
      <c r="AP211">
        <f t="shared" si="99"/>
        <v>0</v>
      </c>
      <c r="AQ211">
        <f t="shared" ca="1" si="91"/>
        <v>1.0000000000000002</v>
      </c>
      <c r="AR211" t="str">
        <f t="shared" ca="1" si="92"/>
        <v>Supercritical</v>
      </c>
      <c r="AS211">
        <f t="shared" ca="1" si="93"/>
        <v>3.5528168088335412E-3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190</v>
      </c>
      <c r="I212">
        <v>4.7E-2</v>
      </c>
      <c r="J212">
        <f t="shared" si="94"/>
        <v>1.0010000000000048</v>
      </c>
      <c r="K212">
        <f t="shared" ca="1" si="95"/>
        <v>49.98</v>
      </c>
      <c r="L212">
        <f t="shared" ca="1" si="96"/>
        <v>1.2952377570598577</v>
      </c>
      <c r="M212">
        <f t="shared" ca="1" si="69"/>
        <v>7.3530647468288111</v>
      </c>
      <c r="N212">
        <f t="shared" ca="1" si="70"/>
        <v>0.88939661620657773</v>
      </c>
      <c r="O212">
        <f t="shared" ca="1" si="71"/>
        <v>6.7971657697635663</v>
      </c>
      <c r="P212">
        <f t="shared" ca="1" si="72"/>
        <v>634.3772377570599</v>
      </c>
      <c r="Q212">
        <f t="shared" ca="1" si="73"/>
        <v>636.73205235959028</v>
      </c>
      <c r="R212">
        <f t="shared" ca="1" si="74"/>
        <v>1.2153768067016256E-2</v>
      </c>
      <c r="S212">
        <f t="shared" ca="1" si="75"/>
        <v>1.9068591276452591</v>
      </c>
      <c r="T212">
        <f t="shared" ca="1" si="76"/>
        <v>39.392192023466507</v>
      </c>
      <c r="U212">
        <f t="shared" ca="1" si="97"/>
        <v>4.1519311844240292E-3</v>
      </c>
      <c r="V212">
        <f t="shared" ca="1" si="98"/>
        <v>0</v>
      </c>
      <c r="W212">
        <f t="shared" ca="1" si="77"/>
        <v>7.5720082386581975</v>
      </c>
      <c r="X212">
        <f t="shared" ca="1" si="78"/>
        <v>42.986290770862581</v>
      </c>
      <c r="Y212">
        <f t="shared" ca="1" si="79"/>
        <v>2.0645625451425151</v>
      </c>
      <c r="Z212">
        <f t="shared" ca="1" si="80"/>
        <v>1.1626962713860849</v>
      </c>
      <c r="AA212">
        <f t="shared" ca="1" si="81"/>
        <v>640.65400823865821</v>
      </c>
      <c r="AB212">
        <f t="shared" ca="1" si="82"/>
        <v>640.72291051284242</v>
      </c>
      <c r="AC212">
        <f t="shared" ca="1" si="83"/>
        <v>1.157029286851656E-4</v>
      </c>
      <c r="AD212">
        <f t="shared" ca="1" si="84"/>
        <v>0.13490443802864091</v>
      </c>
      <c r="AE212">
        <f t="shared" ca="1" si="85"/>
        <v>168.66998031888042</v>
      </c>
      <c r="AF212">
        <f t="shared" ca="1" si="86"/>
        <v>-3.9175190840865071E-2</v>
      </c>
      <c r="AG212">
        <f t="shared" ca="1" si="87"/>
        <v>0</v>
      </c>
      <c r="AH212">
        <f ca="1"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+99)&gt;=IFERROR(AE212,-1E+99)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>1.9917213064083001</v>
      </c>
      <c r="AI212">
        <f t="shared" ca="1" si="88"/>
        <v>635.07372130640829</v>
      </c>
      <c r="AJ212">
        <f t="shared" ca="1" si="89"/>
        <v>636.06958195961249</v>
      </c>
      <c r="AM212">
        <v>0</v>
      </c>
      <c r="AN212">
        <v>0</v>
      </c>
      <c r="AO212">
        <f t="shared" si="90"/>
        <v>0</v>
      </c>
      <c r="AP212">
        <f t="shared" si="99"/>
        <v>0</v>
      </c>
      <c r="AQ212">
        <f t="shared" ca="1" si="91"/>
        <v>1.0000000000000002</v>
      </c>
      <c r="AR212" t="str">
        <f t="shared" ca="1" si="92"/>
        <v>Supercritical</v>
      </c>
      <c r="AS212">
        <f t="shared" ca="1" si="93"/>
        <v>3.5640696021463827E-3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190</v>
      </c>
      <c r="I213">
        <v>0.08</v>
      </c>
      <c r="J213">
        <f t="shared" si="94"/>
        <v>1</v>
      </c>
      <c r="K213">
        <f t="shared" ca="1" si="95"/>
        <v>49.98</v>
      </c>
      <c r="L213">
        <f t="shared" ca="1" si="96"/>
        <v>1.2952377570598577</v>
      </c>
      <c r="M213">
        <f t="shared" ca="1" si="69"/>
        <v>7.319388565145255</v>
      </c>
      <c r="N213">
        <f t="shared" ca="1" si="70"/>
        <v>0.88811627876650323</v>
      </c>
      <c r="O213">
        <f t="shared" ca="1" si="71"/>
        <v>6.8284392275610974</v>
      </c>
      <c r="P213">
        <f t="shared" ca="1" si="72"/>
        <v>634.33723775705994</v>
      </c>
      <c r="Q213">
        <f t="shared" ca="1" si="73"/>
        <v>636.71377100295672</v>
      </c>
      <c r="R213">
        <f t="shared" ca="1" si="74"/>
        <v>1.2289446063675012E-2</v>
      </c>
      <c r="S213">
        <f t="shared" ca="1" si="75"/>
        <v>1.9156325017947504</v>
      </c>
      <c r="T213">
        <f t="shared" ca="1" si="76"/>
        <v>39.529714743493294</v>
      </c>
      <c r="U213">
        <f t="shared" ca="1" si="97"/>
        <v>3.5710141320350886E-3</v>
      </c>
      <c r="V213">
        <f t="shared" ca="1" si="98"/>
        <v>0</v>
      </c>
      <c r="W213">
        <f t="shared" ca="1" si="77"/>
        <v>7.5718100749218413</v>
      </c>
      <c r="X213">
        <f t="shared" ca="1" si="78"/>
        <v>42.788298733383321</v>
      </c>
      <c r="Y213">
        <f t="shared" ca="1" si="79"/>
        <v>2.0576619541523566</v>
      </c>
      <c r="Z213">
        <f t="shared" ca="1" si="80"/>
        <v>1.1680763545059043</v>
      </c>
      <c r="AA213">
        <f t="shared" ca="1" si="81"/>
        <v>640.61381007492184</v>
      </c>
      <c r="AB213">
        <f t="shared" ca="1" si="82"/>
        <v>640.6833514801184</v>
      </c>
      <c r="AC213">
        <f t="shared" ca="1" si="83"/>
        <v>1.1729863179058075E-4</v>
      </c>
      <c r="AD213">
        <f t="shared" ca="1" si="84"/>
        <v>0.13553044768381681</v>
      </c>
      <c r="AE213">
        <f t="shared" ca="1" si="85"/>
        <v>167.94355255887493</v>
      </c>
      <c r="AF213">
        <f t="shared" ca="1" si="86"/>
        <v>-3.9136248362069637E-2</v>
      </c>
      <c r="AG213">
        <f t="shared" ca="1" si="87"/>
        <v>0</v>
      </c>
      <c r="AH213">
        <f ca="1"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+99)&gt;=IFERROR(AE213,-1E+99)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>1.9978258454348716</v>
      </c>
      <c r="AI213">
        <f t="shared" ca="1" si="88"/>
        <v>635.03982584543485</v>
      </c>
      <c r="AJ213">
        <f t="shared" ca="1" si="89"/>
        <v>636.03873876815226</v>
      </c>
      <c r="AM213">
        <v>0</v>
      </c>
      <c r="AN213">
        <v>0</v>
      </c>
      <c r="AO213">
        <f t="shared" si="90"/>
        <v>0</v>
      </c>
      <c r="AP213">
        <f t="shared" si="99"/>
        <v>0</v>
      </c>
      <c r="AQ213">
        <f t="shared" ca="1" si="91"/>
        <v>1</v>
      </c>
      <c r="AR213" t="str">
        <f t="shared" ca="1" si="92"/>
        <v>Supercritical</v>
      </c>
      <c r="AS213">
        <f t="shared" ca="1" si="93"/>
        <v>3.5754773989968313E-3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190</v>
      </c>
      <c r="I214">
        <v>0.08</v>
      </c>
      <c r="J214">
        <f t="shared" si="94"/>
        <v>1</v>
      </c>
      <c r="K214">
        <f t="shared" ca="1" si="95"/>
        <v>49.98</v>
      </c>
      <c r="L214">
        <f t="shared" ca="1" si="96"/>
        <v>1.2952377570598577</v>
      </c>
      <c r="M214">
        <f t="shared" ref="M214:M277" ca="1" si="100">((F214)+(G214)*(L214))*(L214)</f>
        <v>7.2844171457046389</v>
      </c>
      <c r="N214">
        <f t="shared" ref="N214:N277" ca="1" si="101">(((F214)+(G214)*(L214))*(L214))/MAX((F214)+2*(L214)*SQRT(1+(G214)^2),0.000001)</f>
        <v>0.8867781190878935</v>
      </c>
      <c r="O214">
        <f t="shared" ref="O214:O277" ca="1" si="102">ABS(K214)/MAX(((F214)+(G214)*(L214))*(L214),0.000001)</f>
        <v>6.8612215638242819</v>
      </c>
      <c r="P214">
        <f t="shared" ref="P214:P277" ca="1" si="103">E214+L214</f>
        <v>634.29723775705986</v>
      </c>
      <c r="Q214">
        <f t="shared" ref="Q214:Q277" ca="1" si="104">P214+((ABS(K214)/MAX(((F214)+(G214)*(L214))*(L214),0.000001))^2)/(2*$I$5)</f>
        <v>636.69664455358827</v>
      </c>
      <c r="R214">
        <f t="shared" ref="R214:R277" ca="1" si="105">((ABS(K214)*$D$6)/(MAX(((F214)+(G214)*(L214))*(L214),0.000001)*MAX(((((F214)+(G214)*(L214))*(L214))/MAX((F214)+2*(L214)*SQRT(1+(G214)^2),0.000001))^(2/3),0.000001)))^2</f>
        <v>1.2432699814859895E-2</v>
      </c>
      <c r="S214">
        <f t="shared" ref="S214:S277" ca="1" si="106">ABS(ABS(K214)/MAX(((F214)+(G214)*(L214))*(L214),0.000001))/SQRT($I$5*MAX((((F214)+(G214)*(L214))*(L214))/MAX((F214)+2*(G214)*(L214),0.000001),0.000001))</f>
        <v>1.9248291727670936</v>
      </c>
      <c r="T214">
        <f t="shared" ref="T214:T277" ca="1" si="107">((F214)*(L214)^2)/2+(G214)*(L214)^3/3+(ABS(K214)^2)/($I$5*MAX(((F214)+(G214)*(L214))*(L214),0.000001))</f>
        <v>39.67408607894896</v>
      </c>
      <c r="U214">
        <f t="shared" ca="1" si="97"/>
        <v>2.158100459837442E-3</v>
      </c>
      <c r="V214">
        <f t="shared" ca="1" si="98"/>
        <v>0</v>
      </c>
      <c r="W214">
        <f t="shared" ref="W214:W277" ca="1" si="108"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>7.5716139211680265</v>
      </c>
      <c r="X214">
        <f t="shared" ref="X214:X277" ca="1" si="109">((F214)+(G214)*(W214))*(W214)</f>
        <v>42.582756692648978</v>
      </c>
      <c r="Y214">
        <f t="shared" ref="Y214:Y277" ca="1" si="110">(((F214)+(G214)*(W214))*(W214))/MAX((F214)+2*(W214)*SQRT(1+(G214)^2),0.000001)</f>
        <v>2.0504786202537737</v>
      </c>
      <c r="Z214">
        <f t="shared" ref="Z214:Z277" ca="1" si="111">ABS(K214)/MAX(((F214)+(G214)*(W214))*(W214),0.000001)</f>
        <v>1.1737145239502071</v>
      </c>
      <c r="AA214">
        <f t="shared" ref="AA214:AA277" ca="1" si="112">E214+W214</f>
        <v>640.57361392116798</v>
      </c>
      <c r="AB214">
        <f t="shared" ref="AB214:AB277" ca="1" si="113">AA214+((ABS(K214)/MAX(((F214)+(G214)*(W214))*(W214),0.000001))^2)/(2*$I$5)</f>
        <v>640.6438282832338</v>
      </c>
      <c r="AC214">
        <f t="shared" ref="AC214:AC277" ca="1" si="114">((ABS(K214)*$D$6)/(MAX(((F214)+(G214)*(W214))*(W214),0.000001)*MAX(((((F214)+(G214)*(W214))*(W214))/MAX((F214)+2*(W214)*SQRT(1+(G214)^2),0.000001))^(2/3),0.000001)))^2</f>
        <v>1.1898726489625083E-4</v>
      </c>
      <c r="AD214">
        <f t="shared" ref="AD214:AD277" ca="1" si="115">ABS(ABS(K214)/MAX(((F214)+(G214)*(W214))*(W214),0.000001))/SQRT($I$5*MAX((((F214)+(G214)*(W214))*(W214))/MAX((F214)+2*(G214)*(W214),0.000001),0.000001))</f>
        <v>0.13618640149698116</v>
      </c>
      <c r="AE214">
        <f t="shared" ref="AE214:AE277" ca="1" si="116">((F214)*(W214)^2)/2+(G214)*(W214)^3/3+(ABS(K214)^2)/($I$5*MAX(((F214)+(G214)*(W214))*(W214),0.000001))</f>
        <v>167.18993888024391</v>
      </c>
      <c r="AF214">
        <f t="shared" ref="AF214:AF277" ca="1" si="117">IF($D$20=0,0,IFERROR(AB215+(((AC214+AC215)/2)*J215)+(IF(Z214&gt;Z215,$D$8*((Z214^2-Z215^2)/(2*$I$5)),$D$9*((Z215^2-Z214^2)/(2*$I$5)))+($D$10*(ABS(I215)/90)*(MAX(Z214^2,Z215^2)/(2*$I$5))))-AB214,0))</f>
        <v>-3.9151626547209162E-2</v>
      </c>
      <c r="AG214">
        <f t="shared" ref="AG214:AG277" ca="1" si="118">IF($D$20=0,1,IFERROR(IF(ROUND(AD214,3)=1,1,IF(AND(ABS(AF214)&lt;$D$19,AD214&lt;1),1,0)),0))</f>
        <v>0</v>
      </c>
      <c r="AH214">
        <f ca="1"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+99)&gt;=IFERROR(AE214,-1E+99)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>2.004214919516301</v>
      </c>
      <c r="AI214">
        <f t="shared" ref="AI214:AI277" ca="1" si="119">E214+AH214</f>
        <v>635.00621491951631</v>
      </c>
      <c r="AJ214">
        <f t="shared" ref="AJ214:AJ277" ca="1" si="120">AI214+((ABS(K214)/MAX(((F214)+(G214)*(AH214))*(AH214),0.000001))^2)/(2*$I$5)</f>
        <v>636.00832237927443</v>
      </c>
      <c r="AM214">
        <v>0</v>
      </c>
      <c r="AN214">
        <v>0</v>
      </c>
      <c r="AO214">
        <f t="shared" ref="AO214:AO277" si="121">AM214+AN214</f>
        <v>0</v>
      </c>
      <c r="AP214">
        <f t="shared" si="99"/>
        <v>0</v>
      </c>
      <c r="AQ214">
        <f t="shared" ref="AQ214:AQ277" ca="1" si="122">ABS(ABS(K214)/MAX(((F214)+(G214)*(AH214))*(AH214),0.000001))/SQRT($I$5*MAX((((F214)+(G214)*(AH214))*(AH214))/MAX((F214)+2*(G214)*(AH214),0.000001),0.000001))</f>
        <v>1</v>
      </c>
      <c r="AR214" t="str">
        <f t="shared" ref="AR214:AR277" ca="1" si="123">IF(AQ214&lt;1,"Subcritical","Supercritical")</f>
        <v>Supercritical</v>
      </c>
      <c r="AS214">
        <f t="shared" ref="AS214:AS277" ca="1" si="124">((ABS(K214)*$D$6)/(MAX(((F214)+(G214)*(AH214))*(AH214),0.000001)*MAX(((((F214)+(G214)*(AH214))*(AH214))/MAX((F214)+2*(AH214)*SQRT(1+(G214)^2),0.000001))^(2/3),0.000001)))^2</f>
        <v>3.5874909849021698E-3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190</v>
      </c>
      <c r="I215">
        <v>0.08</v>
      </c>
      <c r="J215">
        <f t="shared" ref="J215:J278" si="125">B215-B214</f>
        <v>0.99999999999999289</v>
      </c>
      <c r="K215">
        <f t="shared" ref="K215:K278" ca="1" si="126">MAX(0,K214-AO214)</f>
        <v>49.98</v>
      </c>
      <c r="L215">
        <f t="shared" ref="L215:L278" ca="1" si="127"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>1.2952377570598577</v>
      </c>
      <c r="M215">
        <f t="shared" ca="1" si="100"/>
        <v>7.2507409640210829</v>
      </c>
      <c r="N215">
        <f t="shared" ca="1" si="101"/>
        <v>0.88548118041243939</v>
      </c>
      <c r="O215">
        <f t="shared" ca="1" si="102"/>
        <v>6.8930886164608367</v>
      </c>
      <c r="P215">
        <f t="shared" ca="1" si="103"/>
        <v>634.2572377570599</v>
      </c>
      <c r="Q215">
        <f t="shared" ca="1" si="104"/>
        <v>636.67898447848609</v>
      </c>
      <c r="R215">
        <f t="shared" ca="1" si="105"/>
        <v>1.2572967544932027E-2</v>
      </c>
      <c r="S215">
        <f t="shared" ca="1" si="106"/>
        <v>1.9337690724619749</v>
      </c>
      <c r="T215">
        <f t="shared" ca="1" si="107"/>
        <v>39.814633046687696</v>
      </c>
      <c r="U215">
        <f t="shared" ref="U215:U278" ca="1" si="128">IF($D$20=0,0,IFERROR(Q214-(((R214+R215)/2)*J215)-(IF(O214&gt;O215,$D$8*((O214^2-O215^2)/(2*$I$5)),$D$9*((O215^2-O214^2)/(2*$I$5)))+($D$10*(ABS(I215)/90)*(MAX(O214^2,O215^2)/(2*$I$5))))-Q215,0))</f>
        <v>2.600349369572541E-3</v>
      </c>
      <c r="V215">
        <f t="shared" ref="V215:V278" ca="1" si="129">IF($D$20=0,1,IFERROR(IF(ROUND(S215,3)=1,1,IF(AND(ABS(U215)&lt;$D$19,S215&gt;1),1,0)),0))</f>
        <v>0</v>
      </c>
      <c r="W215">
        <f t="shared" ca="1" si="108"/>
        <v>7.5714197597477186</v>
      </c>
      <c r="X215">
        <f t="shared" ca="1" si="109"/>
        <v>42.384807815067731</v>
      </c>
      <c r="Y215">
        <f t="shared" ca="1" si="110"/>
        <v>2.0435435014685859</v>
      </c>
      <c r="Z215">
        <f t="shared" ca="1" si="111"/>
        <v>1.1791960982357501</v>
      </c>
      <c r="AA215">
        <f t="shared" ca="1" si="112"/>
        <v>640.53341975974774</v>
      </c>
      <c r="AB215">
        <f t="shared" ca="1" si="113"/>
        <v>640.60429149461493</v>
      </c>
      <c r="AC215">
        <f t="shared" ca="1" si="114"/>
        <v>1.2064502071874152E-4</v>
      </c>
      <c r="AD215">
        <f t="shared" ca="1" si="115"/>
        <v>0.13682418431242555</v>
      </c>
      <c r="AE215">
        <f t="shared" ca="1" si="116"/>
        <v>166.46435542578988</v>
      </c>
      <c r="AF215">
        <f t="shared" ca="1" si="117"/>
        <v>-3.9139736747529241E-2</v>
      </c>
      <c r="AG215">
        <f t="shared" ca="1" si="118"/>
        <v>0</v>
      </c>
      <c r="AH215">
        <f ca="1"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+99)&gt;=IFERROR(AE215,-1E+99)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>2.0104158643354486</v>
      </c>
      <c r="AI215">
        <f t="shared" ca="1" si="119"/>
        <v>634.9724158643354</v>
      </c>
      <c r="AJ215">
        <f t="shared" ca="1" si="120"/>
        <v>635.97762379650317</v>
      </c>
      <c r="AM215">
        <v>0</v>
      </c>
      <c r="AN215">
        <v>0</v>
      </c>
      <c r="AO215">
        <f t="shared" si="121"/>
        <v>0</v>
      </c>
      <c r="AP215">
        <f t="shared" ref="AP215:AP278" si="130">AP214+AO215</f>
        <v>0</v>
      </c>
      <c r="AQ215">
        <f t="shared" ca="1" si="122"/>
        <v>1.0000000000000002</v>
      </c>
      <c r="AR215" t="str">
        <f t="shared" ca="1" si="123"/>
        <v>Supercritical</v>
      </c>
      <c r="AS215">
        <f t="shared" ca="1" si="124"/>
        <v>3.5992233871360042E-3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190</v>
      </c>
      <c r="I216">
        <v>0.08</v>
      </c>
      <c r="J216">
        <f t="shared" si="125"/>
        <v>1</v>
      </c>
      <c r="K216">
        <f t="shared" ca="1" si="126"/>
        <v>49.98</v>
      </c>
      <c r="L216">
        <f t="shared" ca="1" si="127"/>
        <v>1.2952377570598577</v>
      </c>
      <c r="M216">
        <f t="shared" ca="1" si="100"/>
        <v>7.2170647823375269</v>
      </c>
      <c r="N216">
        <f t="shared" ca="1" si="101"/>
        <v>0.88417597943824922</v>
      </c>
      <c r="O216">
        <f t="shared" ca="1" si="102"/>
        <v>6.9252530644199135</v>
      </c>
      <c r="P216">
        <f t="shared" ca="1" si="103"/>
        <v>634.21723775705993</v>
      </c>
      <c r="Q216">
        <f t="shared" ca="1" si="104"/>
        <v>636.66163785931565</v>
      </c>
      <c r="R216">
        <f t="shared" ca="1" si="105"/>
        <v>1.2715561170453398E-2</v>
      </c>
      <c r="S216">
        <f t="shared" ca="1" si="106"/>
        <v>1.9427924026636996</v>
      </c>
      <c r="T216">
        <f t="shared" ca="1" si="107"/>
        <v>39.956695184479415</v>
      </c>
      <c r="U216">
        <f t="shared" ca="1" si="128"/>
        <v>2.1110967161348526E-3</v>
      </c>
      <c r="V216">
        <f t="shared" ca="1" si="129"/>
        <v>0</v>
      </c>
      <c r="W216">
        <f t="shared" ca="1" si="108"/>
        <v>7.5712275731729539</v>
      </c>
      <c r="X216">
        <f t="shared" ca="1" si="109"/>
        <v>42.186880037719696</v>
      </c>
      <c r="Y216">
        <f t="shared" ca="1" si="110"/>
        <v>2.0365913435652971</v>
      </c>
      <c r="Z216">
        <f t="shared" ca="1" si="111"/>
        <v>1.1847285211732272</v>
      </c>
      <c r="AA216">
        <f t="shared" ca="1" si="112"/>
        <v>640.49322757317293</v>
      </c>
      <c r="AB216">
        <f t="shared" ca="1" si="113"/>
        <v>640.56476588453279</v>
      </c>
      <c r="AC216">
        <f t="shared" ca="1" si="114"/>
        <v>1.2233432998344377E-4</v>
      </c>
      <c r="AD216">
        <f t="shared" ca="1" si="115"/>
        <v>0.13746786571122299</v>
      </c>
      <c r="AE216">
        <f t="shared" ca="1" si="116"/>
        <v>165.73919100274409</v>
      </c>
      <c r="AF216">
        <f t="shared" ca="1" si="117"/>
        <v>-3.9098934242815631E-2</v>
      </c>
      <c r="AG216">
        <f t="shared" ca="1" si="118"/>
        <v>0</v>
      </c>
      <c r="AH216">
        <f ca="1"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+99)&gt;=IFERROR(AE216,-1E+99)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>2.016664996381544</v>
      </c>
      <c r="AI216">
        <f t="shared" ca="1" si="119"/>
        <v>634.93866499638159</v>
      </c>
      <c r="AJ216">
        <f t="shared" ca="1" si="120"/>
        <v>635.94699749457232</v>
      </c>
      <c r="AM216">
        <v>0</v>
      </c>
      <c r="AN216">
        <v>0</v>
      </c>
      <c r="AO216">
        <f t="shared" si="121"/>
        <v>0</v>
      </c>
      <c r="AP216">
        <f t="shared" si="130"/>
        <v>0</v>
      </c>
      <c r="AQ216">
        <f t="shared" ca="1" si="122"/>
        <v>1</v>
      </c>
      <c r="AR216" t="str">
        <f t="shared" ca="1" si="123"/>
        <v>Supercritical</v>
      </c>
      <c r="AS216">
        <f t="shared" ca="1" si="124"/>
        <v>3.6111193968470477E-3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190</v>
      </c>
      <c r="I217">
        <v>0.08</v>
      </c>
      <c r="J217">
        <f t="shared" si="125"/>
        <v>1</v>
      </c>
      <c r="K217">
        <f t="shared" ca="1" si="126"/>
        <v>49.98</v>
      </c>
      <c r="L217">
        <f t="shared" ca="1" si="127"/>
        <v>1.2952377570598577</v>
      </c>
      <c r="M217">
        <f t="shared" ca="1" si="100"/>
        <v>7.1820933628969108</v>
      </c>
      <c r="N217">
        <f t="shared" ca="1" si="101"/>
        <v>0.88281174842599675</v>
      </c>
      <c r="O217">
        <f t="shared" ca="1" si="102"/>
        <v>6.9589738638318774</v>
      </c>
      <c r="P217">
        <f t="shared" ca="1" si="103"/>
        <v>634.17723775705986</v>
      </c>
      <c r="Q217">
        <f t="shared" ca="1" si="104"/>
        <v>636.64550061320131</v>
      </c>
      <c r="R217">
        <f t="shared" ca="1" si="105"/>
        <v>1.2866155326192954E-2</v>
      </c>
      <c r="S217">
        <f t="shared" ca="1" si="106"/>
        <v>1.9522523476360927</v>
      </c>
      <c r="T217">
        <f t="shared" ca="1" si="107"/>
        <v>40.105847803133443</v>
      </c>
      <c r="U217">
        <f t="shared" ca="1" si="128"/>
        <v>6.3101076329985517E-4</v>
      </c>
      <c r="V217">
        <f t="shared" ca="1" si="129"/>
        <v>1</v>
      </c>
      <c r="W217">
        <f t="shared" ca="1" si="108"/>
        <v>7.5710373441153118</v>
      </c>
      <c r="X217">
        <f t="shared" ca="1" si="109"/>
        <v>41.981402073119405</v>
      </c>
      <c r="Y217">
        <f t="shared" ca="1" si="110"/>
        <v>2.0293542081618545</v>
      </c>
      <c r="Z217">
        <f t="shared" ca="1" si="111"/>
        <v>1.1905271746986763</v>
      </c>
      <c r="AA217">
        <f t="shared" ca="1" si="112"/>
        <v>640.45303734411527</v>
      </c>
      <c r="AB217">
        <f t="shared" ca="1" si="113"/>
        <v>640.52527765775926</v>
      </c>
      <c r="AC217">
        <f t="shared" ca="1" si="114"/>
        <v>1.2412254416283551E-4</v>
      </c>
      <c r="AD217">
        <f t="shared" ca="1" si="115"/>
        <v>0.1381424375974514</v>
      </c>
      <c r="AE217">
        <f t="shared" ca="1" si="116"/>
        <v>164.98688073291063</v>
      </c>
      <c r="AF217">
        <f t="shared" ca="1" si="117"/>
        <v>-3.9114803739153103E-2</v>
      </c>
      <c r="AG217">
        <f t="shared" ca="1" si="118"/>
        <v>0</v>
      </c>
      <c r="AH217">
        <f ca="1"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+99)&gt;=IFERROR(AE217,-1E+99)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>1.2952377570598577</v>
      </c>
      <c r="AI217">
        <f t="shared" ca="1" si="119"/>
        <v>634.17723775705986</v>
      </c>
      <c r="AJ217">
        <f t="shared" ca="1" si="120"/>
        <v>636.64550061320131</v>
      </c>
      <c r="AM217">
        <v>0</v>
      </c>
      <c r="AN217">
        <v>0</v>
      </c>
      <c r="AO217">
        <f t="shared" si="121"/>
        <v>0</v>
      </c>
      <c r="AP217">
        <f t="shared" si="130"/>
        <v>0</v>
      </c>
      <c r="AQ217">
        <f t="shared" ca="1" si="122"/>
        <v>1.9522523476360927</v>
      </c>
      <c r="AR217" t="str">
        <f t="shared" ca="1" si="123"/>
        <v>Supercritical</v>
      </c>
      <c r="AS217">
        <f t="shared" ca="1" si="124"/>
        <v>1.2866155326192954E-2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190</v>
      </c>
      <c r="I218">
        <v>0.08</v>
      </c>
      <c r="J218">
        <f t="shared" si="125"/>
        <v>1</v>
      </c>
      <c r="K218">
        <f t="shared" ca="1" si="126"/>
        <v>49.98</v>
      </c>
      <c r="L218">
        <f t="shared" ca="1" si="127"/>
        <v>1.2978994449611965</v>
      </c>
      <c r="M218">
        <f t="shared" ca="1" si="100"/>
        <v>7.1631070367408434</v>
      </c>
      <c r="N218">
        <f t="shared" ca="1" si="101"/>
        <v>0.88272144928157892</v>
      </c>
      <c r="O218">
        <f t="shared" ca="1" si="102"/>
        <v>6.9774191204520237</v>
      </c>
      <c r="P218">
        <f t="shared" ca="1" si="103"/>
        <v>634.1398994449612</v>
      </c>
      <c r="Q218">
        <f t="shared" ca="1" si="104"/>
        <v>636.62126425548365</v>
      </c>
      <c r="R218">
        <f t="shared" ca="1" si="105"/>
        <v>1.2936215268152557E-2</v>
      </c>
      <c r="S218">
        <f t="shared" ca="1" si="106"/>
        <v>1.9554187894697179</v>
      </c>
      <c r="T218">
        <f t="shared" ca="1" si="107"/>
        <v>40.197059793540021</v>
      </c>
      <c r="U218">
        <f t="shared" ca="1" si="128"/>
        <v>9.69412834092509E-3</v>
      </c>
      <c r="V218">
        <f t="shared" ca="1" si="129"/>
        <v>0</v>
      </c>
      <c r="W218">
        <f t="shared" ca="1" si="108"/>
        <v>7.570849055404401</v>
      </c>
      <c r="X218">
        <f t="shared" ca="1" si="109"/>
        <v>41.783515936776887</v>
      </c>
      <c r="Y218">
        <f t="shared" ca="1" si="110"/>
        <v>2.0223670910189391</v>
      </c>
      <c r="Z218">
        <f t="shared" ca="1" si="111"/>
        <v>1.1961654944410447</v>
      </c>
      <c r="AA218">
        <f t="shared" ca="1" si="112"/>
        <v>640.41284905540442</v>
      </c>
      <c r="AB218">
        <f t="shared" ca="1" si="113"/>
        <v>640.4857752475599</v>
      </c>
      <c r="AC218">
        <f t="shared" ca="1" si="114"/>
        <v>1.2587855218035391E-4</v>
      </c>
      <c r="AD218">
        <f t="shared" ca="1" si="115"/>
        <v>0.13879840415581127</v>
      </c>
      <c r="AE218">
        <f t="shared" ca="1" si="116"/>
        <v>164.26257150498867</v>
      </c>
      <c r="AF218">
        <f t="shared" ca="1" si="117"/>
        <v>-3.9107985040459425E-2</v>
      </c>
      <c r="AG218">
        <f t="shared" ca="1" si="118"/>
        <v>0</v>
      </c>
      <c r="AH218">
        <f ca="1"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+99)&gt;=IFERROR(AE218,-1E+99)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>2.0295553631008003</v>
      </c>
      <c r="AI218">
        <f t="shared" ca="1" si="119"/>
        <v>634.87155536310081</v>
      </c>
      <c r="AJ218">
        <f t="shared" ca="1" si="120"/>
        <v>635.88633304465122</v>
      </c>
      <c r="AM218">
        <v>0</v>
      </c>
      <c r="AN218">
        <v>0</v>
      </c>
      <c r="AO218">
        <f t="shared" si="121"/>
        <v>0</v>
      </c>
      <c r="AP218">
        <f t="shared" si="130"/>
        <v>0</v>
      </c>
      <c r="AQ218">
        <f t="shared" ca="1" si="122"/>
        <v>0.99999999999999978</v>
      </c>
      <c r="AR218" t="str">
        <f t="shared" ca="1" si="123"/>
        <v>Supercritical</v>
      </c>
      <c r="AS218">
        <f t="shared" ca="1" si="124"/>
        <v>3.6358880575478843E-3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190</v>
      </c>
      <c r="I219">
        <v>3.3000000000000002E-2</v>
      </c>
      <c r="J219">
        <f t="shared" si="125"/>
        <v>1</v>
      </c>
      <c r="K219">
        <f t="shared" ca="1" si="126"/>
        <v>49.98</v>
      </c>
      <c r="L219">
        <f t="shared" ca="1" si="127"/>
        <v>1.2978994449611965</v>
      </c>
      <c r="M219">
        <f t="shared" ca="1" si="100"/>
        <v>7.1293616511718527</v>
      </c>
      <c r="N219">
        <f t="shared" ca="1" si="101"/>
        <v>0.88138693373303212</v>
      </c>
      <c r="O219">
        <f t="shared" ca="1" si="102"/>
        <v>7.0104453169078313</v>
      </c>
      <c r="P219">
        <f t="shared" ca="1" si="103"/>
        <v>634.09989944496124</v>
      </c>
      <c r="Q219">
        <f t="shared" ca="1" si="104"/>
        <v>636.60480992107512</v>
      </c>
      <c r="R219">
        <f t="shared" ca="1" si="105"/>
        <v>1.3085337231461427E-2</v>
      </c>
      <c r="S219">
        <f t="shared" ca="1" si="106"/>
        <v>1.9646743672097893</v>
      </c>
      <c r="T219">
        <f t="shared" ca="1" si="107"/>
        <v>40.343422641042089</v>
      </c>
      <c r="U219">
        <f t="shared" ca="1" si="128"/>
        <v>9.5122152345084032E-4</v>
      </c>
      <c r="V219">
        <f t="shared" ca="1" si="129"/>
        <v>1</v>
      </c>
      <c r="W219">
        <f t="shared" ca="1" si="108"/>
        <v>7.5706626900263663</v>
      </c>
      <c r="X219">
        <f t="shared" ca="1" si="109"/>
        <v>41.585650156314834</v>
      </c>
      <c r="Y219">
        <f t="shared" ca="1" si="110"/>
        <v>2.0153627215996028</v>
      </c>
      <c r="Z219">
        <f t="shared" ca="1" si="111"/>
        <v>1.2018568860203445</v>
      </c>
      <c r="AA219">
        <f t="shared" ca="1" si="112"/>
        <v>640.37266269002635</v>
      </c>
      <c r="AB219">
        <f t="shared" ca="1" si="113"/>
        <v>640.44628450320033</v>
      </c>
      <c r="AC219">
        <f t="shared" ca="1" si="114"/>
        <v>1.27668494027377E-4</v>
      </c>
      <c r="AD219">
        <f t="shared" ca="1" si="115"/>
        <v>0.13946052766151629</v>
      </c>
      <c r="AE219">
        <f t="shared" ca="1" si="116"/>
        <v>163.53868697250869</v>
      </c>
      <c r="AF219">
        <f t="shared" ca="1" si="117"/>
        <v>-3.9067743904979579E-2</v>
      </c>
      <c r="AG219">
        <f t="shared" ca="1" si="118"/>
        <v>0</v>
      </c>
      <c r="AH219">
        <f ca="1"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+99)&gt;=IFERROR(AE219,-1E+99)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>1.2978994449611965</v>
      </c>
      <c r="AI219">
        <f t="shared" ca="1" si="119"/>
        <v>634.09989944496124</v>
      </c>
      <c r="AJ219">
        <f t="shared" ca="1" si="120"/>
        <v>636.60480992107512</v>
      </c>
      <c r="AM219">
        <v>0</v>
      </c>
      <c r="AN219">
        <v>0</v>
      </c>
      <c r="AO219">
        <f t="shared" si="121"/>
        <v>0</v>
      </c>
      <c r="AP219">
        <f t="shared" si="130"/>
        <v>0</v>
      </c>
      <c r="AQ219">
        <f t="shared" ca="1" si="122"/>
        <v>1.9646743672097893</v>
      </c>
      <c r="AR219" t="str">
        <f t="shared" ca="1" si="123"/>
        <v>Supercritical</v>
      </c>
      <c r="AS219">
        <f t="shared" ca="1" si="124"/>
        <v>1.3085337231461427E-2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190</v>
      </c>
      <c r="I220">
        <v>1.4E-2</v>
      </c>
      <c r="J220">
        <f t="shared" si="125"/>
        <v>0.99900000000000944</v>
      </c>
      <c r="K220">
        <f t="shared" ca="1" si="126"/>
        <v>49.98</v>
      </c>
      <c r="L220">
        <f t="shared" ca="1" si="127"/>
        <v>1.298609323526059</v>
      </c>
      <c r="M220">
        <f t="shared" ca="1" si="100"/>
        <v>7.0981985623934385</v>
      </c>
      <c r="N220">
        <f t="shared" ca="1" si="101"/>
        <v>0.88031825417366216</v>
      </c>
      <c r="O220">
        <f t="shared" ca="1" si="102"/>
        <v>7.0412231442490478</v>
      </c>
      <c r="P220">
        <f t="shared" ca="1" si="103"/>
        <v>634.06060932352602</v>
      </c>
      <c r="Q220">
        <f t="shared" ca="1" si="104"/>
        <v>636.58756260421455</v>
      </c>
      <c r="R220">
        <f t="shared" ca="1" si="105"/>
        <v>1.3221857042614391E-2</v>
      </c>
      <c r="S220">
        <f t="shared" ca="1" si="106"/>
        <v>1.9727604192663406</v>
      </c>
      <c r="T220">
        <f t="shared" ca="1" si="107"/>
        <v>40.482525705118739</v>
      </c>
      <c r="U220">
        <f t="shared" ca="1" si="128"/>
        <v>1.8436306199873798E-3</v>
      </c>
      <c r="V220">
        <f t="shared" ca="1" si="129"/>
        <v>0</v>
      </c>
      <c r="W220">
        <f t="shared" ca="1" si="108"/>
        <v>7.5704782311224035</v>
      </c>
      <c r="X220">
        <f t="shared" ca="1" si="109"/>
        <v>41.380234011315061</v>
      </c>
      <c r="Y220">
        <f t="shared" ca="1" si="110"/>
        <v>2.0080711136130254</v>
      </c>
      <c r="Z220">
        <f t="shared" ca="1" si="111"/>
        <v>1.2078230390464542</v>
      </c>
      <c r="AA220">
        <f t="shared" ca="1" si="112"/>
        <v>640.33247823112231</v>
      </c>
      <c r="AB220">
        <f t="shared" ca="1" si="113"/>
        <v>640.40683279247048</v>
      </c>
      <c r="AC220">
        <f t="shared" ca="1" si="114"/>
        <v>1.2956380246334517E-4</v>
      </c>
      <c r="AD220">
        <f t="shared" ca="1" si="115"/>
        <v>0.1401545328776968</v>
      </c>
      <c r="AE220">
        <f t="shared" ca="1" si="116"/>
        <v>162.78769868749902</v>
      </c>
      <c r="AF220">
        <f t="shared" ca="1" si="117"/>
        <v>-3.9083942360775836E-2</v>
      </c>
      <c r="AG220">
        <f t="shared" ca="1" si="118"/>
        <v>0</v>
      </c>
      <c r="AH220">
        <f ca="1"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+99)&gt;=IFERROR(AE220,-1E+99)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>2.0426537100145676</v>
      </c>
      <c r="AI220">
        <f t="shared" ca="1" si="119"/>
        <v>634.80465371001446</v>
      </c>
      <c r="AJ220">
        <f t="shared" ca="1" si="120"/>
        <v>635.82598056502172</v>
      </c>
      <c r="AM220">
        <v>0</v>
      </c>
      <c r="AN220">
        <v>0</v>
      </c>
      <c r="AO220">
        <f t="shared" si="121"/>
        <v>0</v>
      </c>
      <c r="AP220">
        <f t="shared" si="130"/>
        <v>0</v>
      </c>
      <c r="AQ220">
        <f t="shared" ca="1" si="122"/>
        <v>1</v>
      </c>
      <c r="AR220" t="str">
        <f t="shared" ca="1" si="123"/>
        <v>Supercritical</v>
      </c>
      <c r="AS220">
        <f t="shared" ca="1" si="124"/>
        <v>3.6613749400020747E-3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190</v>
      </c>
      <c r="I221">
        <v>1.4E-2</v>
      </c>
      <c r="J221">
        <f t="shared" si="125"/>
        <v>1.0009999999999906</v>
      </c>
      <c r="K221">
        <f t="shared" ca="1" si="126"/>
        <v>49.98</v>
      </c>
      <c r="L221">
        <f t="shared" ca="1" si="127"/>
        <v>1.298609323526059</v>
      </c>
      <c r="M221">
        <f t="shared" ca="1" si="100"/>
        <v>7.0644347199817616</v>
      </c>
      <c r="N221">
        <f t="shared" ca="1" si="101"/>
        <v>0.87896510350291979</v>
      </c>
      <c r="O221">
        <f t="shared" ca="1" si="102"/>
        <v>7.0748760489825901</v>
      </c>
      <c r="P221">
        <f t="shared" ca="1" si="103"/>
        <v>634.02060932352606</v>
      </c>
      <c r="Q221">
        <f t="shared" ca="1" si="104"/>
        <v>636.57177502732156</v>
      </c>
      <c r="R221">
        <f t="shared" ca="1" si="105"/>
        <v>1.3375951278727399E-2</v>
      </c>
      <c r="S221">
        <f t="shared" ca="1" si="106"/>
        <v>1.9821890536231279</v>
      </c>
      <c r="T221">
        <f t="shared" ca="1" si="107"/>
        <v>40.632057545043892</v>
      </c>
      <c r="U221">
        <f t="shared" ca="1" si="128"/>
        <v>-5.3956823649059515E-6</v>
      </c>
      <c r="V221">
        <f t="shared" ca="1" si="129"/>
        <v>1</v>
      </c>
      <c r="W221">
        <f t="shared" ca="1" si="108"/>
        <v>7.5702956619872905</v>
      </c>
      <c r="X221">
        <f t="shared" ca="1" si="109"/>
        <v>41.182408401210864</v>
      </c>
      <c r="Y221">
        <f t="shared" ca="1" si="110"/>
        <v>2.0010313480758435</v>
      </c>
      <c r="Z221">
        <f t="shared" ca="1" si="111"/>
        <v>1.2136249903861975</v>
      </c>
      <c r="AA221">
        <f t="shared" ca="1" si="112"/>
        <v>640.29229566198728</v>
      </c>
      <c r="AB221">
        <f t="shared" ca="1" si="113"/>
        <v>640.36736628468304</v>
      </c>
      <c r="AC221">
        <f t="shared" ca="1" si="114"/>
        <v>1.314255136310014E-4</v>
      </c>
      <c r="AD221">
        <f t="shared" ca="1" si="115"/>
        <v>0.14082948342157714</v>
      </c>
      <c r="AE221">
        <f t="shared" ca="1" si="116"/>
        <v>162.06468192051395</v>
      </c>
      <c r="AF221">
        <f t="shared" ca="1" si="117"/>
        <v>-3.9070952256338387E-2</v>
      </c>
      <c r="AG221">
        <f t="shared" ca="1" si="118"/>
        <v>0</v>
      </c>
      <c r="AH221">
        <f ca="1"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+99)&gt;=IFERROR(AE221,-1E+99)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>1.298609323526059</v>
      </c>
      <c r="AI221">
        <f t="shared" ca="1" si="119"/>
        <v>634.02060932352606</v>
      </c>
      <c r="AJ221">
        <f t="shared" ca="1" si="120"/>
        <v>636.57177502732156</v>
      </c>
      <c r="AM221">
        <v>0</v>
      </c>
      <c r="AN221">
        <v>0</v>
      </c>
      <c r="AO221">
        <f t="shared" si="121"/>
        <v>0</v>
      </c>
      <c r="AP221">
        <f t="shared" si="130"/>
        <v>0</v>
      </c>
      <c r="AQ221">
        <f t="shared" ca="1" si="122"/>
        <v>1.9821890536231279</v>
      </c>
      <c r="AR221" t="str">
        <f t="shared" ca="1" si="123"/>
        <v>Supercritical</v>
      </c>
      <c r="AS221">
        <f t="shared" ca="1" si="124"/>
        <v>1.3375951278727399E-2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190</v>
      </c>
      <c r="I222">
        <v>1.4E-2</v>
      </c>
      <c r="J222">
        <f t="shared" si="125"/>
        <v>0.99900000000000944</v>
      </c>
      <c r="K222">
        <f t="shared" ca="1" si="126"/>
        <v>49.98</v>
      </c>
      <c r="L222">
        <f t="shared" ca="1" si="127"/>
        <v>1.301360869684927</v>
      </c>
      <c r="M222">
        <f t="shared" ca="1" si="100"/>
        <v>7.0455677484741948</v>
      </c>
      <c r="N222">
        <f t="shared" ca="1" si="101"/>
        <v>0.87885896224558313</v>
      </c>
      <c r="O222">
        <f t="shared" ca="1" si="102"/>
        <v>7.0938215037139889</v>
      </c>
      <c r="P222">
        <f t="shared" ca="1" si="103"/>
        <v>633.98336086968493</v>
      </c>
      <c r="Q222">
        <f t="shared" ca="1" si="104"/>
        <v>636.54820814422897</v>
      </c>
      <c r="R222">
        <f t="shared" ca="1" si="105"/>
        <v>1.3449850279628231E-2</v>
      </c>
      <c r="S222">
        <f t="shared" ca="1" si="106"/>
        <v>1.985394803430593</v>
      </c>
      <c r="T222">
        <f t="shared" ca="1" si="107"/>
        <v>40.726023560868754</v>
      </c>
      <c r="U222">
        <f t="shared" ca="1" si="128"/>
        <v>8.7393917029885415E-3</v>
      </c>
      <c r="V222">
        <f t="shared" ca="1" si="129"/>
        <v>0</v>
      </c>
      <c r="W222">
        <f t="shared" ca="1" si="108"/>
        <v>7.5701149660679272</v>
      </c>
      <c r="X222">
        <f t="shared" ca="1" si="109"/>
        <v>40.984602426291758</v>
      </c>
      <c r="Y222">
        <f t="shared" ca="1" si="110"/>
        <v>1.9939741144091074</v>
      </c>
      <c r="Z222">
        <f t="shared" ca="1" si="111"/>
        <v>1.219482367552202</v>
      </c>
      <c r="AA222">
        <f t="shared" ca="1" si="112"/>
        <v>640.25211496606789</v>
      </c>
      <c r="AB222">
        <f t="shared" ca="1" si="113"/>
        <v>640.32791197140784</v>
      </c>
      <c r="AC222">
        <f t="shared" ca="1" si="114"/>
        <v>1.3332375818116078E-4</v>
      </c>
      <c r="AD222">
        <f t="shared" ca="1" si="115"/>
        <v>0.14151086446574407</v>
      </c>
      <c r="AE222">
        <f t="shared" ca="1" si="116"/>
        <v>161.34209636073408</v>
      </c>
      <c r="AF222">
        <f t="shared" ca="1" si="117"/>
        <v>-3.9025880389544909E-2</v>
      </c>
      <c r="AG222">
        <f t="shared" ca="1" si="118"/>
        <v>0</v>
      </c>
      <c r="AH222">
        <f ca="1"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+99)&gt;=IFERROR(AE222,-1E+99)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>2.055712284354219</v>
      </c>
      <c r="AI222">
        <f t="shared" ca="1" si="119"/>
        <v>634.73771228435419</v>
      </c>
      <c r="AJ222">
        <f t="shared" ca="1" si="120"/>
        <v>635.76556842653133</v>
      </c>
      <c r="AM222">
        <v>0</v>
      </c>
      <c r="AN222">
        <v>0</v>
      </c>
      <c r="AO222">
        <f t="shared" si="121"/>
        <v>0</v>
      </c>
      <c r="AP222">
        <f t="shared" si="130"/>
        <v>0</v>
      </c>
      <c r="AQ222">
        <f t="shared" ca="1" si="122"/>
        <v>1.0000000000000004</v>
      </c>
      <c r="AR222" t="str">
        <f t="shared" ca="1" si="123"/>
        <v>Supercritical</v>
      </c>
      <c r="AS222">
        <f t="shared" ca="1" si="124"/>
        <v>3.6871052607291566E-3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190</v>
      </c>
      <c r="I223">
        <v>1.4E-2</v>
      </c>
      <c r="J223">
        <f t="shared" si="125"/>
        <v>1.0009999999999906</v>
      </c>
      <c r="K223">
        <f t="shared" ca="1" si="126"/>
        <v>49.98</v>
      </c>
      <c r="L223">
        <f t="shared" ca="1" si="127"/>
        <v>1.301360869684927</v>
      </c>
      <c r="M223">
        <f t="shared" ca="1" si="100"/>
        <v>7.010431004992701</v>
      </c>
      <c r="N223">
        <f t="shared" ca="1" si="101"/>
        <v>0.87743118392326025</v>
      </c>
      <c r="O223">
        <f t="shared" ca="1" si="102"/>
        <v>7.1293762058859365</v>
      </c>
      <c r="P223">
        <f t="shared" ca="1" si="103"/>
        <v>633.94336086968497</v>
      </c>
      <c r="Q223">
        <f t="shared" ca="1" si="104"/>
        <v>636.53398294333704</v>
      </c>
      <c r="R223">
        <f t="shared" ca="1" si="105"/>
        <v>1.3614493719013512E-2</v>
      </c>
      <c r="S223">
        <f t="shared" ca="1" si="106"/>
        <v>1.9953457333902416</v>
      </c>
      <c r="T223">
        <f t="shared" ca="1" si="107"/>
        <v>40.884304909458898</v>
      </c>
      <c r="U223">
        <f t="shared" ca="1" si="128"/>
        <v>-1.9584310385880599E-3</v>
      </c>
      <c r="V223">
        <f t="shared" ca="1" si="129"/>
        <v>0</v>
      </c>
      <c r="W223">
        <f t="shared" ca="1" si="108"/>
        <v>7.5699361269618937</v>
      </c>
      <c r="X223">
        <f t="shared" ca="1" si="109"/>
        <v>40.779245915943719</v>
      </c>
      <c r="Y223">
        <f t="shared" ca="1" si="110"/>
        <v>1.9866273542063193</v>
      </c>
      <c r="Z223">
        <f t="shared" ca="1" si="111"/>
        <v>1.2256234483350021</v>
      </c>
      <c r="AA223">
        <f t="shared" ca="1" si="112"/>
        <v>640.21193612696197</v>
      </c>
      <c r="AB223">
        <f t="shared" ca="1" si="113"/>
        <v>640.28849845301238</v>
      </c>
      <c r="AC223">
        <f t="shared" ca="1" si="114"/>
        <v>1.3533436589692821E-4</v>
      </c>
      <c r="AD223">
        <f t="shared" ca="1" si="115"/>
        <v>0.14222516620779194</v>
      </c>
      <c r="AE223">
        <f t="shared" ca="1" si="116"/>
        <v>160.59245128849358</v>
      </c>
      <c r="AF223">
        <f t="shared" ca="1" si="117"/>
        <v>-1.7699854587476693E-2</v>
      </c>
      <c r="AG223">
        <f t="shared" ca="1" si="118"/>
        <v>0</v>
      </c>
      <c r="AH223">
        <f ca="1"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+99)&gt;=IFERROR(AE223,-1E+99)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>2.0625754697403598</v>
      </c>
      <c r="AI223">
        <f t="shared" ca="1" si="119"/>
        <v>634.70457546974046</v>
      </c>
      <c r="AJ223">
        <f t="shared" ca="1" si="120"/>
        <v>635.73586320461061</v>
      </c>
      <c r="AM223">
        <v>0</v>
      </c>
      <c r="AN223">
        <v>0</v>
      </c>
      <c r="AO223">
        <f t="shared" si="121"/>
        <v>0</v>
      </c>
      <c r="AP223">
        <f t="shared" si="130"/>
        <v>0</v>
      </c>
      <c r="AQ223">
        <f t="shared" ca="1" si="122"/>
        <v>1</v>
      </c>
      <c r="AR223" t="str">
        <f t="shared" ca="1" si="123"/>
        <v>Supercritical</v>
      </c>
      <c r="AS223">
        <f t="shared" ca="1" si="124"/>
        <v>3.7007571431492341E-3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190</v>
      </c>
      <c r="I224">
        <v>1.4E-2</v>
      </c>
      <c r="J224">
        <f t="shared" si="125"/>
        <v>0.99900000000000944</v>
      </c>
      <c r="K224">
        <f t="shared" ca="1" si="126"/>
        <v>49.98</v>
      </c>
      <c r="L224">
        <f t="shared" ca="1" si="127"/>
        <v>1.301360869684927</v>
      </c>
      <c r="M224">
        <f t="shared" ca="1" si="100"/>
        <v>6.9765956223808931</v>
      </c>
      <c r="N224">
        <f t="shared" ca="1" si="101"/>
        <v>0.87604713608852569</v>
      </c>
      <c r="O224">
        <f t="shared" ca="1" si="102"/>
        <v>7.1639525501039989</v>
      </c>
      <c r="P224">
        <f t="shared" ca="1" si="103"/>
        <v>633.90336086968489</v>
      </c>
      <c r="Q224">
        <f t="shared" ca="1" si="104"/>
        <v>636.51917208987561</v>
      </c>
      <c r="R224">
        <f t="shared" ca="1" si="105"/>
        <v>1.3775835681223977E-2</v>
      </c>
      <c r="S224">
        <f t="shared" ca="1" si="106"/>
        <v>2.0050228438301123</v>
      </c>
      <c r="T224">
        <f t="shared" ca="1" si="107"/>
        <v>41.038448488805393</v>
      </c>
      <c r="U224">
        <f t="shared" ca="1" si="128"/>
        <v>-1.4505663230011123E-3</v>
      </c>
      <c r="V224">
        <f t="shared" ca="1" si="129"/>
        <v>0</v>
      </c>
      <c r="W224">
        <f t="shared" ca="1" si="108"/>
        <v>7.5917778728291188</v>
      </c>
      <c r="X224">
        <f t="shared" ca="1" si="109"/>
        <v>40.699521176236907</v>
      </c>
      <c r="Y224">
        <f t="shared" ca="1" si="110"/>
        <v>1.9810368099508844</v>
      </c>
      <c r="Z224">
        <f t="shared" ca="1" si="111"/>
        <v>1.2280242753612947</v>
      </c>
      <c r="AA224">
        <f t="shared" ca="1" si="112"/>
        <v>640.19377787282906</v>
      </c>
      <c r="AB224">
        <f t="shared" ca="1" si="113"/>
        <v>640.27064044270048</v>
      </c>
      <c r="AC224">
        <f t="shared" ca="1" si="114"/>
        <v>1.3637654852028671E-4</v>
      </c>
      <c r="AD224">
        <f t="shared" ca="1" si="115"/>
        <v>0.14229862445311417</v>
      </c>
      <c r="AE224">
        <f t="shared" ca="1" si="116"/>
        <v>160.74740173052885</v>
      </c>
      <c r="AF224">
        <f t="shared" ca="1" si="117"/>
        <v>9.7882280192607141E-4</v>
      </c>
      <c r="AG224">
        <f t="shared" ca="1" si="118"/>
        <v>1</v>
      </c>
      <c r="AH224">
        <f ca="1"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+99)&gt;=IFERROR(AE224,-1E+99)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>7.5917778728291188</v>
      </c>
      <c r="AI224">
        <f t="shared" ca="1" si="119"/>
        <v>640.19377787282906</v>
      </c>
      <c r="AJ224">
        <f t="shared" ca="1" si="120"/>
        <v>640.27064044270048</v>
      </c>
      <c r="AM224">
        <v>0</v>
      </c>
      <c r="AN224">
        <v>0</v>
      </c>
      <c r="AO224">
        <f t="shared" si="121"/>
        <v>0</v>
      </c>
      <c r="AP224">
        <f t="shared" si="130"/>
        <v>0</v>
      </c>
      <c r="AQ224">
        <f t="shared" ca="1" si="122"/>
        <v>0.14229862445311417</v>
      </c>
      <c r="AR224" t="str">
        <f t="shared" ca="1" si="123"/>
        <v>Subcritical</v>
      </c>
      <c r="AS224">
        <f t="shared" ca="1" si="124"/>
        <v>1.3637654852028671E-4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190</v>
      </c>
      <c r="I225">
        <v>4.7E-2</v>
      </c>
      <c r="J225">
        <f t="shared" si="125"/>
        <v>1.0009999999999906</v>
      </c>
      <c r="K225">
        <f t="shared" ca="1" si="126"/>
        <v>49.98</v>
      </c>
      <c r="L225">
        <f t="shared" ca="1" si="127"/>
        <v>1.301360869684927</v>
      </c>
      <c r="M225">
        <f t="shared" ca="1" si="100"/>
        <v>6.9427602397690853</v>
      </c>
      <c r="N225">
        <f t="shared" ca="1" si="101"/>
        <v>0.87465402135906123</v>
      </c>
      <c r="O225">
        <f t="shared" ca="1" si="102"/>
        <v>7.1988659083613005</v>
      </c>
      <c r="P225">
        <f t="shared" ca="1" si="103"/>
        <v>633.86336086968493</v>
      </c>
      <c r="Q225">
        <f t="shared" ca="1" si="104"/>
        <v>636.50473040926533</v>
      </c>
      <c r="R225">
        <f t="shared" ca="1" si="105"/>
        <v>1.3939984475083286E-2</v>
      </c>
      <c r="S225">
        <f t="shared" ca="1" si="106"/>
        <v>2.0147942766210369</v>
      </c>
      <c r="T225">
        <f t="shared" ca="1" si="107"/>
        <v>41.194309087691245</v>
      </c>
      <c r="U225">
        <f t="shared" ca="1" si="128"/>
        <v>-2.1928265974793248E-3</v>
      </c>
      <c r="V225">
        <f t="shared" ca="1" si="129"/>
        <v>0</v>
      </c>
      <c r="W225">
        <f t="shared" ca="1" si="108"/>
        <v>7.6326981022185363</v>
      </c>
      <c r="X225">
        <f t="shared" ca="1" si="109"/>
        <v>40.720444375335887</v>
      </c>
      <c r="Y225">
        <f t="shared" ca="1" si="110"/>
        <v>1.9766825827633938</v>
      </c>
      <c r="Z225">
        <f t="shared" ca="1" si="111"/>
        <v>1.2273932852823326</v>
      </c>
      <c r="AA225">
        <f t="shared" ca="1" si="112"/>
        <v>640.19469810221858</v>
      </c>
      <c r="AB225">
        <f t="shared" ca="1" si="113"/>
        <v>640.27148170449971</v>
      </c>
      <c r="AC225">
        <f t="shared" ca="1" si="114"/>
        <v>1.3663671853624625E-4</v>
      </c>
      <c r="AD225">
        <f t="shared" ca="1" si="115"/>
        <v>0.14184374753488424</v>
      </c>
      <c r="AE225">
        <f t="shared" ca="1" si="116"/>
        <v>161.65675406381578</v>
      </c>
      <c r="AF225">
        <f t="shared" ca="1" si="117"/>
        <v>-9.9053295525663998E-4</v>
      </c>
      <c r="AG225">
        <f t="shared" ca="1" si="118"/>
        <v>1</v>
      </c>
      <c r="AH225">
        <f ca="1"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+99)&gt;=IFERROR(AE225,-1E+99)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>7.6326981022185363</v>
      </c>
      <c r="AI225">
        <f t="shared" ca="1" si="119"/>
        <v>640.19469810221858</v>
      </c>
      <c r="AJ225">
        <f t="shared" ca="1" si="120"/>
        <v>640.27148170449971</v>
      </c>
      <c r="AM225">
        <v>0</v>
      </c>
      <c r="AN225">
        <v>0</v>
      </c>
      <c r="AO225">
        <f t="shared" si="121"/>
        <v>0</v>
      </c>
      <c r="AP225">
        <f t="shared" si="130"/>
        <v>0</v>
      </c>
      <c r="AQ225">
        <f t="shared" ca="1" si="122"/>
        <v>0.14184374753488424</v>
      </c>
      <c r="AR225" t="str">
        <f t="shared" ca="1" si="123"/>
        <v>Subcritical</v>
      </c>
      <c r="AS225">
        <f t="shared" ca="1" si="124"/>
        <v>1.3663671853624625E-4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190</v>
      </c>
      <c r="I226">
        <v>0.08</v>
      </c>
      <c r="J226">
        <f t="shared" si="125"/>
        <v>1</v>
      </c>
      <c r="K226">
        <f t="shared" ca="1" si="126"/>
        <v>49.98</v>
      </c>
      <c r="L226">
        <f t="shared" ca="1" si="127"/>
        <v>1.301360869684927</v>
      </c>
      <c r="M226">
        <f t="shared" ca="1" si="100"/>
        <v>6.9076234962875924</v>
      </c>
      <c r="N226">
        <f t="shared" ca="1" si="101"/>
        <v>0.87319763276591178</v>
      </c>
      <c r="O226">
        <f t="shared" ca="1" si="102"/>
        <v>7.2354841034490462</v>
      </c>
      <c r="P226">
        <f t="shared" ca="1" si="103"/>
        <v>633.86136086968486</v>
      </c>
      <c r="Q226">
        <f t="shared" ca="1" si="104"/>
        <v>636.52967025863813</v>
      </c>
      <c r="R226">
        <f t="shared" ca="1" si="105"/>
        <v>1.4113486298094297E-2</v>
      </c>
      <c r="S226">
        <f t="shared" ca="1" si="106"/>
        <v>2.0250428533860645</v>
      </c>
      <c r="T226">
        <f t="shared" ca="1" si="107"/>
        <v>41.358008721289707</v>
      </c>
      <c r="U226">
        <f t="shared" ca="1" si="128"/>
        <v>-4.2016344281819329E-2</v>
      </c>
      <c r="V226">
        <f t="shared" ca="1" si="129"/>
        <v>0</v>
      </c>
      <c r="W226">
        <f t="shared" ca="1" si="108"/>
        <v>7.632727384314177</v>
      </c>
      <c r="X226">
        <f t="shared" ca="1" si="109"/>
        <v>40.514516955939648</v>
      </c>
      <c r="Y226">
        <f t="shared" ca="1" si="110"/>
        <v>1.969261721551921</v>
      </c>
      <c r="Z226">
        <f t="shared" ca="1" si="111"/>
        <v>1.2336318869197984</v>
      </c>
      <c r="AA226">
        <f t="shared" ca="1" si="112"/>
        <v>640.19272738431414</v>
      </c>
      <c r="AB226">
        <f t="shared" ca="1" si="113"/>
        <v>640.27029352256216</v>
      </c>
      <c r="AC226">
        <f t="shared" ca="1" si="114"/>
        <v>1.3872320229530751E-4</v>
      </c>
      <c r="AD226">
        <f t="shared" ca="1" si="115"/>
        <v>0.14256443828228385</v>
      </c>
      <c r="AE226">
        <f t="shared" ca="1" si="116"/>
        <v>160.90324076243962</v>
      </c>
      <c r="AF226">
        <f t="shared" ca="1" si="117"/>
        <v>-1.0077577189804288E-3</v>
      </c>
      <c r="AG226">
        <f t="shared" ca="1" si="118"/>
        <v>0</v>
      </c>
      <c r="AH226">
        <f ca="1"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+99)&gt;=IFERROR(AE226,-1E+99)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>2.0829901803861457</v>
      </c>
      <c r="AI226">
        <f t="shared" ca="1" si="119"/>
        <v>634.64299018038605</v>
      </c>
      <c r="AJ226">
        <f t="shared" ca="1" si="120"/>
        <v>635.6844852705791</v>
      </c>
      <c r="AM226">
        <v>0</v>
      </c>
      <c r="AN226">
        <v>0</v>
      </c>
      <c r="AO226">
        <f t="shared" si="121"/>
        <v>0</v>
      </c>
      <c r="AP226">
        <f t="shared" si="130"/>
        <v>0</v>
      </c>
      <c r="AQ226">
        <f t="shared" ca="1" si="122"/>
        <v>1.0000000000000002</v>
      </c>
      <c r="AR226" t="str">
        <f t="shared" ca="1" si="123"/>
        <v>Supercritical</v>
      </c>
      <c r="AS226">
        <f t="shared" ca="1" si="124"/>
        <v>3.7418916320268005E-3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190</v>
      </c>
      <c r="I227">
        <v>0.08</v>
      </c>
      <c r="J227">
        <f t="shared" si="125"/>
        <v>1</v>
      </c>
      <c r="K227">
        <f t="shared" ca="1" si="126"/>
        <v>49.98</v>
      </c>
      <c r="L227">
        <f t="shared" ca="1" si="127"/>
        <v>1.301360869684927</v>
      </c>
      <c r="M227">
        <f t="shared" ca="1" si="100"/>
        <v>6.8737881136757846</v>
      </c>
      <c r="N227">
        <f t="shared" ca="1" si="101"/>
        <v>0.87178575742929598</v>
      </c>
      <c r="O227">
        <f t="shared" ca="1" si="102"/>
        <v>7.2710998904027901</v>
      </c>
      <c r="P227">
        <f t="shared" ca="1" si="103"/>
        <v>633.85936086968491</v>
      </c>
      <c r="Q227">
        <f t="shared" ca="1" si="104"/>
        <v>636.55400376551643</v>
      </c>
      <c r="R227">
        <f t="shared" ca="1" si="105"/>
        <v>1.4283557279980994E-2</v>
      </c>
      <c r="S227">
        <f t="shared" ca="1" si="106"/>
        <v>2.0350108795481314</v>
      </c>
      <c r="T227">
        <f t="shared" ca="1" si="107"/>
        <v>41.517448054757445</v>
      </c>
      <c r="U227">
        <f t="shared" ca="1" si="128"/>
        <v>-4.1524665074575751E-2</v>
      </c>
      <c r="V227">
        <f t="shared" ca="1" si="129"/>
        <v>0</v>
      </c>
      <c r="W227">
        <f t="shared" ca="1" si="108"/>
        <v>7.632756742549895</v>
      </c>
      <c r="X227">
        <f t="shared" ca="1" si="109"/>
        <v>40.316221114148547</v>
      </c>
      <c r="Y227">
        <f t="shared" ca="1" si="110"/>
        <v>1.9620973186553305</v>
      </c>
      <c r="Z227">
        <f t="shared" ca="1" si="111"/>
        <v>1.2396995209072323</v>
      </c>
      <c r="AA227">
        <f t="shared" ca="1" si="112"/>
        <v>640.19075674254987</v>
      </c>
      <c r="AB227">
        <f t="shared" ca="1" si="113"/>
        <v>640.26908777731728</v>
      </c>
      <c r="AC227">
        <f t="shared" ca="1" si="114"/>
        <v>1.4077363528280752E-4</v>
      </c>
      <c r="AD227">
        <f t="shared" ca="1" si="115"/>
        <v>0.14326536774419735</v>
      </c>
      <c r="AE227">
        <f t="shared" ca="1" si="116"/>
        <v>160.17797690714508</v>
      </c>
      <c r="AF227">
        <f t="shared" ca="1" si="117"/>
        <v>2.9433667292551036E-3</v>
      </c>
      <c r="AG227">
        <f t="shared" ca="1" si="118"/>
        <v>0</v>
      </c>
      <c r="AH227">
        <f ca="1"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+99)&gt;=IFERROR(AE227,-1E+99)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>2.0898200946610466</v>
      </c>
      <c r="AI227">
        <f t="shared" ca="1" si="119"/>
        <v>634.64782009466103</v>
      </c>
      <c r="AJ227">
        <f t="shared" ca="1" si="120"/>
        <v>635.69273014199155</v>
      </c>
      <c r="AM227">
        <v>0</v>
      </c>
      <c r="AN227">
        <v>0</v>
      </c>
      <c r="AO227">
        <f t="shared" si="121"/>
        <v>0</v>
      </c>
      <c r="AP227">
        <f t="shared" si="130"/>
        <v>0</v>
      </c>
      <c r="AQ227">
        <f t="shared" ca="1" si="122"/>
        <v>1</v>
      </c>
      <c r="AR227" t="str">
        <f t="shared" ca="1" si="123"/>
        <v>Supercritical</v>
      </c>
      <c r="AS227">
        <f t="shared" ca="1" si="124"/>
        <v>3.7558300648499439E-3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190</v>
      </c>
      <c r="I228">
        <v>0.08</v>
      </c>
      <c r="J228">
        <f t="shared" si="125"/>
        <v>1</v>
      </c>
      <c r="K228">
        <f t="shared" ca="1" si="126"/>
        <v>49.98</v>
      </c>
      <c r="L228">
        <f t="shared" ca="1" si="127"/>
        <v>1.301360869684927</v>
      </c>
      <c r="M228">
        <f t="shared" ca="1" si="100"/>
        <v>6.8399527310639767</v>
      </c>
      <c r="N228">
        <f t="shared" ca="1" si="101"/>
        <v>0.87036453992229446</v>
      </c>
      <c r="O228">
        <f t="shared" ca="1" si="102"/>
        <v>7.3070680405455732</v>
      </c>
      <c r="P228">
        <f t="shared" ca="1" si="103"/>
        <v>633.85736086968495</v>
      </c>
      <c r="Q228">
        <f t="shared" ca="1" si="104"/>
        <v>636.57872903223142</v>
      </c>
      <c r="R228">
        <f t="shared" ca="1" si="105"/>
        <v>1.4456635650610802E-2</v>
      </c>
      <c r="S228">
        <f t="shared" ca="1" si="106"/>
        <v>2.0450775239294576</v>
      </c>
      <c r="T228">
        <f t="shared" ca="1" si="107"/>
        <v>41.678682608631718</v>
      </c>
      <c r="U228">
        <f t="shared" ca="1" si="128"/>
        <v>-4.2130738940159063E-2</v>
      </c>
      <c r="V228">
        <f t="shared" ca="1" si="129"/>
        <v>0</v>
      </c>
      <c r="W228">
        <f t="shared" ca="1" si="108"/>
        <v>7.6368221362837492</v>
      </c>
      <c r="X228">
        <f t="shared" ca="1" si="109"/>
        <v>40.139137148307384</v>
      </c>
      <c r="Y228">
        <f t="shared" ca="1" si="110"/>
        <v>1.9551793794080907</v>
      </c>
      <c r="Z228">
        <f t="shared" ca="1" si="111"/>
        <v>1.245168769207277</v>
      </c>
      <c r="AA228">
        <f t="shared" ca="1" si="112"/>
        <v>640.19282213628378</v>
      </c>
      <c r="AB228">
        <f t="shared" ca="1" si="113"/>
        <v>640.27184585003556</v>
      </c>
      <c r="AC228">
        <f t="shared" ca="1" si="114"/>
        <v>1.4268888550679598E-4</v>
      </c>
      <c r="AD228">
        <f t="shared" ca="1" si="115"/>
        <v>0.14385911283691913</v>
      </c>
      <c r="AE228">
        <f t="shared" ca="1" si="116"/>
        <v>159.61161292126107</v>
      </c>
      <c r="AF228">
        <f t="shared" ca="1" si="117"/>
        <v>-9.4555216332992131E-4</v>
      </c>
      <c r="AG228">
        <f t="shared" ca="1" si="118"/>
        <v>1</v>
      </c>
      <c r="AH228">
        <f ca="1"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+99)&gt;=IFERROR(AE228,-1E+99)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>7.6368221362837492</v>
      </c>
      <c r="AI228">
        <f t="shared" ca="1" si="119"/>
        <v>640.19282213628378</v>
      </c>
      <c r="AJ228">
        <f t="shared" ca="1" si="120"/>
        <v>640.27184585003556</v>
      </c>
      <c r="AM228">
        <v>0</v>
      </c>
      <c r="AN228">
        <v>0</v>
      </c>
      <c r="AO228">
        <f t="shared" si="121"/>
        <v>0</v>
      </c>
      <c r="AP228">
        <f t="shared" si="130"/>
        <v>0</v>
      </c>
      <c r="AQ228">
        <f t="shared" ca="1" si="122"/>
        <v>0.14385911283691913</v>
      </c>
      <c r="AR228" t="str">
        <f t="shared" ca="1" si="123"/>
        <v>Subcritical</v>
      </c>
      <c r="AS228">
        <f t="shared" ca="1" si="124"/>
        <v>1.4268888550679598E-4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190</v>
      </c>
      <c r="I229">
        <v>0.08</v>
      </c>
      <c r="J229">
        <f t="shared" si="125"/>
        <v>1</v>
      </c>
      <c r="K229">
        <f t="shared" ca="1" si="126"/>
        <v>49.98</v>
      </c>
      <c r="L229">
        <f t="shared" ca="1" si="127"/>
        <v>1.301360869684927</v>
      </c>
      <c r="M229">
        <f t="shared" ca="1" si="100"/>
        <v>6.8048159875824838</v>
      </c>
      <c r="N229">
        <f t="shared" ca="1" si="101"/>
        <v>0.86887867240926819</v>
      </c>
      <c r="O229">
        <f t="shared" ca="1" si="102"/>
        <v>7.3447981681215406</v>
      </c>
      <c r="P229">
        <f t="shared" ca="1" si="103"/>
        <v>633.85536086968489</v>
      </c>
      <c r="Q229">
        <f t="shared" ca="1" si="104"/>
        <v>636.60490521884094</v>
      </c>
      <c r="R229">
        <f t="shared" ca="1" si="105"/>
        <v>1.4639628882953958E-2</v>
      </c>
      <c r="S229">
        <f t="shared" ca="1" si="106"/>
        <v>2.0556373046037923</v>
      </c>
      <c r="T229">
        <f t="shared" ca="1" si="107"/>
        <v>41.848047317231334</v>
      </c>
      <c r="U229">
        <f t="shared" ca="1" si="128"/>
        <v>-4.3908543450470461E-2</v>
      </c>
      <c r="V229">
        <f t="shared" ca="1" si="129"/>
        <v>0</v>
      </c>
      <c r="W229">
        <f t="shared" ca="1" si="108"/>
        <v>7.6368592244730378</v>
      </c>
      <c r="X229">
        <f t="shared" ca="1" si="109"/>
        <v>39.933136884769517</v>
      </c>
      <c r="Y229">
        <f t="shared" ca="1" si="110"/>
        <v>1.9476996176973909</v>
      </c>
      <c r="Z229">
        <f t="shared" ca="1" si="111"/>
        <v>1.2515921337264728</v>
      </c>
      <c r="AA229">
        <f t="shared" ca="1" si="112"/>
        <v>640.190859224473</v>
      </c>
      <c r="AB229">
        <f t="shared" ca="1" si="113"/>
        <v>640.27070034930512</v>
      </c>
      <c r="AC229">
        <f t="shared" ca="1" si="114"/>
        <v>1.4490349569032079E-4</v>
      </c>
      <c r="AD229">
        <f t="shared" ca="1" si="115"/>
        <v>0.14460087759403251</v>
      </c>
      <c r="AE229">
        <f t="shared" ca="1" si="116"/>
        <v>158.85848552420748</v>
      </c>
      <c r="AF229">
        <f t="shared" ca="1" si="117"/>
        <v>-1.1400956162788134E-3</v>
      </c>
      <c r="AG229">
        <f t="shared" ca="1" si="118"/>
        <v>0</v>
      </c>
      <c r="AH229">
        <f ca="1"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+99)&gt;=IFERROR(AE229,-1E+99)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>2.1039176525930241</v>
      </c>
      <c r="AI229">
        <f t="shared" ca="1" si="119"/>
        <v>634.65791765259303</v>
      </c>
      <c r="AJ229">
        <f t="shared" ca="1" si="120"/>
        <v>635.70987647888956</v>
      </c>
      <c r="AM229">
        <v>0</v>
      </c>
      <c r="AN229">
        <v>0</v>
      </c>
      <c r="AO229">
        <f t="shared" si="121"/>
        <v>0</v>
      </c>
      <c r="AP229">
        <f t="shared" si="130"/>
        <v>0</v>
      </c>
      <c r="AQ229">
        <f t="shared" ca="1" si="122"/>
        <v>0.99999999999999978</v>
      </c>
      <c r="AR229" t="str">
        <f t="shared" ca="1" si="123"/>
        <v>Supercritical</v>
      </c>
      <c r="AS229">
        <f t="shared" ca="1" si="124"/>
        <v>3.7848812496618055E-3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190</v>
      </c>
      <c r="I230">
        <v>3.3000000000000002E-2</v>
      </c>
      <c r="J230">
        <f t="shared" si="125"/>
        <v>1</v>
      </c>
      <c r="K230">
        <f t="shared" ca="1" si="126"/>
        <v>49.98</v>
      </c>
      <c r="L230">
        <f t="shared" ca="1" si="127"/>
        <v>1.301360869684927</v>
      </c>
      <c r="M230">
        <f t="shared" ca="1" si="100"/>
        <v>6.7774874093191002</v>
      </c>
      <c r="N230">
        <f t="shared" ca="1" si="101"/>
        <v>0.86771589559480167</v>
      </c>
      <c r="O230">
        <f t="shared" ca="1" si="102"/>
        <v>7.3744142897671914</v>
      </c>
      <c r="P230">
        <f t="shared" ca="1" si="103"/>
        <v>633.85336086968493</v>
      </c>
      <c r="Q230">
        <f t="shared" ca="1" si="104"/>
        <v>636.62512366872284</v>
      </c>
      <c r="R230">
        <f t="shared" ca="1" si="105"/>
        <v>1.4784302670353281E-2</v>
      </c>
      <c r="S230">
        <f t="shared" ca="1" si="106"/>
        <v>2.0639261647030009</v>
      </c>
      <c r="T230">
        <f t="shared" ca="1" si="107"/>
        <v>41.981153398831225</v>
      </c>
      <c r="U230">
        <f t="shared" ca="1" si="128"/>
        <v>-3.7304707600696929E-2</v>
      </c>
      <c r="V230">
        <f t="shared" ca="1" si="129"/>
        <v>0</v>
      </c>
      <c r="W230">
        <f t="shared" ca="1" si="108"/>
        <v>7.6368963128536107</v>
      </c>
      <c r="X230">
        <f t="shared" ca="1" si="109"/>
        <v>39.772955997341604</v>
      </c>
      <c r="Y230">
        <f t="shared" ca="1" si="110"/>
        <v>1.9418688942012601</v>
      </c>
      <c r="Z230">
        <f t="shared" ca="1" si="111"/>
        <v>1.2566327733684322</v>
      </c>
      <c r="AA230">
        <f t="shared" ca="1" si="112"/>
        <v>640.18889631285367</v>
      </c>
      <c r="AB230">
        <f t="shared" ca="1" si="113"/>
        <v>640.26938183411278</v>
      </c>
      <c r="AC230">
        <f t="shared" ca="1" si="114"/>
        <v>1.4665810716437417E-4</v>
      </c>
      <c r="AD230">
        <f t="shared" ca="1" si="115"/>
        <v>0.14518288802726811</v>
      </c>
      <c r="AE230">
        <f t="shared" ca="1" si="116"/>
        <v>158.27326469461647</v>
      </c>
      <c r="AF230">
        <f t="shared" ca="1" si="117"/>
        <v>-1.7492491233497276E-3</v>
      </c>
      <c r="AG230">
        <f t="shared" ca="1" si="118"/>
        <v>0</v>
      </c>
      <c r="AH230">
        <f ca="1"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+99)&gt;=IFERROR(AE230,-1E+99)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>2.1095695511344421</v>
      </c>
      <c r="AI230">
        <f t="shared" ca="1" si="119"/>
        <v>634.66156955113445</v>
      </c>
      <c r="AJ230">
        <f t="shared" ca="1" si="120"/>
        <v>635.71635432670166</v>
      </c>
      <c r="AM230">
        <v>0</v>
      </c>
      <c r="AN230">
        <v>0</v>
      </c>
      <c r="AO230">
        <f t="shared" si="121"/>
        <v>0</v>
      </c>
      <c r="AP230">
        <f t="shared" si="130"/>
        <v>0</v>
      </c>
      <c r="AQ230">
        <f t="shared" ca="1" si="122"/>
        <v>1.0000000000000004</v>
      </c>
      <c r="AR230" t="str">
        <f t="shared" ca="1" si="123"/>
        <v>Supercritical</v>
      </c>
      <c r="AS230">
        <f t="shared" ca="1" si="124"/>
        <v>3.7966348432255468E-3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190</v>
      </c>
      <c r="I231">
        <v>1.4E-2</v>
      </c>
      <c r="J231">
        <f t="shared" si="125"/>
        <v>1</v>
      </c>
      <c r="K231">
        <f t="shared" ca="1" si="126"/>
        <v>49.98</v>
      </c>
      <c r="L231">
        <f t="shared" ca="1" si="127"/>
        <v>1.301360869684927</v>
      </c>
      <c r="M231">
        <f t="shared" ca="1" si="100"/>
        <v>6.7735833267100451</v>
      </c>
      <c r="N231">
        <f t="shared" ca="1" si="101"/>
        <v>0.86754927401610082</v>
      </c>
      <c r="O231">
        <f t="shared" ca="1" si="102"/>
        <v>7.3786646726431382</v>
      </c>
      <c r="P231">
        <f t="shared" ca="1" si="103"/>
        <v>633.85136086968487</v>
      </c>
      <c r="Q231">
        <f t="shared" ca="1" si="104"/>
        <v>636.62631970512382</v>
      </c>
      <c r="R231">
        <f t="shared" ca="1" si="105"/>
        <v>1.4805140458056565E-2</v>
      </c>
      <c r="S231">
        <f t="shared" ca="1" si="106"/>
        <v>2.0651157475068644</v>
      </c>
      <c r="T231">
        <f t="shared" ca="1" si="107"/>
        <v>42.000267944537121</v>
      </c>
      <c r="U231">
        <f t="shared" ca="1" si="128"/>
        <v>-1.6375110644730739E-2</v>
      </c>
      <c r="V231">
        <f t="shared" ca="1" si="129"/>
        <v>0</v>
      </c>
      <c r="W231">
        <f t="shared" ca="1" si="108"/>
        <v>7.6369334002717446</v>
      </c>
      <c r="X231">
        <f t="shared" ca="1" si="109"/>
        <v>39.750238348414435</v>
      </c>
      <c r="Y231">
        <f t="shared" ca="1" si="110"/>
        <v>1.9410370083250652</v>
      </c>
      <c r="Z231">
        <f t="shared" ca="1" si="111"/>
        <v>1.2573509512552044</v>
      </c>
      <c r="AA231">
        <f t="shared" ca="1" si="112"/>
        <v>640.18693340027176</v>
      </c>
      <c r="AB231">
        <f t="shared" ca="1" si="113"/>
        <v>640.26751094434019</v>
      </c>
      <c r="AC231">
        <f t="shared" ca="1" si="114"/>
        <v>1.4690969588491471E-4</v>
      </c>
      <c r="AD231">
        <f t="shared" ca="1" si="115"/>
        <v>0.14526550873441588</v>
      </c>
      <c r="AE231">
        <f t="shared" ca="1" si="116"/>
        <v>158.19091462038344</v>
      </c>
      <c r="AF231">
        <f t="shared" ca="1" si="117"/>
        <v>-1.4996819874113498E-3</v>
      </c>
      <c r="AG231">
        <f t="shared" ca="1" si="118"/>
        <v>0</v>
      </c>
      <c r="AH231">
        <f ca="1"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+99)&gt;=IFERROR(AE231,-1E+99)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>2.1103800667750403</v>
      </c>
      <c r="AI231">
        <f t="shared" ca="1" si="119"/>
        <v>634.66038006677502</v>
      </c>
      <c r="AJ231">
        <f t="shared" ca="1" si="120"/>
        <v>635.71557010016249</v>
      </c>
      <c r="AM231">
        <v>0</v>
      </c>
      <c r="AN231">
        <v>0</v>
      </c>
      <c r="AO231">
        <f t="shared" si="121"/>
        <v>0</v>
      </c>
      <c r="AP231">
        <f t="shared" si="130"/>
        <v>0</v>
      </c>
      <c r="AQ231">
        <f t="shared" ca="1" si="122"/>
        <v>1.0000000000000002</v>
      </c>
      <c r="AR231" t="str">
        <f t="shared" ca="1" si="123"/>
        <v>Supercritical</v>
      </c>
      <c r="AS231">
        <f t="shared" ca="1" si="124"/>
        <v>3.7983253894662565E-3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190</v>
      </c>
      <c r="I232">
        <v>1.867</v>
      </c>
      <c r="J232">
        <f t="shared" si="125"/>
        <v>1</v>
      </c>
      <c r="K232">
        <f t="shared" ca="1" si="126"/>
        <v>49.98</v>
      </c>
      <c r="L232">
        <f t="shared" ca="1" si="127"/>
        <v>1.301360869684927</v>
      </c>
      <c r="M232">
        <f t="shared" ca="1" si="100"/>
        <v>6.7696792441009901</v>
      </c>
      <c r="N232">
        <f t="shared" ca="1" si="101"/>
        <v>0.86738252434449603</v>
      </c>
      <c r="O232">
        <f t="shared" ca="1" si="102"/>
        <v>7.3829199579214801</v>
      </c>
      <c r="P232">
        <f t="shared" ca="1" si="103"/>
        <v>633.84936086968492</v>
      </c>
      <c r="Q232">
        <f t="shared" ca="1" si="104"/>
        <v>636.62752127259398</v>
      </c>
      <c r="R232">
        <f t="shared" ca="1" si="105"/>
        <v>1.4826021114567373E-2</v>
      </c>
      <c r="S232">
        <f t="shared" ca="1" si="106"/>
        <v>2.0663067023785526</v>
      </c>
      <c r="T232">
        <f t="shared" ca="1" si="107"/>
        <v>42.019407467008733</v>
      </c>
      <c r="U232">
        <f t="shared" ca="1" si="128"/>
        <v>-2.4982014123793306E-2</v>
      </c>
      <c r="V232">
        <f t="shared" ca="1" si="129"/>
        <v>0</v>
      </c>
      <c r="W232">
        <f t="shared" ca="1" si="108"/>
        <v>7.6369704855740572</v>
      </c>
      <c r="X232">
        <f t="shared" ca="1" si="109"/>
        <v>39.727520465956246</v>
      </c>
      <c r="Y232">
        <f t="shared" ca="1" si="110"/>
        <v>1.9402048737068942</v>
      </c>
      <c r="Z232">
        <f t="shared" ca="1" si="111"/>
        <v>1.2580699578980628</v>
      </c>
      <c r="AA232">
        <f t="shared" ca="1" si="112"/>
        <v>640.18497048557401</v>
      </c>
      <c r="AB232">
        <f t="shared" ca="1" si="113"/>
        <v>640.26564021131128</v>
      </c>
      <c r="AC232">
        <f t="shared" ca="1" si="114"/>
        <v>1.4716187525980074E-4</v>
      </c>
      <c r="AD232">
        <f t="shared" ca="1" si="115"/>
        <v>0.14534822480975462</v>
      </c>
      <c r="AE232">
        <f t="shared" ca="1" si="116"/>
        <v>158.10856699219613</v>
      </c>
      <c r="AF232">
        <f t="shared" ca="1" si="117"/>
        <v>3.7082033779824997E-3</v>
      </c>
      <c r="AG232">
        <f t="shared" ca="1" si="118"/>
        <v>0</v>
      </c>
      <c r="AH232">
        <f ca="1"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+99)&gt;=IFERROR(AE232,-1E+99)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>2.1111913613831161</v>
      </c>
      <c r="AI232">
        <f t="shared" ca="1" si="119"/>
        <v>634.65919136138314</v>
      </c>
      <c r="AJ232">
        <f t="shared" ca="1" si="120"/>
        <v>635.7147870420747</v>
      </c>
      <c r="AM232">
        <v>0</v>
      </c>
      <c r="AN232">
        <v>0</v>
      </c>
      <c r="AO232">
        <f t="shared" si="121"/>
        <v>0</v>
      </c>
      <c r="AP232">
        <f t="shared" si="130"/>
        <v>0</v>
      </c>
      <c r="AQ232">
        <f t="shared" ca="1" si="122"/>
        <v>1.0000000000000002</v>
      </c>
      <c r="AR232" t="str">
        <f t="shared" ca="1" si="123"/>
        <v>Supercritical</v>
      </c>
      <c r="AS232">
        <f t="shared" ca="1" si="124"/>
        <v>3.8000188202250464E-3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190</v>
      </c>
      <c r="I233">
        <v>24.24</v>
      </c>
      <c r="J233">
        <f t="shared" si="125"/>
        <v>0.99399999999999977</v>
      </c>
      <c r="K233">
        <f t="shared" ca="1" si="126"/>
        <v>49.98</v>
      </c>
      <c r="L233">
        <f t="shared" ca="1" si="127"/>
        <v>1.301360869684927</v>
      </c>
      <c r="M233">
        <f t="shared" ca="1" si="100"/>
        <v>7.4789209180792753</v>
      </c>
      <c r="N233">
        <f t="shared" ca="1" si="101"/>
        <v>0.89570900103357243</v>
      </c>
      <c r="O233">
        <f t="shared" ca="1" si="102"/>
        <v>6.6827822552823282</v>
      </c>
      <c r="P233">
        <f t="shared" ca="1" si="103"/>
        <v>633.84736086968496</v>
      </c>
      <c r="Q233">
        <f t="shared" ca="1" si="104"/>
        <v>636.12358812103651</v>
      </c>
      <c r="R233">
        <f t="shared" ca="1" si="105"/>
        <v>1.1637898226994655E-2</v>
      </c>
      <c r="S233">
        <f t="shared" ca="1" si="106"/>
        <v>1.8703545268441328</v>
      </c>
      <c r="T233">
        <f t="shared" ca="1" si="107"/>
        <v>38.913834723997816</v>
      </c>
      <c r="U233">
        <f t="shared" ca="1" si="128"/>
        <v>0.22796295789987653</v>
      </c>
      <c r="V233">
        <f t="shared" ca="1" si="129"/>
        <v>0</v>
      </c>
      <c r="W233">
        <f t="shared" ca="1" si="108"/>
        <v>7.6496844320477209</v>
      </c>
      <c r="X233">
        <f t="shared" ca="1" si="109"/>
        <v>43.962736430978254</v>
      </c>
      <c r="Y233">
        <f t="shared" ca="1" si="110"/>
        <v>2.0888513697950786</v>
      </c>
      <c r="Z233">
        <f t="shared" ca="1" si="111"/>
        <v>1.1368719069266511</v>
      </c>
      <c r="AA233">
        <f t="shared" ca="1" si="112"/>
        <v>640.19568443204776</v>
      </c>
      <c r="AB233">
        <f t="shared" ca="1" si="113"/>
        <v>640.26155995359511</v>
      </c>
      <c r="AC233">
        <f t="shared" ca="1" si="114"/>
        <v>1.0890860671268386E-4</v>
      </c>
      <c r="AD233">
        <f t="shared" ca="1" si="115"/>
        <v>0.13123669089985476</v>
      </c>
      <c r="AE233">
        <f t="shared" ca="1" si="116"/>
        <v>173.94266661521465</v>
      </c>
      <c r="AF233">
        <f t="shared" ca="1" si="117"/>
        <v>7.5411486955090368E-4</v>
      </c>
      <c r="AG233">
        <f t="shared" ca="1" si="118"/>
        <v>1</v>
      </c>
      <c r="AH233">
        <f ca="1"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+99)&gt;=IFERROR(AE233,-1E+99)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>7.6496844320477209</v>
      </c>
      <c r="AI233">
        <f t="shared" ca="1" si="119"/>
        <v>640.19568443204776</v>
      </c>
      <c r="AJ233">
        <f t="shared" ca="1" si="120"/>
        <v>640.26155995359511</v>
      </c>
      <c r="AM233">
        <v>0</v>
      </c>
      <c r="AN233">
        <v>0</v>
      </c>
      <c r="AO233">
        <f t="shared" si="121"/>
        <v>0</v>
      </c>
      <c r="AP233">
        <f t="shared" si="130"/>
        <v>0</v>
      </c>
      <c r="AQ233">
        <f t="shared" ca="1" si="122"/>
        <v>0.13123669089985476</v>
      </c>
      <c r="AR233" t="str">
        <f t="shared" ca="1" si="123"/>
        <v>Subcritical</v>
      </c>
      <c r="AS233">
        <f t="shared" ca="1" si="124"/>
        <v>1.0890860671268386E-4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190</v>
      </c>
      <c r="I234">
        <v>0</v>
      </c>
      <c r="J234">
        <f t="shared" si="125"/>
        <v>0.99900000000000944</v>
      </c>
      <c r="K234">
        <f t="shared" ca="1" si="126"/>
        <v>49.98</v>
      </c>
      <c r="L234">
        <f t="shared" ca="1" si="127"/>
        <v>1.301360869684927</v>
      </c>
      <c r="M234">
        <f t="shared" ca="1" si="100"/>
        <v>7.3461821093714121</v>
      </c>
      <c r="N234">
        <f t="shared" ca="1" si="101"/>
        <v>0.89069228345871398</v>
      </c>
      <c r="O234">
        <f t="shared" ca="1" si="102"/>
        <v>6.8035340338543033</v>
      </c>
      <c r="P234">
        <f t="shared" ca="1" si="103"/>
        <v>633.8453608696849</v>
      </c>
      <c r="Q234">
        <f t="shared" ca="1" si="104"/>
        <v>636.20458999047048</v>
      </c>
      <c r="R234">
        <f t="shared" ca="1" si="105"/>
        <v>1.2152940966529694E-2</v>
      </c>
      <c r="S234">
        <f t="shared" ca="1" si="106"/>
        <v>1.9041501267977383</v>
      </c>
      <c r="T234">
        <f t="shared" ca="1" si="107"/>
        <v>39.442670487404413</v>
      </c>
      <c r="U234">
        <f t="shared" ca="1" si="128"/>
        <v>-0.10118558055455651</v>
      </c>
      <c r="V234">
        <f t="shared" ca="1" si="129"/>
        <v>0</v>
      </c>
      <c r="W234">
        <f t="shared" ca="1" si="108"/>
        <v>7.6497208767539124</v>
      </c>
      <c r="X234">
        <f t="shared" ca="1" si="109"/>
        <v>43.182674349275835</v>
      </c>
      <c r="Y234">
        <f t="shared" ca="1" si="110"/>
        <v>2.0617725149940318</v>
      </c>
      <c r="Z234">
        <f t="shared" ca="1" si="111"/>
        <v>1.1574086309649358</v>
      </c>
      <c r="AA234">
        <f t="shared" ca="1" si="112"/>
        <v>640.1937208767539</v>
      </c>
      <c r="AB234">
        <f t="shared" ca="1" si="113"/>
        <v>640.26199787670453</v>
      </c>
      <c r="AC234">
        <f t="shared" ca="1" si="114"/>
        <v>1.1485986202559051E-4</v>
      </c>
      <c r="AD234">
        <f t="shared" ca="1" si="115"/>
        <v>0.13360706337625583</v>
      </c>
      <c r="AE234">
        <f t="shared" ca="1" si="116"/>
        <v>171.06446965069105</v>
      </c>
      <c r="AF234">
        <f t="shared" ca="1" si="117"/>
        <v>3.6322857328059399E-3</v>
      </c>
      <c r="AG234">
        <f t="shared" ca="1" si="118"/>
        <v>0</v>
      </c>
      <c r="AH234">
        <f ca="1"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+99)&gt;=IFERROR(AE234,-1E+99)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>1.999241237535369</v>
      </c>
      <c r="AI234">
        <f t="shared" ca="1" si="119"/>
        <v>634.54324123753531</v>
      </c>
      <c r="AJ234">
        <f t="shared" ca="1" si="120"/>
        <v>635.54286185630303</v>
      </c>
      <c r="AM234">
        <v>0</v>
      </c>
      <c r="AN234">
        <v>0</v>
      </c>
      <c r="AO234">
        <f t="shared" si="121"/>
        <v>0</v>
      </c>
      <c r="AP234">
        <f t="shared" si="130"/>
        <v>0</v>
      </c>
      <c r="AQ234">
        <f t="shared" ca="1" si="122"/>
        <v>1</v>
      </c>
      <c r="AR234" t="str">
        <f t="shared" ca="1" si="123"/>
        <v>Supercritical</v>
      </c>
      <c r="AS234">
        <f t="shared" ca="1" si="124"/>
        <v>3.5781322707724972E-3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190</v>
      </c>
      <c r="I235">
        <v>0</v>
      </c>
      <c r="J235">
        <f t="shared" si="125"/>
        <v>1</v>
      </c>
      <c r="K235">
        <f t="shared" ca="1" si="126"/>
        <v>49.98</v>
      </c>
      <c r="L235">
        <f t="shared" ca="1" si="127"/>
        <v>1.301360869684927</v>
      </c>
      <c r="M235">
        <f t="shared" ca="1" si="100"/>
        <v>7.1939228876182764</v>
      </c>
      <c r="N235">
        <f t="shared" ca="1" si="101"/>
        <v>0.8847828173462764</v>
      </c>
      <c r="O235">
        <f t="shared" ca="1" si="102"/>
        <v>6.9475306839919568</v>
      </c>
      <c r="P235">
        <f t="shared" ca="1" si="103"/>
        <v>633.84336086968494</v>
      </c>
      <c r="Q235">
        <f t="shared" ca="1" si="104"/>
        <v>636.30351288828888</v>
      </c>
      <c r="R235">
        <f t="shared" ca="1" si="105"/>
        <v>1.2785799562132443E-2</v>
      </c>
      <c r="S235">
        <f t="shared" ca="1" si="106"/>
        <v>1.9444514228967495</v>
      </c>
      <c r="T235">
        <f t="shared" ca="1" si="107"/>
        <v>40.077232700049315</v>
      </c>
      <c r="U235">
        <f t="shared" ca="1" si="128"/>
        <v>-0.1214845578645054</v>
      </c>
      <c r="V235">
        <f t="shared" ca="1" si="129"/>
        <v>0</v>
      </c>
      <c r="W235">
        <f t="shared" ca="1" si="108"/>
        <v>7.6520937236895881</v>
      </c>
      <c r="X235">
        <f t="shared" ca="1" si="109"/>
        <v>42.300774104556041</v>
      </c>
      <c r="Y235">
        <f t="shared" ca="1" si="110"/>
        <v>2.0305488423337774</v>
      </c>
      <c r="Z235">
        <f t="shared" ca="1" si="111"/>
        <v>1.1815386611238601</v>
      </c>
      <c r="AA235">
        <f t="shared" ca="1" si="112"/>
        <v>640.19409372368966</v>
      </c>
      <c r="AB235">
        <f t="shared" ca="1" si="113"/>
        <v>640.26524732245264</v>
      </c>
      <c r="AC235">
        <f t="shared" ca="1" si="114"/>
        <v>1.2215946942675966E-4</v>
      </c>
      <c r="AD235">
        <f t="shared" ca="1" si="115"/>
        <v>0.13637139802057213</v>
      </c>
      <c r="AE235">
        <f t="shared" ca="1" si="116"/>
        <v>167.86444863234323</v>
      </c>
      <c r="AF235">
        <f t="shared" ca="1" si="117"/>
        <v>8.9264960183754738E-4</v>
      </c>
      <c r="AG235">
        <f t="shared" ca="1" si="118"/>
        <v>1</v>
      </c>
      <c r="AH235">
        <f ca="1"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+99)&gt;=IFERROR(AE235,-1E+99)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>7.6520937236895881</v>
      </c>
      <c r="AI235">
        <f t="shared" ca="1" si="119"/>
        <v>640.19409372368966</v>
      </c>
      <c r="AJ235">
        <f t="shared" ca="1" si="120"/>
        <v>640.26524732245264</v>
      </c>
      <c r="AM235">
        <v>0</v>
      </c>
      <c r="AN235">
        <v>0</v>
      </c>
      <c r="AO235">
        <f t="shared" si="121"/>
        <v>0</v>
      </c>
      <c r="AP235">
        <f t="shared" si="130"/>
        <v>0</v>
      </c>
      <c r="AQ235">
        <f t="shared" ca="1" si="122"/>
        <v>0.13637139802057213</v>
      </c>
      <c r="AR235" t="str">
        <f t="shared" ca="1" si="123"/>
        <v>Subcritical</v>
      </c>
      <c r="AS235">
        <f t="shared" ca="1" si="124"/>
        <v>1.2215946942675966E-4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190</v>
      </c>
      <c r="I236">
        <v>0.05</v>
      </c>
      <c r="J236">
        <f t="shared" si="125"/>
        <v>1</v>
      </c>
      <c r="K236">
        <f t="shared" ca="1" si="126"/>
        <v>49.98</v>
      </c>
      <c r="L236">
        <f t="shared" ca="1" si="127"/>
        <v>1.301360869684927</v>
      </c>
      <c r="M236">
        <f t="shared" ca="1" si="100"/>
        <v>7.0702936049982084</v>
      </c>
      <c r="N236">
        <f t="shared" ca="1" si="101"/>
        <v>0.87985794360677383</v>
      </c>
      <c r="O236">
        <f t="shared" ca="1" si="102"/>
        <v>7.0690133666680541</v>
      </c>
      <c r="P236">
        <f t="shared" ca="1" si="103"/>
        <v>633.84136086968488</v>
      </c>
      <c r="Q236">
        <f t="shared" ca="1" si="104"/>
        <v>636.3883002161748</v>
      </c>
      <c r="R236">
        <f t="shared" ca="1" si="105"/>
        <v>1.3335727462938891E-2</v>
      </c>
      <c r="S236">
        <f t="shared" ca="1" si="106"/>
        <v>1.9784515858224243</v>
      </c>
      <c r="T236">
        <f t="shared" ca="1" si="107"/>
        <v>40.615719664975671</v>
      </c>
      <c r="U236">
        <f t="shared" ca="1" si="128"/>
        <v>-0.10673906913257269</v>
      </c>
      <c r="V236">
        <f t="shared" ca="1" si="129"/>
        <v>0</v>
      </c>
      <c r="W236">
        <f t="shared" ca="1" si="108"/>
        <v>7.6521173231775883</v>
      </c>
      <c r="X236">
        <f t="shared" ca="1" si="109"/>
        <v>41.573953416823834</v>
      </c>
      <c r="Y236">
        <f t="shared" ca="1" si="110"/>
        <v>2.0047973669493566</v>
      </c>
      <c r="Z236">
        <f t="shared" ca="1" si="111"/>
        <v>1.2021950257868541</v>
      </c>
      <c r="AA236">
        <f t="shared" ca="1" si="112"/>
        <v>640.19211732317751</v>
      </c>
      <c r="AB236">
        <f t="shared" ca="1" si="113"/>
        <v>640.26578056884659</v>
      </c>
      <c r="AC236">
        <f t="shared" ca="1" si="114"/>
        <v>1.2863872506869712E-4</v>
      </c>
      <c r="AD236">
        <f t="shared" ca="1" si="115"/>
        <v>0.1387553102974578</v>
      </c>
      <c r="AE236">
        <f t="shared" ca="1" si="116"/>
        <v>165.1893292548817</v>
      </c>
      <c r="AF236">
        <f t="shared" ca="1" si="117"/>
        <v>2.3383714491274077E-3</v>
      </c>
      <c r="AG236">
        <f t="shared" ca="1" si="118"/>
        <v>0</v>
      </c>
      <c r="AH236">
        <f ca="1"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+99)&gt;=IFERROR(AE236,-1E+99)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>2.0509167343901846</v>
      </c>
      <c r="AI236">
        <f t="shared" ca="1" si="119"/>
        <v>634.59091673439013</v>
      </c>
      <c r="AJ236">
        <f t="shared" ca="1" si="120"/>
        <v>635.61637510158528</v>
      </c>
      <c r="AM236">
        <v>0</v>
      </c>
      <c r="AN236">
        <v>0</v>
      </c>
      <c r="AO236">
        <f t="shared" si="121"/>
        <v>0</v>
      </c>
      <c r="AP236">
        <f t="shared" si="130"/>
        <v>0</v>
      </c>
      <c r="AQ236">
        <f t="shared" ca="1" si="122"/>
        <v>1</v>
      </c>
      <c r="AR236" t="str">
        <f t="shared" ca="1" si="123"/>
        <v>Supercritical</v>
      </c>
      <c r="AS236">
        <f t="shared" ca="1" si="124"/>
        <v>3.6776189243239235E-3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190</v>
      </c>
      <c r="I237">
        <v>0.05</v>
      </c>
      <c r="J237">
        <f t="shared" si="125"/>
        <v>1</v>
      </c>
      <c r="K237">
        <f t="shared" ca="1" si="126"/>
        <v>49.98</v>
      </c>
      <c r="L237">
        <f t="shared" ca="1" si="127"/>
        <v>1.301360869684927</v>
      </c>
      <c r="M237">
        <f t="shared" ca="1" si="100"/>
        <v>6.9674860962930998</v>
      </c>
      <c r="N237">
        <f t="shared" ca="1" si="101"/>
        <v>0.87567296237318226</v>
      </c>
      <c r="O237">
        <f t="shared" ca="1" si="102"/>
        <v>7.1733189430533306</v>
      </c>
      <c r="P237">
        <f t="shared" ca="1" si="103"/>
        <v>633.83936086968492</v>
      </c>
      <c r="Q237">
        <f t="shared" ca="1" si="104"/>
        <v>636.46201656075357</v>
      </c>
      <c r="R237">
        <f t="shared" ca="1" si="105"/>
        <v>1.3819750834142807E-2</v>
      </c>
      <c r="S237">
        <f t="shared" ca="1" si="106"/>
        <v>2.0076442782542454</v>
      </c>
      <c r="T237">
        <f t="shared" ca="1" si="107"/>
        <v>41.080241008664999</v>
      </c>
      <c r="U237">
        <f t="shared" ca="1" si="128"/>
        <v>-9.5084272826170491E-2</v>
      </c>
      <c r="V237">
        <f t="shared" ca="1" si="129"/>
        <v>0</v>
      </c>
      <c r="W237">
        <f t="shared" ca="1" si="108"/>
        <v>7.65395049109559</v>
      </c>
      <c r="X237">
        <f t="shared" ca="1" si="109"/>
        <v>40.979250929325787</v>
      </c>
      <c r="Y237">
        <f t="shared" ca="1" si="110"/>
        <v>1.9833243303530712</v>
      </c>
      <c r="Z237">
        <f t="shared" ca="1" si="111"/>
        <v>1.2196416202481888</v>
      </c>
      <c r="AA237">
        <f t="shared" ca="1" si="112"/>
        <v>640.19195049109555</v>
      </c>
      <c r="AB237">
        <f t="shared" ca="1" si="113"/>
        <v>640.26776729445135</v>
      </c>
      <c r="AC237">
        <f t="shared" ca="1" si="114"/>
        <v>1.343142231211743E-4</v>
      </c>
      <c r="AD237">
        <f t="shared" ca="1" si="115"/>
        <v>0.14075210810785616</v>
      </c>
      <c r="AE237">
        <f t="shared" ca="1" si="116"/>
        <v>163.04041050637807</v>
      </c>
      <c r="AF237">
        <f t="shared" ca="1" si="117"/>
        <v>1.5164066371653462E-4</v>
      </c>
      <c r="AG237">
        <f t="shared" ca="1" si="118"/>
        <v>1</v>
      </c>
      <c r="AH237">
        <f ca="1"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+99)&gt;=IFERROR(AE237,-1E+99)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>7.65395049109559</v>
      </c>
      <c r="AI237">
        <f t="shared" ca="1" si="119"/>
        <v>640.19195049109555</v>
      </c>
      <c r="AJ237">
        <f t="shared" ca="1" si="120"/>
        <v>640.26776729445135</v>
      </c>
      <c r="AM237">
        <v>0</v>
      </c>
      <c r="AN237">
        <v>0</v>
      </c>
      <c r="AO237">
        <f t="shared" si="121"/>
        <v>0</v>
      </c>
      <c r="AP237">
        <f t="shared" si="130"/>
        <v>0</v>
      </c>
      <c r="AQ237">
        <f t="shared" ca="1" si="122"/>
        <v>0.14075210810785616</v>
      </c>
      <c r="AR237" t="str">
        <f t="shared" ca="1" si="123"/>
        <v>Subcritical</v>
      </c>
      <c r="AS237">
        <f t="shared" ca="1" si="124"/>
        <v>1.343142231211743E-4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190</v>
      </c>
      <c r="I238">
        <v>0</v>
      </c>
      <c r="J238">
        <f t="shared" si="125"/>
        <v>1</v>
      </c>
      <c r="K238">
        <f t="shared" ca="1" si="126"/>
        <v>49.98</v>
      </c>
      <c r="L238">
        <f t="shared" ca="1" si="127"/>
        <v>1.301360869684927</v>
      </c>
      <c r="M238">
        <f t="shared" ca="1" si="100"/>
        <v>6.889404444112003</v>
      </c>
      <c r="N238">
        <f t="shared" ca="1" si="101"/>
        <v>0.87243854747524219</v>
      </c>
      <c r="O238">
        <f t="shared" ca="1" si="102"/>
        <v>7.2546183643950775</v>
      </c>
      <c r="P238">
        <f t="shared" ca="1" si="103"/>
        <v>633.83736086968486</v>
      </c>
      <c r="Q238">
        <f t="shared" ca="1" si="104"/>
        <v>636.51980162468067</v>
      </c>
      <c r="R238">
        <f t="shared" ca="1" si="105"/>
        <v>1.4204693436139637E-2</v>
      </c>
      <c r="S238">
        <f t="shared" ca="1" si="106"/>
        <v>2.0303980857146264</v>
      </c>
      <c r="T238">
        <f t="shared" ca="1" si="107"/>
        <v>41.443639196571347</v>
      </c>
      <c r="U238">
        <f t="shared" ca="1" si="128"/>
        <v>-7.7775792454986004E-2</v>
      </c>
      <c r="V238">
        <f t="shared" ca="1" si="129"/>
        <v>0</v>
      </c>
      <c r="W238">
        <f t="shared" ca="1" si="108"/>
        <v>7.6540660179655777</v>
      </c>
      <c r="X238">
        <f t="shared" ca="1" si="109"/>
        <v>40.520625499109762</v>
      </c>
      <c r="Y238">
        <f t="shared" ca="1" si="110"/>
        <v>1.9668170958442432</v>
      </c>
      <c r="Z238">
        <f t="shared" ca="1" si="111"/>
        <v>1.2334459151203887</v>
      </c>
      <c r="AA238">
        <f t="shared" ca="1" si="112"/>
        <v>640.19006601796548</v>
      </c>
      <c r="AB238">
        <f t="shared" ca="1" si="113"/>
        <v>640.26760877156016</v>
      </c>
      <c r="AC238">
        <f t="shared" ca="1" si="114"/>
        <v>1.3891125684202787E-4</v>
      </c>
      <c r="AD238">
        <f t="shared" ca="1" si="115"/>
        <v>0.14234411134254432</v>
      </c>
      <c r="AE238">
        <f t="shared" ca="1" si="116"/>
        <v>161.35793308688048</v>
      </c>
      <c r="AF238">
        <f t="shared" ca="1" si="117"/>
        <v>-1.2783349563960655E-4</v>
      </c>
      <c r="AG238">
        <f t="shared" ca="1" si="118"/>
        <v>1</v>
      </c>
      <c r="AH238">
        <f ca="1"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+99)&gt;=IFERROR(AE238,-1E+99)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>7.6540660179655777</v>
      </c>
      <c r="AI238">
        <f t="shared" ca="1" si="119"/>
        <v>640.19006601796548</v>
      </c>
      <c r="AJ238">
        <f t="shared" ca="1" si="120"/>
        <v>640.26760877156016</v>
      </c>
      <c r="AM238">
        <v>0</v>
      </c>
      <c r="AN238">
        <v>0</v>
      </c>
      <c r="AO238">
        <f t="shared" si="121"/>
        <v>0</v>
      </c>
      <c r="AP238">
        <f t="shared" si="130"/>
        <v>0</v>
      </c>
      <c r="AQ238">
        <f t="shared" ca="1" si="122"/>
        <v>0.14234411134254432</v>
      </c>
      <c r="AR238" t="str">
        <f t="shared" ca="1" si="123"/>
        <v>Subcritical</v>
      </c>
      <c r="AS238">
        <f t="shared" ca="1" si="124"/>
        <v>1.3891125684202787E-4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190</v>
      </c>
      <c r="I239">
        <v>0</v>
      </c>
      <c r="J239">
        <f t="shared" si="125"/>
        <v>1</v>
      </c>
      <c r="K239">
        <f t="shared" ca="1" si="126"/>
        <v>49.98</v>
      </c>
      <c r="L239">
        <f t="shared" ca="1" si="127"/>
        <v>1.301360869684927</v>
      </c>
      <c r="M239">
        <f t="shared" ca="1" si="100"/>
        <v>6.8321445658458666</v>
      </c>
      <c r="N239">
        <f t="shared" ca="1" si="101"/>
        <v>0.87003523015373208</v>
      </c>
      <c r="O239">
        <f t="shared" ca="1" si="102"/>
        <v>7.3154189754490551</v>
      </c>
      <c r="P239">
        <f t="shared" ca="1" si="103"/>
        <v>633.83536086968491</v>
      </c>
      <c r="Q239">
        <f t="shared" ca="1" si="104"/>
        <v>636.56295285675731</v>
      </c>
      <c r="R239">
        <f t="shared" ca="1" si="105"/>
        <v>1.4497011232206425E-2</v>
      </c>
      <c r="S239">
        <f t="shared" ca="1" si="106"/>
        <v>2.0474147553853776</v>
      </c>
      <c r="T239">
        <f t="shared" ca="1" si="107"/>
        <v>41.716148341653749</v>
      </c>
      <c r="U239">
        <f t="shared" ca="1" si="128"/>
        <v>-6.2017207618396242E-2</v>
      </c>
      <c r="V239">
        <f t="shared" ca="1" si="129"/>
        <v>0</v>
      </c>
      <c r="W239">
        <f t="shared" ca="1" si="108"/>
        <v>7.6543371484071852</v>
      </c>
      <c r="X239">
        <f t="shared" ca="1" si="109"/>
        <v>40.185270029137719</v>
      </c>
      <c r="Y239">
        <f t="shared" ca="1" si="110"/>
        <v>1.9546625161217011</v>
      </c>
      <c r="Z239">
        <f t="shared" ca="1" si="111"/>
        <v>1.2437393095470124</v>
      </c>
      <c r="AA239">
        <f t="shared" ca="1" si="112"/>
        <v>640.18833714840719</v>
      </c>
      <c r="AB239">
        <f t="shared" ca="1" si="113"/>
        <v>640.26717952710817</v>
      </c>
      <c r="AC239">
        <f t="shared" ca="1" si="114"/>
        <v>1.4241165279930404E-4</v>
      </c>
      <c r="AD239">
        <f t="shared" ca="1" si="115"/>
        <v>0.1435294641145986</v>
      </c>
      <c r="AE239">
        <f t="shared" ca="1" si="116"/>
        <v>160.13240715707516</v>
      </c>
      <c r="AF239">
        <f t="shared" ca="1" si="117"/>
        <v>-7.8263796433475363E-4</v>
      </c>
      <c r="AG239">
        <f t="shared" ca="1" si="118"/>
        <v>1</v>
      </c>
      <c r="AH239">
        <f ca="1"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+99)&gt;=IFERROR(AE239,-1E+99)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>7.6543371484071852</v>
      </c>
      <c r="AI239">
        <f t="shared" ca="1" si="119"/>
        <v>640.18833714840719</v>
      </c>
      <c r="AJ239">
        <f t="shared" ca="1" si="120"/>
        <v>640.26717952710817</v>
      </c>
      <c r="AM239">
        <v>0</v>
      </c>
      <c r="AN239">
        <v>0</v>
      </c>
      <c r="AO239">
        <f t="shared" si="121"/>
        <v>0</v>
      </c>
      <c r="AP239">
        <f t="shared" si="130"/>
        <v>0</v>
      </c>
      <c r="AQ239">
        <f t="shared" ca="1" si="122"/>
        <v>0.1435294641145986</v>
      </c>
      <c r="AR239" t="str">
        <f t="shared" ca="1" si="123"/>
        <v>Subcritical</v>
      </c>
      <c r="AS239">
        <f t="shared" ca="1" si="124"/>
        <v>1.4241165279930404E-4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190</v>
      </c>
      <c r="I240">
        <v>0.05</v>
      </c>
      <c r="J240">
        <f t="shared" si="125"/>
        <v>1</v>
      </c>
      <c r="K240">
        <f t="shared" ca="1" si="126"/>
        <v>49.98</v>
      </c>
      <c r="L240">
        <f t="shared" ca="1" si="127"/>
        <v>1.301360869684927</v>
      </c>
      <c r="M240">
        <f t="shared" ca="1" si="100"/>
        <v>6.7905010180159495</v>
      </c>
      <c r="N240">
        <f t="shared" ca="1" si="101"/>
        <v>0.86827037763436477</v>
      </c>
      <c r="O240">
        <f t="shared" ca="1" si="102"/>
        <v>7.3602816445204171</v>
      </c>
      <c r="P240">
        <f t="shared" ca="1" si="103"/>
        <v>633.83336086968495</v>
      </c>
      <c r="Q240">
        <f t="shared" ca="1" si="104"/>
        <v>636.59450999744558</v>
      </c>
      <c r="R240">
        <f t="shared" ca="1" si="105"/>
        <v>1.4715151514251977E-2</v>
      </c>
      <c r="S240">
        <f t="shared" ca="1" si="106"/>
        <v>2.0599707676836396</v>
      </c>
      <c r="T240">
        <f t="shared" ca="1" si="107"/>
        <v>41.917618081106056</v>
      </c>
      <c r="U240">
        <f t="shared" ca="1" si="128"/>
        <v>-4.9749031890996775E-2</v>
      </c>
      <c r="V240">
        <f t="shared" ca="1" si="129"/>
        <v>0</v>
      </c>
      <c r="W240">
        <f t="shared" ca="1" si="108"/>
        <v>7.6543058933939054</v>
      </c>
      <c r="X240">
        <f t="shared" ca="1" si="109"/>
        <v>39.940168151729395</v>
      </c>
      <c r="Y240">
        <f t="shared" ca="1" si="110"/>
        <v>1.9457750049834013</v>
      </c>
      <c r="Z240">
        <f t="shared" ca="1" si="111"/>
        <v>1.2513717971874858</v>
      </c>
      <c r="AA240">
        <f t="shared" ca="1" si="112"/>
        <v>640.18630589339398</v>
      </c>
      <c r="AB240">
        <f t="shared" ca="1" si="113"/>
        <v>640.26611890943866</v>
      </c>
      <c r="AC240">
        <f t="shared" ca="1" si="114"/>
        <v>1.4504354867826683E-4</v>
      </c>
      <c r="AD240">
        <f t="shared" ca="1" si="115"/>
        <v>0.14441055997805249</v>
      </c>
      <c r="AE240">
        <f t="shared" ca="1" si="116"/>
        <v>159.23262279650379</v>
      </c>
      <c r="AF240">
        <f t="shared" ca="1" si="117"/>
        <v>-1.340695698786476E-3</v>
      </c>
      <c r="AG240">
        <f t="shared" ca="1" si="118"/>
        <v>0</v>
      </c>
      <c r="AH240">
        <f ca="1"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+99)&gt;=IFERROR(AE240,-1E+99)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>2.1068734428715583</v>
      </c>
      <c r="AI240">
        <f t="shared" ca="1" si="119"/>
        <v>634.63887344287161</v>
      </c>
      <c r="AJ240">
        <f t="shared" ca="1" si="120"/>
        <v>635.6923101643074</v>
      </c>
      <c r="AM240">
        <v>0</v>
      </c>
      <c r="AN240">
        <v>0</v>
      </c>
      <c r="AO240">
        <f t="shared" si="121"/>
        <v>0</v>
      </c>
      <c r="AP240">
        <f t="shared" si="130"/>
        <v>0</v>
      </c>
      <c r="AQ240">
        <f t="shared" ca="1" si="122"/>
        <v>1</v>
      </c>
      <c r="AR240" t="str">
        <f t="shared" ca="1" si="123"/>
        <v>Supercritical</v>
      </c>
      <c r="AS240">
        <f t="shared" ca="1" si="124"/>
        <v>3.7910204395221149E-3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190</v>
      </c>
      <c r="I241">
        <v>0.05</v>
      </c>
      <c r="J241">
        <f t="shared" si="125"/>
        <v>1</v>
      </c>
      <c r="K241">
        <f t="shared" ca="1" si="126"/>
        <v>49.98</v>
      </c>
      <c r="L241">
        <f t="shared" ca="1" si="127"/>
        <v>1.301360869684927</v>
      </c>
      <c r="M241">
        <f t="shared" ca="1" si="100"/>
        <v>6.770980604970676</v>
      </c>
      <c r="N241">
        <f t="shared" ca="1" si="101"/>
        <v>0.867438121810026</v>
      </c>
      <c r="O241">
        <f t="shared" ca="1" si="102"/>
        <v>7.381500984260529</v>
      </c>
      <c r="P241">
        <f t="shared" ca="1" si="103"/>
        <v>633.83136086968489</v>
      </c>
      <c r="Q241">
        <f t="shared" ca="1" si="104"/>
        <v>636.60845346808651</v>
      </c>
      <c r="R241">
        <f t="shared" ca="1" si="105"/>
        <v>1.4819056125424362E-2</v>
      </c>
      <c r="S241">
        <f t="shared" ca="1" si="106"/>
        <v>2.0659095648228387</v>
      </c>
      <c r="T241">
        <f t="shared" ca="1" si="107"/>
        <v>42.013024848321756</v>
      </c>
      <c r="U241">
        <f t="shared" ca="1" si="128"/>
        <v>-3.0536345908103613E-2</v>
      </c>
      <c r="V241">
        <f t="shared" ca="1" si="129"/>
        <v>0</v>
      </c>
      <c r="W241">
        <f t="shared" ca="1" si="108"/>
        <v>7.6542748835038257</v>
      </c>
      <c r="X241">
        <f t="shared" ca="1" si="109"/>
        <v>39.825192218870406</v>
      </c>
      <c r="Y241">
        <f t="shared" ca="1" si="110"/>
        <v>1.9415984004742683</v>
      </c>
      <c r="Z241">
        <f t="shared" ca="1" si="111"/>
        <v>1.2549845265107831</v>
      </c>
      <c r="AA241">
        <f t="shared" ca="1" si="112"/>
        <v>640.1842748835038</v>
      </c>
      <c r="AB241">
        <f t="shared" ca="1" si="113"/>
        <v>640.26454940754979</v>
      </c>
      <c r="AC241">
        <f t="shared" ca="1" si="114"/>
        <v>1.4630080632464383E-4</v>
      </c>
      <c r="AD241">
        <f t="shared" ca="1" si="115"/>
        <v>0.14482776882164802</v>
      </c>
      <c r="AE241">
        <f t="shared" ca="1" si="116"/>
        <v>158.81038096662229</v>
      </c>
      <c r="AF241">
        <f t="shared" ca="1" si="117"/>
        <v>-1.7516564312245464E-3</v>
      </c>
      <c r="AG241">
        <f t="shared" ca="1" si="118"/>
        <v>0</v>
      </c>
      <c r="AH241">
        <f ca="1"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+99)&gt;=IFERROR(AE241,-1E+99)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>2.1109208432212179</v>
      </c>
      <c r="AI241">
        <f t="shared" ca="1" si="119"/>
        <v>634.64092084322124</v>
      </c>
      <c r="AJ241">
        <f t="shared" ca="1" si="120"/>
        <v>635.69638126483187</v>
      </c>
      <c r="AM241">
        <v>0</v>
      </c>
      <c r="AN241">
        <v>0</v>
      </c>
      <c r="AO241">
        <f t="shared" si="121"/>
        <v>0</v>
      </c>
      <c r="AP241">
        <f t="shared" si="130"/>
        <v>0</v>
      </c>
      <c r="AQ241">
        <f t="shared" ca="1" si="122"/>
        <v>1.0000000000000002</v>
      </c>
      <c r="AR241" t="str">
        <f t="shared" ca="1" si="123"/>
        <v>Supercritical</v>
      </c>
      <c r="AS241">
        <f t="shared" ca="1" si="124"/>
        <v>3.799454022406864E-3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190</v>
      </c>
      <c r="I242">
        <v>0</v>
      </c>
      <c r="J242">
        <f t="shared" si="125"/>
        <v>1</v>
      </c>
      <c r="K242">
        <f t="shared" ca="1" si="126"/>
        <v>49.98</v>
      </c>
      <c r="L242">
        <f t="shared" ca="1" si="127"/>
        <v>1.301360869684927</v>
      </c>
      <c r="M242">
        <f t="shared" ca="1" si="100"/>
        <v>6.7670765223616209</v>
      </c>
      <c r="N242">
        <f t="shared" ca="1" si="101"/>
        <v>0.86727128666107323</v>
      </c>
      <c r="O242">
        <f t="shared" ca="1" si="102"/>
        <v>7.3857595425206792</v>
      </c>
      <c r="P242">
        <f t="shared" ca="1" si="103"/>
        <v>633.82936086968493</v>
      </c>
      <c r="Q242">
        <f t="shared" ca="1" si="104"/>
        <v>636.60965873002817</v>
      </c>
      <c r="R242">
        <f t="shared" ca="1" si="105"/>
        <v>1.4839965425134221E-2</v>
      </c>
      <c r="S242">
        <f t="shared" ca="1" si="106"/>
        <v>2.067101435725621</v>
      </c>
      <c r="T242">
        <f t="shared" ca="1" si="107"/>
        <v>42.032181045985091</v>
      </c>
      <c r="U242">
        <f t="shared" ca="1" si="128"/>
        <v>-1.6355298911093996E-2</v>
      </c>
      <c r="V242">
        <f t="shared" ca="1" si="129"/>
        <v>0</v>
      </c>
      <c r="W242">
        <f t="shared" ca="1" si="108"/>
        <v>7.6542441173513378</v>
      </c>
      <c r="X242">
        <f t="shared" ca="1" si="109"/>
        <v>39.802069410226956</v>
      </c>
      <c r="Y242">
        <f t="shared" ca="1" si="110"/>
        <v>1.9407607696250067</v>
      </c>
      <c r="Z242">
        <f t="shared" ca="1" si="111"/>
        <v>1.2557136033524394</v>
      </c>
      <c r="AA242">
        <f t="shared" ca="1" si="112"/>
        <v>640.18224411735139</v>
      </c>
      <c r="AB242">
        <f t="shared" ca="1" si="113"/>
        <v>640.26261193863809</v>
      </c>
      <c r="AC242">
        <f t="shared" ca="1" si="114"/>
        <v>1.4655513610944325E-4</v>
      </c>
      <c r="AD242">
        <f t="shared" ca="1" si="115"/>
        <v>0.14491219700881314</v>
      </c>
      <c r="AE242">
        <f t="shared" ca="1" si="116"/>
        <v>158.72498902322079</v>
      </c>
      <c r="AF242">
        <f t="shared" ca="1" si="117"/>
        <v>-2.1060055294128688E-3</v>
      </c>
      <c r="AG242">
        <f t="shared" ca="1" si="118"/>
        <v>0</v>
      </c>
      <c r="AH242">
        <f ca="1"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+99)&gt;=IFERROR(AE242,-1E+99)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>2.1117326578066375</v>
      </c>
      <c r="AI242">
        <f t="shared" ca="1" si="119"/>
        <v>634.63973265780669</v>
      </c>
      <c r="AJ242">
        <f t="shared" ca="1" si="120"/>
        <v>635.69559898671002</v>
      </c>
      <c r="AM242">
        <v>0</v>
      </c>
      <c r="AN242">
        <v>0</v>
      </c>
      <c r="AO242">
        <f t="shared" si="121"/>
        <v>0</v>
      </c>
      <c r="AP242">
        <f t="shared" si="130"/>
        <v>0</v>
      </c>
      <c r="AQ242">
        <f t="shared" ca="1" si="122"/>
        <v>0.99999999999999978</v>
      </c>
      <c r="AR242" t="str">
        <f t="shared" ca="1" si="123"/>
        <v>Supercritical</v>
      </c>
      <c r="AS242">
        <f t="shared" ca="1" si="124"/>
        <v>3.8011493797491338E-3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190</v>
      </c>
      <c r="I243">
        <v>0.05</v>
      </c>
      <c r="J243">
        <f t="shared" si="125"/>
        <v>1</v>
      </c>
      <c r="K243">
        <f t="shared" ca="1" si="126"/>
        <v>49.98</v>
      </c>
      <c r="L243">
        <f t="shared" ca="1" si="127"/>
        <v>1.301360869684927</v>
      </c>
      <c r="M243">
        <f t="shared" ca="1" si="100"/>
        <v>6.7826928527978394</v>
      </c>
      <c r="N243">
        <f t="shared" ca="1" si="101"/>
        <v>0.86793785869908235</v>
      </c>
      <c r="O243">
        <f t="shared" ca="1" si="102"/>
        <v>7.3687547239270028</v>
      </c>
      <c r="P243">
        <f t="shared" ca="1" si="103"/>
        <v>633.82736086968487</v>
      </c>
      <c r="Q243">
        <f t="shared" ca="1" si="104"/>
        <v>636.59487086873662</v>
      </c>
      <c r="R243">
        <f t="shared" ca="1" si="105"/>
        <v>1.4756585439772403E-2</v>
      </c>
      <c r="S243">
        <f t="shared" ca="1" si="106"/>
        <v>2.062342184530551</v>
      </c>
      <c r="T243">
        <f t="shared" ca="1" si="107"/>
        <v>41.95570611609191</v>
      </c>
      <c r="U243">
        <f t="shared" ca="1" si="128"/>
        <v>-4.0784640167430553E-3</v>
      </c>
      <c r="V243">
        <f t="shared" ca="1" si="129"/>
        <v>0</v>
      </c>
      <c r="W243">
        <f t="shared" ca="1" si="108"/>
        <v>7.6542135935502404</v>
      </c>
      <c r="X243">
        <f t="shared" ca="1" si="109"/>
        <v>39.893761249583854</v>
      </c>
      <c r="Y243">
        <f t="shared" ca="1" si="110"/>
        <v>1.9440999393356591</v>
      </c>
      <c r="Z243">
        <f t="shared" ca="1" si="111"/>
        <v>1.2528274706241531</v>
      </c>
      <c r="AA243">
        <f t="shared" ca="1" si="112"/>
        <v>640.18021359355021</v>
      </c>
      <c r="AB243">
        <f t="shared" ca="1" si="113"/>
        <v>640.2602124045161</v>
      </c>
      <c r="AC243">
        <f t="shared" ca="1" si="114"/>
        <v>1.4554823308485102E-4</v>
      </c>
      <c r="AD243">
        <f t="shared" ca="1" si="115"/>
        <v>0.144579419027145</v>
      </c>
      <c r="AE243">
        <f t="shared" ca="1" si="116"/>
        <v>159.06059175705286</v>
      </c>
      <c r="AF243">
        <f t="shared" ca="1" si="117"/>
        <v>-2.3821935740215849E-3</v>
      </c>
      <c r="AG243">
        <f t="shared" ca="1" si="118"/>
        <v>0</v>
      </c>
      <c r="AH243">
        <f ca="1"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+99)&gt;=IFERROR(AE243,-1E+99)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>2.1084900732740417</v>
      </c>
      <c r="AI243">
        <f t="shared" ca="1" si="119"/>
        <v>634.63449007327404</v>
      </c>
      <c r="AJ243">
        <f t="shared" ca="1" si="120"/>
        <v>635.68873510991102</v>
      </c>
      <c r="AM243">
        <v>0</v>
      </c>
      <c r="AN243">
        <v>0</v>
      </c>
      <c r="AO243">
        <f t="shared" si="121"/>
        <v>0</v>
      </c>
      <c r="AP243">
        <f t="shared" si="130"/>
        <v>0</v>
      </c>
      <c r="AQ243">
        <f t="shared" ca="1" si="122"/>
        <v>1.0000000000000002</v>
      </c>
      <c r="AR243" t="str">
        <f t="shared" ca="1" si="123"/>
        <v>Supercritical</v>
      </c>
      <c r="AS243">
        <f t="shared" ca="1" si="124"/>
        <v>3.7943852575186687E-3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190</v>
      </c>
      <c r="I244">
        <v>0.05</v>
      </c>
      <c r="J244">
        <f t="shared" si="125"/>
        <v>1</v>
      </c>
      <c r="K244">
        <f t="shared" ca="1" si="126"/>
        <v>49.98</v>
      </c>
      <c r="L244">
        <f t="shared" ca="1" si="127"/>
        <v>1.301360869684927</v>
      </c>
      <c r="M244">
        <f t="shared" ca="1" si="100"/>
        <v>6.8152268745399631</v>
      </c>
      <c r="N244">
        <f t="shared" ca="1" si="101"/>
        <v>0.86931999643749625</v>
      </c>
      <c r="O244">
        <f t="shared" ca="1" si="102"/>
        <v>7.3335783122221754</v>
      </c>
      <c r="P244">
        <f t="shared" ca="1" si="103"/>
        <v>633.82536086968491</v>
      </c>
      <c r="Q244">
        <f t="shared" ca="1" si="104"/>
        <v>636.56651127037276</v>
      </c>
      <c r="R244">
        <f t="shared" ca="1" si="105"/>
        <v>1.4585057983971696E-2</v>
      </c>
      <c r="S244">
        <f t="shared" ca="1" si="106"/>
        <v>2.0524971292291827</v>
      </c>
      <c r="T244">
        <f t="shared" ca="1" si="107"/>
        <v>41.797658542123237</v>
      </c>
      <c r="U244">
        <f t="shared" ca="1" si="128"/>
        <v>5.5502713095165745E-3</v>
      </c>
      <c r="V244">
        <f t="shared" ca="1" si="129"/>
        <v>0</v>
      </c>
      <c r="W244">
        <f t="shared" ca="1" si="108"/>
        <v>7.6541833107139325</v>
      </c>
      <c r="X244">
        <f t="shared" ca="1" si="109"/>
        <v>40.084957998208864</v>
      </c>
      <c r="Y244">
        <f t="shared" ca="1" si="110"/>
        <v>1.9510461281524227</v>
      </c>
      <c r="Z244">
        <f t="shared" ca="1" si="111"/>
        <v>1.2468517492829425</v>
      </c>
      <c r="AA244">
        <f t="shared" ca="1" si="112"/>
        <v>640.17818331071396</v>
      </c>
      <c r="AB244">
        <f t="shared" ca="1" si="113"/>
        <v>640.25742078699784</v>
      </c>
      <c r="AC244">
        <f t="shared" ca="1" si="114"/>
        <v>1.4347914257597141E-4</v>
      </c>
      <c r="AD244">
        <f t="shared" ca="1" si="115"/>
        <v>0.14389009050099003</v>
      </c>
      <c r="AE244">
        <f t="shared" ca="1" si="116"/>
        <v>159.76127007772729</v>
      </c>
      <c r="AF244">
        <f t="shared" ca="1" si="117"/>
        <v>-2.5711465608537765E-3</v>
      </c>
      <c r="AG244">
        <f t="shared" ca="1" si="118"/>
        <v>0</v>
      </c>
      <c r="AH244">
        <f ca="1"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+99)&gt;=IFERROR(AE244,-1E+99)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>2.1017744880115057</v>
      </c>
      <c r="AI244">
        <f t="shared" ca="1" si="119"/>
        <v>634.62577448801153</v>
      </c>
      <c r="AJ244">
        <f t="shared" ca="1" si="120"/>
        <v>635.67666173201724</v>
      </c>
      <c r="AM244">
        <v>0</v>
      </c>
      <c r="AN244">
        <v>0</v>
      </c>
      <c r="AO244">
        <f t="shared" si="121"/>
        <v>0</v>
      </c>
      <c r="AP244">
        <f t="shared" si="130"/>
        <v>0</v>
      </c>
      <c r="AQ244">
        <f t="shared" ca="1" si="122"/>
        <v>0.99999999999999956</v>
      </c>
      <c r="AR244" t="str">
        <f t="shared" ca="1" si="123"/>
        <v>Supercritical</v>
      </c>
      <c r="AS244">
        <f t="shared" ca="1" si="124"/>
        <v>3.7804403312916377E-3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190</v>
      </c>
      <c r="I245">
        <v>0</v>
      </c>
      <c r="J245">
        <f t="shared" si="125"/>
        <v>1</v>
      </c>
      <c r="K245">
        <f t="shared" ca="1" si="126"/>
        <v>49.98</v>
      </c>
      <c r="L245">
        <f t="shared" ca="1" si="127"/>
        <v>1.301360869684927</v>
      </c>
      <c r="M245">
        <f t="shared" ca="1" si="100"/>
        <v>6.8594731441092502</v>
      </c>
      <c r="N245">
        <f t="shared" ca="1" si="101"/>
        <v>0.8711856185888307</v>
      </c>
      <c r="O245">
        <f t="shared" ca="1" si="102"/>
        <v>7.2862738799293369</v>
      </c>
      <c r="P245">
        <f t="shared" ca="1" si="103"/>
        <v>633.82336086968496</v>
      </c>
      <c r="Q245">
        <f t="shared" ca="1" si="104"/>
        <v>636.52926235048722</v>
      </c>
      <c r="R245">
        <f t="shared" ca="1" si="105"/>
        <v>1.4356411720553002E-2</v>
      </c>
      <c r="S245">
        <f t="shared" ca="1" si="106"/>
        <v>2.0392577244874275</v>
      </c>
      <c r="T245">
        <f t="shared" ca="1" si="107"/>
        <v>41.585442044536443</v>
      </c>
      <c r="U245">
        <f t="shared" ca="1" si="128"/>
        <v>1.2203509067603591E-2</v>
      </c>
      <c r="V245">
        <f t="shared" ca="1" si="129"/>
        <v>0</v>
      </c>
      <c r="W245">
        <f t="shared" ca="1" si="108"/>
        <v>7.6541532674555874</v>
      </c>
      <c r="X245">
        <f t="shared" ca="1" si="109"/>
        <v>40.345041872758401</v>
      </c>
      <c r="Y245">
        <f t="shared" ca="1" si="110"/>
        <v>1.9604665397405987</v>
      </c>
      <c r="Z245">
        <f t="shared" ca="1" si="111"/>
        <v>1.2388139330138426</v>
      </c>
      <c r="AA245">
        <f t="shared" ca="1" si="112"/>
        <v>640.17615326745567</v>
      </c>
      <c r="AB245">
        <f t="shared" ca="1" si="113"/>
        <v>640.2543724295673</v>
      </c>
      <c r="AC245">
        <f t="shared" ca="1" si="114"/>
        <v>1.4072851387252888E-4</v>
      </c>
      <c r="AD245">
        <f t="shared" ca="1" si="115"/>
        <v>0.14296278516452079</v>
      </c>
      <c r="AE245">
        <f t="shared" ca="1" si="116"/>
        <v>160.71507777929077</v>
      </c>
      <c r="AF245">
        <f t="shared" ca="1" si="117"/>
        <v>-3.0065982840596917E-3</v>
      </c>
      <c r="AG245">
        <f t="shared" ca="1" si="118"/>
        <v>0</v>
      </c>
      <c r="AH245">
        <f ca="1"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+99)&gt;=IFERROR(AE245,-1E+99)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>2.0927265681787381</v>
      </c>
      <c r="AI245">
        <f t="shared" ca="1" si="119"/>
        <v>634.61472656817875</v>
      </c>
      <c r="AJ245">
        <f t="shared" ca="1" si="120"/>
        <v>635.66108985226811</v>
      </c>
      <c r="AM245">
        <v>0</v>
      </c>
      <c r="AN245">
        <v>0</v>
      </c>
      <c r="AO245">
        <f t="shared" si="121"/>
        <v>0</v>
      </c>
      <c r="AP245">
        <f t="shared" si="130"/>
        <v>0</v>
      </c>
      <c r="AQ245">
        <f t="shared" ca="1" si="122"/>
        <v>1.0000000000000002</v>
      </c>
      <c r="AR245" t="str">
        <f t="shared" ca="1" si="123"/>
        <v>Supercritical</v>
      </c>
      <c r="AS245">
        <f t="shared" ca="1" si="124"/>
        <v>3.7617884969614601E-3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190</v>
      </c>
      <c r="I246">
        <v>0</v>
      </c>
      <c r="J246">
        <f t="shared" si="125"/>
        <v>1</v>
      </c>
      <c r="K246">
        <f t="shared" ca="1" si="126"/>
        <v>49.98</v>
      </c>
      <c r="L246">
        <f t="shared" ca="1" si="127"/>
        <v>1.301360869684927</v>
      </c>
      <c r="M246">
        <f t="shared" ca="1" si="100"/>
        <v>6.932349352811606</v>
      </c>
      <c r="N246">
        <f t="shared" ca="1" si="101"/>
        <v>0.8742235327620077</v>
      </c>
      <c r="O246">
        <f t="shared" ca="1" si="102"/>
        <v>7.2096770454491343</v>
      </c>
      <c r="P246">
        <f t="shared" ca="1" si="103"/>
        <v>633.8213608696849</v>
      </c>
      <c r="Q246">
        <f t="shared" ca="1" si="104"/>
        <v>636.47066989617201</v>
      </c>
      <c r="R246">
        <f t="shared" ca="1" si="105"/>
        <v>1.3991066361930029E-2</v>
      </c>
      <c r="S246">
        <f t="shared" ca="1" si="106"/>
        <v>2.0178200611551027</v>
      </c>
      <c r="T246">
        <f t="shared" ca="1" si="107"/>
        <v>41.24261552169839</v>
      </c>
      <c r="U246">
        <f t="shared" ca="1" si="128"/>
        <v>2.7440978979484498E-2</v>
      </c>
      <c r="V246">
        <f t="shared" ca="1" si="129"/>
        <v>0</v>
      </c>
      <c r="W246">
        <f t="shared" ca="1" si="108"/>
        <v>7.6541234623883376</v>
      </c>
      <c r="X246">
        <f t="shared" ca="1" si="109"/>
        <v>40.773515684142673</v>
      </c>
      <c r="Y246">
        <f t="shared" ca="1" si="110"/>
        <v>1.975916054349999</v>
      </c>
      <c r="Z246">
        <f t="shared" ca="1" si="111"/>
        <v>1.2257956951070039</v>
      </c>
      <c r="AA246">
        <f t="shared" ca="1" si="112"/>
        <v>640.17412346238837</v>
      </c>
      <c r="AB246">
        <f t="shared" ca="1" si="113"/>
        <v>640.25070730979621</v>
      </c>
      <c r="AC246">
        <f t="shared" ca="1" si="114"/>
        <v>1.3635174967541094E-4</v>
      </c>
      <c r="AD246">
        <f t="shared" ca="1" si="115"/>
        <v>0.14146071749929809</v>
      </c>
      <c r="AE246">
        <f t="shared" ca="1" si="116"/>
        <v>162.28794692790308</v>
      </c>
      <c r="AF246">
        <f t="shared" ca="1" si="117"/>
        <v>-3.2220874885524609E-3</v>
      </c>
      <c r="AG246">
        <f t="shared" ca="1" si="118"/>
        <v>0</v>
      </c>
      <c r="AH246">
        <f ca="1"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+99)&gt;=IFERROR(AE246,-1E+99)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>2.0780342480326186</v>
      </c>
      <c r="AI246">
        <f t="shared" ca="1" si="119"/>
        <v>634.5980342480326</v>
      </c>
      <c r="AJ246">
        <f t="shared" ca="1" si="120"/>
        <v>635.63705137204886</v>
      </c>
      <c r="AM246">
        <v>0</v>
      </c>
      <c r="AN246">
        <v>0</v>
      </c>
      <c r="AO246">
        <f t="shared" si="121"/>
        <v>0</v>
      </c>
      <c r="AP246">
        <f t="shared" si="130"/>
        <v>0</v>
      </c>
      <c r="AQ246">
        <f t="shared" ca="1" si="122"/>
        <v>0.99999999999999978</v>
      </c>
      <c r="AR246" t="str">
        <f t="shared" ca="1" si="123"/>
        <v>Supercritical</v>
      </c>
      <c r="AS246">
        <f t="shared" ca="1" si="124"/>
        <v>3.7318331031777228E-3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190</v>
      </c>
      <c r="I247">
        <v>0.05</v>
      </c>
      <c r="J247">
        <f t="shared" si="125"/>
        <v>1</v>
      </c>
      <c r="K247">
        <f t="shared" ca="1" si="126"/>
        <v>49.98</v>
      </c>
      <c r="L247">
        <f t="shared" ca="1" si="127"/>
        <v>1.301360869684927</v>
      </c>
      <c r="M247">
        <f t="shared" ca="1" si="100"/>
        <v>7.0221432528198662</v>
      </c>
      <c r="N247">
        <f t="shared" ca="1" si="101"/>
        <v>0.87790818103557089</v>
      </c>
      <c r="O247">
        <f t="shared" ca="1" si="102"/>
        <v>7.11748510398583</v>
      </c>
      <c r="P247">
        <f t="shared" ca="1" si="103"/>
        <v>633.81936086968494</v>
      </c>
      <c r="Q247">
        <f t="shared" ca="1" si="104"/>
        <v>636.40134834193066</v>
      </c>
      <c r="R247">
        <f t="shared" ca="1" si="105"/>
        <v>1.3559287118927477E-2</v>
      </c>
      <c r="S247">
        <f t="shared" ca="1" si="106"/>
        <v>1.9920176919520445</v>
      </c>
      <c r="T247">
        <f t="shared" ca="1" si="107"/>
        <v>40.8313430394617</v>
      </c>
      <c r="U247">
        <f t="shared" ca="1" si="128"/>
        <v>3.5129135476267948E-2</v>
      </c>
      <c r="V247">
        <f t="shared" ca="1" si="129"/>
        <v>0</v>
      </c>
      <c r="W247">
        <f t="shared" ca="1" si="108"/>
        <v>7.6540938941254515</v>
      </c>
      <c r="X247">
        <f t="shared" ca="1" si="109"/>
        <v>41.301490652700934</v>
      </c>
      <c r="Y247">
        <f t="shared" ca="1" si="110"/>
        <v>1.9948375215249194</v>
      </c>
      <c r="Z247">
        <f t="shared" ca="1" si="111"/>
        <v>1.2101258141086375</v>
      </c>
      <c r="AA247">
        <f t="shared" ca="1" si="112"/>
        <v>640.17209389412551</v>
      </c>
      <c r="AB247">
        <f t="shared" ca="1" si="113"/>
        <v>640.24673224713126</v>
      </c>
      <c r="AC247">
        <f t="shared" ca="1" si="114"/>
        <v>1.3120997845404516E-4</v>
      </c>
      <c r="AD247">
        <f t="shared" ca="1" si="115"/>
        <v>0.13965263319258059</v>
      </c>
      <c r="AE247">
        <f t="shared" ca="1" si="116"/>
        <v>164.22809418955575</v>
      </c>
      <c r="AF247">
        <f t="shared" ca="1" si="117"/>
        <v>-3.4920016292971923E-3</v>
      </c>
      <c r="AG247">
        <f t="shared" ca="1" si="118"/>
        <v>0</v>
      </c>
      <c r="AH247">
        <f ca="1"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+99)&gt;=IFERROR(AE247,-1E+99)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>2.0602813823524517</v>
      </c>
      <c r="AI247">
        <f t="shared" ca="1" si="119"/>
        <v>634.57828138235243</v>
      </c>
      <c r="AJ247">
        <f t="shared" ca="1" si="120"/>
        <v>635.60842207352869</v>
      </c>
      <c r="AM247">
        <v>0</v>
      </c>
      <c r="AN247">
        <v>0</v>
      </c>
      <c r="AO247">
        <f t="shared" si="121"/>
        <v>0</v>
      </c>
      <c r="AP247">
        <f t="shared" si="130"/>
        <v>0</v>
      </c>
      <c r="AQ247">
        <f t="shared" ca="1" si="122"/>
        <v>1</v>
      </c>
      <c r="AR247" t="str">
        <f t="shared" ca="1" si="123"/>
        <v>Supercritical</v>
      </c>
      <c r="AS247">
        <f t="shared" ca="1" si="124"/>
        <v>3.6961839751340603E-3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190</v>
      </c>
      <c r="I248">
        <v>0.05</v>
      </c>
      <c r="J248">
        <f t="shared" si="125"/>
        <v>1</v>
      </c>
      <c r="K248">
        <f t="shared" ca="1" si="126"/>
        <v>49.98</v>
      </c>
      <c r="L248">
        <f t="shared" ca="1" si="127"/>
        <v>1.301360869684927</v>
      </c>
      <c r="M248">
        <f t="shared" ca="1" si="100"/>
        <v>7.1340602876127699</v>
      </c>
      <c r="N248">
        <f t="shared" ca="1" si="101"/>
        <v>0.88241259471829614</v>
      </c>
      <c r="O248">
        <f t="shared" ca="1" si="102"/>
        <v>7.0058280957875843</v>
      </c>
      <c r="P248">
        <f t="shared" ca="1" si="103"/>
        <v>633.81736086968488</v>
      </c>
      <c r="Q248">
        <f t="shared" ca="1" si="104"/>
        <v>636.31897286294316</v>
      </c>
      <c r="R248">
        <f t="shared" ca="1" si="105"/>
        <v>1.3047857568134537E-2</v>
      </c>
      <c r="S248">
        <f t="shared" ca="1" si="106"/>
        <v>1.9607675056135043</v>
      </c>
      <c r="T248">
        <f t="shared" ca="1" si="107"/>
        <v>40.335295002375112</v>
      </c>
      <c r="U248">
        <f t="shared" ca="1" si="128"/>
        <v>4.4744097325065013E-2</v>
      </c>
      <c r="V248">
        <f t="shared" ca="1" si="129"/>
        <v>0</v>
      </c>
      <c r="W248">
        <f t="shared" ca="1" si="108"/>
        <v>7.6540645612804941</v>
      </c>
      <c r="X248">
        <f t="shared" ca="1" si="109"/>
        <v>41.95958192493967</v>
      </c>
      <c r="Y248">
        <f t="shared" ca="1" si="110"/>
        <v>2.0182453739263244</v>
      </c>
      <c r="Z248">
        <f t="shared" ca="1" si="111"/>
        <v>1.191146281900707</v>
      </c>
      <c r="AA248">
        <f t="shared" ca="1" si="112"/>
        <v>640.17006456128047</v>
      </c>
      <c r="AB248">
        <f t="shared" ca="1" si="113"/>
        <v>640.24238002840002</v>
      </c>
      <c r="AC248">
        <f t="shared" ca="1" si="114"/>
        <v>1.2516438297336882E-4</v>
      </c>
      <c r="AD248">
        <f t="shared" ca="1" si="115"/>
        <v>0.13746259404800018</v>
      </c>
      <c r="AE248">
        <f t="shared" ca="1" si="116"/>
        <v>166.64932804300054</v>
      </c>
      <c r="AF248">
        <f t="shared" ca="1" si="117"/>
        <v>-2.9098812984784672E-3</v>
      </c>
      <c r="AG248">
        <f t="shared" ca="1" si="118"/>
        <v>0</v>
      </c>
      <c r="AH248">
        <f ca="1"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+99)&gt;=IFERROR(AE248,-1E+99)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>2.038677256398012</v>
      </c>
      <c r="AI248">
        <f t="shared" ca="1" si="119"/>
        <v>634.55467725639801</v>
      </c>
      <c r="AJ248">
        <f t="shared" ca="1" si="120"/>
        <v>635.57401588459697</v>
      </c>
      <c r="AM248">
        <v>0</v>
      </c>
      <c r="AN248">
        <v>0</v>
      </c>
      <c r="AO248">
        <f t="shared" si="121"/>
        <v>0</v>
      </c>
      <c r="AP248">
        <f t="shared" si="130"/>
        <v>0</v>
      </c>
      <c r="AQ248">
        <f t="shared" ca="1" si="122"/>
        <v>1</v>
      </c>
      <c r="AR248" t="str">
        <f t="shared" ca="1" si="123"/>
        <v>Supercritical</v>
      </c>
      <c r="AS248">
        <f t="shared" ca="1" si="124"/>
        <v>3.6536035040382734E-3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190</v>
      </c>
      <c r="I249">
        <v>0</v>
      </c>
      <c r="J249">
        <f t="shared" si="125"/>
        <v>1</v>
      </c>
      <c r="K249">
        <f t="shared" ca="1" si="126"/>
        <v>49.98</v>
      </c>
      <c r="L249">
        <f t="shared" ca="1" si="127"/>
        <v>1.301360869684927</v>
      </c>
      <c r="M249">
        <f t="shared" ca="1" si="100"/>
        <v>7.2785113441477964</v>
      </c>
      <c r="N249">
        <f t="shared" ca="1" si="101"/>
        <v>0.88808668420060588</v>
      </c>
      <c r="O249">
        <f t="shared" ca="1" si="102"/>
        <v>6.8667887754528047</v>
      </c>
      <c r="P249">
        <f t="shared" ca="1" si="103"/>
        <v>633.81536086968492</v>
      </c>
      <c r="Q249">
        <f t="shared" ca="1" si="104"/>
        <v>636.21866301477587</v>
      </c>
      <c r="R249">
        <f t="shared" ca="1" si="105"/>
        <v>1.2428424661794101E-2</v>
      </c>
      <c r="S249">
        <f t="shared" ca="1" si="106"/>
        <v>1.9218536502365871</v>
      </c>
      <c r="T249">
        <f t="shared" ca="1" si="107"/>
        <v>39.720908779334465</v>
      </c>
      <c r="U249">
        <f t="shared" ca="1" si="128"/>
        <v>5.8078752602114037E-2</v>
      </c>
      <c r="V249">
        <f t="shared" ca="1" si="129"/>
        <v>0</v>
      </c>
      <c r="W249">
        <f t="shared" ca="1" si="108"/>
        <v>7.6550292957992543</v>
      </c>
      <c r="X249">
        <f t="shared" ca="1" si="109"/>
        <v>42.81457885140523</v>
      </c>
      <c r="Y249">
        <f t="shared" ca="1" si="110"/>
        <v>2.0482446941335914</v>
      </c>
      <c r="Z249">
        <f t="shared" ca="1" si="111"/>
        <v>1.1673593747929529</v>
      </c>
      <c r="AA249">
        <f t="shared" ca="1" si="112"/>
        <v>640.16902929579931</v>
      </c>
      <c r="AB249">
        <f t="shared" ca="1" si="113"/>
        <v>640.23848535644743</v>
      </c>
      <c r="AC249">
        <f t="shared" ca="1" si="114"/>
        <v>1.1787341993797312E-4</v>
      </c>
      <c r="AD249">
        <f t="shared" ca="1" si="115"/>
        <v>0.13470900959881543</v>
      </c>
      <c r="AE249">
        <f t="shared" ca="1" si="116"/>
        <v>169.8208916680648</v>
      </c>
      <c r="AF249">
        <f t="shared" ca="1" si="117"/>
        <v>-5.4277311085115798E-4</v>
      </c>
      <c r="AG249">
        <f t="shared" ca="1" si="118"/>
        <v>1</v>
      </c>
      <c r="AH249">
        <f ca="1"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+99)&gt;=IFERROR(AE249,-1E+99)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>7.6550292957992543</v>
      </c>
      <c r="AI249">
        <f t="shared" ca="1" si="119"/>
        <v>640.16902929579931</v>
      </c>
      <c r="AJ249">
        <f t="shared" ca="1" si="120"/>
        <v>640.23848535644743</v>
      </c>
      <c r="AM249">
        <v>0</v>
      </c>
      <c r="AN249">
        <v>0</v>
      </c>
      <c r="AO249">
        <f t="shared" si="121"/>
        <v>0</v>
      </c>
      <c r="AP249">
        <f t="shared" si="130"/>
        <v>0</v>
      </c>
      <c r="AQ249">
        <f t="shared" ca="1" si="122"/>
        <v>0.13470900959881543</v>
      </c>
      <c r="AR249" t="str">
        <f t="shared" ca="1" si="123"/>
        <v>Subcritical</v>
      </c>
      <c r="AS249">
        <f t="shared" ca="1" si="124"/>
        <v>1.1787341993797312E-4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190</v>
      </c>
      <c r="I250">
        <v>12.302</v>
      </c>
      <c r="J250">
        <f t="shared" si="125"/>
        <v>1</v>
      </c>
      <c r="K250">
        <f t="shared" ca="1" si="126"/>
        <v>49.98</v>
      </c>
      <c r="L250">
        <f t="shared" ca="1" si="127"/>
        <v>1.301360869684927</v>
      </c>
      <c r="M250">
        <f t="shared" ca="1" si="100"/>
        <v>7.4294692050312481</v>
      </c>
      <c r="N250">
        <f t="shared" ca="1" si="101"/>
        <v>0.89385441885528116</v>
      </c>
      <c r="O250">
        <f t="shared" ca="1" si="102"/>
        <v>6.7272639028039123</v>
      </c>
      <c r="P250">
        <f t="shared" ca="1" si="103"/>
        <v>633.81336086968486</v>
      </c>
      <c r="Q250">
        <f t="shared" ca="1" si="104"/>
        <v>636.11999081963233</v>
      </c>
      <c r="R250">
        <f t="shared" ca="1" si="105"/>
        <v>1.1825977796622995E-2</v>
      </c>
      <c r="S250">
        <f t="shared" ca="1" si="106"/>
        <v>1.8828039001179244</v>
      </c>
      <c r="T250">
        <f t="shared" ca="1" si="107"/>
        <v>39.10828261405279</v>
      </c>
      <c r="U250">
        <f t="shared" ca="1" si="128"/>
        <v>8.2676303898097103E-3</v>
      </c>
      <c r="V250">
        <f t="shared" ca="1" si="129"/>
        <v>0</v>
      </c>
      <c r="W250">
        <f t="shared" ca="1" si="108"/>
        <v>7.6569307002985729</v>
      </c>
      <c r="X250">
        <f t="shared" ca="1" si="109"/>
        <v>43.713417368004549</v>
      </c>
      <c r="Y250">
        <f t="shared" ca="1" si="110"/>
        <v>2.0793276678674624</v>
      </c>
      <c r="Z250">
        <f t="shared" ca="1" si="111"/>
        <v>1.1433560451071525</v>
      </c>
      <c r="AA250">
        <f t="shared" ca="1" si="112"/>
        <v>640.16893070029846</v>
      </c>
      <c r="AB250">
        <f t="shared" ca="1" si="113"/>
        <v>640.2355598055932</v>
      </c>
      <c r="AC250">
        <f t="shared" ca="1" si="114"/>
        <v>1.1082768444713025E-4</v>
      </c>
      <c r="AD250">
        <f t="shared" ca="1" si="115"/>
        <v>0.1319227301108408</v>
      </c>
      <c r="AE250">
        <f t="shared" ca="1" si="116"/>
        <v>173.18047550723202</v>
      </c>
      <c r="AF250">
        <f t="shared" ca="1" si="117"/>
        <v>3.7486625387828099E-4</v>
      </c>
      <c r="AG250">
        <f t="shared" ca="1" si="118"/>
        <v>1</v>
      </c>
      <c r="AH250">
        <f ca="1"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+99)&gt;=IFERROR(AE250,-1E+99)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>7.6569307002985729</v>
      </c>
      <c r="AI250">
        <f t="shared" ca="1" si="119"/>
        <v>640.16893070029846</v>
      </c>
      <c r="AJ250">
        <f t="shared" ca="1" si="120"/>
        <v>640.2355598055932</v>
      </c>
      <c r="AM250">
        <v>0</v>
      </c>
      <c r="AN250">
        <v>0</v>
      </c>
      <c r="AO250">
        <f t="shared" si="121"/>
        <v>0</v>
      </c>
      <c r="AP250">
        <f t="shared" si="130"/>
        <v>0</v>
      </c>
      <c r="AQ250">
        <f t="shared" ca="1" si="122"/>
        <v>0.1319227301108408</v>
      </c>
      <c r="AR250" t="str">
        <f t="shared" ca="1" si="123"/>
        <v>Subcritical</v>
      </c>
      <c r="AS250">
        <f t="shared" ca="1" si="124"/>
        <v>1.1082768444713025E-4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190</v>
      </c>
      <c r="I251">
        <v>13.824999999999999</v>
      </c>
      <c r="J251">
        <f t="shared" si="125"/>
        <v>0.97399999999998954</v>
      </c>
      <c r="K251">
        <f t="shared" ca="1" si="126"/>
        <v>49.98</v>
      </c>
      <c r="L251">
        <f t="shared" ca="1" si="127"/>
        <v>1.301360869684927</v>
      </c>
      <c r="M251">
        <f t="shared" ca="1" si="100"/>
        <v>6.7670765223616209</v>
      </c>
      <c r="N251">
        <f t="shared" ca="1" si="101"/>
        <v>0.86727128666107323</v>
      </c>
      <c r="O251">
        <f t="shared" ca="1" si="102"/>
        <v>7.3857595425206792</v>
      </c>
      <c r="P251">
        <f t="shared" ca="1" si="103"/>
        <v>633.81286086968487</v>
      </c>
      <c r="Q251">
        <f t="shared" ca="1" si="104"/>
        <v>636.59315873002811</v>
      </c>
      <c r="R251">
        <f t="shared" ca="1" si="105"/>
        <v>1.4839965425134221E-2</v>
      </c>
      <c r="S251">
        <f t="shared" ca="1" si="106"/>
        <v>2.067101435725621</v>
      </c>
      <c r="T251">
        <f t="shared" ca="1" si="107"/>
        <v>42.032181045985091</v>
      </c>
      <c r="U251">
        <f t="shared" ca="1" si="128"/>
        <v>-0.5975837123163501</v>
      </c>
      <c r="V251">
        <f t="shared" ca="1" si="129"/>
        <v>0</v>
      </c>
      <c r="W251">
        <f t="shared" ca="1" si="108"/>
        <v>7.640387796954573</v>
      </c>
      <c r="X251">
        <f t="shared" ca="1" si="109"/>
        <v>39.730016544163782</v>
      </c>
      <c r="Y251">
        <f t="shared" ca="1" si="110"/>
        <v>1.9398687496961413</v>
      </c>
      <c r="Z251">
        <f t="shared" ca="1" si="111"/>
        <v>1.2579909183889304</v>
      </c>
      <c r="AA251">
        <f t="shared" ca="1" si="112"/>
        <v>640.1518877969545</v>
      </c>
      <c r="AB251">
        <f t="shared" ca="1" si="113"/>
        <v>640.23254738669709</v>
      </c>
      <c r="AC251">
        <f t="shared" ca="1" si="114"/>
        <v>1.4717737998127463E-4</v>
      </c>
      <c r="AD251">
        <f t="shared" ca="1" si="115"/>
        <v>0.14530658666451302</v>
      </c>
      <c r="AE251">
        <f t="shared" ca="1" si="116"/>
        <v>158.18558045825085</v>
      </c>
      <c r="AF251">
        <f t="shared" ca="1" si="117"/>
        <v>-5.8227570889357594E-6</v>
      </c>
      <c r="AG251">
        <f t="shared" ca="1" si="118"/>
        <v>1</v>
      </c>
      <c r="AH251">
        <f ca="1"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+99)&gt;=IFERROR(AE251,-1E+99)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>7.640387796954573</v>
      </c>
      <c r="AI251">
        <f t="shared" ca="1" si="119"/>
        <v>640.1518877969545</v>
      </c>
      <c r="AJ251">
        <f t="shared" ca="1" si="120"/>
        <v>640.23254738669709</v>
      </c>
      <c r="AM251">
        <v>0</v>
      </c>
      <c r="AN251">
        <v>0</v>
      </c>
      <c r="AO251">
        <f t="shared" si="121"/>
        <v>0</v>
      </c>
      <c r="AP251">
        <f t="shared" si="130"/>
        <v>0</v>
      </c>
      <c r="AQ251">
        <f t="shared" ca="1" si="122"/>
        <v>0.14530658666451302</v>
      </c>
      <c r="AR251" t="str">
        <f t="shared" ca="1" si="123"/>
        <v>Subcritical</v>
      </c>
      <c r="AS251">
        <f t="shared" ca="1" si="124"/>
        <v>1.4717737998127463E-4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190</v>
      </c>
      <c r="I252">
        <v>5.7000000000000002E-2</v>
      </c>
      <c r="J252">
        <f t="shared" si="125"/>
        <v>1</v>
      </c>
      <c r="K252">
        <f t="shared" ca="1" si="126"/>
        <v>49.98</v>
      </c>
      <c r="L252">
        <f t="shared" ca="1" si="127"/>
        <v>1.301360869684927</v>
      </c>
      <c r="M252">
        <f t="shared" ca="1" si="100"/>
        <v>6.7670765223616209</v>
      </c>
      <c r="N252">
        <f t="shared" ca="1" si="101"/>
        <v>0.86727128666107323</v>
      </c>
      <c r="O252">
        <f t="shared" ca="1" si="102"/>
        <v>7.3857595425206792</v>
      </c>
      <c r="P252">
        <f t="shared" ca="1" si="103"/>
        <v>633.81236086968488</v>
      </c>
      <c r="Q252">
        <f t="shared" ca="1" si="104"/>
        <v>636.59265873002812</v>
      </c>
      <c r="R252">
        <f t="shared" ca="1" si="105"/>
        <v>1.4839965425134221E-2</v>
      </c>
      <c r="S252">
        <f t="shared" ca="1" si="106"/>
        <v>2.067101435725621</v>
      </c>
      <c r="T252">
        <f t="shared" ca="1" si="107"/>
        <v>42.032181045985091</v>
      </c>
      <c r="U252">
        <f t="shared" ca="1" si="128"/>
        <v>-1.4604093721914069E-2</v>
      </c>
      <c r="V252">
        <f t="shared" ca="1" si="129"/>
        <v>0</v>
      </c>
      <c r="W252">
        <f t="shared" ca="1" si="108"/>
        <v>7.6407321753592878</v>
      </c>
      <c r="X252">
        <f t="shared" ca="1" si="109"/>
        <v>39.731807311868295</v>
      </c>
      <c r="Y252">
        <f t="shared" ca="1" si="110"/>
        <v>1.9398909487872793</v>
      </c>
      <c r="Z252">
        <f t="shared" ca="1" si="111"/>
        <v>1.2579342189921088</v>
      </c>
      <c r="AA252">
        <f t="shared" ca="1" si="112"/>
        <v>640.15173217535926</v>
      </c>
      <c r="AB252">
        <f t="shared" ca="1" si="113"/>
        <v>640.23238449438634</v>
      </c>
      <c r="AC252">
        <f t="shared" ca="1" si="114"/>
        <v>1.4716186788204407E-4</v>
      </c>
      <c r="AD252">
        <f t="shared" ca="1" si="115"/>
        <v>0.14529676302087993</v>
      </c>
      <c r="AE252">
        <f t="shared" ca="1" si="116"/>
        <v>158.19897405416219</v>
      </c>
      <c r="AF252">
        <f t="shared" ca="1" si="117"/>
        <v>-5.6897609965744778E-6</v>
      </c>
      <c r="AG252">
        <f t="shared" ca="1" si="118"/>
        <v>1</v>
      </c>
      <c r="AH252">
        <f ca="1"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+99)&gt;=IFERROR(AE252,-1E+99)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>7.6407321753592878</v>
      </c>
      <c r="AI252">
        <f t="shared" ca="1" si="119"/>
        <v>640.15173217535926</v>
      </c>
      <c r="AJ252">
        <f t="shared" ca="1" si="120"/>
        <v>640.23238449438634</v>
      </c>
      <c r="AM252">
        <v>0</v>
      </c>
      <c r="AN252">
        <v>0</v>
      </c>
      <c r="AO252">
        <f t="shared" si="121"/>
        <v>0</v>
      </c>
      <c r="AP252">
        <f t="shared" si="130"/>
        <v>0</v>
      </c>
      <c r="AQ252">
        <f t="shared" ca="1" si="122"/>
        <v>0.14529676302087993</v>
      </c>
      <c r="AR252" t="str">
        <f t="shared" ca="1" si="123"/>
        <v>Subcritical</v>
      </c>
      <c r="AS252">
        <f t="shared" ca="1" si="124"/>
        <v>1.4716186788204407E-4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190</v>
      </c>
      <c r="I253">
        <v>0</v>
      </c>
      <c r="J253">
        <f t="shared" si="125"/>
        <v>1</v>
      </c>
      <c r="K253">
        <f t="shared" ca="1" si="126"/>
        <v>49.98</v>
      </c>
      <c r="L253">
        <f t="shared" ca="1" si="127"/>
        <v>1.301360869684927</v>
      </c>
      <c r="M253">
        <f t="shared" ca="1" si="100"/>
        <v>6.7670765223616209</v>
      </c>
      <c r="N253">
        <f t="shared" ca="1" si="101"/>
        <v>0.86727128666107323</v>
      </c>
      <c r="O253">
        <f t="shared" ca="1" si="102"/>
        <v>7.3857595425206792</v>
      </c>
      <c r="P253">
        <f t="shared" ca="1" si="103"/>
        <v>633.81186086968489</v>
      </c>
      <c r="Q253">
        <f t="shared" ca="1" si="104"/>
        <v>636.59215873002813</v>
      </c>
      <c r="R253">
        <f t="shared" ca="1" si="105"/>
        <v>1.4839965425134221E-2</v>
      </c>
      <c r="S253">
        <f t="shared" ca="1" si="106"/>
        <v>2.067101435725621</v>
      </c>
      <c r="T253">
        <f t="shared" ca="1" si="107"/>
        <v>42.032181045985091</v>
      </c>
      <c r="U253">
        <f t="shared" ca="1" si="128"/>
        <v>-1.4339965425165246E-2</v>
      </c>
      <c r="V253">
        <f t="shared" ca="1" si="129"/>
        <v>0</v>
      </c>
      <c r="W253">
        <f t="shared" ca="1" si="108"/>
        <v>7.6410844813904211</v>
      </c>
      <c r="X253">
        <f t="shared" ca="1" si="109"/>
        <v>39.733639303230191</v>
      </c>
      <c r="Y253">
        <f t="shared" ca="1" si="110"/>
        <v>1.939913657358854</v>
      </c>
      <c r="Z253">
        <f t="shared" ca="1" si="111"/>
        <v>1.2578762196579565</v>
      </c>
      <c r="AA253">
        <f t="shared" ca="1" si="112"/>
        <v>640.15158448139039</v>
      </c>
      <c r="AB253">
        <f t="shared" ca="1" si="113"/>
        <v>640.23222936334662</v>
      </c>
      <c r="AC253">
        <f t="shared" ca="1" si="114"/>
        <v>1.4714600118597701E-4</v>
      </c>
      <c r="AD253">
        <f t="shared" ca="1" si="115"/>
        <v>0.14528671438131893</v>
      </c>
      <c r="AE253">
        <f t="shared" ca="1" si="116"/>
        <v>158.21267663713823</v>
      </c>
      <c r="AF253">
        <f t="shared" ca="1" si="117"/>
        <v>-5.7079860198427923E-6</v>
      </c>
      <c r="AG253">
        <f t="shared" ca="1" si="118"/>
        <v>1</v>
      </c>
      <c r="AH253">
        <f ca="1"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+99)&gt;=IFERROR(AE253,-1E+99)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>7.6410844813904211</v>
      </c>
      <c r="AI253">
        <f t="shared" ca="1" si="119"/>
        <v>640.15158448139039</v>
      </c>
      <c r="AJ253">
        <f t="shared" ca="1" si="120"/>
        <v>640.23222936334662</v>
      </c>
      <c r="AM253">
        <v>0</v>
      </c>
      <c r="AN253">
        <v>0</v>
      </c>
      <c r="AO253">
        <f t="shared" si="121"/>
        <v>0</v>
      </c>
      <c r="AP253">
        <f t="shared" si="130"/>
        <v>0</v>
      </c>
      <c r="AQ253">
        <f t="shared" ca="1" si="122"/>
        <v>0.14528671438131893</v>
      </c>
      <c r="AR253" t="str">
        <f t="shared" ca="1" si="123"/>
        <v>Subcritical</v>
      </c>
      <c r="AS253">
        <f t="shared" ca="1" si="124"/>
        <v>1.4714600118597701E-4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190</v>
      </c>
      <c r="I254">
        <v>5.5E-2</v>
      </c>
      <c r="J254">
        <f t="shared" si="125"/>
        <v>1.0010000000000048</v>
      </c>
      <c r="K254">
        <f t="shared" ca="1" si="126"/>
        <v>49.98</v>
      </c>
      <c r="L254">
        <f t="shared" ca="1" si="127"/>
        <v>1.301360869684927</v>
      </c>
      <c r="M254">
        <f t="shared" ca="1" si="100"/>
        <v>6.7670765223616209</v>
      </c>
      <c r="N254">
        <f t="shared" ca="1" si="101"/>
        <v>0.86727128666107323</v>
      </c>
      <c r="O254">
        <f t="shared" ca="1" si="102"/>
        <v>7.3857595425206792</v>
      </c>
      <c r="P254">
        <f t="shared" ca="1" si="103"/>
        <v>633.8113608696849</v>
      </c>
      <c r="Q254">
        <f t="shared" ca="1" si="104"/>
        <v>636.59165873002814</v>
      </c>
      <c r="R254">
        <f t="shared" ca="1" si="105"/>
        <v>1.4839965425134221E-2</v>
      </c>
      <c r="S254">
        <f t="shared" ca="1" si="106"/>
        <v>2.067101435725621</v>
      </c>
      <c r="T254">
        <f t="shared" ca="1" si="107"/>
        <v>42.032181045985091</v>
      </c>
      <c r="U254">
        <f t="shared" ca="1" si="128"/>
        <v>-1.4609666027695312E-2</v>
      </c>
      <c r="V254">
        <f t="shared" ca="1" si="129"/>
        <v>0</v>
      </c>
      <c r="W254">
        <f t="shared" ca="1" si="108"/>
        <v>7.6414291301854123</v>
      </c>
      <c r="X254">
        <f t="shared" ca="1" si="109"/>
        <v>39.735431476964145</v>
      </c>
      <c r="Y254">
        <f t="shared" ca="1" si="110"/>
        <v>1.939935870856569</v>
      </c>
      <c r="Z254">
        <f t="shared" ca="1" si="111"/>
        <v>1.2578194860920271</v>
      </c>
      <c r="AA254">
        <f t="shared" ca="1" si="112"/>
        <v>640.15142913018542</v>
      </c>
      <c r="AB254">
        <f t="shared" ca="1" si="113"/>
        <v>640.23206673770801</v>
      </c>
      <c r="AC254">
        <f t="shared" ca="1" si="114"/>
        <v>1.4713048178599159E-4</v>
      </c>
      <c r="AD254">
        <f t="shared" ca="1" si="115"/>
        <v>0.14527688526580063</v>
      </c>
      <c r="AE254">
        <f t="shared" ca="1" si="116"/>
        <v>158.22608205063887</v>
      </c>
      <c r="AF254">
        <f t="shared" ca="1" si="117"/>
        <v>-5.8396175290909014E-6</v>
      </c>
      <c r="AG254">
        <f t="shared" ca="1" si="118"/>
        <v>1</v>
      </c>
      <c r="AH254">
        <f ca="1"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+99)&gt;=IFERROR(AE254,-1E+99)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>7.6414291301854123</v>
      </c>
      <c r="AI254">
        <f t="shared" ca="1" si="119"/>
        <v>640.15142913018542</v>
      </c>
      <c r="AJ254">
        <f t="shared" ca="1" si="120"/>
        <v>640.23206673770801</v>
      </c>
      <c r="AM254">
        <v>0</v>
      </c>
      <c r="AN254">
        <v>0</v>
      </c>
      <c r="AO254">
        <f t="shared" si="121"/>
        <v>0</v>
      </c>
      <c r="AP254">
        <f t="shared" si="130"/>
        <v>0</v>
      </c>
      <c r="AQ254">
        <f t="shared" ca="1" si="122"/>
        <v>0.14527688526580063</v>
      </c>
      <c r="AR254" t="str">
        <f t="shared" ca="1" si="123"/>
        <v>Subcritical</v>
      </c>
      <c r="AS254">
        <f t="shared" ca="1" si="124"/>
        <v>1.4713048178599159E-4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190</v>
      </c>
      <c r="I255">
        <v>5.5E-2</v>
      </c>
      <c r="J255">
        <f t="shared" si="125"/>
        <v>0.99899999999999523</v>
      </c>
      <c r="K255">
        <f t="shared" ca="1" si="126"/>
        <v>49.98</v>
      </c>
      <c r="L255">
        <f t="shared" ca="1" si="127"/>
        <v>1.301360869684927</v>
      </c>
      <c r="M255">
        <f t="shared" ca="1" si="100"/>
        <v>6.7670765223616209</v>
      </c>
      <c r="N255">
        <f t="shared" ca="1" si="101"/>
        <v>0.86727128666107323</v>
      </c>
      <c r="O255">
        <f t="shared" ca="1" si="102"/>
        <v>7.3857595425206792</v>
      </c>
      <c r="P255">
        <f t="shared" ca="1" si="103"/>
        <v>633.81086086968492</v>
      </c>
      <c r="Q255">
        <f t="shared" ca="1" si="104"/>
        <v>636.59115873002816</v>
      </c>
      <c r="R255">
        <f t="shared" ca="1" si="105"/>
        <v>1.4839965425134221E-2</v>
      </c>
      <c r="S255">
        <f t="shared" ca="1" si="106"/>
        <v>2.067101435725621</v>
      </c>
      <c r="T255">
        <f t="shared" ca="1" si="107"/>
        <v>42.032181045985091</v>
      </c>
      <c r="U255">
        <f t="shared" ca="1" si="128"/>
        <v>-1.4579986096919129E-2</v>
      </c>
      <c r="V255">
        <f t="shared" ca="1" si="129"/>
        <v>0</v>
      </c>
      <c r="W255">
        <f t="shared" ca="1" si="108"/>
        <v>7.6417739559261255</v>
      </c>
      <c r="X255">
        <f t="shared" ca="1" si="109"/>
        <v>39.737224570815854</v>
      </c>
      <c r="Y255">
        <f t="shared" ca="1" si="110"/>
        <v>1.9399580942627124</v>
      </c>
      <c r="Z255">
        <f t="shared" ca="1" si="111"/>
        <v>1.2577627285199664</v>
      </c>
      <c r="AA255">
        <f t="shared" ca="1" si="112"/>
        <v>640.15127395592617</v>
      </c>
      <c r="AB255">
        <f t="shared" ca="1" si="113"/>
        <v>640.23190428626526</v>
      </c>
      <c r="AC255">
        <f t="shared" ca="1" si="114"/>
        <v>1.4711495683231095E-4</v>
      </c>
      <c r="AD255">
        <f t="shared" ca="1" si="115"/>
        <v>0.14526705221301731</v>
      </c>
      <c r="AE255">
        <f t="shared" ca="1" si="116"/>
        <v>158.23949499083537</v>
      </c>
      <c r="AF255">
        <f t="shared" ca="1" si="117"/>
        <v>-6.2265438600661582E-6</v>
      </c>
      <c r="AG255">
        <f t="shared" ca="1" si="118"/>
        <v>1</v>
      </c>
      <c r="AH255">
        <f ca="1"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+99)&gt;=IFERROR(AE255,-1E+99)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>7.6417739559261255</v>
      </c>
      <c r="AI255">
        <f t="shared" ca="1" si="119"/>
        <v>640.15127395592617</v>
      </c>
      <c r="AJ255">
        <f t="shared" ca="1" si="120"/>
        <v>640.23190428626526</v>
      </c>
      <c r="AM255">
        <v>0</v>
      </c>
      <c r="AN255">
        <v>0</v>
      </c>
      <c r="AO255">
        <f t="shared" si="121"/>
        <v>0</v>
      </c>
      <c r="AP255">
        <f t="shared" si="130"/>
        <v>0</v>
      </c>
      <c r="AQ255">
        <f t="shared" ca="1" si="122"/>
        <v>0.14526705221301731</v>
      </c>
      <c r="AR255" t="str">
        <f t="shared" ca="1" si="123"/>
        <v>Subcritical</v>
      </c>
      <c r="AS255">
        <f t="shared" ca="1" si="124"/>
        <v>1.4711495683231095E-4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190</v>
      </c>
      <c r="I256">
        <v>0</v>
      </c>
      <c r="J256">
        <f t="shared" si="125"/>
        <v>1</v>
      </c>
      <c r="K256">
        <f t="shared" ca="1" si="126"/>
        <v>49.98</v>
      </c>
      <c r="L256">
        <f t="shared" ca="1" si="127"/>
        <v>1.301360869684927</v>
      </c>
      <c r="M256">
        <f t="shared" ca="1" si="100"/>
        <v>6.7670765223616209</v>
      </c>
      <c r="N256">
        <f t="shared" ca="1" si="101"/>
        <v>0.86727128666107323</v>
      </c>
      <c r="O256">
        <f t="shared" ca="1" si="102"/>
        <v>7.3857595425206792</v>
      </c>
      <c r="P256">
        <f t="shared" ca="1" si="103"/>
        <v>633.81036086968493</v>
      </c>
      <c r="Q256">
        <f t="shared" ca="1" si="104"/>
        <v>636.59065873002817</v>
      </c>
      <c r="R256">
        <f t="shared" ca="1" si="105"/>
        <v>1.4839965425134221E-2</v>
      </c>
      <c r="S256">
        <f t="shared" ca="1" si="106"/>
        <v>2.067101435725621</v>
      </c>
      <c r="T256">
        <f t="shared" ca="1" si="107"/>
        <v>42.032181045985091</v>
      </c>
      <c r="U256">
        <f t="shared" ca="1" si="128"/>
        <v>-1.4339965425165246E-2</v>
      </c>
      <c r="V256">
        <f t="shared" ca="1" si="129"/>
        <v>0</v>
      </c>
      <c r="W256">
        <f t="shared" ca="1" si="108"/>
        <v>7.642125752101121</v>
      </c>
      <c r="X256">
        <f t="shared" ca="1" si="109"/>
        <v>39.739053910925833</v>
      </c>
      <c r="Y256">
        <f t="shared" ca="1" si="110"/>
        <v>1.9399807653588692</v>
      </c>
      <c r="Z256">
        <f t="shared" ca="1" si="111"/>
        <v>1.2577048289078296</v>
      </c>
      <c r="AA256">
        <f t="shared" ca="1" si="112"/>
        <v>640.15112575210117</v>
      </c>
      <c r="AB256">
        <f t="shared" ca="1" si="113"/>
        <v>640.23174865916837</v>
      </c>
      <c r="AC256">
        <f t="shared" ca="1" si="114"/>
        <v>1.4709912053942949E-4</v>
      </c>
      <c r="AD256">
        <f t="shared" ca="1" si="115"/>
        <v>0.14525702153434705</v>
      </c>
      <c r="AE256">
        <f t="shared" ca="1" si="116"/>
        <v>158.25317972920698</v>
      </c>
      <c r="AF256">
        <f t="shared" ca="1" si="117"/>
        <v>-6.7555656642070971E-6</v>
      </c>
      <c r="AG256">
        <f t="shared" ca="1" si="118"/>
        <v>1</v>
      </c>
      <c r="AH256">
        <f ca="1"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+99)&gt;=IFERROR(AE256,-1E+99)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>7.642125752101121</v>
      </c>
      <c r="AI256">
        <f t="shared" ca="1" si="119"/>
        <v>640.15112575210117</v>
      </c>
      <c r="AJ256">
        <f t="shared" ca="1" si="120"/>
        <v>640.23174865916837</v>
      </c>
      <c r="AM256">
        <v>0</v>
      </c>
      <c r="AN256">
        <v>0</v>
      </c>
      <c r="AO256">
        <f t="shared" si="121"/>
        <v>0</v>
      </c>
      <c r="AP256">
        <f t="shared" si="130"/>
        <v>0</v>
      </c>
      <c r="AQ256">
        <f t="shared" ca="1" si="122"/>
        <v>0.14525702153434705</v>
      </c>
      <c r="AR256" t="str">
        <f t="shared" ca="1" si="123"/>
        <v>Subcritical</v>
      </c>
      <c r="AS256">
        <f t="shared" ca="1" si="124"/>
        <v>1.4709912053942949E-4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190</v>
      </c>
      <c r="I257">
        <v>5.7000000000000002E-2</v>
      </c>
      <c r="J257">
        <f t="shared" si="125"/>
        <v>1</v>
      </c>
      <c r="K257">
        <f t="shared" ca="1" si="126"/>
        <v>49.98</v>
      </c>
      <c r="L257">
        <f t="shared" ca="1" si="127"/>
        <v>1.301360869684927</v>
      </c>
      <c r="M257">
        <f t="shared" ca="1" si="100"/>
        <v>6.7670765223616209</v>
      </c>
      <c r="N257">
        <f t="shared" ca="1" si="101"/>
        <v>0.86727128666107323</v>
      </c>
      <c r="O257">
        <f t="shared" ca="1" si="102"/>
        <v>7.3857595425206792</v>
      </c>
      <c r="P257">
        <f t="shared" ca="1" si="103"/>
        <v>633.80986086968494</v>
      </c>
      <c r="Q257">
        <f t="shared" ca="1" si="104"/>
        <v>636.59015873002818</v>
      </c>
      <c r="R257">
        <f t="shared" ca="1" si="105"/>
        <v>1.4839965425134221E-2</v>
      </c>
      <c r="S257">
        <f t="shared" ca="1" si="106"/>
        <v>2.067101435725621</v>
      </c>
      <c r="T257">
        <f t="shared" ca="1" si="107"/>
        <v>42.032181045985091</v>
      </c>
      <c r="U257">
        <f t="shared" ca="1" si="128"/>
        <v>-1.4604093721914069E-2</v>
      </c>
      <c r="V257">
        <f t="shared" ca="1" si="129"/>
        <v>0</v>
      </c>
      <c r="W257">
        <f t="shared" ca="1" si="108"/>
        <v>7.6424692500788325</v>
      </c>
      <c r="X257">
        <f t="shared" ca="1" si="109"/>
        <v>39.740840100409933</v>
      </c>
      <c r="Y257">
        <f t="shared" ca="1" si="110"/>
        <v>1.9400029001846437</v>
      </c>
      <c r="Z257">
        <f t="shared" ca="1" si="111"/>
        <v>1.2576483001798557</v>
      </c>
      <c r="AA257">
        <f t="shared" ca="1" si="112"/>
        <v>640.1509692500789</v>
      </c>
      <c r="AB257">
        <f t="shared" ca="1" si="113"/>
        <v>640.231584909964</v>
      </c>
      <c r="AC257">
        <f t="shared" ca="1" si="114"/>
        <v>1.4708366021844104E-4</v>
      </c>
      <c r="AD257">
        <f t="shared" ca="1" si="115"/>
        <v>0.14524722857394542</v>
      </c>
      <c r="AE257">
        <f t="shared" ca="1" si="116"/>
        <v>158.26654231800538</v>
      </c>
      <c r="AF257">
        <f t="shared" ca="1" si="117"/>
        <v>-6.9947305973983021E-6</v>
      </c>
      <c r="AG257">
        <f t="shared" ca="1" si="118"/>
        <v>1</v>
      </c>
      <c r="AH257">
        <f ca="1"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+99)&gt;=IFERROR(AE257,-1E+99)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>7.6424692500788325</v>
      </c>
      <c r="AI257">
        <f t="shared" ca="1" si="119"/>
        <v>640.1509692500789</v>
      </c>
      <c r="AJ257">
        <f t="shared" ca="1" si="120"/>
        <v>640.231584909964</v>
      </c>
      <c r="AM257">
        <v>0</v>
      </c>
      <c r="AN257">
        <v>0</v>
      </c>
      <c r="AO257">
        <f t="shared" si="121"/>
        <v>0</v>
      </c>
      <c r="AP257">
        <f t="shared" si="130"/>
        <v>0</v>
      </c>
      <c r="AQ257">
        <f t="shared" ca="1" si="122"/>
        <v>0.14524722857394542</v>
      </c>
      <c r="AR257" t="str">
        <f t="shared" ca="1" si="123"/>
        <v>Subcritical</v>
      </c>
      <c r="AS257">
        <f t="shared" ca="1" si="124"/>
        <v>1.4708366021844104E-4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190</v>
      </c>
      <c r="I258">
        <v>5.7000000000000002E-2</v>
      </c>
      <c r="J258">
        <f t="shared" si="125"/>
        <v>1</v>
      </c>
      <c r="K258">
        <f t="shared" ca="1" si="126"/>
        <v>49.98</v>
      </c>
      <c r="L258">
        <f t="shared" ca="1" si="127"/>
        <v>1.301360869684927</v>
      </c>
      <c r="M258">
        <f t="shared" ca="1" si="100"/>
        <v>6.7670765223616209</v>
      </c>
      <c r="N258">
        <f t="shared" ca="1" si="101"/>
        <v>0.86727128666107323</v>
      </c>
      <c r="O258">
        <f t="shared" ca="1" si="102"/>
        <v>7.3857595425206792</v>
      </c>
      <c r="P258">
        <f t="shared" ca="1" si="103"/>
        <v>633.80936086968495</v>
      </c>
      <c r="Q258">
        <f t="shared" ca="1" si="104"/>
        <v>636.58965873002819</v>
      </c>
      <c r="R258">
        <f t="shared" ca="1" si="105"/>
        <v>1.4839965425134221E-2</v>
      </c>
      <c r="S258">
        <f t="shared" ca="1" si="106"/>
        <v>2.067101435725621</v>
      </c>
      <c r="T258">
        <f t="shared" ca="1" si="107"/>
        <v>42.032181045985091</v>
      </c>
      <c r="U258">
        <f t="shared" ca="1" si="128"/>
        <v>-1.4604093721914069E-2</v>
      </c>
      <c r="V258">
        <f t="shared" ca="1" si="129"/>
        <v>0</v>
      </c>
      <c r="W258">
        <f t="shared" ca="1" si="108"/>
        <v>7.6428125214887705</v>
      </c>
      <c r="X258">
        <f t="shared" ca="1" si="109"/>
        <v>39.74262511174161</v>
      </c>
      <c r="Y258">
        <f t="shared" ca="1" si="110"/>
        <v>1.9400250189273749</v>
      </c>
      <c r="Z258">
        <f t="shared" ca="1" si="111"/>
        <v>1.2575918138138753</v>
      </c>
      <c r="AA258">
        <f t="shared" ca="1" si="112"/>
        <v>640.15081252148877</v>
      </c>
      <c r="AB258">
        <f t="shared" ca="1" si="113"/>
        <v>640.23142093994807</v>
      </c>
      <c r="AC258">
        <f t="shared" ca="1" si="114"/>
        <v>1.4706821248723767E-4</v>
      </c>
      <c r="AD258">
        <f t="shared" ca="1" si="115"/>
        <v>0.14523744317211526</v>
      </c>
      <c r="AE258">
        <f t="shared" ca="1" si="116"/>
        <v>158.27989673178394</v>
      </c>
      <c r="AF258">
        <f t="shared" ca="1" si="117"/>
        <v>-6.9453500373128918E-6</v>
      </c>
      <c r="AG258">
        <f t="shared" ca="1" si="118"/>
        <v>1</v>
      </c>
      <c r="AH258">
        <f ca="1"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+99)&gt;=IFERROR(AE258,-1E+99)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>7.6428125214887705</v>
      </c>
      <c r="AI258">
        <f t="shared" ca="1" si="119"/>
        <v>640.15081252148877</v>
      </c>
      <c r="AJ258">
        <f t="shared" ca="1" si="120"/>
        <v>640.23142093994807</v>
      </c>
      <c r="AM258">
        <v>0</v>
      </c>
      <c r="AN258">
        <v>0</v>
      </c>
      <c r="AO258">
        <f t="shared" si="121"/>
        <v>0</v>
      </c>
      <c r="AP258">
        <f t="shared" si="130"/>
        <v>0</v>
      </c>
      <c r="AQ258">
        <f t="shared" ca="1" si="122"/>
        <v>0.14523744317211526</v>
      </c>
      <c r="AR258" t="str">
        <f t="shared" ca="1" si="123"/>
        <v>Subcritical</v>
      </c>
      <c r="AS258">
        <f t="shared" ca="1" si="124"/>
        <v>1.4706821248723767E-4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190</v>
      </c>
      <c r="I259">
        <v>5.7000000000000002E-2</v>
      </c>
      <c r="J259">
        <f t="shared" si="125"/>
        <v>1</v>
      </c>
      <c r="K259">
        <f t="shared" ca="1" si="126"/>
        <v>49.98</v>
      </c>
      <c r="L259">
        <f t="shared" ca="1" si="127"/>
        <v>1.301360869684927</v>
      </c>
      <c r="M259">
        <f t="shared" ca="1" si="100"/>
        <v>6.7670765223616209</v>
      </c>
      <c r="N259">
        <f t="shared" ca="1" si="101"/>
        <v>0.86727128666107323</v>
      </c>
      <c r="O259">
        <f t="shared" ca="1" si="102"/>
        <v>7.3857595425206792</v>
      </c>
      <c r="P259">
        <f t="shared" ca="1" si="103"/>
        <v>633.80886086968496</v>
      </c>
      <c r="Q259">
        <f t="shared" ca="1" si="104"/>
        <v>636.5891587300282</v>
      </c>
      <c r="R259">
        <f t="shared" ca="1" si="105"/>
        <v>1.4839965425134221E-2</v>
      </c>
      <c r="S259">
        <f t="shared" ca="1" si="106"/>
        <v>2.067101435725621</v>
      </c>
      <c r="T259">
        <f t="shared" ca="1" si="107"/>
        <v>42.032181045985091</v>
      </c>
      <c r="U259">
        <f t="shared" ca="1" si="128"/>
        <v>-1.4604093721914069E-2</v>
      </c>
      <c r="V259">
        <f t="shared" ca="1" si="129"/>
        <v>0</v>
      </c>
      <c r="W259">
        <f t="shared" ca="1" si="108"/>
        <v>7.6431558594446329</v>
      </c>
      <c r="X259">
        <f t="shared" ca="1" si="109"/>
        <v>39.74441046911209</v>
      </c>
      <c r="Y259">
        <f t="shared" ca="1" si="110"/>
        <v>1.9400471404750728</v>
      </c>
      <c r="Z259">
        <f t="shared" ca="1" si="111"/>
        <v>1.2575353215728948</v>
      </c>
      <c r="AA259">
        <f t="shared" ca="1" si="112"/>
        <v>640.15065585944467</v>
      </c>
      <c r="AB259">
        <f t="shared" ca="1" si="113"/>
        <v>640.23125703605035</v>
      </c>
      <c r="AC259">
        <f t="shared" ca="1" si="114"/>
        <v>1.4705276415310112E-4</v>
      </c>
      <c r="AD259">
        <f t="shared" ca="1" si="115"/>
        <v>0.1452276569723247</v>
      </c>
      <c r="AE259">
        <f t="shared" ca="1" si="116"/>
        <v>158.29325437320244</v>
      </c>
      <c r="AF259">
        <f t="shared" ca="1" si="117"/>
        <v>-6.8706192450918024E-6</v>
      </c>
      <c r="AG259">
        <f t="shared" ca="1" si="118"/>
        <v>1</v>
      </c>
      <c r="AH259">
        <f ca="1"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+99)&gt;=IFERROR(AE259,-1E+99)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>7.6431558594446329</v>
      </c>
      <c r="AI259">
        <f t="shared" ca="1" si="119"/>
        <v>640.15065585944467</v>
      </c>
      <c r="AJ259">
        <f t="shared" ca="1" si="120"/>
        <v>640.23125703605035</v>
      </c>
      <c r="AM259">
        <v>0</v>
      </c>
      <c r="AN259">
        <v>0</v>
      </c>
      <c r="AO259">
        <f t="shared" si="121"/>
        <v>0</v>
      </c>
      <c r="AP259">
        <f t="shared" si="130"/>
        <v>0</v>
      </c>
      <c r="AQ259">
        <f t="shared" ca="1" si="122"/>
        <v>0.1452276569723247</v>
      </c>
      <c r="AR259" t="str">
        <f t="shared" ca="1" si="123"/>
        <v>Subcritical</v>
      </c>
      <c r="AS259">
        <f t="shared" ca="1" si="124"/>
        <v>1.4705276415310112E-4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190</v>
      </c>
      <c r="I260">
        <v>5.7000000000000002E-2</v>
      </c>
      <c r="J260">
        <f t="shared" si="125"/>
        <v>1</v>
      </c>
      <c r="K260">
        <f t="shared" ca="1" si="126"/>
        <v>49.98</v>
      </c>
      <c r="L260">
        <f t="shared" ca="1" si="127"/>
        <v>1.301360869684927</v>
      </c>
      <c r="M260">
        <f t="shared" ca="1" si="100"/>
        <v>6.7670765223616209</v>
      </c>
      <c r="N260">
        <f t="shared" ca="1" si="101"/>
        <v>0.86727128666107323</v>
      </c>
      <c r="O260">
        <f t="shared" ca="1" si="102"/>
        <v>7.3857595425206792</v>
      </c>
      <c r="P260">
        <f t="shared" ca="1" si="103"/>
        <v>633.80836086968486</v>
      </c>
      <c r="Q260">
        <f t="shared" ca="1" si="104"/>
        <v>636.5886587300281</v>
      </c>
      <c r="R260">
        <f t="shared" ca="1" si="105"/>
        <v>1.4839965425134221E-2</v>
      </c>
      <c r="S260">
        <f t="shared" ca="1" si="106"/>
        <v>2.067101435725621</v>
      </c>
      <c r="T260">
        <f t="shared" ca="1" si="107"/>
        <v>42.032181045985091</v>
      </c>
      <c r="U260">
        <f t="shared" ca="1" si="128"/>
        <v>-1.4604093721800382E-2</v>
      </c>
      <c r="V260">
        <f t="shared" ca="1" si="129"/>
        <v>0</v>
      </c>
      <c r="W260">
        <f t="shared" ca="1" si="108"/>
        <v>7.6434992903366394</v>
      </c>
      <c r="X260">
        <f t="shared" ca="1" si="109"/>
        <v>39.746196309750523</v>
      </c>
      <c r="Y260">
        <f t="shared" ca="1" si="110"/>
        <v>1.9400692665271964</v>
      </c>
      <c r="Z260">
        <f t="shared" ca="1" si="111"/>
        <v>1.2574788191175648</v>
      </c>
      <c r="AA260">
        <f t="shared" ca="1" si="112"/>
        <v>640.1504992903366</v>
      </c>
      <c r="AB260">
        <f t="shared" ca="1" si="113"/>
        <v>640.23109322410471</v>
      </c>
      <c r="AC260">
        <f t="shared" ca="1" si="114"/>
        <v>1.4703731402979504E-4</v>
      </c>
      <c r="AD260">
        <f t="shared" ca="1" si="115"/>
        <v>0.14521786922296337</v>
      </c>
      <c r="AE260">
        <f t="shared" ca="1" si="116"/>
        <v>158.30661626942003</v>
      </c>
      <c r="AF260">
        <f t="shared" ca="1" si="117"/>
        <v>-6.7276212121214485E-6</v>
      </c>
      <c r="AG260">
        <f t="shared" ca="1" si="118"/>
        <v>1</v>
      </c>
      <c r="AH260">
        <f ca="1"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+99)&gt;=IFERROR(AE260,-1E+99)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>7.6434992903366394</v>
      </c>
      <c r="AI260">
        <f t="shared" ca="1" si="119"/>
        <v>640.1504992903366</v>
      </c>
      <c r="AJ260">
        <f t="shared" ca="1" si="120"/>
        <v>640.23109322410471</v>
      </c>
      <c r="AM260">
        <v>0</v>
      </c>
      <c r="AN260">
        <v>0</v>
      </c>
      <c r="AO260">
        <f t="shared" si="121"/>
        <v>0</v>
      </c>
      <c r="AP260">
        <f t="shared" si="130"/>
        <v>0</v>
      </c>
      <c r="AQ260">
        <f t="shared" ca="1" si="122"/>
        <v>0.14521786922296337</v>
      </c>
      <c r="AR260" t="str">
        <f t="shared" ca="1" si="123"/>
        <v>Subcritical</v>
      </c>
      <c r="AS260">
        <f t="shared" ca="1" si="124"/>
        <v>1.4703731402979504E-4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190</v>
      </c>
      <c r="I261">
        <v>0</v>
      </c>
      <c r="J261">
        <f t="shared" si="125"/>
        <v>1.0010000000000048</v>
      </c>
      <c r="K261">
        <f t="shared" ca="1" si="126"/>
        <v>49.98</v>
      </c>
      <c r="L261">
        <f t="shared" ca="1" si="127"/>
        <v>1.301360869684927</v>
      </c>
      <c r="M261">
        <f t="shared" ca="1" si="100"/>
        <v>6.7670765223616209</v>
      </c>
      <c r="N261">
        <f t="shared" ca="1" si="101"/>
        <v>0.86727128666107323</v>
      </c>
      <c r="O261">
        <f t="shared" ca="1" si="102"/>
        <v>7.3857595425206792</v>
      </c>
      <c r="P261">
        <f t="shared" ca="1" si="103"/>
        <v>633.80786086968487</v>
      </c>
      <c r="Q261">
        <f t="shared" ca="1" si="104"/>
        <v>636.58815873002811</v>
      </c>
      <c r="R261">
        <f t="shared" ca="1" si="105"/>
        <v>1.4839965425134221E-2</v>
      </c>
      <c r="S261">
        <f t="shared" ca="1" si="106"/>
        <v>2.067101435725621</v>
      </c>
      <c r="T261">
        <f t="shared" ca="1" si="107"/>
        <v>42.032181045985091</v>
      </c>
      <c r="U261">
        <f t="shared" ca="1" si="128"/>
        <v>-1.4354805390553338E-2</v>
      </c>
      <c r="V261">
        <f t="shared" ca="1" si="129"/>
        <v>0</v>
      </c>
      <c r="W261">
        <f t="shared" ca="1" si="108"/>
        <v>7.6438505085989785</v>
      </c>
      <c r="X261">
        <f t="shared" ca="1" si="109"/>
        <v>39.748022644714688</v>
      </c>
      <c r="Y261">
        <f t="shared" ca="1" si="110"/>
        <v>1.9400918927579562</v>
      </c>
      <c r="Z261">
        <f t="shared" ca="1" si="111"/>
        <v>1.2574210407079423</v>
      </c>
      <c r="AA261">
        <f t="shared" ca="1" si="112"/>
        <v>640.15035050859899</v>
      </c>
      <c r="AB261">
        <f t="shared" ca="1" si="113"/>
        <v>640.23093703630616</v>
      </c>
      <c r="AC261">
        <f t="shared" ca="1" si="114"/>
        <v>1.4702151604584134E-4</v>
      </c>
      <c r="AD261">
        <f t="shared" ca="1" si="115"/>
        <v>0.14520786067130029</v>
      </c>
      <c r="AE261">
        <f t="shared" ca="1" si="116"/>
        <v>158.32028181063157</v>
      </c>
      <c r="AF261">
        <f t="shared" ca="1" si="117"/>
        <v>-6.2769208852841984E-6</v>
      </c>
      <c r="AG261">
        <f t="shared" ca="1" si="118"/>
        <v>1</v>
      </c>
      <c r="AH261">
        <f ca="1"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+99)&gt;=IFERROR(AE261,-1E+99)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>7.6438505085989785</v>
      </c>
      <c r="AI261">
        <f t="shared" ca="1" si="119"/>
        <v>640.15035050859899</v>
      </c>
      <c r="AJ261">
        <f t="shared" ca="1" si="120"/>
        <v>640.23093703630616</v>
      </c>
      <c r="AM261">
        <v>0</v>
      </c>
      <c r="AN261">
        <v>0</v>
      </c>
      <c r="AO261">
        <f t="shared" si="121"/>
        <v>0</v>
      </c>
      <c r="AP261">
        <f t="shared" si="130"/>
        <v>0</v>
      </c>
      <c r="AQ261">
        <f t="shared" ca="1" si="122"/>
        <v>0.14520786067130029</v>
      </c>
      <c r="AR261" t="str">
        <f t="shared" ca="1" si="123"/>
        <v>Subcritical</v>
      </c>
      <c r="AS261">
        <f t="shared" ca="1" si="124"/>
        <v>1.4702151604584134E-4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190</v>
      </c>
      <c r="I262">
        <v>5.5E-2</v>
      </c>
      <c r="J262">
        <f t="shared" si="125"/>
        <v>1</v>
      </c>
      <c r="K262">
        <f t="shared" ca="1" si="126"/>
        <v>49.98</v>
      </c>
      <c r="L262">
        <f t="shared" ca="1" si="127"/>
        <v>1.301360869684927</v>
      </c>
      <c r="M262">
        <f t="shared" ca="1" si="100"/>
        <v>6.7670765223616209</v>
      </c>
      <c r="N262">
        <f t="shared" ca="1" si="101"/>
        <v>0.86727128666107323</v>
      </c>
      <c r="O262">
        <f t="shared" ca="1" si="102"/>
        <v>7.3857595425206792</v>
      </c>
      <c r="P262">
        <f t="shared" ca="1" si="103"/>
        <v>633.80736086968489</v>
      </c>
      <c r="Q262">
        <f t="shared" ca="1" si="104"/>
        <v>636.58765873002812</v>
      </c>
      <c r="R262">
        <f t="shared" ca="1" si="105"/>
        <v>1.4839965425134221E-2</v>
      </c>
      <c r="S262">
        <f t="shared" ca="1" si="106"/>
        <v>2.067101435725621</v>
      </c>
      <c r="T262">
        <f t="shared" ca="1" si="107"/>
        <v>42.032181045985091</v>
      </c>
      <c r="U262">
        <f t="shared" ca="1" si="128"/>
        <v>-1.459482606230722E-2</v>
      </c>
      <c r="V262">
        <f t="shared" ca="1" si="129"/>
        <v>0</v>
      </c>
      <c r="W262">
        <f t="shared" ca="1" si="108"/>
        <v>7.6441948585447186</v>
      </c>
      <c r="X262">
        <f t="shared" ca="1" si="109"/>
        <v>39.749813264432539</v>
      </c>
      <c r="Y262">
        <f t="shared" ca="1" si="110"/>
        <v>1.9401140750108381</v>
      </c>
      <c r="Z262">
        <f t="shared" ca="1" si="111"/>
        <v>1.2573643973497921</v>
      </c>
      <c r="AA262">
        <f t="shared" ca="1" si="112"/>
        <v>640.15019485854464</v>
      </c>
      <c r="AB262">
        <f t="shared" ca="1" si="113"/>
        <v>640.23077412601265</v>
      </c>
      <c r="AC262">
        <f t="shared" ca="1" si="114"/>
        <v>1.4700602943100652E-4</v>
      </c>
      <c r="AD262">
        <f t="shared" ca="1" si="115"/>
        <v>0.14519804895991387</v>
      </c>
      <c r="AE262">
        <f t="shared" ca="1" si="116"/>
        <v>158.33368076172209</v>
      </c>
      <c r="AF262">
        <f t="shared" ca="1" si="117"/>
        <v>-5.5195029062815593E-6</v>
      </c>
      <c r="AG262">
        <f t="shared" ca="1" si="118"/>
        <v>1</v>
      </c>
      <c r="AH262">
        <f ca="1"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+99)&gt;=IFERROR(AE262,-1E+99)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>7.6441948585447186</v>
      </c>
      <c r="AI262">
        <f t="shared" ca="1" si="119"/>
        <v>640.15019485854464</v>
      </c>
      <c r="AJ262">
        <f t="shared" ca="1" si="120"/>
        <v>640.23077412601265</v>
      </c>
      <c r="AM262">
        <v>0</v>
      </c>
      <c r="AN262">
        <v>0</v>
      </c>
      <c r="AO262">
        <f t="shared" si="121"/>
        <v>0</v>
      </c>
      <c r="AP262">
        <f t="shared" si="130"/>
        <v>0</v>
      </c>
      <c r="AQ262">
        <f t="shared" ca="1" si="122"/>
        <v>0.14519804895991387</v>
      </c>
      <c r="AR262" t="str">
        <f t="shared" ca="1" si="123"/>
        <v>Subcritical</v>
      </c>
      <c r="AS262">
        <f t="shared" ca="1" si="124"/>
        <v>1.4700602943100652E-4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190</v>
      </c>
      <c r="I263">
        <v>5.5E-2</v>
      </c>
      <c r="J263">
        <f t="shared" si="125"/>
        <v>0.99899999999999523</v>
      </c>
      <c r="K263">
        <f t="shared" ca="1" si="126"/>
        <v>49.98</v>
      </c>
      <c r="L263">
        <f t="shared" ca="1" si="127"/>
        <v>1.301360869684927</v>
      </c>
      <c r="M263">
        <f t="shared" ca="1" si="100"/>
        <v>6.7670765223616209</v>
      </c>
      <c r="N263">
        <f t="shared" ca="1" si="101"/>
        <v>0.86727128666107323</v>
      </c>
      <c r="O263">
        <f t="shared" ca="1" si="102"/>
        <v>7.3857595425206792</v>
      </c>
      <c r="P263">
        <f t="shared" ca="1" si="103"/>
        <v>633.8068608696849</v>
      </c>
      <c r="Q263">
        <f t="shared" ca="1" si="104"/>
        <v>636.58715873002814</v>
      </c>
      <c r="R263">
        <f t="shared" ca="1" si="105"/>
        <v>1.4839965425134221E-2</v>
      </c>
      <c r="S263">
        <f t="shared" ca="1" si="106"/>
        <v>2.067101435725621</v>
      </c>
      <c r="T263">
        <f t="shared" ca="1" si="107"/>
        <v>42.032181045985091</v>
      </c>
      <c r="U263">
        <f t="shared" ca="1" si="128"/>
        <v>-1.4579986096919129E-2</v>
      </c>
      <c r="V263">
        <f t="shared" ca="1" si="129"/>
        <v>0</v>
      </c>
      <c r="W263">
        <f t="shared" ca="1" si="108"/>
        <v>7.6445401473485655</v>
      </c>
      <c r="X263">
        <f t="shared" ca="1" si="109"/>
        <v>39.751608766212541</v>
      </c>
      <c r="Y263">
        <f t="shared" ca="1" si="110"/>
        <v>1.9401363162455285</v>
      </c>
      <c r="Z263">
        <f t="shared" ca="1" si="111"/>
        <v>1.2573076046794167</v>
      </c>
      <c r="AA263">
        <f t="shared" ca="1" si="112"/>
        <v>640.15004014734859</v>
      </c>
      <c r="AB263">
        <f t="shared" ca="1" si="113"/>
        <v>640.23061213576784</v>
      </c>
      <c r="AC263">
        <f t="shared" ca="1" si="114"/>
        <v>1.4699050300641349E-4</v>
      </c>
      <c r="AD263">
        <f t="shared" ca="1" si="115"/>
        <v>0.14518821160667589</v>
      </c>
      <c r="AE263">
        <f t="shared" ca="1" si="116"/>
        <v>158.34711688981415</v>
      </c>
      <c r="AF263">
        <f t="shared" ca="1" si="117"/>
        <v>-5.0078933782060631E-6</v>
      </c>
      <c r="AG263">
        <f t="shared" ca="1" si="118"/>
        <v>1</v>
      </c>
      <c r="AH263">
        <f ca="1"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+99)&gt;=IFERROR(AE263,-1E+99)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>7.6445401473485655</v>
      </c>
      <c r="AI263">
        <f t="shared" ca="1" si="119"/>
        <v>640.15004014734859</v>
      </c>
      <c r="AJ263">
        <f t="shared" ca="1" si="120"/>
        <v>640.23061213576784</v>
      </c>
      <c r="AM263">
        <v>0</v>
      </c>
      <c r="AN263">
        <v>0</v>
      </c>
      <c r="AO263">
        <f t="shared" si="121"/>
        <v>0</v>
      </c>
      <c r="AP263">
        <f t="shared" si="130"/>
        <v>0</v>
      </c>
      <c r="AQ263">
        <f t="shared" ca="1" si="122"/>
        <v>0.14518821160667589</v>
      </c>
      <c r="AR263" t="str">
        <f t="shared" ca="1" si="123"/>
        <v>Subcritical</v>
      </c>
      <c r="AS263">
        <f t="shared" ca="1" si="124"/>
        <v>1.4699050300641349E-4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190</v>
      </c>
      <c r="I264">
        <v>0</v>
      </c>
      <c r="J264">
        <f t="shared" si="125"/>
        <v>1</v>
      </c>
      <c r="K264">
        <f t="shared" ca="1" si="126"/>
        <v>49.98</v>
      </c>
      <c r="L264">
        <f t="shared" ca="1" si="127"/>
        <v>1.301360869684927</v>
      </c>
      <c r="M264">
        <f t="shared" ca="1" si="100"/>
        <v>6.7670765223616209</v>
      </c>
      <c r="N264">
        <f t="shared" ca="1" si="101"/>
        <v>0.86727128666107323</v>
      </c>
      <c r="O264">
        <f t="shared" ca="1" si="102"/>
        <v>7.3857595425206792</v>
      </c>
      <c r="P264">
        <f t="shared" ca="1" si="103"/>
        <v>633.80636086968491</v>
      </c>
      <c r="Q264">
        <f t="shared" ca="1" si="104"/>
        <v>636.58665873002815</v>
      </c>
      <c r="R264">
        <f t="shared" ca="1" si="105"/>
        <v>1.4839965425134221E-2</v>
      </c>
      <c r="S264">
        <f t="shared" ca="1" si="106"/>
        <v>2.067101435725621</v>
      </c>
      <c r="T264">
        <f t="shared" ca="1" si="107"/>
        <v>42.032181045985091</v>
      </c>
      <c r="U264">
        <f t="shared" ca="1" si="128"/>
        <v>-1.4339965425165246E-2</v>
      </c>
      <c r="V264">
        <f t="shared" ca="1" si="129"/>
        <v>0</v>
      </c>
      <c r="W264">
        <f t="shared" ca="1" si="108"/>
        <v>7.6448933171978188</v>
      </c>
      <c r="X264">
        <f t="shared" ca="1" si="109"/>
        <v>39.753445249428658</v>
      </c>
      <c r="Y264">
        <f t="shared" ca="1" si="110"/>
        <v>1.9401590635744175</v>
      </c>
      <c r="Z264">
        <f t="shared" ca="1" si="111"/>
        <v>1.2572495210517212</v>
      </c>
      <c r="AA264">
        <f t="shared" ca="1" si="112"/>
        <v>640.14989331719778</v>
      </c>
      <c r="AB264">
        <f t="shared" ca="1" si="113"/>
        <v>640.2304578614478</v>
      </c>
      <c r="AC264">
        <f t="shared" ca="1" si="114"/>
        <v>1.469746246990085E-4</v>
      </c>
      <c r="AD264">
        <f t="shared" ca="1" si="115"/>
        <v>0.14517815086982661</v>
      </c>
      <c r="AE264">
        <f t="shared" ca="1" si="116"/>
        <v>158.36086035924751</v>
      </c>
      <c r="AF264">
        <f t="shared" ca="1" si="117"/>
        <v>-5.1410243031568825E-6</v>
      </c>
      <c r="AG264">
        <f t="shared" ca="1" si="118"/>
        <v>1</v>
      </c>
      <c r="AH264">
        <f ca="1"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+99)&gt;=IFERROR(AE264,-1E+99)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>7.6448933171978188</v>
      </c>
      <c r="AI264">
        <f t="shared" ca="1" si="119"/>
        <v>640.14989331719778</v>
      </c>
      <c r="AJ264">
        <f t="shared" ca="1" si="120"/>
        <v>640.2304578614478</v>
      </c>
      <c r="AM264">
        <v>0</v>
      </c>
      <c r="AN264">
        <v>0</v>
      </c>
      <c r="AO264">
        <f t="shared" si="121"/>
        <v>0</v>
      </c>
      <c r="AP264">
        <f t="shared" si="130"/>
        <v>0</v>
      </c>
      <c r="AQ264">
        <f t="shared" ca="1" si="122"/>
        <v>0.14517815086982661</v>
      </c>
      <c r="AR264" t="str">
        <f t="shared" ca="1" si="123"/>
        <v>Subcritical</v>
      </c>
      <c r="AS264">
        <f t="shared" ca="1" si="124"/>
        <v>1.469746246990085E-4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190</v>
      </c>
      <c r="I265">
        <v>5.7000000000000002E-2</v>
      </c>
      <c r="J265">
        <f t="shared" si="125"/>
        <v>1</v>
      </c>
      <c r="K265">
        <f t="shared" ca="1" si="126"/>
        <v>49.98</v>
      </c>
      <c r="L265">
        <f t="shared" ca="1" si="127"/>
        <v>1.301360869684927</v>
      </c>
      <c r="M265">
        <f t="shared" ca="1" si="100"/>
        <v>6.7670765223616209</v>
      </c>
      <c r="N265">
        <f t="shared" ca="1" si="101"/>
        <v>0.86727128666107323</v>
      </c>
      <c r="O265">
        <f t="shared" ca="1" si="102"/>
        <v>7.3857595425206792</v>
      </c>
      <c r="P265">
        <f t="shared" ca="1" si="103"/>
        <v>633.80586086968492</v>
      </c>
      <c r="Q265">
        <f t="shared" ca="1" si="104"/>
        <v>636.58615873002816</v>
      </c>
      <c r="R265">
        <f t="shared" ca="1" si="105"/>
        <v>1.4839965425134221E-2</v>
      </c>
      <c r="S265">
        <f t="shared" ca="1" si="106"/>
        <v>2.067101435725621</v>
      </c>
      <c r="T265">
        <f t="shared" ca="1" si="107"/>
        <v>42.032181045985091</v>
      </c>
      <c r="U265">
        <f t="shared" ca="1" si="128"/>
        <v>-1.4604093721914069E-2</v>
      </c>
      <c r="V265">
        <f t="shared" ca="1" si="129"/>
        <v>0</v>
      </c>
      <c r="W265">
        <f t="shared" ca="1" si="108"/>
        <v>7.645238594902195</v>
      </c>
      <c r="X265">
        <f t="shared" ca="1" si="109"/>
        <v>39.755240693491416</v>
      </c>
      <c r="Y265">
        <f t="shared" ca="1" si="110"/>
        <v>1.9401813010617803</v>
      </c>
      <c r="Z265">
        <f t="shared" ca="1" si="111"/>
        <v>1.2571927405833199</v>
      </c>
      <c r="AA265">
        <f t="shared" ca="1" si="112"/>
        <v>640.14973859490215</v>
      </c>
      <c r="AB265">
        <f t="shared" ca="1" si="113"/>
        <v>640.23029586233213</v>
      </c>
      <c r="AC265">
        <f t="shared" ca="1" si="114"/>
        <v>1.4695910366147006E-4</v>
      </c>
      <c r="AD265">
        <f t="shared" ca="1" si="115"/>
        <v>0.14516831607943984</v>
      </c>
      <c r="AE265">
        <f t="shared" ca="1" si="116"/>
        <v>158.37429736232778</v>
      </c>
      <c r="AF265">
        <f t="shared" ca="1" si="117"/>
        <v>-5.5388991313520819E-6</v>
      </c>
      <c r="AG265">
        <f t="shared" ca="1" si="118"/>
        <v>1</v>
      </c>
      <c r="AH265">
        <f ca="1"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+99)&gt;=IFERROR(AE265,-1E+99)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>7.645238594902195</v>
      </c>
      <c r="AI265">
        <f t="shared" ca="1" si="119"/>
        <v>640.14973859490215</v>
      </c>
      <c r="AJ265">
        <f t="shared" ca="1" si="120"/>
        <v>640.23029586233213</v>
      </c>
      <c r="AM265">
        <v>0</v>
      </c>
      <c r="AN265">
        <v>0</v>
      </c>
      <c r="AO265">
        <f t="shared" si="121"/>
        <v>0</v>
      </c>
      <c r="AP265">
        <f t="shared" si="130"/>
        <v>0</v>
      </c>
      <c r="AQ265">
        <f t="shared" ca="1" si="122"/>
        <v>0.14516831607943984</v>
      </c>
      <c r="AR265" t="str">
        <f t="shared" ca="1" si="123"/>
        <v>Subcritical</v>
      </c>
      <c r="AS265">
        <f t="shared" ca="1" si="124"/>
        <v>1.4695910366147006E-4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190</v>
      </c>
      <c r="I266">
        <v>5.7000000000000002E-2</v>
      </c>
      <c r="J266">
        <f t="shared" si="125"/>
        <v>1</v>
      </c>
      <c r="K266">
        <f t="shared" ca="1" si="126"/>
        <v>49.98</v>
      </c>
      <c r="L266">
        <f t="shared" ca="1" si="127"/>
        <v>1.301360869684927</v>
      </c>
      <c r="M266">
        <f t="shared" ca="1" si="100"/>
        <v>6.7670765223616209</v>
      </c>
      <c r="N266">
        <f t="shared" ca="1" si="101"/>
        <v>0.86727128666107323</v>
      </c>
      <c r="O266">
        <f t="shared" ca="1" si="102"/>
        <v>7.3857595425206792</v>
      </c>
      <c r="P266">
        <f t="shared" ca="1" si="103"/>
        <v>633.80536086968493</v>
      </c>
      <c r="Q266">
        <f t="shared" ca="1" si="104"/>
        <v>636.58565873002817</v>
      </c>
      <c r="R266">
        <f t="shared" ca="1" si="105"/>
        <v>1.4839965425134221E-2</v>
      </c>
      <c r="S266">
        <f t="shared" ca="1" si="106"/>
        <v>2.067101435725621</v>
      </c>
      <c r="T266">
        <f t="shared" ca="1" si="107"/>
        <v>42.032181045985091</v>
      </c>
      <c r="U266">
        <f t="shared" ca="1" si="128"/>
        <v>-1.4604093721914069E-2</v>
      </c>
      <c r="V266">
        <f t="shared" ca="1" si="129"/>
        <v>0</v>
      </c>
      <c r="W266">
        <f t="shared" ca="1" si="108"/>
        <v>7.6455834823224205</v>
      </c>
      <c r="X266">
        <f t="shared" ca="1" si="109"/>
        <v>39.757034108076589</v>
      </c>
      <c r="Y266">
        <f t="shared" ca="1" si="110"/>
        <v>1.9402035119167587</v>
      </c>
      <c r="Z266">
        <f t="shared" ca="1" si="111"/>
        <v>1.2571360294164053</v>
      </c>
      <c r="AA266">
        <f t="shared" ca="1" si="112"/>
        <v>640.14958348232244</v>
      </c>
      <c r="AB266">
        <f t="shared" ca="1" si="113"/>
        <v>640.23013348214181</v>
      </c>
      <c r="AC266">
        <f t="shared" ca="1" si="114"/>
        <v>1.4694360257961269E-4</v>
      </c>
      <c r="AD266">
        <f t="shared" ca="1" si="115"/>
        <v>0.14515849351425766</v>
      </c>
      <c r="AE266">
        <f t="shared" ca="1" si="116"/>
        <v>158.38771982187151</v>
      </c>
      <c r="AF266">
        <f t="shared" ca="1" si="117"/>
        <v>-5.7575763321437989E-6</v>
      </c>
      <c r="AG266">
        <f t="shared" ca="1" si="118"/>
        <v>1</v>
      </c>
      <c r="AH266">
        <f ca="1"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+99)&gt;=IFERROR(AE266,-1E+99)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>7.6455834823224205</v>
      </c>
      <c r="AI266">
        <f t="shared" ca="1" si="119"/>
        <v>640.14958348232244</v>
      </c>
      <c r="AJ266">
        <f t="shared" ca="1" si="120"/>
        <v>640.23013348214181</v>
      </c>
      <c r="AM266">
        <v>0</v>
      </c>
      <c r="AN266">
        <v>0</v>
      </c>
      <c r="AO266">
        <f t="shared" si="121"/>
        <v>0</v>
      </c>
      <c r="AP266">
        <f t="shared" si="130"/>
        <v>0</v>
      </c>
      <c r="AQ266">
        <f t="shared" ca="1" si="122"/>
        <v>0.14515849351425766</v>
      </c>
      <c r="AR266" t="str">
        <f t="shared" ca="1" si="123"/>
        <v>Subcritical</v>
      </c>
      <c r="AS266">
        <f t="shared" ca="1" si="124"/>
        <v>1.4694360257961269E-4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190</v>
      </c>
      <c r="I267">
        <v>5.7000000000000002E-2</v>
      </c>
      <c r="J267">
        <f t="shared" si="125"/>
        <v>1</v>
      </c>
      <c r="K267">
        <f t="shared" ca="1" si="126"/>
        <v>49.98</v>
      </c>
      <c r="L267">
        <f t="shared" ca="1" si="127"/>
        <v>1.301360869684927</v>
      </c>
      <c r="M267">
        <f t="shared" ca="1" si="100"/>
        <v>6.7670765223616209</v>
      </c>
      <c r="N267">
        <f t="shared" ca="1" si="101"/>
        <v>0.86727128666107323</v>
      </c>
      <c r="O267">
        <f t="shared" ca="1" si="102"/>
        <v>7.3857595425206792</v>
      </c>
      <c r="P267">
        <f t="shared" ca="1" si="103"/>
        <v>633.80486086968494</v>
      </c>
      <c r="Q267">
        <f t="shared" ca="1" si="104"/>
        <v>636.58515873002818</v>
      </c>
      <c r="R267">
        <f t="shared" ca="1" si="105"/>
        <v>1.4839965425134221E-2</v>
      </c>
      <c r="S267">
        <f t="shared" ca="1" si="106"/>
        <v>2.067101435725621</v>
      </c>
      <c r="T267">
        <f t="shared" ca="1" si="107"/>
        <v>42.032181045985091</v>
      </c>
      <c r="U267">
        <f t="shared" ca="1" si="128"/>
        <v>-1.4604093721914069E-2</v>
      </c>
      <c r="V267">
        <f t="shared" ca="1" si="129"/>
        <v>0</v>
      </c>
      <c r="W267">
        <f t="shared" ca="1" si="108"/>
        <v>7.6459281623838056</v>
      </c>
      <c r="X267">
        <f t="shared" ca="1" si="109"/>
        <v>39.758826444395787</v>
      </c>
      <c r="Y267">
        <f t="shared" ca="1" si="110"/>
        <v>1.9402257079238368</v>
      </c>
      <c r="Z267">
        <f t="shared" ca="1" si="111"/>
        <v>1.2570793574578694</v>
      </c>
      <c r="AA267">
        <f t="shared" ca="1" si="112"/>
        <v>640.14942816238386</v>
      </c>
      <c r="AB267">
        <f t="shared" ca="1" si="113"/>
        <v>640.22997089994487</v>
      </c>
      <c r="AC267">
        <f t="shared" ca="1" si="114"/>
        <v>1.4692811322503837E-4</v>
      </c>
      <c r="AD267">
        <f t="shared" ca="1" si="115"/>
        <v>0.14514867796142139</v>
      </c>
      <c r="AE267">
        <f t="shared" ca="1" si="116"/>
        <v>158.40113485535596</v>
      </c>
      <c r="AF267">
        <f t="shared" ca="1" si="117"/>
        <v>-5.8733108971864567E-6</v>
      </c>
      <c r="AG267">
        <f t="shared" ca="1" si="118"/>
        <v>1</v>
      </c>
      <c r="AH267">
        <f ca="1"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+99)&gt;=IFERROR(AE267,-1E+99)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>7.6459281623838056</v>
      </c>
      <c r="AI267">
        <f t="shared" ca="1" si="119"/>
        <v>640.14942816238386</v>
      </c>
      <c r="AJ267">
        <f t="shared" ca="1" si="120"/>
        <v>640.22997089994487</v>
      </c>
      <c r="AM267">
        <v>0</v>
      </c>
      <c r="AN267">
        <v>0</v>
      </c>
      <c r="AO267">
        <f t="shared" si="121"/>
        <v>0</v>
      </c>
      <c r="AP267">
        <f t="shared" si="130"/>
        <v>0</v>
      </c>
      <c r="AQ267">
        <f t="shared" ca="1" si="122"/>
        <v>0.14514867796142139</v>
      </c>
      <c r="AR267" t="str">
        <f t="shared" ca="1" si="123"/>
        <v>Subcritical</v>
      </c>
      <c r="AS267">
        <f t="shared" ca="1" si="124"/>
        <v>1.4692811322503837E-4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190</v>
      </c>
      <c r="I268">
        <v>5.7000000000000002E-2</v>
      </c>
      <c r="J268">
        <f t="shared" si="125"/>
        <v>1</v>
      </c>
      <c r="K268">
        <f t="shared" ca="1" si="126"/>
        <v>49.98</v>
      </c>
      <c r="L268">
        <f t="shared" ca="1" si="127"/>
        <v>1.301360869684927</v>
      </c>
      <c r="M268">
        <f t="shared" ca="1" si="100"/>
        <v>6.7670765223616209</v>
      </c>
      <c r="N268">
        <f t="shared" ca="1" si="101"/>
        <v>0.86727128666107323</v>
      </c>
      <c r="O268">
        <f t="shared" ca="1" si="102"/>
        <v>7.3857595425206792</v>
      </c>
      <c r="P268">
        <f t="shared" ca="1" si="103"/>
        <v>633.80436086968496</v>
      </c>
      <c r="Q268">
        <f t="shared" ca="1" si="104"/>
        <v>636.5846587300282</v>
      </c>
      <c r="R268">
        <f t="shared" ca="1" si="105"/>
        <v>1.4839965425134221E-2</v>
      </c>
      <c r="S268">
        <f t="shared" ca="1" si="106"/>
        <v>2.067101435725621</v>
      </c>
      <c r="T268">
        <f t="shared" ca="1" si="107"/>
        <v>42.032181045985091</v>
      </c>
      <c r="U268">
        <f t="shared" ca="1" si="128"/>
        <v>-1.4604093721914069E-2</v>
      </c>
      <c r="V268">
        <f t="shared" ca="1" si="129"/>
        <v>0</v>
      </c>
      <c r="W268">
        <f t="shared" ca="1" si="108"/>
        <v>7.6462727375314357</v>
      </c>
      <c r="X268">
        <f t="shared" ca="1" si="109"/>
        <v>39.76061823516347</v>
      </c>
      <c r="Y268">
        <f t="shared" ca="1" si="110"/>
        <v>1.940247895682246</v>
      </c>
      <c r="Z268">
        <f t="shared" ca="1" si="111"/>
        <v>1.2570227078561549</v>
      </c>
      <c r="AA268">
        <f t="shared" ca="1" si="112"/>
        <v>640.14927273753153</v>
      </c>
      <c r="AB268">
        <f t="shared" ca="1" si="113"/>
        <v>640.22980821602619</v>
      </c>
      <c r="AC268">
        <f t="shared" ca="1" si="114"/>
        <v>1.4691263099027093E-4</v>
      </c>
      <c r="AD268">
        <f t="shared" ca="1" si="115"/>
        <v>0.14513886650189481</v>
      </c>
      <c r="AE268">
        <f t="shared" ca="1" si="116"/>
        <v>158.41454644909084</v>
      </c>
      <c r="AF268">
        <f t="shared" ca="1" si="117"/>
        <v>-6.1911722468721564E-6</v>
      </c>
      <c r="AG268">
        <f t="shared" ca="1" si="118"/>
        <v>1</v>
      </c>
      <c r="AH268">
        <f ca="1"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+99)&gt;=IFERROR(AE268,-1E+99)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>7.6462727375314357</v>
      </c>
      <c r="AI268">
        <f t="shared" ca="1" si="119"/>
        <v>640.14927273753153</v>
      </c>
      <c r="AJ268">
        <f t="shared" ca="1" si="120"/>
        <v>640.22980821602619</v>
      </c>
      <c r="AM268">
        <v>0</v>
      </c>
      <c r="AN268">
        <v>0</v>
      </c>
      <c r="AO268">
        <f t="shared" si="121"/>
        <v>0</v>
      </c>
      <c r="AP268">
        <f t="shared" si="130"/>
        <v>0</v>
      </c>
      <c r="AQ268">
        <f t="shared" ca="1" si="122"/>
        <v>0.14513886650189481</v>
      </c>
      <c r="AR268" t="str">
        <f t="shared" ca="1" si="123"/>
        <v>Subcritical</v>
      </c>
      <c r="AS268">
        <f t="shared" ca="1" si="124"/>
        <v>1.4691263099027093E-4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190</v>
      </c>
      <c r="I269">
        <v>3.0000000000000001E-3</v>
      </c>
      <c r="J269">
        <f t="shared" si="125"/>
        <v>1.0010000000000048</v>
      </c>
      <c r="K269">
        <f t="shared" ca="1" si="126"/>
        <v>49.98</v>
      </c>
      <c r="L269">
        <f t="shared" ca="1" si="127"/>
        <v>1.301360869684927</v>
      </c>
      <c r="M269">
        <f t="shared" ca="1" si="100"/>
        <v>6.7670765223616209</v>
      </c>
      <c r="N269">
        <f t="shared" ca="1" si="101"/>
        <v>0.86727128666107323</v>
      </c>
      <c r="O269">
        <f t="shared" ca="1" si="102"/>
        <v>7.3857595425206792</v>
      </c>
      <c r="P269">
        <f t="shared" ca="1" si="103"/>
        <v>633.80386086968497</v>
      </c>
      <c r="Q269">
        <f t="shared" ca="1" si="104"/>
        <v>636.58415873002821</v>
      </c>
      <c r="R269">
        <f t="shared" ca="1" si="105"/>
        <v>1.4839965425134221E-2</v>
      </c>
      <c r="S269">
        <f t="shared" ca="1" si="106"/>
        <v>2.067101435725621</v>
      </c>
      <c r="T269">
        <f t="shared" ca="1" si="107"/>
        <v>42.032181045985091</v>
      </c>
      <c r="U269">
        <f t="shared" ca="1" si="128"/>
        <v>-1.4368706879849924E-2</v>
      </c>
      <c r="V269">
        <f t="shared" ca="1" si="129"/>
        <v>0</v>
      </c>
      <c r="W269">
        <f t="shared" ca="1" si="108"/>
        <v>7.6466242091768146</v>
      </c>
      <c r="X269">
        <f t="shared" ca="1" si="109"/>
        <v>39.762445887719437</v>
      </c>
      <c r="Y269">
        <f t="shared" ca="1" si="110"/>
        <v>1.9402705259800799</v>
      </c>
      <c r="Z269">
        <f t="shared" ca="1" si="111"/>
        <v>1.2569649297010734</v>
      </c>
      <c r="AA269">
        <f t="shared" ca="1" si="112"/>
        <v>640.14912420917688</v>
      </c>
      <c r="AB269">
        <f t="shared" ca="1" si="113"/>
        <v>640.22965228432975</v>
      </c>
      <c r="AC269">
        <f t="shared" ca="1" si="114"/>
        <v>1.4689684136334308E-4</v>
      </c>
      <c r="AD269">
        <f t="shared" ca="1" si="115"/>
        <v>0.14512885980966703</v>
      </c>
      <c r="AE269">
        <f t="shared" ca="1" si="116"/>
        <v>158.42822713197208</v>
      </c>
      <c r="AF269">
        <f t="shared" ca="1" si="117"/>
        <v>-6.619495479753823E-6</v>
      </c>
      <c r="AG269">
        <f t="shared" ca="1" si="118"/>
        <v>1</v>
      </c>
      <c r="AH269">
        <f ca="1"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+99)&gt;=IFERROR(AE269,-1E+99)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>7.6466242091768146</v>
      </c>
      <c r="AI269">
        <f t="shared" ca="1" si="119"/>
        <v>640.14912420917688</v>
      </c>
      <c r="AJ269">
        <f t="shared" ca="1" si="120"/>
        <v>640.22965228432975</v>
      </c>
      <c r="AM269">
        <v>0</v>
      </c>
      <c r="AN269">
        <v>0</v>
      </c>
      <c r="AO269">
        <f t="shared" si="121"/>
        <v>0</v>
      </c>
      <c r="AP269">
        <f t="shared" si="130"/>
        <v>0</v>
      </c>
      <c r="AQ269">
        <f t="shared" ca="1" si="122"/>
        <v>0.14512885980966703</v>
      </c>
      <c r="AR269" t="str">
        <f t="shared" ca="1" si="123"/>
        <v>Subcritical</v>
      </c>
      <c r="AS269">
        <f t="shared" ca="1" si="124"/>
        <v>1.4689684136334308E-4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190</v>
      </c>
      <c r="I270">
        <v>0.06</v>
      </c>
      <c r="J270">
        <f t="shared" si="125"/>
        <v>0.99899999999999523</v>
      </c>
      <c r="K270">
        <f t="shared" ca="1" si="126"/>
        <v>49.98</v>
      </c>
      <c r="L270">
        <f t="shared" ca="1" si="127"/>
        <v>1.301360869684927</v>
      </c>
      <c r="M270">
        <f t="shared" ca="1" si="100"/>
        <v>6.7670765223616209</v>
      </c>
      <c r="N270">
        <f t="shared" ca="1" si="101"/>
        <v>0.86727128666107323</v>
      </c>
      <c r="O270">
        <f t="shared" ca="1" si="102"/>
        <v>7.3857595425206792</v>
      </c>
      <c r="P270">
        <f t="shared" ca="1" si="103"/>
        <v>633.80336086968487</v>
      </c>
      <c r="Q270">
        <f t="shared" ca="1" si="104"/>
        <v>636.58365873002811</v>
      </c>
      <c r="R270">
        <f t="shared" ca="1" si="105"/>
        <v>1.4839965425134221E-2</v>
      </c>
      <c r="S270">
        <f t="shared" ca="1" si="106"/>
        <v>2.067101435725621</v>
      </c>
      <c r="T270">
        <f t="shared" ca="1" si="107"/>
        <v>42.032181045985091</v>
      </c>
      <c r="U270">
        <f t="shared" ca="1" si="128"/>
        <v>-1.4603155245708876E-2</v>
      </c>
      <c r="V270">
        <f t="shared" ca="1" si="129"/>
        <v>0</v>
      </c>
      <c r="W270">
        <f t="shared" ca="1" si="108"/>
        <v>7.6469677933611147</v>
      </c>
      <c r="X270">
        <f t="shared" ca="1" si="109"/>
        <v>39.764232525477794</v>
      </c>
      <c r="Y270">
        <f t="shared" ca="1" si="110"/>
        <v>1.9402926469252959</v>
      </c>
      <c r="Z270">
        <f t="shared" ca="1" si="111"/>
        <v>1.2569084532934651</v>
      </c>
      <c r="AA270">
        <f t="shared" ca="1" si="112"/>
        <v>640.14896779336107</v>
      </c>
      <c r="AB270">
        <f t="shared" ca="1" si="113"/>
        <v>640.22948863229897</v>
      </c>
      <c r="AC270">
        <f t="shared" ca="1" si="114"/>
        <v>1.4688140849271927E-4</v>
      </c>
      <c r="AD270">
        <f t="shared" ca="1" si="115"/>
        <v>0.14511907879146105</v>
      </c>
      <c r="AE270">
        <f t="shared" ca="1" si="116"/>
        <v>158.44160145036787</v>
      </c>
      <c r="AF270">
        <f t="shared" ca="1" si="117"/>
        <v>-6.7615858370118076E-6</v>
      </c>
      <c r="AG270">
        <f t="shared" ca="1" si="118"/>
        <v>1</v>
      </c>
      <c r="AH270">
        <f ca="1"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+99)&gt;=IFERROR(AE270,-1E+99)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>7.6469677933611147</v>
      </c>
      <c r="AI270">
        <f t="shared" ca="1" si="119"/>
        <v>640.14896779336107</v>
      </c>
      <c r="AJ270">
        <f t="shared" ca="1" si="120"/>
        <v>640.22948863229897</v>
      </c>
      <c r="AM270">
        <v>0</v>
      </c>
      <c r="AN270">
        <v>0</v>
      </c>
      <c r="AO270">
        <f t="shared" si="121"/>
        <v>0</v>
      </c>
      <c r="AP270">
        <f t="shared" si="130"/>
        <v>0</v>
      </c>
      <c r="AQ270">
        <f t="shared" ca="1" si="122"/>
        <v>0.14511907879146105</v>
      </c>
      <c r="AR270" t="str">
        <f t="shared" ca="1" si="123"/>
        <v>Subcritical</v>
      </c>
      <c r="AS270">
        <f t="shared" ca="1" si="124"/>
        <v>1.4688140849271927E-4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190</v>
      </c>
      <c r="I271">
        <v>5.7000000000000002E-2</v>
      </c>
      <c r="J271">
        <f t="shared" si="125"/>
        <v>1</v>
      </c>
      <c r="K271">
        <f t="shared" ca="1" si="126"/>
        <v>49.98</v>
      </c>
      <c r="L271">
        <f t="shared" ca="1" si="127"/>
        <v>1.301360869684927</v>
      </c>
      <c r="M271">
        <f t="shared" ca="1" si="100"/>
        <v>6.7670765223616209</v>
      </c>
      <c r="N271">
        <f t="shared" ca="1" si="101"/>
        <v>0.86727128666107323</v>
      </c>
      <c r="O271">
        <f t="shared" ca="1" si="102"/>
        <v>7.3857595425206792</v>
      </c>
      <c r="P271">
        <f t="shared" ca="1" si="103"/>
        <v>633.80286086968488</v>
      </c>
      <c r="Q271">
        <f t="shared" ca="1" si="104"/>
        <v>636.58315873002812</v>
      </c>
      <c r="R271">
        <f t="shared" ca="1" si="105"/>
        <v>1.4839965425134221E-2</v>
      </c>
      <c r="S271">
        <f t="shared" ca="1" si="106"/>
        <v>2.067101435725621</v>
      </c>
      <c r="T271">
        <f t="shared" ca="1" si="107"/>
        <v>42.032181045985091</v>
      </c>
      <c r="U271">
        <f t="shared" ca="1" si="128"/>
        <v>-1.4604093721914069E-2</v>
      </c>
      <c r="V271">
        <f t="shared" ca="1" si="129"/>
        <v>0</v>
      </c>
      <c r="W271">
        <f t="shared" ca="1" si="108"/>
        <v>7.6473115096145792</v>
      </c>
      <c r="X271">
        <f t="shared" ca="1" si="109"/>
        <v>39.766019849995814</v>
      </c>
      <c r="Y271">
        <f t="shared" ca="1" si="110"/>
        <v>1.9403147748892571</v>
      </c>
      <c r="Z271">
        <f t="shared" ca="1" si="111"/>
        <v>1.2568519602548369</v>
      </c>
      <c r="AA271">
        <f t="shared" ca="1" si="112"/>
        <v>640.14881150961457</v>
      </c>
      <c r="AB271">
        <f t="shared" ca="1" si="113"/>
        <v>640.22932511053182</v>
      </c>
      <c r="AC271">
        <f t="shared" ca="1" si="114"/>
        <v>1.46865972080789E-4</v>
      </c>
      <c r="AD271">
        <f t="shared" ca="1" si="115"/>
        <v>0.14510929511280604</v>
      </c>
      <c r="AE271">
        <f t="shared" ca="1" si="116"/>
        <v>158.45498154975732</v>
      </c>
      <c r="AF271">
        <f t="shared" ca="1" si="117"/>
        <v>-6.6582624640432186E-6</v>
      </c>
      <c r="AG271">
        <f t="shared" ca="1" si="118"/>
        <v>1</v>
      </c>
      <c r="AH271">
        <f ca="1"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+99)&gt;=IFERROR(AE271,-1E+99)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>7.6473115096145792</v>
      </c>
      <c r="AI271">
        <f t="shared" ca="1" si="119"/>
        <v>640.14881150961457</v>
      </c>
      <c r="AJ271">
        <f t="shared" ca="1" si="120"/>
        <v>640.22932511053182</v>
      </c>
      <c r="AM271">
        <v>0</v>
      </c>
      <c r="AN271">
        <v>0</v>
      </c>
      <c r="AO271">
        <f t="shared" si="121"/>
        <v>0</v>
      </c>
      <c r="AP271">
        <f t="shared" si="130"/>
        <v>0</v>
      </c>
      <c r="AQ271">
        <f t="shared" ca="1" si="122"/>
        <v>0.14510929511280604</v>
      </c>
      <c r="AR271" t="str">
        <f t="shared" ca="1" si="123"/>
        <v>Subcritical</v>
      </c>
      <c r="AS271">
        <f t="shared" ca="1" si="124"/>
        <v>1.46865972080789E-4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190</v>
      </c>
      <c r="I272">
        <v>5.7000000000000002E-2</v>
      </c>
      <c r="J272">
        <f t="shared" si="125"/>
        <v>1</v>
      </c>
      <c r="K272">
        <f t="shared" ca="1" si="126"/>
        <v>49.98</v>
      </c>
      <c r="L272">
        <f t="shared" ca="1" si="127"/>
        <v>1.301360869684927</v>
      </c>
      <c r="M272">
        <f t="shared" ca="1" si="100"/>
        <v>6.7670765223616209</v>
      </c>
      <c r="N272">
        <f t="shared" ca="1" si="101"/>
        <v>0.86727128666107323</v>
      </c>
      <c r="O272">
        <f t="shared" ca="1" si="102"/>
        <v>7.3857595425206792</v>
      </c>
      <c r="P272">
        <f t="shared" ca="1" si="103"/>
        <v>633.80236086968489</v>
      </c>
      <c r="Q272">
        <f t="shared" ca="1" si="104"/>
        <v>636.58265873002813</v>
      </c>
      <c r="R272">
        <f t="shared" ca="1" si="105"/>
        <v>1.4839965425134221E-2</v>
      </c>
      <c r="S272">
        <f t="shared" ca="1" si="106"/>
        <v>2.067101435725621</v>
      </c>
      <c r="T272">
        <f t="shared" ca="1" si="107"/>
        <v>42.032181045985091</v>
      </c>
      <c r="U272">
        <f t="shared" ca="1" si="128"/>
        <v>-1.4604093721914069E-2</v>
      </c>
      <c r="V272">
        <f t="shared" ca="1" si="129"/>
        <v>0</v>
      </c>
      <c r="W272">
        <f t="shared" ca="1" si="108"/>
        <v>7.6476553469655242</v>
      </c>
      <c r="X272">
        <f t="shared" ca="1" si="109"/>
        <v>39.76780780422073</v>
      </c>
      <c r="Y272">
        <f t="shared" ca="1" si="110"/>
        <v>1.9403369091641309</v>
      </c>
      <c r="Z272">
        <f t="shared" ca="1" si="111"/>
        <v>1.2567954523934157</v>
      </c>
      <c r="AA272">
        <f t="shared" ca="1" si="112"/>
        <v>640.14865534696548</v>
      </c>
      <c r="AB272">
        <f t="shared" ca="1" si="113"/>
        <v>640.22916170828842</v>
      </c>
      <c r="AC272">
        <f t="shared" ca="1" si="114"/>
        <v>1.4685053262244909E-4</v>
      </c>
      <c r="AD272">
        <f t="shared" ca="1" si="115"/>
        <v>0.14509950908704625</v>
      </c>
      <c r="AE272">
        <f t="shared" ca="1" si="116"/>
        <v>158.46836700374143</v>
      </c>
      <c r="AF272">
        <f t="shared" ca="1" si="117"/>
        <v>-6.6027915863742237E-6</v>
      </c>
      <c r="AG272">
        <f t="shared" ca="1" si="118"/>
        <v>1</v>
      </c>
      <c r="AH272">
        <f ca="1"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+99)&gt;=IFERROR(AE272,-1E+99)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>7.6476553469655242</v>
      </c>
      <c r="AI272">
        <f t="shared" ca="1" si="119"/>
        <v>640.14865534696548</v>
      </c>
      <c r="AJ272">
        <f t="shared" ca="1" si="120"/>
        <v>640.22916170828842</v>
      </c>
      <c r="AM272">
        <v>0</v>
      </c>
      <c r="AN272">
        <v>0</v>
      </c>
      <c r="AO272">
        <f t="shared" si="121"/>
        <v>0</v>
      </c>
      <c r="AP272">
        <f t="shared" si="130"/>
        <v>0</v>
      </c>
      <c r="AQ272">
        <f t="shared" ca="1" si="122"/>
        <v>0.14509950908704625</v>
      </c>
      <c r="AR272" t="str">
        <f t="shared" ca="1" si="123"/>
        <v>Subcritical</v>
      </c>
      <c r="AS272">
        <f t="shared" ca="1" si="124"/>
        <v>1.4685053262244909E-4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190</v>
      </c>
      <c r="I273">
        <v>5.7000000000000002E-2</v>
      </c>
      <c r="J273">
        <f t="shared" si="125"/>
        <v>1</v>
      </c>
      <c r="K273">
        <f t="shared" ca="1" si="126"/>
        <v>49.98</v>
      </c>
      <c r="L273">
        <f t="shared" ca="1" si="127"/>
        <v>1.301360869684927</v>
      </c>
      <c r="M273">
        <f t="shared" ca="1" si="100"/>
        <v>6.7670765223616209</v>
      </c>
      <c r="N273">
        <f t="shared" ca="1" si="101"/>
        <v>0.86727128666107323</v>
      </c>
      <c r="O273">
        <f t="shared" ca="1" si="102"/>
        <v>7.3857595425206792</v>
      </c>
      <c r="P273">
        <f t="shared" ca="1" si="103"/>
        <v>633.8018608696849</v>
      </c>
      <c r="Q273">
        <f t="shared" ca="1" si="104"/>
        <v>636.58215873002814</v>
      </c>
      <c r="R273">
        <f t="shared" ca="1" si="105"/>
        <v>1.4839965425134221E-2</v>
      </c>
      <c r="S273">
        <f t="shared" ca="1" si="106"/>
        <v>2.067101435725621</v>
      </c>
      <c r="T273">
        <f t="shared" ca="1" si="107"/>
        <v>42.032181045985091</v>
      </c>
      <c r="U273">
        <f t="shared" ca="1" si="128"/>
        <v>-1.4604093721914069E-2</v>
      </c>
      <c r="V273">
        <f t="shared" ca="1" si="129"/>
        <v>0</v>
      </c>
      <c r="W273">
        <f t="shared" ca="1" si="108"/>
        <v>7.6479992568131854</v>
      </c>
      <c r="X273">
        <f t="shared" ca="1" si="109"/>
        <v>39.769596135428564</v>
      </c>
      <c r="Y273">
        <f t="shared" ca="1" si="110"/>
        <v>1.9403590466201737</v>
      </c>
      <c r="Z273">
        <f t="shared" ca="1" si="111"/>
        <v>1.2567389377000875</v>
      </c>
      <c r="AA273">
        <f t="shared" ca="1" si="112"/>
        <v>640.14849925681312</v>
      </c>
      <c r="AB273">
        <f t="shared" ca="1" si="113"/>
        <v>640.22899837799207</v>
      </c>
      <c r="AC273">
        <f t="shared" ca="1" si="114"/>
        <v>1.4683509230157106E-4</v>
      </c>
      <c r="AD273">
        <f t="shared" ca="1" si="115"/>
        <v>0.14508972209817386</v>
      </c>
      <c r="AE273">
        <f t="shared" ca="1" si="116"/>
        <v>158.48175592084885</v>
      </c>
      <c r="AF273">
        <f t="shared" ca="1" si="117"/>
        <v>-6.5478358237669454E-6</v>
      </c>
      <c r="AG273">
        <f t="shared" ca="1" si="118"/>
        <v>1</v>
      </c>
      <c r="AH273">
        <f ca="1"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+99)&gt;=IFERROR(AE273,-1E+99)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>7.6479992568131854</v>
      </c>
      <c r="AI273">
        <f t="shared" ca="1" si="119"/>
        <v>640.14849925681312</v>
      </c>
      <c r="AJ273">
        <f t="shared" ca="1" si="120"/>
        <v>640.22899837799207</v>
      </c>
      <c r="AM273">
        <v>0</v>
      </c>
      <c r="AN273">
        <v>0</v>
      </c>
      <c r="AO273">
        <f t="shared" si="121"/>
        <v>0</v>
      </c>
      <c r="AP273">
        <f t="shared" si="130"/>
        <v>0</v>
      </c>
      <c r="AQ273">
        <f t="shared" ca="1" si="122"/>
        <v>0.14508972209817386</v>
      </c>
      <c r="AR273" t="str">
        <f t="shared" ca="1" si="123"/>
        <v>Subcritical</v>
      </c>
      <c r="AS273">
        <f t="shared" ca="1" si="124"/>
        <v>1.4683509230157106E-4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190</v>
      </c>
      <c r="I274">
        <v>0</v>
      </c>
      <c r="J274">
        <f t="shared" si="125"/>
        <v>1</v>
      </c>
      <c r="K274">
        <f t="shared" ca="1" si="126"/>
        <v>49.98</v>
      </c>
      <c r="L274">
        <f t="shared" ca="1" si="127"/>
        <v>1.301360869684927</v>
      </c>
      <c r="M274">
        <f t="shared" ca="1" si="100"/>
        <v>6.7670765223616209</v>
      </c>
      <c r="N274">
        <f t="shared" ca="1" si="101"/>
        <v>0.86727128666107323</v>
      </c>
      <c r="O274">
        <f t="shared" ca="1" si="102"/>
        <v>7.3857595425206792</v>
      </c>
      <c r="P274">
        <f t="shared" ca="1" si="103"/>
        <v>633.80136086968491</v>
      </c>
      <c r="Q274">
        <f t="shared" ca="1" si="104"/>
        <v>636.58165873002815</v>
      </c>
      <c r="R274">
        <f t="shared" ca="1" si="105"/>
        <v>1.4839965425134221E-2</v>
      </c>
      <c r="S274">
        <f t="shared" ca="1" si="106"/>
        <v>2.067101435725621</v>
      </c>
      <c r="T274">
        <f t="shared" ca="1" si="107"/>
        <v>42.032181045985091</v>
      </c>
      <c r="U274">
        <f t="shared" ca="1" si="128"/>
        <v>-1.4339965425165246E-2</v>
      </c>
      <c r="V274">
        <f t="shared" ca="1" si="129"/>
        <v>0</v>
      </c>
      <c r="W274">
        <f t="shared" ca="1" si="108"/>
        <v>7.6483510035047537</v>
      </c>
      <c r="X274">
        <f t="shared" ca="1" si="109"/>
        <v>39.771425218224721</v>
      </c>
      <c r="Y274">
        <f t="shared" ca="1" si="110"/>
        <v>1.9403816869964545</v>
      </c>
      <c r="Z274">
        <f t="shared" ca="1" si="111"/>
        <v>1.2566811404359062</v>
      </c>
      <c r="AA274">
        <f t="shared" ca="1" si="112"/>
        <v>640.14835100350479</v>
      </c>
      <c r="AB274">
        <f t="shared" ca="1" si="113"/>
        <v>640.22884272056535</v>
      </c>
      <c r="AC274">
        <f t="shared" ca="1" si="114"/>
        <v>1.468193026094317E-4</v>
      </c>
      <c r="AD274">
        <f t="shared" ca="1" si="115"/>
        <v>0.14507971322640606</v>
      </c>
      <c r="AE274">
        <f t="shared" ca="1" si="116"/>
        <v>158.49545060082912</v>
      </c>
      <c r="AF274">
        <f t="shared" ca="1" si="117"/>
        <v>-6.2005145764487679E-6</v>
      </c>
      <c r="AG274">
        <f t="shared" ca="1" si="118"/>
        <v>1</v>
      </c>
      <c r="AH274">
        <f ca="1"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+99)&gt;=IFERROR(AE274,-1E+99)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>7.6483510035047537</v>
      </c>
      <c r="AI274">
        <f t="shared" ca="1" si="119"/>
        <v>640.14835100350479</v>
      </c>
      <c r="AJ274">
        <f t="shared" ca="1" si="120"/>
        <v>640.22884272056535</v>
      </c>
      <c r="AM274">
        <v>0</v>
      </c>
      <c r="AN274">
        <v>0</v>
      </c>
      <c r="AO274">
        <f t="shared" si="121"/>
        <v>0</v>
      </c>
      <c r="AP274">
        <f t="shared" si="130"/>
        <v>0</v>
      </c>
      <c r="AQ274">
        <f t="shared" ca="1" si="122"/>
        <v>0.14507971322640606</v>
      </c>
      <c r="AR274" t="str">
        <f t="shared" ca="1" si="123"/>
        <v>Subcritical</v>
      </c>
      <c r="AS274">
        <f t="shared" ca="1" si="124"/>
        <v>1.468193026094317E-4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190</v>
      </c>
      <c r="I275">
        <v>5.7000000000000002E-2</v>
      </c>
      <c r="J275">
        <f t="shared" si="125"/>
        <v>1</v>
      </c>
      <c r="K275">
        <f t="shared" ca="1" si="126"/>
        <v>49.98</v>
      </c>
      <c r="L275">
        <f t="shared" ca="1" si="127"/>
        <v>1.301360869684927</v>
      </c>
      <c r="M275">
        <f t="shared" ca="1" si="100"/>
        <v>6.7670765223616209</v>
      </c>
      <c r="N275">
        <f t="shared" ca="1" si="101"/>
        <v>0.86727128666107323</v>
      </c>
      <c r="O275">
        <f t="shared" ca="1" si="102"/>
        <v>7.3857595425206792</v>
      </c>
      <c r="P275">
        <f t="shared" ca="1" si="103"/>
        <v>633.80086086968493</v>
      </c>
      <c r="Q275">
        <f t="shared" ca="1" si="104"/>
        <v>636.58115873002816</v>
      </c>
      <c r="R275">
        <f t="shared" ca="1" si="105"/>
        <v>1.4839965425134221E-2</v>
      </c>
      <c r="S275">
        <f t="shared" ca="1" si="106"/>
        <v>2.067101435725621</v>
      </c>
      <c r="T275">
        <f t="shared" ca="1" si="107"/>
        <v>42.032181045985091</v>
      </c>
      <c r="U275">
        <f t="shared" ca="1" si="128"/>
        <v>-1.4604093721914069E-2</v>
      </c>
      <c r="V275">
        <f t="shared" ca="1" si="129"/>
        <v>0</v>
      </c>
      <c r="W275">
        <f t="shared" ca="1" si="108"/>
        <v>7.6486953638297264</v>
      </c>
      <c r="X275">
        <f t="shared" ca="1" si="109"/>
        <v>39.773215891914582</v>
      </c>
      <c r="Y275">
        <f t="shared" ca="1" si="110"/>
        <v>1.9404038504395622</v>
      </c>
      <c r="Z275">
        <f t="shared" ca="1" si="111"/>
        <v>1.2566245620123551</v>
      </c>
      <c r="AA275">
        <f t="shared" ca="1" si="112"/>
        <v>640.1481953638297</v>
      </c>
      <c r="AB275">
        <f t="shared" ca="1" si="113"/>
        <v>640.22867983324113</v>
      </c>
      <c r="AC275">
        <f t="shared" ca="1" si="114"/>
        <v>1.468038469108065E-4</v>
      </c>
      <c r="AD275">
        <f t="shared" ca="1" si="115"/>
        <v>0.14506991564672278</v>
      </c>
      <c r="AE275">
        <f t="shared" ca="1" si="116"/>
        <v>158.50885835423887</v>
      </c>
      <c r="AF275">
        <f t="shared" ca="1" si="117"/>
        <v>-5.4987224302749382E-6</v>
      </c>
      <c r="AG275">
        <f t="shared" ca="1" si="118"/>
        <v>1</v>
      </c>
      <c r="AH275">
        <f ca="1"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+99)&gt;=IFERROR(AE275,-1E+99)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>7.6486953638297264</v>
      </c>
      <c r="AI275">
        <f t="shared" ca="1" si="119"/>
        <v>640.1481953638297</v>
      </c>
      <c r="AJ275">
        <f t="shared" ca="1" si="120"/>
        <v>640.22867983324113</v>
      </c>
      <c r="AM275">
        <v>0</v>
      </c>
      <c r="AN275">
        <v>0</v>
      </c>
      <c r="AO275">
        <f t="shared" si="121"/>
        <v>0</v>
      </c>
      <c r="AP275">
        <f t="shared" si="130"/>
        <v>0</v>
      </c>
      <c r="AQ275">
        <f t="shared" ca="1" si="122"/>
        <v>0.14506991564672278</v>
      </c>
      <c r="AR275" t="str">
        <f t="shared" ca="1" si="123"/>
        <v>Subcritical</v>
      </c>
      <c r="AS275">
        <f t="shared" ca="1" si="124"/>
        <v>1.468038469108065E-4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190</v>
      </c>
      <c r="I276">
        <v>5.7000000000000002E-2</v>
      </c>
      <c r="J276">
        <f t="shared" si="125"/>
        <v>1.0010000000000048</v>
      </c>
      <c r="K276">
        <f t="shared" ca="1" si="126"/>
        <v>49.98</v>
      </c>
      <c r="L276">
        <f t="shared" ca="1" si="127"/>
        <v>1.301360869684927</v>
      </c>
      <c r="M276">
        <f t="shared" ca="1" si="100"/>
        <v>6.7670765223616209</v>
      </c>
      <c r="N276">
        <f t="shared" ca="1" si="101"/>
        <v>0.86727128666107323</v>
      </c>
      <c r="O276">
        <f t="shared" ca="1" si="102"/>
        <v>7.3857595425206792</v>
      </c>
      <c r="P276">
        <f t="shared" ca="1" si="103"/>
        <v>633.80036086968494</v>
      </c>
      <c r="Q276">
        <f t="shared" ca="1" si="104"/>
        <v>636.58065873002818</v>
      </c>
      <c r="R276">
        <f t="shared" ca="1" si="105"/>
        <v>1.4839965425134221E-2</v>
      </c>
      <c r="S276">
        <f t="shared" ca="1" si="106"/>
        <v>2.067101435725621</v>
      </c>
      <c r="T276">
        <f t="shared" ca="1" si="107"/>
        <v>42.032181045985091</v>
      </c>
      <c r="U276">
        <f t="shared" ca="1" si="128"/>
        <v>-1.461893368730216E-2</v>
      </c>
      <c r="V276">
        <f t="shared" ca="1" si="129"/>
        <v>0</v>
      </c>
      <c r="W276">
        <f t="shared" ca="1" si="108"/>
        <v>7.6490403083953673</v>
      </c>
      <c r="X276">
        <f t="shared" ca="1" si="109"/>
        <v>39.77500960365591</v>
      </c>
      <c r="Y276">
        <f t="shared" ca="1" si="110"/>
        <v>1.9404260499919554</v>
      </c>
      <c r="Z276">
        <f t="shared" ca="1" si="111"/>
        <v>1.2565678927053257</v>
      </c>
      <c r="AA276">
        <f t="shared" ca="1" si="112"/>
        <v>640.14804030839537</v>
      </c>
      <c r="AB276">
        <f t="shared" ca="1" si="113"/>
        <v>640.22851751884275</v>
      </c>
      <c r="AC276">
        <f t="shared" ca="1" si="114"/>
        <v>1.4678836739405286E-4</v>
      </c>
      <c r="AD276">
        <f t="shared" ca="1" si="115"/>
        <v>0.1450601025500107</v>
      </c>
      <c r="AE276">
        <f t="shared" ca="1" si="116"/>
        <v>158.52228949942966</v>
      </c>
      <c r="AF276">
        <f t="shared" ca="1" si="117"/>
        <v>-4.9801011527961236E-6</v>
      </c>
      <c r="AG276">
        <f t="shared" ca="1" si="118"/>
        <v>1</v>
      </c>
      <c r="AH276">
        <f ca="1"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+99)&gt;=IFERROR(AE276,-1E+99)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>7.6490403083953673</v>
      </c>
      <c r="AI276">
        <f t="shared" ca="1" si="119"/>
        <v>640.14804030839537</v>
      </c>
      <c r="AJ276">
        <f t="shared" ca="1" si="120"/>
        <v>640.22851751884275</v>
      </c>
      <c r="AM276">
        <v>0</v>
      </c>
      <c r="AN276">
        <v>0</v>
      </c>
      <c r="AO276">
        <f t="shared" si="121"/>
        <v>0</v>
      </c>
      <c r="AP276">
        <f t="shared" si="130"/>
        <v>0</v>
      </c>
      <c r="AQ276">
        <f t="shared" ca="1" si="122"/>
        <v>0.1450601025500107</v>
      </c>
      <c r="AR276" t="str">
        <f t="shared" ca="1" si="123"/>
        <v>Subcritical</v>
      </c>
      <c r="AS276">
        <f t="shared" ca="1" si="124"/>
        <v>1.4678836739405286E-4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190</v>
      </c>
      <c r="I277">
        <v>3.0000000000000001E-3</v>
      </c>
      <c r="J277">
        <f t="shared" si="125"/>
        <v>1</v>
      </c>
      <c r="K277">
        <f t="shared" ca="1" si="126"/>
        <v>49.98</v>
      </c>
      <c r="L277">
        <f t="shared" ca="1" si="127"/>
        <v>1.301360869684927</v>
      </c>
      <c r="M277">
        <f t="shared" ca="1" si="100"/>
        <v>6.7670765223616209</v>
      </c>
      <c r="N277">
        <f t="shared" ca="1" si="101"/>
        <v>0.86727128666107323</v>
      </c>
      <c r="O277">
        <f t="shared" ca="1" si="102"/>
        <v>7.3857595425206792</v>
      </c>
      <c r="P277">
        <f t="shared" ca="1" si="103"/>
        <v>633.79986086968495</v>
      </c>
      <c r="Q277">
        <f t="shared" ca="1" si="104"/>
        <v>636.58015873002819</v>
      </c>
      <c r="R277">
        <f t="shared" ca="1" si="105"/>
        <v>1.4839965425134221E-2</v>
      </c>
      <c r="S277">
        <f t="shared" ca="1" si="106"/>
        <v>2.067101435725621</v>
      </c>
      <c r="T277">
        <f t="shared" ca="1" si="107"/>
        <v>42.032181045985091</v>
      </c>
      <c r="U277">
        <f t="shared" ca="1" si="128"/>
        <v>-1.4353866914461832E-2</v>
      </c>
      <c r="V277">
        <f t="shared" ca="1" si="129"/>
        <v>0</v>
      </c>
      <c r="W277">
        <f t="shared" ca="1" si="108"/>
        <v>7.6493932946392986</v>
      </c>
      <c r="X277">
        <f t="shared" ca="1" si="109"/>
        <v>39.776845132124357</v>
      </c>
      <c r="Y277">
        <f t="shared" ca="1" si="110"/>
        <v>1.9404487655346725</v>
      </c>
      <c r="Z277">
        <f t="shared" ca="1" si="111"/>
        <v>1.2565099075601505</v>
      </c>
      <c r="AA277">
        <f t="shared" ca="1" si="112"/>
        <v>640.14789329463929</v>
      </c>
      <c r="AB277">
        <f t="shared" ca="1" si="113"/>
        <v>640.22836307791135</v>
      </c>
      <c r="AC277">
        <f t="shared" ca="1" si="114"/>
        <v>1.4677252949424723E-4</v>
      </c>
      <c r="AD277">
        <f t="shared" ca="1" si="115"/>
        <v>0.145050061826246</v>
      </c>
      <c r="AE277">
        <f t="shared" ca="1" si="116"/>
        <v>158.53603443184156</v>
      </c>
      <c r="AF277">
        <f t="shared" ca="1" si="117"/>
        <v>-5.0620059255379601E-6</v>
      </c>
      <c r="AG277">
        <f t="shared" ca="1" si="118"/>
        <v>1</v>
      </c>
      <c r="AH277">
        <f ca="1"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+99)&gt;=IFERROR(AE277,-1E+99)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>7.6493932946392986</v>
      </c>
      <c r="AI277">
        <f t="shared" ca="1" si="119"/>
        <v>640.14789329463929</v>
      </c>
      <c r="AJ277">
        <f t="shared" ca="1" si="120"/>
        <v>640.22836307791135</v>
      </c>
      <c r="AM277">
        <v>0</v>
      </c>
      <c r="AN277">
        <v>0</v>
      </c>
      <c r="AO277">
        <f t="shared" si="121"/>
        <v>0</v>
      </c>
      <c r="AP277">
        <f t="shared" si="130"/>
        <v>0</v>
      </c>
      <c r="AQ277">
        <f t="shared" ca="1" si="122"/>
        <v>0.145050061826246</v>
      </c>
      <c r="AR277" t="str">
        <f t="shared" ca="1" si="123"/>
        <v>Subcritical</v>
      </c>
      <c r="AS277">
        <f t="shared" ca="1" si="124"/>
        <v>1.4677252949424723E-4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190</v>
      </c>
      <c r="I278">
        <v>0.06</v>
      </c>
      <c r="J278">
        <f t="shared" si="125"/>
        <v>0.99899999999999523</v>
      </c>
      <c r="K278">
        <f t="shared" ca="1" si="126"/>
        <v>49.98</v>
      </c>
      <c r="L278">
        <f t="shared" ca="1" si="127"/>
        <v>1.301360869684927</v>
      </c>
      <c r="M278">
        <f t="shared" ref="M278:M341" ca="1" si="131">((F278)+(G278)*(L278))*(L278)</f>
        <v>6.7670765223616209</v>
      </c>
      <c r="N278">
        <f t="shared" ref="N278:N341" ca="1" si="132">(((F278)+(G278)*(L278))*(L278))/MAX((F278)+2*(L278)*SQRT(1+(G278)^2),0.000001)</f>
        <v>0.86727128666107323</v>
      </c>
      <c r="O278">
        <f t="shared" ref="O278:O341" ca="1" si="133">ABS(K278)/MAX(((F278)+(G278)*(L278))*(L278),0.000001)</f>
        <v>7.3857595425206792</v>
      </c>
      <c r="P278">
        <f t="shared" ref="P278:P341" ca="1" si="134">E278+L278</f>
        <v>633.79936086968496</v>
      </c>
      <c r="Q278">
        <f t="shared" ref="Q278:Q341" ca="1" si="135">P278+((ABS(K278)/MAX(((F278)+(G278)*(L278))*(L278),0.000001))^2)/(2*$I$5)</f>
        <v>636.5796587300282</v>
      </c>
      <c r="R278">
        <f t="shared" ref="R278:R341" ca="1" si="136">((ABS(K278)*$D$6)/(MAX(((F278)+(G278)*(L278))*(L278),0.000001)*MAX(((((F278)+(G278)*(L278))*(L278))/MAX((F278)+2*(L278)*SQRT(1+(G278)^2),0.000001))^(2/3),0.000001)))^2</f>
        <v>1.4839965425134221E-2</v>
      </c>
      <c r="S278">
        <f t="shared" ref="S278:S341" ca="1" si="137">ABS(ABS(K278)/MAX(((F278)+(G278)*(L278))*(L278),0.000001))/SQRT($I$5*MAX((((F278)+(G278)*(L278))*(L278))/MAX((F278)+2*(G278)*(L278),0.000001),0.000001))</f>
        <v>2.067101435725621</v>
      </c>
      <c r="T278">
        <f t="shared" ref="T278:T341" ca="1" si="138">((F278)*(L278)^2)/2+(G278)*(L278)^3/3+(ABS(K278)^2)/($I$5*MAX(((F278)+(G278)*(L278))*(L278),0.000001))</f>
        <v>42.032181045985091</v>
      </c>
      <c r="U278">
        <f t="shared" ca="1" si="128"/>
        <v>-1.4603155245822563E-2</v>
      </c>
      <c r="V278">
        <f t="shared" ca="1" si="129"/>
        <v>0</v>
      </c>
      <c r="W278">
        <f t="shared" ref="W278:W341" ca="1" si="139"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>7.649738599900699</v>
      </c>
      <c r="X278">
        <f t="shared" ref="X278:X341" ca="1" si="140">((F278)+(G278)*(W278))*(W278)</f>
        <v>39.778640719483633</v>
      </c>
      <c r="Y278">
        <f t="shared" ref="Y278:Y341" ca="1" si="141">(((F278)+(G278)*(W278))*(W278))/MAX((F278)+2*(W278)*SQRT(1+(G278)^2),0.000001)</f>
        <v>1.9404709852731763</v>
      </c>
      <c r="Z278">
        <f t="shared" ref="Z278:Z341" ca="1" si="142">ABS(K278)/MAX(((F278)+(G278)*(W278))*(W278),0.000001)</f>
        <v>1.2564531893499247</v>
      </c>
      <c r="AA278">
        <f t="shared" ref="AA278:AA341" ca="1" si="143">E278+W278</f>
        <v>640.14773859990078</v>
      </c>
      <c r="AB278">
        <f t="shared" ref="AB278:AB341" ca="1" si="144">AA278+((ABS(K278)/MAX(((F278)+(G278)*(W278))*(W278),0.000001))^2)/(2*$I$5)</f>
        <v>640.22820111860756</v>
      </c>
      <c r="AC278">
        <f t="shared" ref="AC278:AC341" ca="1" si="145">((ABS(K278)*$D$6)/(MAX(((F278)+(G278)*(W278))*(W278),0.000001)*MAX(((((F278)+(G278)*(W278))*(W278))/MAX((F278)+2*(W278)*SQRT(1+(G278)^2),0.000001))^(2/3),0.000001)))^2</f>
        <v>1.4675703866407091E-4</v>
      </c>
      <c r="AD278">
        <f t="shared" ref="AD278:AD341" ca="1" si="146">ABS(ABS(K278)/MAX(((F278)+(G278)*(W278))*(W278),0.000001))/SQRT($I$5*MAX((((F278)+(G278)*(W278))*(W278))/MAX((F278)+2*(G278)*(W278),0.000001),0.000001))</f>
        <v>0.14504024070942556</v>
      </c>
      <c r="AE278">
        <f t="shared" ref="AE278:AE341" ca="1" si="147">((F278)*(W278)^2)/2+(G278)*(W278)^3/3+(ABS(K278)^2)/($I$5*MAX(((F278)+(G278)*(W278))*(W278),0.000001))</f>
        <v>158.54948092775365</v>
      </c>
      <c r="AF278">
        <f t="shared" ref="AF278:AF341" ca="1" si="148">IF($D$20=0,0,IFERROR(AB279+(((AC278+AC279)/2)*J279)+(IF(Z278&gt;Z279,$D$8*((Z278^2-Z279^2)/(2*$I$5)),$D$9*((Z279^2-Z278^2)/(2*$I$5)))+($D$10*(ABS(I279)/90)*(MAX(Z278^2,Z279^2)/(2*$I$5))))-AB278,0))</f>
        <v>-5.3734378298031515E-6</v>
      </c>
      <c r="AG278">
        <f t="shared" ref="AG278:AG341" ca="1" si="149">IF($D$20=0,1,IFERROR(IF(ROUND(AD278,3)=1,1,IF(AND(ABS(AF278)&lt;$D$19,AD278&lt;1),1,0)),0))</f>
        <v>1</v>
      </c>
      <c r="AH278">
        <f ca="1"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+99)&gt;=IFERROR(AE278,-1E+99)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>7.649738599900699</v>
      </c>
      <c r="AI278">
        <f t="shared" ref="AI278:AI341" ca="1" si="150">E278+AH278</f>
        <v>640.14773859990078</v>
      </c>
      <c r="AJ278">
        <f t="shared" ref="AJ278:AJ341" ca="1" si="151">AI278+((ABS(K278)/MAX(((F278)+(G278)*(AH278))*(AH278),0.000001))^2)/(2*$I$5)</f>
        <v>640.22820111860756</v>
      </c>
      <c r="AM278">
        <v>0</v>
      </c>
      <c r="AN278">
        <v>0</v>
      </c>
      <c r="AO278">
        <f t="shared" ref="AO278:AO341" si="152">AM278+AN278</f>
        <v>0</v>
      </c>
      <c r="AP278">
        <f t="shared" si="130"/>
        <v>0</v>
      </c>
      <c r="AQ278">
        <f t="shared" ref="AQ278:AQ341" ca="1" si="153">ABS(ABS(K278)/MAX(((F278)+(G278)*(AH278))*(AH278),0.000001))/SQRT($I$5*MAX((((F278)+(G278)*(AH278))*(AH278))/MAX((F278)+2*(G278)*(AH278),0.000001),0.000001))</f>
        <v>0.14504024070942556</v>
      </c>
      <c r="AR278" t="str">
        <f t="shared" ref="AR278:AR341" ca="1" si="154">IF(AQ278&lt;1,"Subcritical","Supercritical")</f>
        <v>Subcritical</v>
      </c>
      <c r="AS278">
        <f t="shared" ref="AS278:AS341" ca="1" si="155">((ABS(K278)*$D$6)/(MAX(((F278)+(G278)*(AH278))*(AH278),0.000001)*MAX(((((F278)+(G278)*(AH278))*(AH278))/MAX((F278)+2*(AH278)*SQRT(1+(G278)^2),0.000001))^(2/3),0.000001)))^2</f>
        <v>1.4675703866407091E-4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190</v>
      </c>
      <c r="I279">
        <v>5.7000000000000002E-2</v>
      </c>
      <c r="J279">
        <f t="shared" ref="J279:J342" si="156">B279-B278</f>
        <v>1.0000000000000142</v>
      </c>
      <c r="K279">
        <f t="shared" ref="K279:K342" ca="1" si="157">MAX(0,K278-AO278)</f>
        <v>49.98</v>
      </c>
      <c r="L279">
        <f t="shared" ref="L279:L342" ca="1" si="158"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>1.301360869684927</v>
      </c>
      <c r="M279">
        <f t="shared" ca="1" si="131"/>
        <v>6.7670765223616209</v>
      </c>
      <c r="N279">
        <f t="shared" ca="1" si="132"/>
        <v>0.86727128666107323</v>
      </c>
      <c r="O279">
        <f t="shared" ca="1" si="133"/>
        <v>7.3857595425206792</v>
      </c>
      <c r="P279">
        <f t="shared" ca="1" si="134"/>
        <v>633.79886086968486</v>
      </c>
      <c r="Q279">
        <f t="shared" ca="1" si="135"/>
        <v>636.5791587300281</v>
      </c>
      <c r="R279">
        <f t="shared" ca="1" si="136"/>
        <v>1.4839965425134221E-2</v>
      </c>
      <c r="S279">
        <f t="shared" ca="1" si="137"/>
        <v>2.067101435725621</v>
      </c>
      <c r="T279">
        <f t="shared" ca="1" si="138"/>
        <v>42.032181045985091</v>
      </c>
      <c r="U279">
        <f t="shared" ref="U279:U342" ca="1" si="159">IF($D$20=0,0,IFERROR(Q278-(((R278+R279)/2)*J279)-(IF(O278&gt;O279,$D$8*((O278^2-O279^2)/(2*$I$5)),$D$9*((O279^2-O278^2)/(2*$I$5)))+($D$10*(ABS(I279)/90)*(MAX(O278^2,O279^2)/(2*$I$5))))-Q279,0))</f>
        <v>-1.4604093721800382E-2</v>
      </c>
      <c r="V279">
        <f t="shared" ref="V279:V342" ca="1" si="160">IF($D$20=0,1,IFERROR(IF(ROUND(S279,3)=1,1,IF(AND(ABS(U279)&lt;$D$19,S279&gt;1),1,0)),0))</f>
        <v>0</v>
      </c>
      <c r="W279">
        <f t="shared" ca="1" si="139"/>
        <v>7.6500838630433421</v>
      </c>
      <c r="X279">
        <f t="shared" ca="1" si="140"/>
        <v>39.780436087825379</v>
      </c>
      <c r="Y279">
        <f t="shared" ca="1" si="141"/>
        <v>1.9404932008046132</v>
      </c>
      <c r="Z279">
        <f t="shared" ca="1" si="142"/>
        <v>1.2563964831772205</v>
      </c>
      <c r="AA279">
        <f t="shared" ca="1" si="143"/>
        <v>640.14758386304334</v>
      </c>
      <c r="AB279">
        <f t="shared" ca="1" si="144"/>
        <v>640.22803911905453</v>
      </c>
      <c r="AC279">
        <f t="shared" ca="1" si="145"/>
        <v>1.4674155213249913E-4</v>
      </c>
      <c r="AD279">
        <f t="shared" ca="1" si="146"/>
        <v>0.1450304218985751</v>
      </c>
      <c r="AE279">
        <f t="shared" ca="1" si="147"/>
        <v>158.56292642951772</v>
      </c>
      <c r="AF279">
        <f t="shared" ca="1" si="148"/>
        <v>-5.4884638984731282E-6</v>
      </c>
      <c r="AG279">
        <f t="shared" ca="1" si="149"/>
        <v>1</v>
      </c>
      <c r="AH279">
        <f ca="1"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+99)&gt;=IFERROR(AE279,-1E+99)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>7.6500838630433421</v>
      </c>
      <c r="AI279">
        <f t="shared" ca="1" si="150"/>
        <v>640.14758386304334</v>
      </c>
      <c r="AJ279">
        <f t="shared" ca="1" si="151"/>
        <v>640.22803911905453</v>
      </c>
      <c r="AM279">
        <v>0</v>
      </c>
      <c r="AN279">
        <v>0</v>
      </c>
      <c r="AO279">
        <f t="shared" si="152"/>
        <v>0</v>
      </c>
      <c r="AP279">
        <f t="shared" ref="AP279:AP342" si="161">AP278+AO279</f>
        <v>0</v>
      </c>
      <c r="AQ279">
        <f t="shared" ca="1" si="153"/>
        <v>0.1450304218985751</v>
      </c>
      <c r="AR279" t="str">
        <f t="shared" ca="1" si="154"/>
        <v>Subcritical</v>
      </c>
      <c r="AS279">
        <f t="shared" ca="1" si="155"/>
        <v>1.4674155213249913E-4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190</v>
      </c>
      <c r="I280">
        <v>5.7000000000000002E-2</v>
      </c>
      <c r="J280">
        <f t="shared" si="156"/>
        <v>1</v>
      </c>
      <c r="K280">
        <f t="shared" ca="1" si="157"/>
        <v>49.98</v>
      </c>
      <c r="L280">
        <f t="shared" ca="1" si="158"/>
        <v>1.301360869684927</v>
      </c>
      <c r="M280">
        <f t="shared" ca="1" si="131"/>
        <v>6.7670765223616209</v>
      </c>
      <c r="N280">
        <f t="shared" ca="1" si="132"/>
        <v>0.86727128666107323</v>
      </c>
      <c r="O280">
        <f t="shared" ca="1" si="133"/>
        <v>7.3857595425206792</v>
      </c>
      <c r="P280">
        <f t="shared" ca="1" si="134"/>
        <v>633.79836086968487</v>
      </c>
      <c r="Q280">
        <f t="shared" ca="1" si="135"/>
        <v>636.57865873002811</v>
      </c>
      <c r="R280">
        <f t="shared" ca="1" si="136"/>
        <v>1.4839965425134221E-2</v>
      </c>
      <c r="S280">
        <f t="shared" ca="1" si="137"/>
        <v>2.067101435725621</v>
      </c>
      <c r="T280">
        <f t="shared" ca="1" si="138"/>
        <v>42.032181045985091</v>
      </c>
      <c r="U280">
        <f t="shared" ca="1" si="159"/>
        <v>-1.4604093721914069E-2</v>
      </c>
      <c r="V280">
        <f t="shared" ca="1" si="160"/>
        <v>0</v>
      </c>
      <c r="W280">
        <f t="shared" ca="1" si="139"/>
        <v>7.6504290247819196</v>
      </c>
      <c r="X280">
        <f t="shared" ca="1" si="140"/>
        <v>39.782230928865985</v>
      </c>
      <c r="Y280">
        <f t="shared" ca="1" si="141"/>
        <v>1.9405154083154272</v>
      </c>
      <c r="Z280">
        <f t="shared" ca="1" si="142"/>
        <v>1.2563397987751992</v>
      </c>
      <c r="AA280">
        <f t="shared" ca="1" si="143"/>
        <v>640.1474290247819</v>
      </c>
      <c r="AB280">
        <f t="shared" ca="1" si="144"/>
        <v>640.22787702121343</v>
      </c>
      <c r="AC280">
        <f t="shared" ca="1" si="145"/>
        <v>1.4672607255673765E-4</v>
      </c>
      <c r="AD280">
        <f t="shared" ca="1" si="146"/>
        <v>0.14502060707882192</v>
      </c>
      <c r="AE280">
        <f t="shared" ca="1" si="147"/>
        <v>158.57636862799362</v>
      </c>
      <c r="AF280">
        <f t="shared" ca="1" si="148"/>
        <v>-5.5285881899180822E-6</v>
      </c>
      <c r="AG280">
        <f t="shared" ca="1" si="149"/>
        <v>1</v>
      </c>
      <c r="AH280">
        <f ca="1"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+99)&gt;=IFERROR(AE280,-1E+99)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>7.6504290247819196</v>
      </c>
      <c r="AI280">
        <f t="shared" ca="1" si="150"/>
        <v>640.1474290247819</v>
      </c>
      <c r="AJ280">
        <f t="shared" ca="1" si="151"/>
        <v>640.22787702121343</v>
      </c>
      <c r="AM280">
        <v>0</v>
      </c>
      <c r="AN280">
        <v>0</v>
      </c>
      <c r="AO280">
        <f t="shared" si="152"/>
        <v>0</v>
      </c>
      <c r="AP280">
        <f t="shared" si="161"/>
        <v>0</v>
      </c>
      <c r="AQ280">
        <f t="shared" ca="1" si="153"/>
        <v>0.14502060707882192</v>
      </c>
      <c r="AR280" t="str">
        <f t="shared" ca="1" si="154"/>
        <v>Subcritical</v>
      </c>
      <c r="AS280">
        <f t="shared" ca="1" si="155"/>
        <v>1.4672607255673765E-4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190</v>
      </c>
      <c r="I281">
        <v>5.7000000000000002E-2</v>
      </c>
      <c r="J281">
        <f t="shared" si="156"/>
        <v>1</v>
      </c>
      <c r="K281">
        <f t="shared" ca="1" si="157"/>
        <v>49.98</v>
      </c>
      <c r="L281">
        <f t="shared" ca="1" si="158"/>
        <v>1.301360869684927</v>
      </c>
      <c r="M281">
        <f t="shared" ca="1" si="131"/>
        <v>6.7670765223616209</v>
      </c>
      <c r="N281">
        <f t="shared" ca="1" si="132"/>
        <v>0.86727128666107323</v>
      </c>
      <c r="O281">
        <f t="shared" ca="1" si="133"/>
        <v>7.3857595425206792</v>
      </c>
      <c r="P281">
        <f t="shared" ca="1" si="134"/>
        <v>633.79786086968488</v>
      </c>
      <c r="Q281">
        <f t="shared" ca="1" si="135"/>
        <v>636.57815873002812</v>
      </c>
      <c r="R281">
        <f t="shared" ca="1" si="136"/>
        <v>1.4839965425134221E-2</v>
      </c>
      <c r="S281">
        <f t="shared" ca="1" si="137"/>
        <v>2.067101435725621</v>
      </c>
      <c r="T281">
        <f t="shared" ca="1" si="138"/>
        <v>42.032181045985091</v>
      </c>
      <c r="U281">
        <f t="shared" ca="1" si="159"/>
        <v>-1.4604093721914069E-2</v>
      </c>
      <c r="V281">
        <f t="shared" ca="1" si="160"/>
        <v>0</v>
      </c>
      <c r="W281">
        <f t="shared" ca="1" si="139"/>
        <v>7.6507741584654365</v>
      </c>
      <c r="X281">
        <f t="shared" ca="1" si="140"/>
        <v>39.784025624020273</v>
      </c>
      <c r="Y281">
        <f t="shared" ca="1" si="141"/>
        <v>1.9405376125258442</v>
      </c>
      <c r="Z281">
        <f t="shared" ca="1" si="142"/>
        <v>1.2562831240945043</v>
      </c>
      <c r="AA281">
        <f t="shared" ca="1" si="143"/>
        <v>640.14727415846539</v>
      </c>
      <c r="AB281">
        <f t="shared" ca="1" si="144"/>
        <v>640.22771489688967</v>
      </c>
      <c r="AC281">
        <f t="shared" ca="1" si="145"/>
        <v>1.4671059664543467E-4</v>
      </c>
      <c r="AD281">
        <f t="shared" ca="1" si="146"/>
        <v>0.14501079416365834</v>
      </c>
      <c r="AE281">
        <f t="shared" ca="1" si="147"/>
        <v>158.58981037936496</v>
      </c>
      <c r="AF281">
        <f t="shared" ca="1" si="148"/>
        <v>-5.8342833426650031E-6</v>
      </c>
      <c r="AG281">
        <f t="shared" ca="1" si="149"/>
        <v>1</v>
      </c>
      <c r="AH281">
        <f ca="1"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+99)&gt;=IFERROR(AE281,-1E+99)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>7.6507741584654365</v>
      </c>
      <c r="AI281">
        <f t="shared" ca="1" si="150"/>
        <v>640.14727415846539</v>
      </c>
      <c r="AJ281">
        <f t="shared" ca="1" si="151"/>
        <v>640.22771489688967</v>
      </c>
      <c r="AM281">
        <v>0</v>
      </c>
      <c r="AN281">
        <v>0</v>
      </c>
      <c r="AO281">
        <f t="shared" si="152"/>
        <v>0</v>
      </c>
      <c r="AP281">
        <f t="shared" si="161"/>
        <v>0</v>
      </c>
      <c r="AQ281">
        <f t="shared" ca="1" si="153"/>
        <v>0.14501079416365834</v>
      </c>
      <c r="AR281" t="str">
        <f t="shared" ca="1" si="154"/>
        <v>Subcritical</v>
      </c>
      <c r="AS281">
        <f t="shared" ca="1" si="155"/>
        <v>1.4671059664543467E-4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190</v>
      </c>
      <c r="I282">
        <v>0</v>
      </c>
      <c r="J282">
        <f t="shared" si="156"/>
        <v>1</v>
      </c>
      <c r="K282">
        <f t="shared" ca="1" si="157"/>
        <v>49.98</v>
      </c>
      <c r="L282">
        <f t="shared" ca="1" si="158"/>
        <v>1.301360869684927</v>
      </c>
      <c r="M282">
        <f t="shared" ca="1" si="131"/>
        <v>6.7670765223616209</v>
      </c>
      <c r="N282">
        <f t="shared" ca="1" si="132"/>
        <v>0.86727128666107323</v>
      </c>
      <c r="O282">
        <f t="shared" ca="1" si="133"/>
        <v>7.3857595425206792</v>
      </c>
      <c r="P282">
        <f t="shared" ca="1" si="134"/>
        <v>633.79736086968489</v>
      </c>
      <c r="Q282">
        <f t="shared" ca="1" si="135"/>
        <v>636.57765873002813</v>
      </c>
      <c r="R282">
        <f t="shared" ca="1" si="136"/>
        <v>1.4839965425134221E-2</v>
      </c>
      <c r="S282">
        <f t="shared" ca="1" si="137"/>
        <v>2.067101435725621</v>
      </c>
      <c r="T282">
        <f t="shared" ca="1" si="138"/>
        <v>42.032181045985091</v>
      </c>
      <c r="U282">
        <f t="shared" ca="1" si="159"/>
        <v>-1.4339965425165246E-2</v>
      </c>
      <c r="V282">
        <f t="shared" ca="1" si="160"/>
        <v>0</v>
      </c>
      <c r="W282">
        <f t="shared" ca="1" si="139"/>
        <v>7.6511267492695092</v>
      </c>
      <c r="X282">
        <f t="shared" ca="1" si="140"/>
        <v>39.785859096201449</v>
      </c>
      <c r="Y282">
        <f t="shared" ca="1" si="141"/>
        <v>1.9405602949469223</v>
      </c>
      <c r="Z282">
        <f t="shared" ca="1" si="142"/>
        <v>1.2562252301539929</v>
      </c>
      <c r="AA282">
        <f t="shared" ca="1" si="143"/>
        <v>640.14712674926955</v>
      </c>
      <c r="AB282">
        <f t="shared" ca="1" si="144"/>
        <v>640.22756007388091</v>
      </c>
      <c r="AC282">
        <f t="shared" ca="1" si="145"/>
        <v>1.4669478883851933E-4</v>
      </c>
      <c r="AD282">
        <f t="shared" ca="1" si="146"/>
        <v>0.14500077036877274</v>
      </c>
      <c r="AE282">
        <f t="shared" ca="1" si="147"/>
        <v>158.60354322606278</v>
      </c>
      <c r="AF282">
        <f t="shared" ca="1" si="148"/>
        <v>-6.2825080249240273E-6</v>
      </c>
      <c r="AG282">
        <f t="shared" ca="1" si="149"/>
        <v>1</v>
      </c>
      <c r="AH282">
        <f ca="1"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+99)&gt;=IFERROR(AE282,-1E+99)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>7.6511267492695092</v>
      </c>
      <c r="AI282">
        <f t="shared" ca="1" si="150"/>
        <v>640.14712674926955</v>
      </c>
      <c r="AJ282">
        <f t="shared" ca="1" si="151"/>
        <v>640.22756007388091</v>
      </c>
      <c r="AM282">
        <v>0</v>
      </c>
      <c r="AN282">
        <v>0</v>
      </c>
      <c r="AO282">
        <f t="shared" si="152"/>
        <v>0</v>
      </c>
      <c r="AP282">
        <f t="shared" si="161"/>
        <v>0</v>
      </c>
      <c r="AQ282">
        <f t="shared" ca="1" si="153"/>
        <v>0.14500077036877274</v>
      </c>
      <c r="AR282" t="str">
        <f t="shared" ca="1" si="154"/>
        <v>Subcritical</v>
      </c>
      <c r="AS282">
        <f t="shared" ca="1" si="155"/>
        <v>1.4669478883851933E-4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190</v>
      </c>
      <c r="I283">
        <v>5.7000000000000002E-2</v>
      </c>
      <c r="J283">
        <f t="shared" si="156"/>
        <v>1.0010000000000048</v>
      </c>
      <c r="K283">
        <f t="shared" ca="1" si="157"/>
        <v>49.98</v>
      </c>
      <c r="L283">
        <f t="shared" ca="1" si="158"/>
        <v>1.301360869684927</v>
      </c>
      <c r="M283">
        <f t="shared" ca="1" si="131"/>
        <v>6.7670765223616209</v>
      </c>
      <c r="N283">
        <f t="shared" ca="1" si="132"/>
        <v>0.86727128666107323</v>
      </c>
      <c r="O283">
        <f t="shared" ca="1" si="133"/>
        <v>7.3857595425206792</v>
      </c>
      <c r="P283">
        <f t="shared" ca="1" si="134"/>
        <v>633.79686086968491</v>
      </c>
      <c r="Q283">
        <f t="shared" ca="1" si="135"/>
        <v>636.57715873002815</v>
      </c>
      <c r="R283">
        <f t="shared" ca="1" si="136"/>
        <v>1.4839965425134221E-2</v>
      </c>
      <c r="S283">
        <f t="shared" ca="1" si="137"/>
        <v>2.067101435725621</v>
      </c>
      <c r="T283">
        <f t="shared" ca="1" si="138"/>
        <v>42.032181045985091</v>
      </c>
      <c r="U283">
        <f t="shared" ca="1" si="159"/>
        <v>-1.461893368730216E-2</v>
      </c>
      <c r="V283">
        <f t="shared" ca="1" si="160"/>
        <v>0</v>
      </c>
      <c r="W283">
        <f t="shared" ca="1" si="139"/>
        <v>7.6514709950861244</v>
      </c>
      <c r="X283">
        <f t="shared" ca="1" si="140"/>
        <v>39.78764917444785</v>
      </c>
      <c r="Y283">
        <f t="shared" ca="1" si="141"/>
        <v>1.9405824390236002</v>
      </c>
      <c r="Z283">
        <f t="shared" ca="1" si="142"/>
        <v>1.2561687115733846</v>
      </c>
      <c r="AA283">
        <f t="shared" ca="1" si="143"/>
        <v>640.14697099508612</v>
      </c>
      <c r="AB283">
        <f t="shared" ca="1" si="144"/>
        <v>640.22739708234076</v>
      </c>
      <c r="AC283">
        <f t="shared" ca="1" si="145"/>
        <v>1.4667935758669377E-4</v>
      </c>
      <c r="AD283">
        <f t="shared" ca="1" si="146"/>
        <v>0.14499098492741233</v>
      </c>
      <c r="AE283">
        <f t="shared" ca="1" si="147"/>
        <v>158.61695169879692</v>
      </c>
      <c r="AF283">
        <f t="shared" ca="1" si="148"/>
        <v>-6.3813414499236387E-6</v>
      </c>
      <c r="AG283">
        <f t="shared" ca="1" si="149"/>
        <v>1</v>
      </c>
      <c r="AH283">
        <f ca="1"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+99)&gt;=IFERROR(AE283,-1E+99)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>7.6514709950861244</v>
      </c>
      <c r="AI283">
        <f t="shared" ca="1" si="150"/>
        <v>640.14697099508612</v>
      </c>
      <c r="AJ283">
        <f t="shared" ca="1" si="151"/>
        <v>640.22739708234076</v>
      </c>
      <c r="AM283">
        <v>0</v>
      </c>
      <c r="AN283">
        <v>0</v>
      </c>
      <c r="AO283">
        <f t="shared" si="152"/>
        <v>0</v>
      </c>
      <c r="AP283">
        <f t="shared" si="161"/>
        <v>0</v>
      </c>
      <c r="AQ283">
        <f t="shared" ca="1" si="153"/>
        <v>0.14499098492741233</v>
      </c>
      <c r="AR283" t="str">
        <f t="shared" ca="1" si="154"/>
        <v>Subcritical</v>
      </c>
      <c r="AS283">
        <f t="shared" ca="1" si="155"/>
        <v>1.4667935758669377E-4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190</v>
      </c>
      <c r="I284">
        <v>0.06</v>
      </c>
      <c r="J284">
        <f t="shared" si="156"/>
        <v>1</v>
      </c>
      <c r="K284">
        <f t="shared" ca="1" si="157"/>
        <v>49.98</v>
      </c>
      <c r="L284">
        <f t="shared" ca="1" si="158"/>
        <v>1.301360869684927</v>
      </c>
      <c r="M284">
        <f t="shared" ca="1" si="131"/>
        <v>6.7670765223616209</v>
      </c>
      <c r="N284">
        <f t="shared" ca="1" si="132"/>
        <v>0.86727128666107323</v>
      </c>
      <c r="O284">
        <f t="shared" ca="1" si="133"/>
        <v>7.3857595425206792</v>
      </c>
      <c r="P284">
        <f t="shared" ca="1" si="134"/>
        <v>633.79636086968492</v>
      </c>
      <c r="Q284">
        <f t="shared" ca="1" si="135"/>
        <v>636.57665873002816</v>
      </c>
      <c r="R284">
        <f t="shared" ca="1" si="136"/>
        <v>1.4839965425134221E-2</v>
      </c>
      <c r="S284">
        <f t="shared" ca="1" si="137"/>
        <v>2.067101435725621</v>
      </c>
      <c r="T284">
        <f t="shared" ca="1" si="138"/>
        <v>42.032181045985091</v>
      </c>
      <c r="U284">
        <f t="shared" ca="1" si="159"/>
        <v>-1.4617995211210655E-2</v>
      </c>
      <c r="V284">
        <f t="shared" ca="1" si="160"/>
        <v>0</v>
      </c>
      <c r="W284">
        <f t="shared" ca="1" si="139"/>
        <v>7.6518148996926429</v>
      </c>
      <c r="X284">
        <f t="shared" ca="1" si="140"/>
        <v>39.789437478401744</v>
      </c>
      <c r="Y284">
        <f t="shared" ca="1" si="141"/>
        <v>1.9406045596665358</v>
      </c>
      <c r="Z284">
        <f t="shared" ca="1" si="142"/>
        <v>1.2561122540907956</v>
      </c>
      <c r="AA284">
        <f t="shared" ca="1" si="143"/>
        <v>640.14681489969269</v>
      </c>
      <c r="AB284">
        <f t="shared" ca="1" si="144"/>
        <v>640.22723375773944</v>
      </c>
      <c r="AC284">
        <f t="shared" ca="1" si="145"/>
        <v>1.4666394401881044E-4</v>
      </c>
      <c r="AD284">
        <f t="shared" ca="1" si="146"/>
        <v>0.14498121028414027</v>
      </c>
      <c r="AE284">
        <f t="shared" ca="1" si="147"/>
        <v>158.6303475224822</v>
      </c>
      <c r="AF284">
        <f t="shared" ca="1" si="148"/>
        <v>-6.1112439198041102E-6</v>
      </c>
      <c r="AG284">
        <f t="shared" ca="1" si="149"/>
        <v>1</v>
      </c>
      <c r="AH284">
        <f ca="1"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+99)&gt;=IFERROR(AE284,-1E+99)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>7.6518148996926429</v>
      </c>
      <c r="AI284">
        <f t="shared" ca="1" si="150"/>
        <v>640.14681489969269</v>
      </c>
      <c r="AJ284">
        <f t="shared" ca="1" si="151"/>
        <v>640.22723375773944</v>
      </c>
      <c r="AM284">
        <v>0</v>
      </c>
      <c r="AN284">
        <v>0</v>
      </c>
      <c r="AO284">
        <f t="shared" si="152"/>
        <v>0</v>
      </c>
      <c r="AP284">
        <f t="shared" si="161"/>
        <v>0</v>
      </c>
      <c r="AQ284">
        <f t="shared" ca="1" si="153"/>
        <v>0.14498121028414027</v>
      </c>
      <c r="AR284" t="str">
        <f t="shared" ca="1" si="154"/>
        <v>Subcritical</v>
      </c>
      <c r="AS284">
        <f t="shared" ca="1" si="155"/>
        <v>1.4666394401881044E-4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190</v>
      </c>
      <c r="I285">
        <v>0.06</v>
      </c>
      <c r="J285">
        <f t="shared" si="156"/>
        <v>0.99899999999999523</v>
      </c>
      <c r="K285">
        <f t="shared" ca="1" si="157"/>
        <v>49.98</v>
      </c>
      <c r="L285">
        <f t="shared" ca="1" si="158"/>
        <v>1.301360869684927</v>
      </c>
      <c r="M285">
        <f t="shared" ca="1" si="131"/>
        <v>6.7670765223616209</v>
      </c>
      <c r="N285">
        <f t="shared" ca="1" si="132"/>
        <v>0.86727128666107323</v>
      </c>
      <c r="O285">
        <f t="shared" ca="1" si="133"/>
        <v>7.3857595425206792</v>
      </c>
      <c r="P285">
        <f t="shared" ca="1" si="134"/>
        <v>633.79586086968493</v>
      </c>
      <c r="Q285">
        <f t="shared" ca="1" si="135"/>
        <v>636.57615873002817</v>
      </c>
      <c r="R285">
        <f t="shared" ca="1" si="136"/>
        <v>1.4839965425134221E-2</v>
      </c>
      <c r="S285">
        <f t="shared" ca="1" si="137"/>
        <v>2.067101435725621</v>
      </c>
      <c r="T285">
        <f t="shared" ca="1" si="138"/>
        <v>42.032181045985091</v>
      </c>
      <c r="U285">
        <f t="shared" ca="1" si="159"/>
        <v>-1.4603155245822563E-2</v>
      </c>
      <c r="V285">
        <f t="shared" ca="1" si="160"/>
        <v>0</v>
      </c>
      <c r="W285">
        <f t="shared" ca="1" si="139"/>
        <v>7.6521592456754064</v>
      </c>
      <c r="X285">
        <f t="shared" ca="1" si="140"/>
        <v>39.791228077512116</v>
      </c>
      <c r="Y285">
        <f t="shared" ca="1" si="141"/>
        <v>1.9406267072127739</v>
      </c>
      <c r="Z285">
        <f t="shared" ca="1" si="142"/>
        <v>1.2560557292336003</v>
      </c>
      <c r="AA285">
        <f t="shared" ca="1" si="143"/>
        <v>640.14665924567544</v>
      </c>
      <c r="AB285">
        <f t="shared" ca="1" si="144"/>
        <v>640.22707086621267</v>
      </c>
      <c r="AC285">
        <f t="shared" ca="1" si="145"/>
        <v>1.4664851306044416E-4</v>
      </c>
      <c r="AD285">
        <f t="shared" ca="1" si="146"/>
        <v>0.14497142419617001</v>
      </c>
      <c r="AE285">
        <f t="shared" ca="1" si="147"/>
        <v>158.64376118081552</v>
      </c>
      <c r="AF285">
        <f t="shared" ca="1" si="148"/>
        <v>-5.8422776874067495E-6</v>
      </c>
      <c r="AG285">
        <f t="shared" ca="1" si="149"/>
        <v>1</v>
      </c>
      <c r="AH285">
        <f ca="1"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+99)&gt;=IFERROR(AE285,-1E+99)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>7.6521592456754064</v>
      </c>
      <c r="AI285">
        <f t="shared" ca="1" si="150"/>
        <v>640.14665924567544</v>
      </c>
      <c r="AJ285">
        <f t="shared" ca="1" si="151"/>
        <v>640.22707086621267</v>
      </c>
      <c r="AM285">
        <v>0</v>
      </c>
      <c r="AN285">
        <v>0</v>
      </c>
      <c r="AO285">
        <f t="shared" si="152"/>
        <v>0</v>
      </c>
      <c r="AP285">
        <f t="shared" si="161"/>
        <v>0</v>
      </c>
      <c r="AQ285">
        <f t="shared" ca="1" si="153"/>
        <v>0.14497142419617001</v>
      </c>
      <c r="AR285" t="str">
        <f t="shared" ca="1" si="154"/>
        <v>Subcritical</v>
      </c>
      <c r="AS285">
        <f t="shared" ca="1" si="155"/>
        <v>1.4664851306044416E-4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190</v>
      </c>
      <c r="I286">
        <v>5.7000000000000002E-2</v>
      </c>
      <c r="J286">
        <f t="shared" si="156"/>
        <v>1</v>
      </c>
      <c r="K286">
        <f t="shared" ca="1" si="157"/>
        <v>49.98</v>
      </c>
      <c r="L286">
        <f t="shared" ca="1" si="158"/>
        <v>1.301360869684927</v>
      </c>
      <c r="M286">
        <f t="shared" ca="1" si="131"/>
        <v>6.7670765223616209</v>
      </c>
      <c r="N286">
        <f t="shared" ca="1" si="132"/>
        <v>0.86727128666107323</v>
      </c>
      <c r="O286">
        <f t="shared" ca="1" si="133"/>
        <v>7.3857595425206792</v>
      </c>
      <c r="P286">
        <f t="shared" ca="1" si="134"/>
        <v>633.79536086968494</v>
      </c>
      <c r="Q286">
        <f t="shared" ca="1" si="135"/>
        <v>636.57565873002818</v>
      </c>
      <c r="R286">
        <f t="shared" ca="1" si="136"/>
        <v>1.4839965425134221E-2</v>
      </c>
      <c r="S286">
        <f t="shared" ca="1" si="137"/>
        <v>2.067101435725621</v>
      </c>
      <c r="T286">
        <f t="shared" ca="1" si="138"/>
        <v>42.032181045985091</v>
      </c>
      <c r="U286">
        <f t="shared" ca="1" si="159"/>
        <v>-1.4604093721914069E-2</v>
      </c>
      <c r="V286">
        <f t="shared" ca="1" si="160"/>
        <v>0</v>
      </c>
      <c r="W286">
        <f t="shared" ca="1" si="139"/>
        <v>7.652504140590926</v>
      </c>
      <c r="X286">
        <f t="shared" ca="1" si="140"/>
        <v>39.793021531072817</v>
      </c>
      <c r="Y286">
        <f t="shared" ca="1" si="141"/>
        <v>1.9406488885738338</v>
      </c>
      <c r="Z286">
        <f t="shared" ca="1" si="142"/>
        <v>1.2559991193675144</v>
      </c>
      <c r="AA286">
        <f t="shared" ca="1" si="143"/>
        <v>640.14650414059099</v>
      </c>
      <c r="AB286">
        <f t="shared" ca="1" si="144"/>
        <v>640.22690851306049</v>
      </c>
      <c r="AC286">
        <f t="shared" ca="1" si="145"/>
        <v>1.4663305990156916E-4</v>
      </c>
      <c r="AD286">
        <f t="shared" ca="1" si="146"/>
        <v>0.14496162361139223</v>
      </c>
      <c r="AE286">
        <f t="shared" ca="1" si="147"/>
        <v>158.65719686632329</v>
      </c>
      <c r="AF286">
        <f t="shared" ca="1" si="148"/>
        <v>-5.7409577038924908E-6</v>
      </c>
      <c r="AG286">
        <f t="shared" ca="1" si="149"/>
        <v>1</v>
      </c>
      <c r="AH286">
        <f ca="1"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+99)&gt;=IFERROR(AE286,-1E+99)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>7.652504140590926</v>
      </c>
      <c r="AI286">
        <f t="shared" ca="1" si="150"/>
        <v>640.14650414059099</v>
      </c>
      <c r="AJ286">
        <f t="shared" ca="1" si="151"/>
        <v>640.22690851306049</v>
      </c>
      <c r="AM286">
        <v>0</v>
      </c>
      <c r="AN286">
        <v>0</v>
      </c>
      <c r="AO286">
        <f t="shared" si="152"/>
        <v>0</v>
      </c>
      <c r="AP286">
        <f t="shared" si="161"/>
        <v>0</v>
      </c>
      <c r="AQ286">
        <f t="shared" ca="1" si="153"/>
        <v>0.14496162361139223</v>
      </c>
      <c r="AR286" t="str">
        <f t="shared" ca="1" si="154"/>
        <v>Subcritical</v>
      </c>
      <c r="AS286">
        <f t="shared" ca="1" si="155"/>
        <v>1.4663305990156916E-4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190</v>
      </c>
      <c r="I287">
        <v>0</v>
      </c>
      <c r="J287">
        <f t="shared" si="156"/>
        <v>1</v>
      </c>
      <c r="K287">
        <f t="shared" ca="1" si="157"/>
        <v>49.98</v>
      </c>
      <c r="L287">
        <f t="shared" ca="1" si="158"/>
        <v>1.301360869684927</v>
      </c>
      <c r="M287">
        <f t="shared" ca="1" si="131"/>
        <v>6.7670765223616209</v>
      </c>
      <c r="N287">
        <f t="shared" ca="1" si="132"/>
        <v>0.86727128666107323</v>
      </c>
      <c r="O287">
        <f t="shared" ca="1" si="133"/>
        <v>7.3857595425206792</v>
      </c>
      <c r="P287">
        <f t="shared" ca="1" si="134"/>
        <v>633.79486086968495</v>
      </c>
      <c r="Q287">
        <f t="shared" ca="1" si="135"/>
        <v>636.57515873002819</v>
      </c>
      <c r="R287">
        <f t="shared" ca="1" si="136"/>
        <v>1.4839965425134221E-2</v>
      </c>
      <c r="S287">
        <f t="shared" ca="1" si="137"/>
        <v>2.067101435725621</v>
      </c>
      <c r="T287">
        <f t="shared" ca="1" si="138"/>
        <v>42.032181045985091</v>
      </c>
      <c r="U287">
        <f t="shared" ca="1" si="159"/>
        <v>-1.4339965425165246E-2</v>
      </c>
      <c r="V287">
        <f t="shared" ca="1" si="160"/>
        <v>0</v>
      </c>
      <c r="W287">
        <f t="shared" ca="1" si="139"/>
        <v>7.6528569066186076</v>
      </c>
      <c r="X287">
        <f t="shared" ca="1" si="140"/>
        <v>39.794855914416758</v>
      </c>
      <c r="Y287">
        <f t="shared" ca="1" si="141"/>
        <v>1.9406715746090084</v>
      </c>
      <c r="Z287">
        <f t="shared" ca="1" si="142"/>
        <v>1.2559412228426587</v>
      </c>
      <c r="AA287">
        <f t="shared" ca="1" si="143"/>
        <v>640.14635690661862</v>
      </c>
      <c r="AB287">
        <f t="shared" ca="1" si="144"/>
        <v>640.22675386662047</v>
      </c>
      <c r="AC287">
        <f t="shared" ca="1" si="145"/>
        <v>1.4661725655693177E-4</v>
      </c>
      <c r="AD287">
        <f t="shared" ca="1" si="146"/>
        <v>0.14495160050222433</v>
      </c>
      <c r="AE287">
        <f t="shared" ca="1" si="147"/>
        <v>158.67093984472666</v>
      </c>
      <c r="AF287">
        <f t="shared" ca="1" si="148"/>
        <v>-5.7434702966929763E-6</v>
      </c>
      <c r="AG287">
        <f t="shared" ca="1" si="149"/>
        <v>1</v>
      </c>
      <c r="AH287">
        <f ca="1"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+99)&gt;=IFERROR(AE287,-1E+99)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>7.6528569066186076</v>
      </c>
      <c r="AI287">
        <f t="shared" ca="1" si="150"/>
        <v>640.14635690661862</v>
      </c>
      <c r="AJ287">
        <f t="shared" ca="1" si="151"/>
        <v>640.22675386662047</v>
      </c>
      <c r="AM287">
        <v>0</v>
      </c>
      <c r="AN287">
        <v>0</v>
      </c>
      <c r="AO287">
        <f t="shared" si="152"/>
        <v>0</v>
      </c>
      <c r="AP287">
        <f t="shared" si="161"/>
        <v>0</v>
      </c>
      <c r="AQ287">
        <f t="shared" ca="1" si="153"/>
        <v>0.14495160050222433</v>
      </c>
      <c r="AR287" t="str">
        <f t="shared" ca="1" si="154"/>
        <v>Subcritical</v>
      </c>
      <c r="AS287">
        <f t="shared" ca="1" si="155"/>
        <v>1.4661725655693177E-4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190</v>
      </c>
      <c r="I288">
        <v>5.7000000000000002E-2</v>
      </c>
      <c r="J288">
        <f t="shared" si="156"/>
        <v>1</v>
      </c>
      <c r="K288">
        <f t="shared" ca="1" si="157"/>
        <v>49.98</v>
      </c>
      <c r="L288">
        <f t="shared" ca="1" si="158"/>
        <v>1.301360869684927</v>
      </c>
      <c r="M288">
        <f t="shared" ca="1" si="131"/>
        <v>6.7670765223616209</v>
      </c>
      <c r="N288">
        <f t="shared" ca="1" si="132"/>
        <v>0.86727128666107323</v>
      </c>
      <c r="O288">
        <f t="shared" ca="1" si="133"/>
        <v>7.3857595425206792</v>
      </c>
      <c r="P288">
        <f t="shared" ca="1" si="134"/>
        <v>633.79436086968497</v>
      </c>
      <c r="Q288">
        <f t="shared" ca="1" si="135"/>
        <v>636.5746587300282</v>
      </c>
      <c r="R288">
        <f t="shared" ca="1" si="136"/>
        <v>1.4839965425134221E-2</v>
      </c>
      <c r="S288">
        <f t="shared" ca="1" si="137"/>
        <v>2.067101435725621</v>
      </c>
      <c r="T288">
        <f t="shared" ca="1" si="138"/>
        <v>42.032181045985091</v>
      </c>
      <c r="U288">
        <f t="shared" ca="1" si="159"/>
        <v>-1.4604093721914069E-2</v>
      </c>
      <c r="V288">
        <f t="shared" ca="1" si="160"/>
        <v>0</v>
      </c>
      <c r="W288">
        <f t="shared" ca="1" si="139"/>
        <v>7.6532019329869394</v>
      </c>
      <c r="X288">
        <f t="shared" ca="1" si="140"/>
        <v>39.796650051532083</v>
      </c>
      <c r="Y288">
        <f t="shared" ca="1" si="141"/>
        <v>1.9406937614042783</v>
      </c>
      <c r="Z288">
        <f t="shared" ca="1" si="142"/>
        <v>1.2558846017260661</v>
      </c>
      <c r="AA288">
        <f t="shared" ca="1" si="143"/>
        <v>640.14620193298697</v>
      </c>
      <c r="AB288">
        <f t="shared" ca="1" si="144"/>
        <v>640.22659164414154</v>
      </c>
      <c r="AC288">
        <f t="shared" ca="1" si="145"/>
        <v>1.4660180236460418E-4</v>
      </c>
      <c r="AD288">
        <f t="shared" ca="1" si="146"/>
        <v>0.1449417984165608</v>
      </c>
      <c r="AE288">
        <f t="shared" ca="1" si="147"/>
        <v>158.68438195551931</v>
      </c>
      <c r="AF288">
        <f t="shared" ca="1" si="148"/>
        <v>-5.7994759572466137E-6</v>
      </c>
      <c r="AG288">
        <f t="shared" ca="1" si="149"/>
        <v>1</v>
      </c>
      <c r="AH288">
        <f ca="1"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+99)&gt;=IFERROR(AE288,-1E+99)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>7.6532019329869394</v>
      </c>
      <c r="AI288">
        <f t="shared" ca="1" si="150"/>
        <v>640.14620193298697</v>
      </c>
      <c r="AJ288">
        <f t="shared" ca="1" si="151"/>
        <v>640.22659164414154</v>
      </c>
      <c r="AM288">
        <v>0</v>
      </c>
      <c r="AN288">
        <v>0</v>
      </c>
      <c r="AO288">
        <f t="shared" si="152"/>
        <v>0</v>
      </c>
      <c r="AP288">
        <f t="shared" si="161"/>
        <v>0</v>
      </c>
      <c r="AQ288">
        <f t="shared" ca="1" si="153"/>
        <v>0.1449417984165608</v>
      </c>
      <c r="AR288" t="str">
        <f t="shared" ca="1" si="154"/>
        <v>Subcritical</v>
      </c>
      <c r="AS288">
        <f t="shared" ca="1" si="155"/>
        <v>1.4660180236460418E-4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190</v>
      </c>
      <c r="I289">
        <v>5.7000000000000002E-2</v>
      </c>
      <c r="J289">
        <f t="shared" si="156"/>
        <v>1</v>
      </c>
      <c r="K289">
        <f t="shared" ca="1" si="157"/>
        <v>49.98</v>
      </c>
      <c r="L289">
        <f t="shared" ca="1" si="158"/>
        <v>1.301360869684927</v>
      </c>
      <c r="M289">
        <f t="shared" ca="1" si="131"/>
        <v>6.7670765223616209</v>
      </c>
      <c r="N289">
        <f t="shared" ca="1" si="132"/>
        <v>0.86727128666107323</v>
      </c>
      <c r="O289">
        <f t="shared" ca="1" si="133"/>
        <v>7.3857595425206792</v>
      </c>
      <c r="P289">
        <f t="shared" ca="1" si="134"/>
        <v>633.79386086968486</v>
      </c>
      <c r="Q289">
        <f t="shared" ca="1" si="135"/>
        <v>636.5741587300281</v>
      </c>
      <c r="R289">
        <f t="shared" ca="1" si="136"/>
        <v>1.4839965425134221E-2</v>
      </c>
      <c r="S289">
        <f t="shared" ca="1" si="137"/>
        <v>2.067101435725621</v>
      </c>
      <c r="T289">
        <f t="shared" ca="1" si="138"/>
        <v>42.032181045985091</v>
      </c>
      <c r="U289">
        <f t="shared" ca="1" si="159"/>
        <v>-1.4604093721800382E-2</v>
      </c>
      <c r="V289">
        <f t="shared" ca="1" si="160"/>
        <v>0</v>
      </c>
      <c r="W289">
        <f t="shared" ca="1" si="139"/>
        <v>7.6535469153908151</v>
      </c>
      <c r="X289">
        <f t="shared" ca="1" si="140"/>
        <v>39.798443960032237</v>
      </c>
      <c r="Y289">
        <f t="shared" ca="1" si="141"/>
        <v>1.9407159438795678</v>
      </c>
      <c r="Z289">
        <f t="shared" ca="1" si="142"/>
        <v>1.2558279929283827</v>
      </c>
      <c r="AA289">
        <f t="shared" ca="1" si="143"/>
        <v>640.1460469153908</v>
      </c>
      <c r="AB289">
        <f t="shared" ca="1" si="144"/>
        <v>640.22642937960188</v>
      </c>
      <c r="AC289">
        <f t="shared" ca="1" si="145"/>
        <v>1.4658635254176949E-4</v>
      </c>
      <c r="AD289">
        <f t="shared" ca="1" si="146"/>
        <v>0.14493199868439882</v>
      </c>
      <c r="AE289">
        <f t="shared" ca="1" si="147"/>
        <v>158.69782299838201</v>
      </c>
      <c r="AF289">
        <f t="shared" ca="1" si="148"/>
        <v>-6.0818902056780644E-6</v>
      </c>
      <c r="AG289">
        <f t="shared" ca="1" si="149"/>
        <v>1</v>
      </c>
      <c r="AH289">
        <f ca="1"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+99)&gt;=IFERROR(AE289,-1E+99)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>7.6535469153908151</v>
      </c>
      <c r="AI289">
        <f t="shared" ca="1" si="150"/>
        <v>640.1460469153908</v>
      </c>
      <c r="AJ289">
        <f t="shared" ca="1" si="151"/>
        <v>640.22642937960188</v>
      </c>
      <c r="AM289">
        <v>0</v>
      </c>
      <c r="AN289">
        <v>0</v>
      </c>
      <c r="AO289">
        <f t="shared" si="152"/>
        <v>0</v>
      </c>
      <c r="AP289">
        <f t="shared" si="161"/>
        <v>0</v>
      </c>
      <c r="AQ289">
        <f t="shared" ca="1" si="153"/>
        <v>0.14493199868439882</v>
      </c>
      <c r="AR289" t="str">
        <f t="shared" ca="1" si="154"/>
        <v>Subcritical</v>
      </c>
      <c r="AS289">
        <f t="shared" ca="1" si="155"/>
        <v>1.4658635254176949E-4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190</v>
      </c>
      <c r="I290">
        <v>0</v>
      </c>
      <c r="J290">
        <f t="shared" si="156"/>
        <v>1</v>
      </c>
      <c r="K290">
        <f t="shared" ca="1" si="157"/>
        <v>49.98</v>
      </c>
      <c r="L290">
        <f t="shared" ca="1" si="158"/>
        <v>1.301360869684927</v>
      </c>
      <c r="M290">
        <f t="shared" ca="1" si="131"/>
        <v>6.7670765223616209</v>
      </c>
      <c r="N290">
        <f t="shared" ca="1" si="132"/>
        <v>0.86727128666107323</v>
      </c>
      <c r="O290">
        <f t="shared" ca="1" si="133"/>
        <v>7.3857595425206792</v>
      </c>
      <c r="P290">
        <f t="shared" ca="1" si="134"/>
        <v>633.79336086968488</v>
      </c>
      <c r="Q290">
        <f t="shared" ca="1" si="135"/>
        <v>636.57365873002811</v>
      </c>
      <c r="R290">
        <f t="shared" ca="1" si="136"/>
        <v>1.4839965425134221E-2</v>
      </c>
      <c r="S290">
        <f t="shared" ca="1" si="137"/>
        <v>2.067101435725621</v>
      </c>
      <c r="T290">
        <f t="shared" ca="1" si="138"/>
        <v>42.032181045985091</v>
      </c>
      <c r="U290">
        <f t="shared" ca="1" si="159"/>
        <v>-1.4339965425165246E-2</v>
      </c>
      <c r="V290">
        <f t="shared" ca="1" si="160"/>
        <v>0</v>
      </c>
      <c r="W290">
        <f t="shared" ca="1" si="139"/>
        <v>7.6538993728880964</v>
      </c>
      <c r="X290">
        <f t="shared" ca="1" si="140"/>
        <v>39.800276739018102</v>
      </c>
      <c r="Y290">
        <f t="shared" ca="1" si="141"/>
        <v>1.9407386054641973</v>
      </c>
      <c r="Z290">
        <f t="shared" ca="1" si="142"/>
        <v>1.2557701627989493</v>
      </c>
      <c r="AA290">
        <f t="shared" ca="1" si="143"/>
        <v>640.14589937288804</v>
      </c>
      <c r="AB290">
        <f t="shared" ca="1" si="144"/>
        <v>640.22627443414069</v>
      </c>
      <c r="AC290">
        <f t="shared" ca="1" si="145"/>
        <v>1.4657057042969157E-4</v>
      </c>
      <c r="AD290">
        <f t="shared" ca="1" si="146"/>
        <v>0.14492198775161258</v>
      </c>
      <c r="AE290">
        <f t="shared" ca="1" si="147"/>
        <v>158.71155594831004</v>
      </c>
      <c r="AF290">
        <f t="shared" ca="1" si="148"/>
        <v>-6.519961516460171E-6</v>
      </c>
      <c r="AG290">
        <f t="shared" ca="1" si="149"/>
        <v>1</v>
      </c>
      <c r="AH290">
        <f ca="1"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+99)&gt;=IFERROR(AE290,-1E+99)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>7.6538993728880964</v>
      </c>
      <c r="AI290">
        <f t="shared" ca="1" si="150"/>
        <v>640.14589937288804</v>
      </c>
      <c r="AJ290">
        <f t="shared" ca="1" si="151"/>
        <v>640.22627443414069</v>
      </c>
      <c r="AM290">
        <v>0</v>
      </c>
      <c r="AN290">
        <v>0</v>
      </c>
      <c r="AO290">
        <f t="shared" si="152"/>
        <v>0</v>
      </c>
      <c r="AP290">
        <f t="shared" si="161"/>
        <v>0</v>
      </c>
      <c r="AQ290">
        <f t="shared" ca="1" si="153"/>
        <v>0.14492198775161258</v>
      </c>
      <c r="AR290" t="str">
        <f t="shared" ca="1" si="154"/>
        <v>Subcritical</v>
      </c>
      <c r="AS290">
        <f t="shared" ca="1" si="155"/>
        <v>1.4657057042969157E-4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190</v>
      </c>
      <c r="I291">
        <v>5.5E-2</v>
      </c>
      <c r="J291">
        <f t="shared" si="156"/>
        <v>1.0010000000000048</v>
      </c>
      <c r="K291">
        <f t="shared" ca="1" si="157"/>
        <v>49.98</v>
      </c>
      <c r="L291">
        <f t="shared" ca="1" si="158"/>
        <v>1.301360869684927</v>
      </c>
      <c r="M291">
        <f t="shared" ca="1" si="131"/>
        <v>6.7670765223616209</v>
      </c>
      <c r="N291">
        <f t="shared" ca="1" si="132"/>
        <v>0.86727128666107323</v>
      </c>
      <c r="O291">
        <f t="shared" ca="1" si="133"/>
        <v>7.3857595425206792</v>
      </c>
      <c r="P291">
        <f t="shared" ca="1" si="134"/>
        <v>633.79286086968489</v>
      </c>
      <c r="Q291">
        <f t="shared" ca="1" si="135"/>
        <v>636.57315873002813</v>
      </c>
      <c r="R291">
        <f t="shared" ca="1" si="136"/>
        <v>1.4839965425134221E-2</v>
      </c>
      <c r="S291">
        <f t="shared" ca="1" si="137"/>
        <v>2.067101435725621</v>
      </c>
      <c r="T291">
        <f t="shared" ca="1" si="138"/>
        <v>42.032181045985091</v>
      </c>
      <c r="U291">
        <f t="shared" ca="1" si="159"/>
        <v>-1.4609666027695312E-2</v>
      </c>
      <c r="V291">
        <f t="shared" ca="1" si="160"/>
        <v>0</v>
      </c>
      <c r="W291">
        <f t="shared" ca="1" si="139"/>
        <v>7.6542437727005979</v>
      </c>
      <c r="X291">
        <f t="shared" ca="1" si="140"/>
        <v>39.802067618043111</v>
      </c>
      <c r="Y291">
        <f t="shared" ca="1" si="141"/>
        <v>1.9407607474676156</v>
      </c>
      <c r="Z291">
        <f t="shared" ca="1" si="142"/>
        <v>1.2557136598939653</v>
      </c>
      <c r="AA291">
        <f t="shared" ca="1" si="143"/>
        <v>640.1457437727006</v>
      </c>
      <c r="AB291">
        <f t="shared" ca="1" si="144"/>
        <v>640.22611160122472</v>
      </c>
      <c r="AC291">
        <f t="shared" ca="1" si="145"/>
        <v>1.4655515153837122E-4</v>
      </c>
      <c r="AD291">
        <f t="shared" ca="1" si="146"/>
        <v>0.1449122067963437</v>
      </c>
      <c r="AE291">
        <f t="shared" ca="1" si="147"/>
        <v>158.72497559347627</v>
      </c>
      <c r="AF291">
        <f t="shared" ca="1" si="148"/>
        <v>-6.6976601829082938E-6</v>
      </c>
      <c r="AG291">
        <f t="shared" ca="1" si="149"/>
        <v>1</v>
      </c>
      <c r="AH291">
        <f ca="1"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+99)&gt;=IFERROR(AE291,-1E+99)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>7.6542437727005979</v>
      </c>
      <c r="AI291">
        <f t="shared" ca="1" si="150"/>
        <v>640.1457437727006</v>
      </c>
      <c r="AJ291">
        <f t="shared" ca="1" si="151"/>
        <v>640.22611160122472</v>
      </c>
      <c r="AM291">
        <v>0</v>
      </c>
      <c r="AN291">
        <v>0</v>
      </c>
      <c r="AO291">
        <f t="shared" si="152"/>
        <v>0</v>
      </c>
      <c r="AP291">
        <f t="shared" si="161"/>
        <v>0</v>
      </c>
      <c r="AQ291">
        <f t="shared" ca="1" si="153"/>
        <v>0.1449122067963437</v>
      </c>
      <c r="AR291" t="str">
        <f t="shared" ca="1" si="154"/>
        <v>Subcritical</v>
      </c>
      <c r="AS291">
        <f t="shared" ca="1" si="155"/>
        <v>1.4655515153837122E-4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190</v>
      </c>
      <c r="I292">
        <v>5.5E-2</v>
      </c>
      <c r="J292">
        <f t="shared" si="156"/>
        <v>0.99899999999999523</v>
      </c>
      <c r="K292">
        <f t="shared" ca="1" si="157"/>
        <v>49.98</v>
      </c>
      <c r="L292">
        <f t="shared" ca="1" si="158"/>
        <v>1.301360869684927</v>
      </c>
      <c r="M292">
        <f t="shared" ca="1" si="131"/>
        <v>6.7670765223616209</v>
      </c>
      <c r="N292">
        <f t="shared" ca="1" si="132"/>
        <v>0.86727128666107323</v>
      </c>
      <c r="O292">
        <f t="shared" ca="1" si="133"/>
        <v>7.3857595425206792</v>
      </c>
      <c r="P292">
        <f t="shared" ca="1" si="134"/>
        <v>633.7923608696849</v>
      </c>
      <c r="Q292">
        <f t="shared" ca="1" si="135"/>
        <v>636.57265873002814</v>
      </c>
      <c r="R292">
        <f t="shared" ca="1" si="136"/>
        <v>1.4839965425134221E-2</v>
      </c>
      <c r="S292">
        <f t="shared" ca="1" si="137"/>
        <v>2.067101435725621</v>
      </c>
      <c r="T292">
        <f t="shared" ca="1" si="138"/>
        <v>42.032181045985091</v>
      </c>
      <c r="U292">
        <f t="shared" ca="1" si="159"/>
        <v>-1.4579986096919129E-2</v>
      </c>
      <c r="V292">
        <f t="shared" ca="1" si="160"/>
        <v>0</v>
      </c>
      <c r="W292">
        <f t="shared" ca="1" si="139"/>
        <v>7.6545883060448574</v>
      </c>
      <c r="X292">
        <f t="shared" ca="1" si="140"/>
        <v>39.803859191433261</v>
      </c>
      <c r="Y292">
        <f t="shared" ca="1" si="141"/>
        <v>1.9407828965678589</v>
      </c>
      <c r="Z292">
        <f t="shared" ca="1" si="142"/>
        <v>1.255657140168883</v>
      </c>
      <c r="AA292">
        <f t="shared" ca="1" si="143"/>
        <v>640.14558830604483</v>
      </c>
      <c r="AB292">
        <f t="shared" ca="1" si="144"/>
        <v>640.22594890001312</v>
      </c>
      <c r="AC292">
        <f t="shared" ca="1" si="145"/>
        <v>1.4653972906071984E-4</v>
      </c>
      <c r="AD292">
        <f t="shared" ca="1" si="146"/>
        <v>0.14490242314957666</v>
      </c>
      <c r="AE292">
        <f t="shared" ca="1" si="147"/>
        <v>158.73840108480502</v>
      </c>
      <c r="AF292">
        <f t="shared" ca="1" si="148"/>
        <v>-6.6211007379024522E-6</v>
      </c>
      <c r="AG292">
        <f t="shared" ca="1" si="149"/>
        <v>1</v>
      </c>
      <c r="AH292">
        <f ca="1"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+99)&gt;=IFERROR(AE292,-1E+99)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>7.6545883060448574</v>
      </c>
      <c r="AI292">
        <f t="shared" ca="1" si="150"/>
        <v>640.14558830604483</v>
      </c>
      <c r="AJ292">
        <f t="shared" ca="1" si="151"/>
        <v>640.22594890001312</v>
      </c>
      <c r="AM292">
        <v>0</v>
      </c>
      <c r="AN292">
        <v>0</v>
      </c>
      <c r="AO292">
        <f t="shared" si="152"/>
        <v>0</v>
      </c>
      <c r="AP292">
        <f t="shared" si="161"/>
        <v>0</v>
      </c>
      <c r="AQ292">
        <f t="shared" ca="1" si="153"/>
        <v>0.14490242314957666</v>
      </c>
      <c r="AR292" t="str">
        <f t="shared" ca="1" si="154"/>
        <v>Subcritical</v>
      </c>
      <c r="AS292">
        <f t="shared" ca="1" si="155"/>
        <v>1.4653972906071984E-4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190</v>
      </c>
      <c r="I293">
        <v>5.7000000000000002E-2</v>
      </c>
      <c r="J293">
        <f t="shared" si="156"/>
        <v>1</v>
      </c>
      <c r="K293">
        <f t="shared" ca="1" si="157"/>
        <v>49.98</v>
      </c>
      <c r="L293">
        <f t="shared" ca="1" si="158"/>
        <v>1.301360869684927</v>
      </c>
      <c r="M293">
        <f t="shared" ca="1" si="131"/>
        <v>6.7670765223616209</v>
      </c>
      <c r="N293">
        <f t="shared" ca="1" si="132"/>
        <v>0.86727128666107323</v>
      </c>
      <c r="O293">
        <f t="shared" ca="1" si="133"/>
        <v>7.3857595425206792</v>
      </c>
      <c r="P293">
        <f t="shared" ca="1" si="134"/>
        <v>633.79186086968491</v>
      </c>
      <c r="Q293">
        <f t="shared" ca="1" si="135"/>
        <v>636.57215873002815</v>
      </c>
      <c r="R293">
        <f t="shared" ca="1" si="136"/>
        <v>1.4839965425134221E-2</v>
      </c>
      <c r="S293">
        <f t="shared" ca="1" si="137"/>
        <v>2.067101435725621</v>
      </c>
      <c r="T293">
        <f t="shared" ca="1" si="138"/>
        <v>42.032181045985091</v>
      </c>
      <c r="U293">
        <f t="shared" ca="1" si="159"/>
        <v>-1.4604093721914069E-2</v>
      </c>
      <c r="V293">
        <f t="shared" ca="1" si="160"/>
        <v>0</v>
      </c>
      <c r="W293">
        <f t="shared" ca="1" si="139"/>
        <v>7.6549325125831897</v>
      </c>
      <c r="X293">
        <f t="shared" ca="1" si="140"/>
        <v>39.80564906543259</v>
      </c>
      <c r="Y293">
        <f t="shared" ca="1" si="141"/>
        <v>1.9408050231724856</v>
      </c>
      <c r="Z293">
        <f t="shared" ca="1" si="142"/>
        <v>1.2556006791358381</v>
      </c>
      <c r="AA293">
        <f t="shared" ca="1" si="143"/>
        <v>640.14543251258317</v>
      </c>
      <c r="AB293">
        <f t="shared" ca="1" si="144"/>
        <v>640.22578587983321</v>
      </c>
      <c r="AC293">
        <f t="shared" ca="1" si="145"/>
        <v>1.4652432360050981E-4</v>
      </c>
      <c r="AD293">
        <f t="shared" ca="1" si="146"/>
        <v>0.14489264988233255</v>
      </c>
      <c r="AE293">
        <f t="shared" ca="1" si="147"/>
        <v>158.75181448369253</v>
      </c>
      <c r="AF293">
        <f t="shared" ca="1" si="148"/>
        <v>-6.5744261519284919E-6</v>
      </c>
      <c r="AG293">
        <f t="shared" ca="1" si="149"/>
        <v>1</v>
      </c>
      <c r="AH293">
        <f ca="1"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+99)&gt;=IFERROR(AE293,-1E+99)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>7.6549325125831897</v>
      </c>
      <c r="AI293">
        <f t="shared" ca="1" si="150"/>
        <v>640.14543251258317</v>
      </c>
      <c r="AJ293">
        <f t="shared" ca="1" si="151"/>
        <v>640.22578587983321</v>
      </c>
      <c r="AM293">
        <v>0</v>
      </c>
      <c r="AN293">
        <v>0</v>
      </c>
      <c r="AO293">
        <f t="shared" si="152"/>
        <v>0</v>
      </c>
      <c r="AP293">
        <f t="shared" si="161"/>
        <v>0</v>
      </c>
      <c r="AQ293">
        <f t="shared" ca="1" si="153"/>
        <v>0.14489264988233255</v>
      </c>
      <c r="AR293" t="str">
        <f t="shared" ca="1" si="154"/>
        <v>Subcritical</v>
      </c>
      <c r="AS293">
        <f t="shared" ca="1" si="155"/>
        <v>1.4652432360050981E-4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190</v>
      </c>
      <c r="I294">
        <v>5.7000000000000002E-2</v>
      </c>
      <c r="J294">
        <f t="shared" si="156"/>
        <v>1</v>
      </c>
      <c r="K294">
        <f t="shared" ca="1" si="157"/>
        <v>49.98</v>
      </c>
      <c r="L294">
        <f t="shared" ca="1" si="158"/>
        <v>1.301360869684927</v>
      </c>
      <c r="M294">
        <f t="shared" ca="1" si="131"/>
        <v>6.7670765223616209</v>
      </c>
      <c r="N294">
        <f t="shared" ca="1" si="132"/>
        <v>0.86727128666107323</v>
      </c>
      <c r="O294">
        <f t="shared" ca="1" si="133"/>
        <v>7.3857595425206792</v>
      </c>
      <c r="P294">
        <f t="shared" ca="1" si="134"/>
        <v>633.79136086968492</v>
      </c>
      <c r="Q294">
        <f t="shared" ca="1" si="135"/>
        <v>636.57165873002816</v>
      </c>
      <c r="R294">
        <f t="shared" ca="1" si="136"/>
        <v>1.4839965425134221E-2</v>
      </c>
      <c r="S294">
        <f t="shared" ca="1" si="137"/>
        <v>2.067101435725621</v>
      </c>
      <c r="T294">
        <f t="shared" ca="1" si="138"/>
        <v>42.032181045985091</v>
      </c>
      <c r="U294">
        <f t="shared" ca="1" si="159"/>
        <v>-1.4604093721914069E-2</v>
      </c>
      <c r="V294">
        <f t="shared" ca="1" si="160"/>
        <v>0</v>
      </c>
      <c r="W294">
        <f t="shared" ca="1" si="139"/>
        <v>7.6552767825952941</v>
      </c>
      <c r="X294">
        <f t="shared" ca="1" si="140"/>
        <v>39.807439269495532</v>
      </c>
      <c r="Y294">
        <f t="shared" ca="1" si="141"/>
        <v>1.940827152371674</v>
      </c>
      <c r="Z294">
        <f t="shared" ca="1" si="142"/>
        <v>1.2555442127697902</v>
      </c>
      <c r="AA294">
        <f t="shared" ca="1" si="143"/>
        <v>640.14527678259526</v>
      </c>
      <c r="AB294">
        <f t="shared" ca="1" si="144"/>
        <v>640.2256229227695</v>
      </c>
      <c r="AC294">
        <f t="shared" ca="1" si="145"/>
        <v>1.4650891768698267E-4</v>
      </c>
      <c r="AD294">
        <f t="shared" ca="1" si="146"/>
        <v>0.14488287591172624</v>
      </c>
      <c r="AE294">
        <f t="shared" ca="1" si="147"/>
        <v>158.7652309982241</v>
      </c>
      <c r="AF294">
        <f t="shared" ca="1" si="148"/>
        <v>-6.5253259435849031E-6</v>
      </c>
      <c r="AG294">
        <f t="shared" ca="1" si="149"/>
        <v>1</v>
      </c>
      <c r="AH294">
        <f ca="1"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+99)&gt;=IFERROR(AE294,-1E+99)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>7.6552767825952941</v>
      </c>
      <c r="AI294">
        <f t="shared" ca="1" si="150"/>
        <v>640.14527678259526</v>
      </c>
      <c r="AJ294">
        <f t="shared" ca="1" si="151"/>
        <v>640.2256229227695</v>
      </c>
      <c r="AM294">
        <v>0</v>
      </c>
      <c r="AN294">
        <v>0</v>
      </c>
      <c r="AO294">
        <f t="shared" si="152"/>
        <v>0</v>
      </c>
      <c r="AP294">
        <f t="shared" si="161"/>
        <v>0</v>
      </c>
      <c r="AQ294">
        <f t="shared" ca="1" si="153"/>
        <v>0.14488287591172624</v>
      </c>
      <c r="AR294" t="str">
        <f t="shared" ca="1" si="154"/>
        <v>Subcritical</v>
      </c>
      <c r="AS294">
        <f t="shared" ca="1" si="155"/>
        <v>1.4650891768698267E-4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190</v>
      </c>
      <c r="I295">
        <v>0</v>
      </c>
      <c r="J295">
        <f t="shared" si="156"/>
        <v>1</v>
      </c>
      <c r="K295">
        <f t="shared" ca="1" si="157"/>
        <v>49.98</v>
      </c>
      <c r="L295">
        <f t="shared" ca="1" si="158"/>
        <v>1.301360869684927</v>
      </c>
      <c r="M295">
        <f t="shared" ca="1" si="131"/>
        <v>6.7670765223616209</v>
      </c>
      <c r="N295">
        <f t="shared" ca="1" si="132"/>
        <v>0.86727128666107323</v>
      </c>
      <c r="O295">
        <f t="shared" ca="1" si="133"/>
        <v>7.3857595425206792</v>
      </c>
      <c r="P295">
        <f t="shared" ca="1" si="134"/>
        <v>633.79086086968493</v>
      </c>
      <c r="Q295">
        <f t="shared" ca="1" si="135"/>
        <v>636.57115873002817</v>
      </c>
      <c r="R295">
        <f t="shared" ca="1" si="136"/>
        <v>1.4839965425134221E-2</v>
      </c>
      <c r="S295">
        <f t="shared" ca="1" si="137"/>
        <v>2.067101435725621</v>
      </c>
      <c r="T295">
        <f t="shared" ca="1" si="138"/>
        <v>42.032181045985091</v>
      </c>
      <c r="U295">
        <f t="shared" ca="1" si="159"/>
        <v>-1.4339965425165246E-2</v>
      </c>
      <c r="V295">
        <f t="shared" ca="1" si="160"/>
        <v>0</v>
      </c>
      <c r="W295">
        <f t="shared" ca="1" si="139"/>
        <v>7.6556288682379261</v>
      </c>
      <c r="X295">
        <f t="shared" ca="1" si="140"/>
        <v>39.809270114837219</v>
      </c>
      <c r="Y295">
        <f t="shared" ca="1" si="141"/>
        <v>1.9408497824120785</v>
      </c>
      <c r="Z295">
        <f t="shared" ca="1" si="142"/>
        <v>1.2554864697549948</v>
      </c>
      <c r="AA295">
        <f t="shared" ca="1" si="143"/>
        <v>640.14512886823798</v>
      </c>
      <c r="AB295">
        <f t="shared" ca="1" si="144"/>
        <v>640.22546761827562</v>
      </c>
      <c r="AC295">
        <f t="shared" ca="1" si="145"/>
        <v>1.4649316449702007E-4</v>
      </c>
      <c r="AD295">
        <f t="shared" ca="1" si="146"/>
        <v>0.14487288118859401</v>
      </c>
      <c r="AE295">
        <f t="shared" ca="1" si="147"/>
        <v>158.77895275918556</v>
      </c>
      <c r="AF295">
        <f t="shared" ca="1" si="148"/>
        <v>-6.193160402290232E-6</v>
      </c>
      <c r="AG295">
        <f t="shared" ca="1" si="149"/>
        <v>1</v>
      </c>
      <c r="AH295">
        <f ca="1"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+99)&gt;=IFERROR(AE295,-1E+99)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>7.6556288682379261</v>
      </c>
      <c r="AI295">
        <f t="shared" ca="1" si="150"/>
        <v>640.14512886823798</v>
      </c>
      <c r="AJ295">
        <f t="shared" ca="1" si="151"/>
        <v>640.22546761827562</v>
      </c>
      <c r="AM295">
        <v>0</v>
      </c>
      <c r="AN295">
        <v>0</v>
      </c>
      <c r="AO295">
        <f t="shared" si="152"/>
        <v>0</v>
      </c>
      <c r="AP295">
        <f t="shared" si="161"/>
        <v>0</v>
      </c>
      <c r="AQ295">
        <f t="shared" ca="1" si="153"/>
        <v>0.14487288118859401</v>
      </c>
      <c r="AR295" t="str">
        <f t="shared" ca="1" si="154"/>
        <v>Subcritical</v>
      </c>
      <c r="AS295">
        <f t="shared" ca="1" si="155"/>
        <v>1.4649316449702007E-4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190</v>
      </c>
      <c r="I296">
        <v>5.7000000000000002E-2</v>
      </c>
      <c r="J296">
        <f t="shared" si="156"/>
        <v>1</v>
      </c>
      <c r="K296">
        <f t="shared" ca="1" si="157"/>
        <v>49.98</v>
      </c>
      <c r="L296">
        <f t="shared" ca="1" si="158"/>
        <v>1.301360869684927</v>
      </c>
      <c r="M296">
        <f t="shared" ca="1" si="131"/>
        <v>6.7670765223616209</v>
      </c>
      <c r="N296">
        <f t="shared" ca="1" si="132"/>
        <v>0.86727128666107323</v>
      </c>
      <c r="O296">
        <f t="shared" ca="1" si="133"/>
        <v>7.3857595425206792</v>
      </c>
      <c r="P296">
        <f t="shared" ca="1" si="134"/>
        <v>633.79036086968495</v>
      </c>
      <c r="Q296">
        <f t="shared" ca="1" si="135"/>
        <v>636.57065873002819</v>
      </c>
      <c r="R296">
        <f t="shared" ca="1" si="136"/>
        <v>1.4839965425134221E-2</v>
      </c>
      <c r="S296">
        <f t="shared" ca="1" si="137"/>
        <v>2.067101435725621</v>
      </c>
      <c r="T296">
        <f t="shared" ca="1" si="138"/>
        <v>42.032181045985091</v>
      </c>
      <c r="U296">
        <f t="shared" ca="1" si="159"/>
        <v>-1.4604093721914069E-2</v>
      </c>
      <c r="V296">
        <f t="shared" ca="1" si="160"/>
        <v>0</v>
      </c>
      <c r="W296">
        <f t="shared" ca="1" si="139"/>
        <v>7.6559735669194824</v>
      </c>
      <c r="X296">
        <f t="shared" ca="1" si="140"/>
        <v>39.811062547981308</v>
      </c>
      <c r="Y296">
        <f t="shared" ca="1" si="141"/>
        <v>1.9408719361558908</v>
      </c>
      <c r="Z296">
        <f t="shared" ca="1" si="142"/>
        <v>1.255429943367194</v>
      </c>
      <c r="AA296">
        <f t="shared" ca="1" si="143"/>
        <v>640.14497356691948</v>
      </c>
      <c r="AB296">
        <f t="shared" ca="1" si="144"/>
        <v>640.2253050828574</v>
      </c>
      <c r="AC296">
        <f t="shared" ca="1" si="145"/>
        <v>1.4647774423649218E-4</v>
      </c>
      <c r="AD296">
        <f t="shared" ca="1" si="146"/>
        <v>0.14486309727373167</v>
      </c>
      <c r="AE296">
        <f t="shared" ca="1" si="147"/>
        <v>158.79238728032286</v>
      </c>
      <c r="AF296">
        <f t="shared" ca="1" si="148"/>
        <v>-5.5155943528006901E-6</v>
      </c>
      <c r="AG296">
        <f t="shared" ca="1" si="149"/>
        <v>1</v>
      </c>
      <c r="AH296">
        <f ca="1"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+99)&gt;=IFERROR(AE296,-1E+99)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>7.6559735669194824</v>
      </c>
      <c r="AI296">
        <f t="shared" ca="1" si="150"/>
        <v>640.14497356691948</v>
      </c>
      <c r="AJ296">
        <f t="shared" ca="1" si="151"/>
        <v>640.2253050828574</v>
      </c>
      <c r="AM296">
        <v>0</v>
      </c>
      <c r="AN296">
        <v>0</v>
      </c>
      <c r="AO296">
        <f t="shared" si="152"/>
        <v>0</v>
      </c>
      <c r="AP296">
        <f t="shared" si="161"/>
        <v>0</v>
      </c>
      <c r="AQ296">
        <f t="shared" ca="1" si="153"/>
        <v>0.14486309727373167</v>
      </c>
      <c r="AR296" t="str">
        <f t="shared" ca="1" si="154"/>
        <v>Subcritical</v>
      </c>
      <c r="AS296">
        <f t="shared" ca="1" si="155"/>
        <v>1.4647774423649218E-4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190</v>
      </c>
      <c r="I297">
        <v>5.7000000000000002E-2</v>
      </c>
      <c r="J297">
        <f t="shared" si="156"/>
        <v>1</v>
      </c>
      <c r="K297">
        <f t="shared" ca="1" si="157"/>
        <v>49.98</v>
      </c>
      <c r="L297">
        <f t="shared" ca="1" si="158"/>
        <v>1.301360869684927</v>
      </c>
      <c r="M297">
        <f t="shared" ca="1" si="131"/>
        <v>6.7670765223616209</v>
      </c>
      <c r="N297">
        <f t="shared" ca="1" si="132"/>
        <v>0.86727128666107323</v>
      </c>
      <c r="O297">
        <f t="shared" ca="1" si="133"/>
        <v>7.3857595425206792</v>
      </c>
      <c r="P297">
        <f t="shared" ca="1" si="134"/>
        <v>633.78986086968496</v>
      </c>
      <c r="Q297">
        <f t="shared" ca="1" si="135"/>
        <v>636.5701587300282</v>
      </c>
      <c r="R297">
        <f t="shared" ca="1" si="136"/>
        <v>1.4839965425134221E-2</v>
      </c>
      <c r="S297">
        <f t="shared" ca="1" si="137"/>
        <v>2.067101435725621</v>
      </c>
      <c r="T297">
        <f t="shared" ca="1" si="138"/>
        <v>42.032181045985091</v>
      </c>
      <c r="U297">
        <f t="shared" ca="1" si="159"/>
        <v>-1.4604093721914069E-2</v>
      </c>
      <c r="V297">
        <f t="shared" ca="1" si="160"/>
        <v>0</v>
      </c>
      <c r="W297">
        <f t="shared" ca="1" si="139"/>
        <v>7.6563189738399933</v>
      </c>
      <c r="X297">
        <f t="shared" ca="1" si="140"/>
        <v>39.812858663967965</v>
      </c>
      <c r="Y297">
        <f t="shared" ca="1" si="141"/>
        <v>1.9408941339244405</v>
      </c>
      <c r="Z297">
        <f t="shared" ca="1" si="142"/>
        <v>1.2553733059423249</v>
      </c>
      <c r="AA297">
        <f t="shared" ca="1" si="143"/>
        <v>640.14481897384007</v>
      </c>
      <c r="AB297">
        <f t="shared" ca="1" si="144"/>
        <v>640.22514324179485</v>
      </c>
      <c r="AC297">
        <f t="shared" ca="1" si="145"/>
        <v>1.4646229469217196E-4</v>
      </c>
      <c r="AD297">
        <f t="shared" ca="1" si="146"/>
        <v>0.1448532943608398</v>
      </c>
      <c r="AE297">
        <f t="shared" ca="1" si="147"/>
        <v>158.80585005061377</v>
      </c>
      <c r="AF297">
        <f t="shared" ca="1" si="148"/>
        <v>-5.0312232815485913E-6</v>
      </c>
      <c r="AG297">
        <f t="shared" ca="1" si="149"/>
        <v>1</v>
      </c>
      <c r="AH297">
        <f ca="1"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+99)&gt;=IFERROR(AE297,-1E+99)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>7.6563189738399933</v>
      </c>
      <c r="AI297">
        <f t="shared" ca="1" si="150"/>
        <v>640.14481897384007</v>
      </c>
      <c r="AJ297">
        <f t="shared" ca="1" si="151"/>
        <v>640.22514324179485</v>
      </c>
      <c r="AM297">
        <v>0</v>
      </c>
      <c r="AN297">
        <v>0</v>
      </c>
      <c r="AO297">
        <f t="shared" si="152"/>
        <v>0</v>
      </c>
      <c r="AP297">
        <f t="shared" si="161"/>
        <v>0</v>
      </c>
      <c r="AQ297">
        <f t="shared" ca="1" si="153"/>
        <v>0.1448532943608398</v>
      </c>
      <c r="AR297" t="str">
        <f t="shared" ca="1" si="154"/>
        <v>Subcritical</v>
      </c>
      <c r="AS297">
        <f t="shared" ca="1" si="155"/>
        <v>1.4646229469217196E-4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190</v>
      </c>
      <c r="I298">
        <v>0</v>
      </c>
      <c r="J298">
        <f t="shared" si="156"/>
        <v>1.0010000000000048</v>
      </c>
      <c r="K298">
        <f t="shared" ca="1" si="157"/>
        <v>49.98</v>
      </c>
      <c r="L298">
        <f t="shared" ca="1" si="158"/>
        <v>1.301360869684927</v>
      </c>
      <c r="M298">
        <f t="shared" ca="1" si="131"/>
        <v>6.7670765223616209</v>
      </c>
      <c r="N298">
        <f t="shared" ca="1" si="132"/>
        <v>0.86727128666107323</v>
      </c>
      <c r="O298">
        <f t="shared" ca="1" si="133"/>
        <v>7.3857595425206792</v>
      </c>
      <c r="P298">
        <f t="shared" ca="1" si="134"/>
        <v>633.78936086968497</v>
      </c>
      <c r="Q298">
        <f t="shared" ca="1" si="135"/>
        <v>636.56965873002821</v>
      </c>
      <c r="R298">
        <f t="shared" ca="1" si="136"/>
        <v>1.4839965425134221E-2</v>
      </c>
      <c r="S298">
        <f t="shared" ca="1" si="137"/>
        <v>2.067101435725621</v>
      </c>
      <c r="T298">
        <f t="shared" ca="1" si="138"/>
        <v>42.032181045985091</v>
      </c>
      <c r="U298">
        <f t="shared" ca="1" si="159"/>
        <v>-1.4354805390553338E-2</v>
      </c>
      <c r="V298">
        <f t="shared" ca="1" si="160"/>
        <v>0</v>
      </c>
      <c r="W298">
        <f t="shared" ca="1" si="139"/>
        <v>7.6566724828086841</v>
      </c>
      <c r="X298">
        <f t="shared" ca="1" si="140"/>
        <v>39.814696910605157</v>
      </c>
      <c r="Y298">
        <f t="shared" ca="1" si="141"/>
        <v>1.9409168508275461</v>
      </c>
      <c r="Z298">
        <f t="shared" ca="1" si="142"/>
        <v>1.2553153452911801</v>
      </c>
      <c r="AA298">
        <f t="shared" ca="1" si="143"/>
        <v>640.14467248280869</v>
      </c>
      <c r="AB298">
        <f t="shared" ca="1" si="144"/>
        <v>640.22498933378336</v>
      </c>
      <c r="AC298">
        <f t="shared" ca="1" si="145"/>
        <v>1.4644648524187901E-4</v>
      </c>
      <c r="AD298">
        <f t="shared" ca="1" si="146"/>
        <v>0.14484326265037656</v>
      </c>
      <c r="AE298">
        <f t="shared" ca="1" si="147"/>
        <v>158.81962928014266</v>
      </c>
      <c r="AF298">
        <f t="shared" ca="1" si="148"/>
        <v>-5.1646707106556278E-6</v>
      </c>
      <c r="AG298">
        <f t="shared" ca="1" si="149"/>
        <v>1</v>
      </c>
      <c r="AH298">
        <f ca="1"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+99)&gt;=IFERROR(AE298,-1E+99)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>7.6566724828086841</v>
      </c>
      <c r="AI298">
        <f t="shared" ca="1" si="150"/>
        <v>640.14467248280869</v>
      </c>
      <c r="AJ298">
        <f t="shared" ca="1" si="151"/>
        <v>640.22498933378336</v>
      </c>
      <c r="AM298">
        <v>0</v>
      </c>
      <c r="AN298">
        <v>0</v>
      </c>
      <c r="AO298">
        <f t="shared" si="152"/>
        <v>0</v>
      </c>
      <c r="AP298">
        <f t="shared" si="161"/>
        <v>0</v>
      </c>
      <c r="AQ298">
        <f t="shared" ca="1" si="153"/>
        <v>0.14484326265037656</v>
      </c>
      <c r="AR298" t="str">
        <f t="shared" ca="1" si="154"/>
        <v>Subcritical</v>
      </c>
      <c r="AS298">
        <f t="shared" ca="1" si="155"/>
        <v>1.4644648524187901E-4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190</v>
      </c>
      <c r="I299">
        <v>5.5E-2</v>
      </c>
      <c r="J299">
        <f t="shared" si="156"/>
        <v>1</v>
      </c>
      <c r="K299">
        <f t="shared" ca="1" si="157"/>
        <v>49.98</v>
      </c>
      <c r="L299">
        <f t="shared" ca="1" si="158"/>
        <v>1.301360869684927</v>
      </c>
      <c r="M299">
        <f t="shared" ca="1" si="131"/>
        <v>6.7670765223616209</v>
      </c>
      <c r="N299">
        <f t="shared" ca="1" si="132"/>
        <v>0.86727128666107323</v>
      </c>
      <c r="O299">
        <f t="shared" ca="1" si="133"/>
        <v>7.3857595425206792</v>
      </c>
      <c r="P299">
        <f t="shared" ca="1" si="134"/>
        <v>633.78886086968487</v>
      </c>
      <c r="Q299">
        <f t="shared" ca="1" si="135"/>
        <v>636.56915873002811</v>
      </c>
      <c r="R299">
        <f t="shared" ca="1" si="136"/>
        <v>1.4839965425134221E-2</v>
      </c>
      <c r="S299">
        <f t="shared" ca="1" si="137"/>
        <v>2.067101435725621</v>
      </c>
      <c r="T299">
        <f t="shared" ca="1" si="138"/>
        <v>42.032181045985091</v>
      </c>
      <c r="U299">
        <f t="shared" ca="1" si="159"/>
        <v>-1.4594826062193533E-2</v>
      </c>
      <c r="V299">
        <f t="shared" ca="1" si="160"/>
        <v>0</v>
      </c>
      <c r="W299">
        <f t="shared" ca="1" si="139"/>
        <v>7.6570185441621152</v>
      </c>
      <c r="X299">
        <f t="shared" ca="1" si="140"/>
        <v>39.816496429643003</v>
      </c>
      <c r="Y299">
        <f t="shared" ca="1" si="141"/>
        <v>1.9409390876213712</v>
      </c>
      <c r="Z299">
        <f t="shared" ca="1" si="142"/>
        <v>1.2552586109206325</v>
      </c>
      <c r="AA299">
        <f t="shared" ca="1" si="143"/>
        <v>640.14451854416211</v>
      </c>
      <c r="AB299">
        <f t="shared" ca="1" si="144"/>
        <v>640.22482813541035</v>
      </c>
      <c r="AC299">
        <f t="shared" ca="1" si="145"/>
        <v>1.4643101129622151E-4</v>
      </c>
      <c r="AD299">
        <f t="shared" ca="1" si="146"/>
        <v>0.14483344340633303</v>
      </c>
      <c r="AE299">
        <f t="shared" ca="1" si="147"/>
        <v>158.83311886907353</v>
      </c>
      <c r="AF299">
        <f t="shared" ca="1" si="148"/>
        <v>-5.549282604988548E-6</v>
      </c>
      <c r="AG299">
        <f t="shared" ca="1" si="149"/>
        <v>1</v>
      </c>
      <c r="AH299">
        <f ca="1"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+99)&gt;=IFERROR(AE299,-1E+99)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>7.6570185441621152</v>
      </c>
      <c r="AI299">
        <f t="shared" ca="1" si="150"/>
        <v>640.14451854416211</v>
      </c>
      <c r="AJ299">
        <f t="shared" ca="1" si="151"/>
        <v>640.22482813541035</v>
      </c>
      <c r="AM299">
        <v>0</v>
      </c>
      <c r="AN299">
        <v>0</v>
      </c>
      <c r="AO299">
        <f t="shared" si="152"/>
        <v>0</v>
      </c>
      <c r="AP299">
        <f t="shared" si="161"/>
        <v>0</v>
      </c>
      <c r="AQ299">
        <f t="shared" ca="1" si="153"/>
        <v>0.14483344340633303</v>
      </c>
      <c r="AR299" t="str">
        <f t="shared" ca="1" si="154"/>
        <v>Subcritical</v>
      </c>
      <c r="AS299">
        <f t="shared" ca="1" si="155"/>
        <v>1.4643101129622151E-4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190</v>
      </c>
      <c r="I300">
        <v>5.5E-2</v>
      </c>
      <c r="J300">
        <f t="shared" si="156"/>
        <v>0.99899999999999523</v>
      </c>
      <c r="K300">
        <f t="shared" ca="1" si="157"/>
        <v>49.98</v>
      </c>
      <c r="L300">
        <f t="shared" ca="1" si="158"/>
        <v>1.301360869684927</v>
      </c>
      <c r="M300">
        <f t="shared" ca="1" si="131"/>
        <v>6.7670765223616209</v>
      </c>
      <c r="N300">
        <f t="shared" ca="1" si="132"/>
        <v>0.86727128666107323</v>
      </c>
      <c r="O300">
        <f t="shared" ca="1" si="133"/>
        <v>7.3857595425206792</v>
      </c>
      <c r="P300">
        <f t="shared" ca="1" si="134"/>
        <v>633.78836086968488</v>
      </c>
      <c r="Q300">
        <f t="shared" ca="1" si="135"/>
        <v>636.56865873002812</v>
      </c>
      <c r="R300">
        <f t="shared" ca="1" si="136"/>
        <v>1.4839965425134221E-2</v>
      </c>
      <c r="S300">
        <f t="shared" ca="1" si="137"/>
        <v>2.067101435725621</v>
      </c>
      <c r="T300">
        <f t="shared" ca="1" si="138"/>
        <v>42.032181045985091</v>
      </c>
      <c r="U300">
        <f t="shared" ca="1" si="159"/>
        <v>-1.4579986096919129E-2</v>
      </c>
      <c r="V300">
        <f t="shared" ca="1" si="160"/>
        <v>0</v>
      </c>
      <c r="W300">
        <f t="shared" ca="1" si="139"/>
        <v>7.6573643775311169</v>
      </c>
      <c r="X300">
        <f t="shared" ca="1" si="140"/>
        <v>39.818294763161809</v>
      </c>
      <c r="Y300">
        <f t="shared" ca="1" si="141"/>
        <v>1.9409613082666868</v>
      </c>
      <c r="Z300">
        <f t="shared" ca="1" si="142"/>
        <v>1.2552019190495161</v>
      </c>
      <c r="AA300">
        <f t="shared" ca="1" si="143"/>
        <v>640.14436437753113</v>
      </c>
      <c r="AB300">
        <f t="shared" ca="1" si="144"/>
        <v>640.22466671481891</v>
      </c>
      <c r="AC300">
        <f t="shared" ca="1" si="145"/>
        <v>1.4641554995208303E-4</v>
      </c>
      <c r="AD300">
        <f t="shared" ca="1" si="146"/>
        <v>0.14482363173948587</v>
      </c>
      <c r="AE300">
        <f t="shared" ca="1" si="147"/>
        <v>158.84660021932319</v>
      </c>
      <c r="AF300">
        <f t="shared" ca="1" si="148"/>
        <v>-5.7401844060223084E-6</v>
      </c>
      <c r="AG300">
        <f t="shared" ca="1" si="149"/>
        <v>1</v>
      </c>
      <c r="AH300">
        <f ca="1"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+99)&gt;=IFERROR(AE300,-1E+99)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>7.6573643775311169</v>
      </c>
      <c r="AI300">
        <f t="shared" ca="1" si="150"/>
        <v>640.14436437753113</v>
      </c>
      <c r="AJ300">
        <f t="shared" ca="1" si="151"/>
        <v>640.22466671481891</v>
      </c>
      <c r="AM300">
        <v>0</v>
      </c>
      <c r="AN300">
        <v>0</v>
      </c>
      <c r="AO300">
        <f t="shared" si="152"/>
        <v>0</v>
      </c>
      <c r="AP300">
        <f t="shared" si="161"/>
        <v>0</v>
      </c>
      <c r="AQ300">
        <f t="shared" ca="1" si="153"/>
        <v>0.14482363173948587</v>
      </c>
      <c r="AR300" t="str">
        <f t="shared" ca="1" si="154"/>
        <v>Subcritical</v>
      </c>
      <c r="AS300">
        <f t="shared" ca="1" si="155"/>
        <v>1.4641554995208303E-4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190</v>
      </c>
      <c r="I301">
        <v>5.7000000000000002E-2</v>
      </c>
      <c r="J301">
        <f t="shared" si="156"/>
        <v>1</v>
      </c>
      <c r="K301">
        <f t="shared" ca="1" si="157"/>
        <v>49.98</v>
      </c>
      <c r="L301">
        <f t="shared" ca="1" si="158"/>
        <v>1.301360869684927</v>
      </c>
      <c r="M301">
        <f t="shared" ca="1" si="131"/>
        <v>6.7670765223616209</v>
      </c>
      <c r="N301">
        <f t="shared" ca="1" si="132"/>
        <v>0.86727128666107323</v>
      </c>
      <c r="O301">
        <f t="shared" ca="1" si="133"/>
        <v>7.3857595425206792</v>
      </c>
      <c r="P301">
        <f t="shared" ca="1" si="134"/>
        <v>633.78786086968489</v>
      </c>
      <c r="Q301">
        <f t="shared" ca="1" si="135"/>
        <v>636.56815873002813</v>
      </c>
      <c r="R301">
        <f t="shared" ca="1" si="136"/>
        <v>1.4839965425134221E-2</v>
      </c>
      <c r="S301">
        <f t="shared" ca="1" si="137"/>
        <v>2.067101435725621</v>
      </c>
      <c r="T301">
        <f t="shared" ca="1" si="138"/>
        <v>42.032181045985091</v>
      </c>
      <c r="U301">
        <f t="shared" ca="1" si="159"/>
        <v>-1.4604093721914069E-2</v>
      </c>
      <c r="V301">
        <f t="shared" ca="1" si="160"/>
        <v>0</v>
      </c>
      <c r="W301">
        <f t="shared" ca="1" si="139"/>
        <v>7.6577096117981602</v>
      </c>
      <c r="X301">
        <f t="shared" ca="1" si="140"/>
        <v>39.820089981350435</v>
      </c>
      <c r="Y301">
        <f t="shared" ca="1" si="141"/>
        <v>1.9409834889238025</v>
      </c>
      <c r="Z301">
        <f t="shared" ca="1" si="142"/>
        <v>1.2551453304954336</v>
      </c>
      <c r="AA301">
        <f t="shared" ca="1" si="143"/>
        <v>640.14420961179815</v>
      </c>
      <c r="AB301">
        <f t="shared" ca="1" si="144"/>
        <v>640.22450470867193</v>
      </c>
      <c r="AC301">
        <f t="shared" ca="1" si="145"/>
        <v>1.4640011779207826E-4</v>
      </c>
      <c r="AD301">
        <f t="shared" ca="1" si="146"/>
        <v>0.14481383817469318</v>
      </c>
      <c r="AE301">
        <f t="shared" ca="1" si="147"/>
        <v>158.86005886158151</v>
      </c>
      <c r="AF301">
        <f t="shared" ca="1" si="148"/>
        <v>-5.8162897857982898E-6</v>
      </c>
      <c r="AG301">
        <f t="shared" ca="1" si="149"/>
        <v>1</v>
      </c>
      <c r="AH301">
        <f ca="1"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+99)&gt;=IFERROR(AE301,-1E+99)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>7.6577096117981602</v>
      </c>
      <c r="AI301">
        <f t="shared" ca="1" si="150"/>
        <v>640.14420961179815</v>
      </c>
      <c r="AJ301">
        <f t="shared" ca="1" si="151"/>
        <v>640.22450470867193</v>
      </c>
      <c r="AM301">
        <v>0</v>
      </c>
      <c r="AN301">
        <v>0</v>
      </c>
      <c r="AO301">
        <f t="shared" si="152"/>
        <v>0</v>
      </c>
      <c r="AP301">
        <f t="shared" si="161"/>
        <v>0</v>
      </c>
      <c r="AQ301">
        <f t="shared" ca="1" si="153"/>
        <v>0.14481383817469318</v>
      </c>
      <c r="AR301" t="str">
        <f t="shared" ca="1" si="154"/>
        <v>Subcritical</v>
      </c>
      <c r="AS301">
        <f t="shared" ca="1" si="155"/>
        <v>1.4640011779207826E-4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190</v>
      </c>
      <c r="I302">
        <v>5.7000000000000002E-2</v>
      </c>
      <c r="J302">
        <f t="shared" si="156"/>
        <v>1</v>
      </c>
      <c r="K302">
        <f t="shared" ca="1" si="157"/>
        <v>49.98</v>
      </c>
      <c r="L302">
        <f t="shared" ca="1" si="158"/>
        <v>1.301360869684927</v>
      </c>
      <c r="M302">
        <f t="shared" ca="1" si="131"/>
        <v>6.7670765223616209</v>
      </c>
      <c r="N302">
        <f t="shared" ca="1" si="132"/>
        <v>0.86727128666107323</v>
      </c>
      <c r="O302">
        <f t="shared" ca="1" si="133"/>
        <v>7.3857595425206792</v>
      </c>
      <c r="P302">
        <f t="shared" ca="1" si="134"/>
        <v>633.7873608696849</v>
      </c>
      <c r="Q302">
        <f t="shared" ca="1" si="135"/>
        <v>636.56765873002814</v>
      </c>
      <c r="R302">
        <f t="shared" ca="1" si="136"/>
        <v>1.4839965425134221E-2</v>
      </c>
      <c r="S302">
        <f t="shared" ca="1" si="137"/>
        <v>2.067101435725621</v>
      </c>
      <c r="T302">
        <f t="shared" ca="1" si="138"/>
        <v>42.032181045985091</v>
      </c>
      <c r="U302">
        <f t="shared" ca="1" si="159"/>
        <v>-1.4604093721914069E-2</v>
      </c>
      <c r="V302">
        <f t="shared" ca="1" si="160"/>
        <v>0</v>
      </c>
      <c r="W302">
        <f t="shared" ca="1" si="139"/>
        <v>7.6580547818533518</v>
      </c>
      <c r="X302">
        <f t="shared" ca="1" si="140"/>
        <v>39.821884865637429</v>
      </c>
      <c r="Y302">
        <f t="shared" ca="1" si="141"/>
        <v>1.9410056639628657</v>
      </c>
      <c r="Z302">
        <f t="shared" ca="1" si="142"/>
        <v>1.255088757567276</v>
      </c>
      <c r="AA302">
        <f t="shared" ca="1" si="143"/>
        <v>640.14405478185336</v>
      </c>
      <c r="AB302">
        <f t="shared" ca="1" si="144"/>
        <v>640.22434264063884</v>
      </c>
      <c r="AC302">
        <f t="shared" ca="1" si="145"/>
        <v>1.4638469089892404E-4</v>
      </c>
      <c r="AD302">
        <f t="shared" ca="1" si="146"/>
        <v>0.14480404753489834</v>
      </c>
      <c r="AE302">
        <f t="shared" ca="1" si="147"/>
        <v>158.87351564618467</v>
      </c>
      <c r="AF302">
        <f t="shared" ca="1" si="148"/>
        <v>-6.0804895838373341E-6</v>
      </c>
      <c r="AG302">
        <f t="shared" ca="1" si="149"/>
        <v>1</v>
      </c>
      <c r="AH302">
        <f ca="1"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+99)&gt;=IFERROR(AE302,-1E+99)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>7.6580547818533518</v>
      </c>
      <c r="AI302">
        <f t="shared" ca="1" si="150"/>
        <v>640.14405478185336</v>
      </c>
      <c r="AJ302">
        <f t="shared" ca="1" si="151"/>
        <v>640.22434264063884</v>
      </c>
      <c r="AM302">
        <v>0</v>
      </c>
      <c r="AN302">
        <v>0</v>
      </c>
      <c r="AO302">
        <f t="shared" si="152"/>
        <v>0</v>
      </c>
      <c r="AP302">
        <f t="shared" si="161"/>
        <v>0</v>
      </c>
      <c r="AQ302">
        <f t="shared" ca="1" si="153"/>
        <v>0.14480404753489834</v>
      </c>
      <c r="AR302" t="str">
        <f t="shared" ca="1" si="154"/>
        <v>Subcritical</v>
      </c>
      <c r="AS302">
        <f t="shared" ca="1" si="155"/>
        <v>1.4638469089892404E-4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190</v>
      </c>
      <c r="I303">
        <v>0</v>
      </c>
      <c r="J303">
        <f t="shared" si="156"/>
        <v>1</v>
      </c>
      <c r="K303">
        <f t="shared" ca="1" si="157"/>
        <v>49.98</v>
      </c>
      <c r="L303">
        <f t="shared" ca="1" si="158"/>
        <v>1.301360869684927</v>
      </c>
      <c r="M303">
        <f t="shared" ca="1" si="131"/>
        <v>6.7670765223616209</v>
      </c>
      <c r="N303">
        <f t="shared" ca="1" si="132"/>
        <v>0.86727128666107323</v>
      </c>
      <c r="O303">
        <f t="shared" ca="1" si="133"/>
        <v>7.3857595425206792</v>
      </c>
      <c r="P303">
        <f t="shared" ca="1" si="134"/>
        <v>633.78686086968492</v>
      </c>
      <c r="Q303">
        <f t="shared" ca="1" si="135"/>
        <v>636.56715873002815</v>
      </c>
      <c r="R303">
        <f t="shared" ca="1" si="136"/>
        <v>1.4839965425134221E-2</v>
      </c>
      <c r="S303">
        <f t="shared" ca="1" si="137"/>
        <v>2.067101435725621</v>
      </c>
      <c r="T303">
        <f t="shared" ca="1" si="138"/>
        <v>42.032181045985091</v>
      </c>
      <c r="U303">
        <f t="shared" ca="1" si="159"/>
        <v>-1.4339965425165246E-2</v>
      </c>
      <c r="V303">
        <f t="shared" ca="1" si="160"/>
        <v>0</v>
      </c>
      <c r="W303">
        <f t="shared" ca="1" si="139"/>
        <v>7.6584074371796698</v>
      </c>
      <c r="X303">
        <f t="shared" ca="1" si="140"/>
        <v>39.823718673334284</v>
      </c>
      <c r="Y303">
        <f t="shared" ca="1" si="141"/>
        <v>1.9410283183430939</v>
      </c>
      <c r="Z303">
        <f t="shared" ca="1" si="142"/>
        <v>1.2550309630794549</v>
      </c>
      <c r="AA303">
        <f t="shared" ca="1" si="143"/>
        <v>640.14390743717968</v>
      </c>
      <c r="AB303">
        <f t="shared" ca="1" si="144"/>
        <v>640.22418790192421</v>
      </c>
      <c r="AC303">
        <f t="shared" ca="1" si="145"/>
        <v>1.4636893193636566E-4</v>
      </c>
      <c r="AD303">
        <f t="shared" ca="1" si="146"/>
        <v>0.14479404571705748</v>
      </c>
      <c r="AE303">
        <f t="shared" ca="1" si="147"/>
        <v>158.88726491791036</v>
      </c>
      <c r="AF303">
        <f t="shared" ca="1" si="148"/>
        <v>-6.4142159317270853E-6</v>
      </c>
      <c r="AG303">
        <f t="shared" ca="1" si="149"/>
        <v>1</v>
      </c>
      <c r="AH303">
        <f ca="1"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+99)&gt;=IFERROR(AE303,-1E+99)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>7.6584074371796698</v>
      </c>
      <c r="AI303">
        <f t="shared" ca="1" si="150"/>
        <v>640.14390743717968</v>
      </c>
      <c r="AJ303">
        <f t="shared" ca="1" si="151"/>
        <v>640.22418790192421</v>
      </c>
      <c r="AM303">
        <v>0</v>
      </c>
      <c r="AN303">
        <v>0</v>
      </c>
      <c r="AO303">
        <f t="shared" si="152"/>
        <v>0</v>
      </c>
      <c r="AP303">
        <f t="shared" si="161"/>
        <v>0</v>
      </c>
      <c r="AQ303">
        <f t="shared" ca="1" si="153"/>
        <v>0.14479404571705748</v>
      </c>
      <c r="AR303" t="str">
        <f t="shared" ca="1" si="154"/>
        <v>Subcritical</v>
      </c>
      <c r="AS303">
        <f t="shared" ca="1" si="155"/>
        <v>1.4636893193636566E-4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190</v>
      </c>
      <c r="I304">
        <v>5.7000000000000002E-2</v>
      </c>
      <c r="J304">
        <f t="shared" si="156"/>
        <v>1</v>
      </c>
      <c r="K304">
        <f t="shared" ca="1" si="157"/>
        <v>49.98</v>
      </c>
      <c r="L304">
        <f t="shared" ca="1" si="158"/>
        <v>1.301360869684927</v>
      </c>
      <c r="M304">
        <f t="shared" ca="1" si="131"/>
        <v>6.7670765223616209</v>
      </c>
      <c r="N304">
        <f t="shared" ca="1" si="132"/>
        <v>0.86727128666107323</v>
      </c>
      <c r="O304">
        <f t="shared" ca="1" si="133"/>
        <v>7.3857595425206792</v>
      </c>
      <c r="P304">
        <f t="shared" ca="1" si="134"/>
        <v>633.78636086968493</v>
      </c>
      <c r="Q304">
        <f t="shared" ca="1" si="135"/>
        <v>636.56665873002817</v>
      </c>
      <c r="R304">
        <f t="shared" ca="1" si="136"/>
        <v>1.4839965425134221E-2</v>
      </c>
      <c r="S304">
        <f t="shared" ca="1" si="137"/>
        <v>2.067101435725621</v>
      </c>
      <c r="T304">
        <f t="shared" ca="1" si="138"/>
        <v>42.032181045985091</v>
      </c>
      <c r="U304">
        <f t="shared" ca="1" si="159"/>
        <v>-1.4604093721914069E-2</v>
      </c>
      <c r="V304">
        <f t="shared" ca="1" si="160"/>
        <v>0</v>
      </c>
      <c r="W304">
        <f t="shared" ca="1" si="139"/>
        <v>7.6587520289060738</v>
      </c>
      <c r="X304">
        <f t="shared" ca="1" si="140"/>
        <v>39.825510550311584</v>
      </c>
      <c r="Y304">
        <f t="shared" ca="1" si="141"/>
        <v>1.9410504532176667</v>
      </c>
      <c r="Z304">
        <f t="shared" ca="1" si="142"/>
        <v>1.254974495226125</v>
      </c>
      <c r="AA304">
        <f t="shared" ca="1" si="143"/>
        <v>640.14375202890608</v>
      </c>
      <c r="AB304">
        <f t="shared" ca="1" si="144"/>
        <v>640.22402526966391</v>
      </c>
      <c r="AC304">
        <f t="shared" ca="1" si="145"/>
        <v>1.4635353572380774E-4</v>
      </c>
      <c r="AD304">
        <f t="shared" ca="1" si="146"/>
        <v>0.14478427370679481</v>
      </c>
      <c r="AE304">
        <f t="shared" ca="1" si="147"/>
        <v>158.90070045812459</v>
      </c>
      <c r="AF304">
        <f t="shared" ca="1" si="148"/>
        <v>-6.3876965441522771E-6</v>
      </c>
      <c r="AG304">
        <f t="shared" ca="1" si="149"/>
        <v>1</v>
      </c>
      <c r="AH304">
        <f ca="1"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+99)&gt;=IFERROR(AE304,-1E+99)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>7.6587520289060738</v>
      </c>
      <c r="AI304">
        <f t="shared" ca="1" si="150"/>
        <v>640.14375202890608</v>
      </c>
      <c r="AJ304">
        <f t="shared" ca="1" si="151"/>
        <v>640.22402526966391</v>
      </c>
      <c r="AM304">
        <v>0</v>
      </c>
      <c r="AN304">
        <v>0</v>
      </c>
      <c r="AO304">
        <f t="shared" si="152"/>
        <v>0</v>
      </c>
      <c r="AP304">
        <f t="shared" si="161"/>
        <v>0</v>
      </c>
      <c r="AQ304">
        <f t="shared" ca="1" si="153"/>
        <v>0.14478427370679481</v>
      </c>
      <c r="AR304" t="str">
        <f t="shared" ca="1" si="154"/>
        <v>Subcritical</v>
      </c>
      <c r="AS304">
        <f t="shared" ca="1" si="155"/>
        <v>1.4635353572380774E-4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190</v>
      </c>
      <c r="I305">
        <v>5.7000000000000002E-2</v>
      </c>
      <c r="J305">
        <f t="shared" si="156"/>
        <v>1</v>
      </c>
      <c r="K305">
        <f t="shared" ca="1" si="157"/>
        <v>49.98</v>
      </c>
      <c r="L305">
        <f t="shared" ca="1" si="158"/>
        <v>1.301360869684927</v>
      </c>
      <c r="M305">
        <f t="shared" ca="1" si="131"/>
        <v>6.7670765223616209</v>
      </c>
      <c r="N305">
        <f t="shared" ca="1" si="132"/>
        <v>0.86727128666107323</v>
      </c>
      <c r="O305">
        <f t="shared" ca="1" si="133"/>
        <v>7.3857595425206792</v>
      </c>
      <c r="P305">
        <f t="shared" ca="1" si="134"/>
        <v>633.78586086968494</v>
      </c>
      <c r="Q305">
        <f t="shared" ca="1" si="135"/>
        <v>636.56615873002818</v>
      </c>
      <c r="R305">
        <f t="shared" ca="1" si="136"/>
        <v>1.4839965425134221E-2</v>
      </c>
      <c r="S305">
        <f t="shared" ca="1" si="137"/>
        <v>2.067101435725621</v>
      </c>
      <c r="T305">
        <f t="shared" ca="1" si="138"/>
        <v>42.032181045985091</v>
      </c>
      <c r="U305">
        <f t="shared" ca="1" si="159"/>
        <v>-1.4604093721914069E-2</v>
      </c>
      <c r="V305">
        <f t="shared" ca="1" si="160"/>
        <v>0</v>
      </c>
      <c r="W305">
        <f t="shared" ca="1" si="139"/>
        <v>7.6590966665140678</v>
      </c>
      <c r="X305">
        <f t="shared" ca="1" si="140"/>
        <v>39.827302665873155</v>
      </c>
      <c r="Y305">
        <f t="shared" ca="1" si="141"/>
        <v>1.9410725895521779</v>
      </c>
      <c r="Z305">
        <f t="shared" ca="1" si="142"/>
        <v>1.2549180249363558</v>
      </c>
      <c r="AA305">
        <f t="shared" ca="1" si="143"/>
        <v>640.1435966665141</v>
      </c>
      <c r="AB305">
        <f t="shared" ca="1" si="144"/>
        <v>640.22386268329853</v>
      </c>
      <c r="AC305">
        <f t="shared" ca="1" si="145"/>
        <v>1.4633813984858332E-4</v>
      </c>
      <c r="AD305">
        <f t="shared" ca="1" si="146"/>
        <v>0.14477450149475424</v>
      </c>
      <c r="AE305">
        <f t="shared" ca="1" si="147"/>
        <v>158.91413843073164</v>
      </c>
      <c r="AF305">
        <f t="shared" ca="1" si="148"/>
        <v>-6.0546220765900216E-6</v>
      </c>
      <c r="AG305">
        <f t="shared" ca="1" si="149"/>
        <v>1</v>
      </c>
      <c r="AH305">
        <f ca="1"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+99)&gt;=IFERROR(AE305,-1E+99)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>7.6590966665140678</v>
      </c>
      <c r="AI305">
        <f t="shared" ca="1" si="150"/>
        <v>640.1435966665141</v>
      </c>
      <c r="AJ305">
        <f t="shared" ca="1" si="151"/>
        <v>640.22386268329853</v>
      </c>
      <c r="AM305">
        <v>0</v>
      </c>
      <c r="AN305">
        <v>0</v>
      </c>
      <c r="AO305">
        <f t="shared" si="152"/>
        <v>0</v>
      </c>
      <c r="AP305">
        <f t="shared" si="161"/>
        <v>0</v>
      </c>
      <c r="AQ305">
        <f t="shared" ca="1" si="153"/>
        <v>0.14477450149475424</v>
      </c>
      <c r="AR305" t="str">
        <f t="shared" ca="1" si="154"/>
        <v>Subcritical</v>
      </c>
      <c r="AS305">
        <f t="shared" ca="1" si="155"/>
        <v>1.4633813984858332E-4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190</v>
      </c>
      <c r="I306">
        <v>5.5E-2</v>
      </c>
      <c r="J306">
        <f t="shared" si="156"/>
        <v>1.0010000000000048</v>
      </c>
      <c r="K306">
        <f t="shared" ca="1" si="157"/>
        <v>49.98</v>
      </c>
      <c r="L306">
        <f t="shared" ca="1" si="158"/>
        <v>1.301360869684927</v>
      </c>
      <c r="M306">
        <f t="shared" ca="1" si="131"/>
        <v>6.7670765223616209</v>
      </c>
      <c r="N306">
        <f t="shared" ca="1" si="132"/>
        <v>0.86727128666107323</v>
      </c>
      <c r="O306">
        <f t="shared" ca="1" si="133"/>
        <v>7.3857595425206792</v>
      </c>
      <c r="P306">
        <f t="shared" ca="1" si="134"/>
        <v>633.78536086968495</v>
      </c>
      <c r="Q306">
        <f t="shared" ca="1" si="135"/>
        <v>636.56565873002819</v>
      </c>
      <c r="R306">
        <f t="shared" ca="1" si="136"/>
        <v>1.4839965425134221E-2</v>
      </c>
      <c r="S306">
        <f t="shared" ca="1" si="137"/>
        <v>2.067101435725621</v>
      </c>
      <c r="T306">
        <f t="shared" ca="1" si="138"/>
        <v>42.032181045985091</v>
      </c>
      <c r="U306">
        <f t="shared" ca="1" si="159"/>
        <v>-1.4609666027695312E-2</v>
      </c>
      <c r="V306">
        <f t="shared" ca="1" si="160"/>
        <v>0</v>
      </c>
      <c r="W306">
        <f t="shared" ca="1" si="139"/>
        <v>7.6594417833490178</v>
      </c>
      <c r="X306">
        <f t="shared" ca="1" si="140"/>
        <v>39.829097273414895</v>
      </c>
      <c r="Y306">
        <f t="shared" ca="1" si="141"/>
        <v>1.9410947551774778</v>
      </c>
      <c r="Z306">
        <f t="shared" ca="1" si="142"/>
        <v>1.2548614812156593</v>
      </c>
      <c r="AA306">
        <f t="shared" ca="1" si="143"/>
        <v>640.14344178334909</v>
      </c>
      <c r="AB306">
        <f t="shared" ca="1" si="144"/>
        <v>640.22370056709212</v>
      </c>
      <c r="AC306">
        <f t="shared" ca="1" si="145"/>
        <v>1.4632272495697767E-4</v>
      </c>
      <c r="AD306">
        <f t="shared" ca="1" si="146"/>
        <v>0.14476471679575212</v>
      </c>
      <c r="AE306">
        <f t="shared" ca="1" si="147"/>
        <v>158.92759573402955</v>
      </c>
      <c r="AF306">
        <f t="shared" ca="1" si="148"/>
        <v>-5.8040041039930657E-6</v>
      </c>
      <c r="AG306">
        <f t="shared" ca="1" si="149"/>
        <v>1</v>
      </c>
      <c r="AH306">
        <f ca="1"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+99)&gt;=IFERROR(AE306,-1E+99)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>7.6594417833490178</v>
      </c>
      <c r="AI306">
        <f t="shared" ca="1" si="150"/>
        <v>640.14344178334909</v>
      </c>
      <c r="AJ306">
        <f t="shared" ca="1" si="151"/>
        <v>640.22370056709212</v>
      </c>
      <c r="AM306">
        <v>0</v>
      </c>
      <c r="AN306">
        <v>0</v>
      </c>
      <c r="AO306">
        <f t="shared" si="152"/>
        <v>0</v>
      </c>
      <c r="AP306">
        <f t="shared" si="161"/>
        <v>0</v>
      </c>
      <c r="AQ306">
        <f t="shared" ca="1" si="153"/>
        <v>0.14476471679575212</v>
      </c>
      <c r="AR306" t="str">
        <f t="shared" ca="1" si="154"/>
        <v>Subcritical</v>
      </c>
      <c r="AS306">
        <f t="shared" ca="1" si="155"/>
        <v>1.4632272495697767E-4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190</v>
      </c>
      <c r="I307">
        <v>5.5E-2</v>
      </c>
      <c r="J307">
        <f t="shared" si="156"/>
        <v>0.99899999999999523</v>
      </c>
      <c r="K307">
        <f t="shared" ca="1" si="157"/>
        <v>49.98</v>
      </c>
      <c r="L307">
        <f t="shared" ca="1" si="158"/>
        <v>1.301360869684927</v>
      </c>
      <c r="M307">
        <f t="shared" ca="1" si="131"/>
        <v>6.7670765223616209</v>
      </c>
      <c r="N307">
        <f t="shared" ca="1" si="132"/>
        <v>0.86727128666107323</v>
      </c>
      <c r="O307">
        <f t="shared" ca="1" si="133"/>
        <v>7.3857595425206792</v>
      </c>
      <c r="P307">
        <f t="shared" ca="1" si="134"/>
        <v>633.78486086968496</v>
      </c>
      <c r="Q307">
        <f t="shared" ca="1" si="135"/>
        <v>636.5651587300282</v>
      </c>
      <c r="R307">
        <f t="shared" ca="1" si="136"/>
        <v>1.4839965425134221E-2</v>
      </c>
      <c r="S307">
        <f t="shared" ca="1" si="137"/>
        <v>2.067101435725621</v>
      </c>
      <c r="T307">
        <f t="shared" ca="1" si="138"/>
        <v>42.032181045985091</v>
      </c>
      <c r="U307">
        <f t="shared" ca="1" si="159"/>
        <v>-1.4579986096919129E-2</v>
      </c>
      <c r="V307">
        <f t="shared" ca="1" si="160"/>
        <v>0</v>
      </c>
      <c r="W307">
        <f t="shared" ca="1" si="139"/>
        <v>7.6597874675231035</v>
      </c>
      <c r="X307">
        <f t="shared" ca="1" si="140"/>
        <v>39.830894831120141</v>
      </c>
      <c r="Y307">
        <f t="shared" ca="1" si="141"/>
        <v>1.9411169557460644</v>
      </c>
      <c r="Z307">
        <f t="shared" ca="1" si="142"/>
        <v>1.2548048496502844</v>
      </c>
      <c r="AA307">
        <f t="shared" ca="1" si="143"/>
        <v>640.14328746752312</v>
      </c>
      <c r="AB307">
        <f t="shared" ca="1" si="144"/>
        <v>640.22353900731446</v>
      </c>
      <c r="AC307">
        <f t="shared" ca="1" si="145"/>
        <v>1.4630728712379572E-4</v>
      </c>
      <c r="AD307">
        <f t="shared" ca="1" si="146"/>
        <v>0.14475491711648591</v>
      </c>
      <c r="AE307">
        <f t="shared" ca="1" si="147"/>
        <v>158.94107580675015</v>
      </c>
      <c r="AF307">
        <f t="shared" ca="1" si="148"/>
        <v>-5.7698306363818119E-6</v>
      </c>
      <c r="AG307">
        <f t="shared" ca="1" si="149"/>
        <v>1</v>
      </c>
      <c r="AH307">
        <f ca="1"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+99)&gt;=IFERROR(AE307,-1E+99)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>7.6597874675231035</v>
      </c>
      <c r="AI307">
        <f t="shared" ca="1" si="150"/>
        <v>640.14328746752312</v>
      </c>
      <c r="AJ307">
        <f t="shared" ca="1" si="151"/>
        <v>640.22353900731446</v>
      </c>
      <c r="AM307">
        <v>0</v>
      </c>
      <c r="AN307">
        <v>0</v>
      </c>
      <c r="AO307">
        <f t="shared" si="152"/>
        <v>0</v>
      </c>
      <c r="AP307">
        <f t="shared" si="161"/>
        <v>0</v>
      </c>
      <c r="AQ307">
        <f t="shared" ca="1" si="153"/>
        <v>0.14475491711648591</v>
      </c>
      <c r="AR307" t="str">
        <f t="shared" ca="1" si="154"/>
        <v>Subcritical</v>
      </c>
      <c r="AS307">
        <f t="shared" ca="1" si="155"/>
        <v>1.4630728712379572E-4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190</v>
      </c>
      <c r="I308">
        <v>0</v>
      </c>
      <c r="J308">
        <f t="shared" si="156"/>
        <v>1</v>
      </c>
      <c r="K308">
        <f t="shared" ca="1" si="157"/>
        <v>49.98</v>
      </c>
      <c r="L308">
        <f t="shared" ca="1" si="158"/>
        <v>1.301360869684927</v>
      </c>
      <c r="M308">
        <f t="shared" ca="1" si="131"/>
        <v>6.7670765223616209</v>
      </c>
      <c r="N308">
        <f t="shared" ca="1" si="132"/>
        <v>0.86727128666107323</v>
      </c>
      <c r="O308">
        <f t="shared" ca="1" si="133"/>
        <v>7.3857595425206792</v>
      </c>
      <c r="P308">
        <f t="shared" ca="1" si="134"/>
        <v>633.78436086968486</v>
      </c>
      <c r="Q308">
        <f t="shared" ca="1" si="135"/>
        <v>636.5646587300281</v>
      </c>
      <c r="R308">
        <f t="shared" ca="1" si="136"/>
        <v>1.4839965425134221E-2</v>
      </c>
      <c r="S308">
        <f t="shared" ca="1" si="137"/>
        <v>2.067101435725621</v>
      </c>
      <c r="T308">
        <f t="shared" ca="1" si="138"/>
        <v>42.032181045985091</v>
      </c>
      <c r="U308">
        <f t="shared" ca="1" si="159"/>
        <v>-1.433996542505156E-2</v>
      </c>
      <c r="V308">
        <f t="shared" ca="1" si="160"/>
        <v>0</v>
      </c>
      <c r="W308">
        <f t="shared" ca="1" si="139"/>
        <v>7.6601405186407625</v>
      </c>
      <c r="X308">
        <f t="shared" ca="1" si="140"/>
        <v>39.832730696931968</v>
      </c>
      <c r="Y308">
        <f t="shared" ca="1" si="141"/>
        <v>1.9411396278912225</v>
      </c>
      <c r="Z308">
        <f t="shared" ca="1" si="142"/>
        <v>1.2547470164743086</v>
      </c>
      <c r="AA308">
        <f t="shared" ca="1" si="143"/>
        <v>640.14314051864073</v>
      </c>
      <c r="AB308">
        <f t="shared" ca="1" si="144"/>
        <v>640.22338466111535</v>
      </c>
      <c r="AC308">
        <f t="shared" ca="1" si="145"/>
        <v>1.4629152276969992E-4</v>
      </c>
      <c r="AD308">
        <f t="shared" ca="1" si="146"/>
        <v>0.14474490973549478</v>
      </c>
      <c r="AE308">
        <f t="shared" ca="1" si="147"/>
        <v>158.95484382422919</v>
      </c>
      <c r="AF308">
        <f t="shared" ca="1" si="148"/>
        <v>-5.8645541685109492E-6</v>
      </c>
      <c r="AG308">
        <f t="shared" ca="1" si="149"/>
        <v>1</v>
      </c>
      <c r="AH308">
        <f ca="1"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+99)&gt;=IFERROR(AE308,-1E+99)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>7.6601405186407625</v>
      </c>
      <c r="AI308">
        <f t="shared" ca="1" si="150"/>
        <v>640.14314051864073</v>
      </c>
      <c r="AJ308">
        <f t="shared" ca="1" si="151"/>
        <v>640.22338466111535</v>
      </c>
      <c r="AM308">
        <v>0</v>
      </c>
      <c r="AN308">
        <v>0</v>
      </c>
      <c r="AO308">
        <f t="shared" si="152"/>
        <v>0</v>
      </c>
      <c r="AP308">
        <f t="shared" si="161"/>
        <v>0</v>
      </c>
      <c r="AQ308">
        <f t="shared" ca="1" si="153"/>
        <v>0.14474490973549478</v>
      </c>
      <c r="AR308" t="str">
        <f t="shared" ca="1" si="154"/>
        <v>Subcritical</v>
      </c>
      <c r="AS308">
        <f t="shared" ca="1" si="155"/>
        <v>1.4629152276969992E-4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190</v>
      </c>
      <c r="I309">
        <v>5.7000000000000002E-2</v>
      </c>
      <c r="J309">
        <f t="shared" si="156"/>
        <v>1</v>
      </c>
      <c r="K309">
        <f t="shared" ca="1" si="157"/>
        <v>49.98</v>
      </c>
      <c r="L309">
        <f t="shared" ca="1" si="158"/>
        <v>1.301360869684927</v>
      </c>
      <c r="M309">
        <f t="shared" ca="1" si="131"/>
        <v>6.7670765223616209</v>
      </c>
      <c r="N309">
        <f t="shared" ca="1" si="132"/>
        <v>0.86727128666107323</v>
      </c>
      <c r="O309">
        <f t="shared" ca="1" si="133"/>
        <v>7.3857595425206792</v>
      </c>
      <c r="P309">
        <f t="shared" ca="1" si="134"/>
        <v>633.78386086968487</v>
      </c>
      <c r="Q309">
        <f t="shared" ca="1" si="135"/>
        <v>636.56415873002811</v>
      </c>
      <c r="R309">
        <f t="shared" ca="1" si="136"/>
        <v>1.4839965425134221E-2</v>
      </c>
      <c r="S309">
        <f t="shared" ca="1" si="137"/>
        <v>2.067101435725621</v>
      </c>
      <c r="T309">
        <f t="shared" ca="1" si="138"/>
        <v>42.032181045985091</v>
      </c>
      <c r="U309">
        <f t="shared" ca="1" si="159"/>
        <v>-1.4604093721914069E-2</v>
      </c>
      <c r="V309">
        <f t="shared" ca="1" si="160"/>
        <v>0</v>
      </c>
      <c r="W309">
        <f t="shared" ca="1" si="139"/>
        <v>7.6604857504457531</v>
      </c>
      <c r="X309">
        <f t="shared" ca="1" si="140"/>
        <v>39.834525902317914</v>
      </c>
      <c r="Y309">
        <f t="shared" ca="1" si="141"/>
        <v>1.9411617963889944</v>
      </c>
      <c r="Z309">
        <f t="shared" ca="1" si="142"/>
        <v>1.254690469332076</v>
      </c>
      <c r="AA309">
        <f t="shared" ca="1" si="143"/>
        <v>640.14298575044575</v>
      </c>
      <c r="AB309">
        <f t="shared" ca="1" si="144"/>
        <v>640.22322266042704</v>
      </c>
      <c r="AC309">
        <f t="shared" ca="1" si="145"/>
        <v>1.4627610998253142E-4</v>
      </c>
      <c r="AD309">
        <f t="shared" ca="1" si="146"/>
        <v>0.14473512511117573</v>
      </c>
      <c r="AE309">
        <f t="shared" ca="1" si="147"/>
        <v>158.96830756317695</v>
      </c>
      <c r="AF309">
        <f t="shared" ca="1" si="148"/>
        <v>-6.0296626998024294E-6</v>
      </c>
      <c r="AG309">
        <f t="shared" ca="1" si="149"/>
        <v>1</v>
      </c>
      <c r="AH309">
        <f ca="1"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+99)&gt;=IFERROR(AE309,-1E+99)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>7.6604857504457531</v>
      </c>
      <c r="AI309">
        <f t="shared" ca="1" si="150"/>
        <v>640.14298575044575</v>
      </c>
      <c r="AJ309">
        <f t="shared" ca="1" si="151"/>
        <v>640.22322266042704</v>
      </c>
      <c r="AM309">
        <v>0</v>
      </c>
      <c r="AN309">
        <v>0</v>
      </c>
      <c r="AO309">
        <f t="shared" si="152"/>
        <v>0</v>
      </c>
      <c r="AP309">
        <f t="shared" si="161"/>
        <v>0</v>
      </c>
      <c r="AQ309">
        <f t="shared" ca="1" si="153"/>
        <v>0.14473512511117573</v>
      </c>
      <c r="AR309" t="str">
        <f t="shared" ca="1" si="154"/>
        <v>Subcritical</v>
      </c>
      <c r="AS309">
        <f t="shared" ca="1" si="155"/>
        <v>1.4627610998253142E-4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190</v>
      </c>
      <c r="I310">
        <v>5.7000000000000002E-2</v>
      </c>
      <c r="J310">
        <f t="shared" si="156"/>
        <v>1</v>
      </c>
      <c r="K310">
        <f t="shared" ca="1" si="157"/>
        <v>49.98</v>
      </c>
      <c r="L310">
        <f t="shared" ca="1" si="158"/>
        <v>1.301360869684927</v>
      </c>
      <c r="M310">
        <f t="shared" ca="1" si="131"/>
        <v>6.7670765223616209</v>
      </c>
      <c r="N310">
        <f t="shared" ca="1" si="132"/>
        <v>0.86727128666107323</v>
      </c>
      <c r="O310">
        <f t="shared" ca="1" si="133"/>
        <v>7.3857595425206792</v>
      </c>
      <c r="P310">
        <f t="shared" ca="1" si="134"/>
        <v>633.78336086968488</v>
      </c>
      <c r="Q310">
        <f t="shared" ca="1" si="135"/>
        <v>636.56365873002812</v>
      </c>
      <c r="R310">
        <f t="shared" ca="1" si="136"/>
        <v>1.4839965425134221E-2</v>
      </c>
      <c r="S310">
        <f t="shared" ca="1" si="137"/>
        <v>2.067101435725621</v>
      </c>
      <c r="T310">
        <f t="shared" ca="1" si="138"/>
        <v>42.032181045985091</v>
      </c>
      <c r="U310">
        <f t="shared" ca="1" si="159"/>
        <v>-1.4604093721914069E-2</v>
      </c>
      <c r="V310">
        <f t="shared" ca="1" si="160"/>
        <v>0</v>
      </c>
      <c r="W310">
        <f t="shared" ca="1" si="139"/>
        <v>7.660830826681738</v>
      </c>
      <c r="X310">
        <f t="shared" ca="1" si="140"/>
        <v>39.836320298745036</v>
      </c>
      <c r="Y310">
        <f t="shared" ca="1" si="141"/>
        <v>1.9411839534064197</v>
      </c>
      <c r="Z310">
        <f t="shared" ca="1" si="142"/>
        <v>1.2546339527643198</v>
      </c>
      <c r="AA310">
        <f t="shared" ca="1" si="143"/>
        <v>640.14283082668169</v>
      </c>
      <c r="AB310">
        <f t="shared" ca="1" si="144"/>
        <v>640.22306050840587</v>
      </c>
      <c r="AC310">
        <f t="shared" ca="1" si="145"/>
        <v>1.4626070653233112E-4</v>
      </c>
      <c r="AD310">
        <f t="shared" ca="1" si="146"/>
        <v>0.14472534599761394</v>
      </c>
      <c r="AE310">
        <f t="shared" ca="1" si="147"/>
        <v>158.98176588036083</v>
      </c>
      <c r="AF310">
        <f t="shared" ca="1" si="148"/>
        <v>-6.3947599073799211E-6</v>
      </c>
      <c r="AG310">
        <f t="shared" ca="1" si="149"/>
        <v>1</v>
      </c>
      <c r="AH310">
        <f ca="1"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+99)&gt;=IFERROR(AE310,-1E+99)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>7.660830826681738</v>
      </c>
      <c r="AI310">
        <f t="shared" ca="1" si="150"/>
        <v>640.14283082668169</v>
      </c>
      <c r="AJ310">
        <f t="shared" ca="1" si="151"/>
        <v>640.22306050840587</v>
      </c>
      <c r="AM310">
        <v>0</v>
      </c>
      <c r="AN310">
        <v>0</v>
      </c>
      <c r="AO310">
        <f t="shared" si="152"/>
        <v>0</v>
      </c>
      <c r="AP310">
        <f t="shared" si="161"/>
        <v>0</v>
      </c>
      <c r="AQ310">
        <f t="shared" ca="1" si="153"/>
        <v>0.14472534599761394</v>
      </c>
      <c r="AR310" t="str">
        <f t="shared" ca="1" si="154"/>
        <v>Subcritical</v>
      </c>
      <c r="AS310">
        <f t="shared" ca="1" si="155"/>
        <v>1.4626070653233112E-4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190</v>
      </c>
      <c r="I311">
        <v>0</v>
      </c>
      <c r="J311">
        <f t="shared" si="156"/>
        <v>1</v>
      </c>
      <c r="K311">
        <f t="shared" ca="1" si="157"/>
        <v>49.98</v>
      </c>
      <c r="L311">
        <f t="shared" ca="1" si="158"/>
        <v>1.301360869684927</v>
      </c>
      <c r="M311">
        <f t="shared" ca="1" si="131"/>
        <v>6.7670765223616209</v>
      </c>
      <c r="N311">
        <f t="shared" ca="1" si="132"/>
        <v>0.86727128666107323</v>
      </c>
      <c r="O311">
        <f t="shared" ca="1" si="133"/>
        <v>7.3857595425206792</v>
      </c>
      <c r="P311">
        <f t="shared" ca="1" si="134"/>
        <v>633.7828608696849</v>
      </c>
      <c r="Q311">
        <f t="shared" ca="1" si="135"/>
        <v>636.56315873002814</v>
      </c>
      <c r="R311">
        <f t="shared" ca="1" si="136"/>
        <v>1.4839965425134221E-2</v>
      </c>
      <c r="S311">
        <f t="shared" ca="1" si="137"/>
        <v>2.067101435725621</v>
      </c>
      <c r="T311">
        <f t="shared" ca="1" si="138"/>
        <v>42.032181045985091</v>
      </c>
      <c r="U311">
        <f t="shared" ca="1" si="159"/>
        <v>-1.4339965425165246E-2</v>
      </c>
      <c r="V311">
        <f t="shared" ca="1" si="160"/>
        <v>0</v>
      </c>
      <c r="W311">
        <f t="shared" ca="1" si="139"/>
        <v>7.6611832790676564</v>
      </c>
      <c r="X311">
        <f t="shared" ca="1" si="140"/>
        <v>39.838153051151814</v>
      </c>
      <c r="Y311">
        <f t="shared" ca="1" si="141"/>
        <v>1.941206582501056</v>
      </c>
      <c r="Z311">
        <f t="shared" ca="1" si="142"/>
        <v>1.2545762333867774</v>
      </c>
      <c r="AA311">
        <f t="shared" ca="1" si="143"/>
        <v>640.14268327906768</v>
      </c>
      <c r="AB311">
        <f t="shared" ca="1" si="144"/>
        <v>640.22290557903602</v>
      </c>
      <c r="AC311">
        <f t="shared" ca="1" si="145"/>
        <v>1.4624497629468783E-4</v>
      </c>
      <c r="AD311">
        <f t="shared" ca="1" si="146"/>
        <v>0.14471535898810647</v>
      </c>
      <c r="AE311">
        <f t="shared" ca="1" si="147"/>
        <v>158.99551254071997</v>
      </c>
      <c r="AF311">
        <f t="shared" ca="1" si="148"/>
        <v>-6.8251248421802302E-6</v>
      </c>
      <c r="AG311">
        <f t="shared" ca="1" si="149"/>
        <v>1</v>
      </c>
      <c r="AH311">
        <f ca="1"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+99)&gt;=IFERROR(AE311,-1E+99)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>7.6611832790676564</v>
      </c>
      <c r="AI311">
        <f t="shared" ca="1" si="150"/>
        <v>640.14268327906768</v>
      </c>
      <c r="AJ311">
        <f t="shared" ca="1" si="151"/>
        <v>640.22290557903602</v>
      </c>
      <c r="AM311">
        <v>0</v>
      </c>
      <c r="AN311">
        <v>0</v>
      </c>
      <c r="AO311">
        <f t="shared" si="152"/>
        <v>0</v>
      </c>
      <c r="AP311">
        <f t="shared" si="161"/>
        <v>0</v>
      </c>
      <c r="AQ311">
        <f t="shared" ca="1" si="153"/>
        <v>0.14471535898810647</v>
      </c>
      <c r="AR311" t="str">
        <f t="shared" ca="1" si="154"/>
        <v>Subcritical</v>
      </c>
      <c r="AS311">
        <f t="shared" ca="1" si="155"/>
        <v>1.4624497629468783E-4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190</v>
      </c>
      <c r="I312">
        <v>5.7000000000000002E-2</v>
      </c>
      <c r="J312">
        <f t="shared" si="156"/>
        <v>1</v>
      </c>
      <c r="K312">
        <f t="shared" ca="1" si="157"/>
        <v>49.98</v>
      </c>
      <c r="L312">
        <f t="shared" ca="1" si="158"/>
        <v>1.301360869684927</v>
      </c>
      <c r="M312">
        <f t="shared" ca="1" si="131"/>
        <v>6.7670765223616209</v>
      </c>
      <c r="N312">
        <f t="shared" ca="1" si="132"/>
        <v>0.86727128666107323</v>
      </c>
      <c r="O312">
        <f t="shared" ca="1" si="133"/>
        <v>7.3857595425206792</v>
      </c>
      <c r="P312">
        <f t="shared" ca="1" si="134"/>
        <v>633.78236086968491</v>
      </c>
      <c r="Q312">
        <f t="shared" ca="1" si="135"/>
        <v>636.56265873002815</v>
      </c>
      <c r="R312">
        <f t="shared" ca="1" si="136"/>
        <v>1.4839965425134221E-2</v>
      </c>
      <c r="S312">
        <f t="shared" ca="1" si="137"/>
        <v>2.067101435725621</v>
      </c>
      <c r="T312">
        <f t="shared" ca="1" si="138"/>
        <v>42.032181045985091</v>
      </c>
      <c r="U312">
        <f t="shared" ca="1" si="159"/>
        <v>-1.4604093721914069E-2</v>
      </c>
      <c r="V312">
        <f t="shared" ca="1" si="160"/>
        <v>0</v>
      </c>
      <c r="W312">
        <f t="shared" ca="1" si="139"/>
        <v>7.6615275745060822</v>
      </c>
      <c r="X312">
        <f t="shared" ca="1" si="140"/>
        <v>39.839943387431632</v>
      </c>
      <c r="Y312">
        <f t="shared" ca="1" si="141"/>
        <v>1.9412286863805093</v>
      </c>
      <c r="Z312">
        <f t="shared" ca="1" si="142"/>
        <v>1.2545198549596148</v>
      </c>
      <c r="AA312">
        <f t="shared" ca="1" si="143"/>
        <v>640.14252757450606</v>
      </c>
      <c r="AB312">
        <f t="shared" ca="1" si="144"/>
        <v>640.2227426645411</v>
      </c>
      <c r="AC312">
        <f t="shared" ca="1" si="145"/>
        <v>1.4622961251575719E-4</v>
      </c>
      <c r="AD312">
        <f t="shared" ca="1" si="146"/>
        <v>0.14470560422098178</v>
      </c>
      <c r="AE312">
        <f t="shared" ca="1" si="147"/>
        <v>159.00894170641342</v>
      </c>
      <c r="AF312">
        <f t="shared" ca="1" si="148"/>
        <v>-6.8969404765084619E-6</v>
      </c>
      <c r="AG312">
        <f t="shared" ca="1" si="149"/>
        <v>1</v>
      </c>
      <c r="AH312">
        <f ca="1"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+99)&gt;=IFERROR(AE312,-1E+99)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>7.6615275745060822</v>
      </c>
      <c r="AI312">
        <f t="shared" ca="1" si="150"/>
        <v>640.14252757450606</v>
      </c>
      <c r="AJ312">
        <f t="shared" ca="1" si="151"/>
        <v>640.2227426645411</v>
      </c>
      <c r="AM312">
        <v>0</v>
      </c>
      <c r="AN312">
        <v>0</v>
      </c>
      <c r="AO312">
        <f t="shared" si="152"/>
        <v>0</v>
      </c>
      <c r="AP312">
        <f t="shared" si="161"/>
        <v>0</v>
      </c>
      <c r="AQ312">
        <f t="shared" ca="1" si="153"/>
        <v>0.14470560422098178</v>
      </c>
      <c r="AR312" t="str">
        <f t="shared" ca="1" si="154"/>
        <v>Subcritical</v>
      </c>
      <c r="AS312">
        <f t="shared" ca="1" si="155"/>
        <v>1.4622961251575719E-4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190</v>
      </c>
      <c r="I313">
        <v>5.7000000000000002E-2</v>
      </c>
      <c r="J313">
        <f t="shared" si="156"/>
        <v>1.0010000000000048</v>
      </c>
      <c r="K313">
        <f t="shared" ca="1" si="157"/>
        <v>49.98</v>
      </c>
      <c r="L313">
        <f t="shared" ca="1" si="158"/>
        <v>1.301360869684927</v>
      </c>
      <c r="M313">
        <f t="shared" ca="1" si="131"/>
        <v>6.7670765223616209</v>
      </c>
      <c r="N313">
        <f t="shared" ca="1" si="132"/>
        <v>0.86727128666107323</v>
      </c>
      <c r="O313">
        <f t="shared" ca="1" si="133"/>
        <v>7.3857595425206792</v>
      </c>
      <c r="P313">
        <f t="shared" ca="1" si="134"/>
        <v>633.78186086968492</v>
      </c>
      <c r="Q313">
        <f t="shared" ca="1" si="135"/>
        <v>636.56215873002816</v>
      </c>
      <c r="R313">
        <f t="shared" ca="1" si="136"/>
        <v>1.4839965425134221E-2</v>
      </c>
      <c r="S313">
        <f t="shared" ca="1" si="137"/>
        <v>2.067101435725621</v>
      </c>
      <c r="T313">
        <f t="shared" ca="1" si="138"/>
        <v>42.032181045985091</v>
      </c>
      <c r="U313">
        <f t="shared" ca="1" si="159"/>
        <v>-1.461893368730216E-2</v>
      </c>
      <c r="V313">
        <f t="shared" ca="1" si="160"/>
        <v>0</v>
      </c>
      <c r="W313">
        <f t="shared" ca="1" si="139"/>
        <v>7.6618716663432922</v>
      </c>
      <c r="X313">
        <f t="shared" ca="1" si="140"/>
        <v>39.841732664985123</v>
      </c>
      <c r="Y313">
        <f t="shared" ca="1" si="141"/>
        <v>1.9412507757068012</v>
      </c>
      <c r="Z313">
        <f t="shared" ca="1" si="142"/>
        <v>1.254463514934552</v>
      </c>
      <c r="AA313">
        <f t="shared" ca="1" si="143"/>
        <v>640.14237166634325</v>
      </c>
      <c r="AB313">
        <f t="shared" ca="1" si="144"/>
        <v>640.2225795516797</v>
      </c>
      <c r="AC313">
        <f t="shared" ca="1" si="145"/>
        <v>1.4621426019899739E-4</v>
      </c>
      <c r="AD313">
        <f t="shared" ca="1" si="146"/>
        <v>0.14469585631726981</v>
      </c>
      <c r="AE313">
        <f t="shared" ca="1" si="147"/>
        <v>159.02236357233724</v>
      </c>
      <c r="AF313">
        <f t="shared" ca="1" si="148"/>
        <v>-6.6888828769151587E-6</v>
      </c>
      <c r="AG313">
        <f t="shared" ca="1" si="149"/>
        <v>1</v>
      </c>
      <c r="AH313">
        <f ca="1"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+99)&gt;=IFERROR(AE313,-1E+99)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>7.6618716663432922</v>
      </c>
      <c r="AI313">
        <f t="shared" ca="1" si="150"/>
        <v>640.14237166634325</v>
      </c>
      <c r="AJ313">
        <f t="shared" ca="1" si="151"/>
        <v>640.2225795516797</v>
      </c>
      <c r="AM313">
        <v>0</v>
      </c>
      <c r="AN313">
        <v>0</v>
      </c>
      <c r="AO313">
        <f t="shared" si="152"/>
        <v>0</v>
      </c>
      <c r="AP313">
        <f t="shared" si="161"/>
        <v>0</v>
      </c>
      <c r="AQ313">
        <f t="shared" ca="1" si="153"/>
        <v>0.14469585631726981</v>
      </c>
      <c r="AR313" t="str">
        <f t="shared" ca="1" si="154"/>
        <v>Subcritical</v>
      </c>
      <c r="AS313">
        <f t="shared" ca="1" si="155"/>
        <v>1.4621426019899739E-4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190</v>
      </c>
      <c r="I314">
        <v>5.5E-2</v>
      </c>
      <c r="J314">
        <f t="shared" si="156"/>
        <v>1</v>
      </c>
      <c r="K314">
        <f t="shared" ca="1" si="157"/>
        <v>49.98</v>
      </c>
      <c r="L314">
        <f t="shared" ca="1" si="158"/>
        <v>1.301360869684927</v>
      </c>
      <c r="M314">
        <f t="shared" ca="1" si="131"/>
        <v>6.7670765223616209</v>
      </c>
      <c r="N314">
        <f t="shared" ca="1" si="132"/>
        <v>0.86727128666107323</v>
      </c>
      <c r="O314">
        <f t="shared" ca="1" si="133"/>
        <v>7.3857595425206792</v>
      </c>
      <c r="P314">
        <f t="shared" ca="1" si="134"/>
        <v>633.78136086968493</v>
      </c>
      <c r="Q314">
        <f t="shared" ca="1" si="135"/>
        <v>636.56165873002817</v>
      </c>
      <c r="R314">
        <f t="shared" ca="1" si="136"/>
        <v>1.4839965425134221E-2</v>
      </c>
      <c r="S314">
        <f t="shared" ca="1" si="137"/>
        <v>2.067101435725621</v>
      </c>
      <c r="T314">
        <f t="shared" ca="1" si="138"/>
        <v>42.032181045985091</v>
      </c>
      <c r="U314">
        <f t="shared" ca="1" si="159"/>
        <v>-1.459482606230722E-2</v>
      </c>
      <c r="V314">
        <f t="shared" ca="1" si="160"/>
        <v>0</v>
      </c>
      <c r="W314">
        <f t="shared" ca="1" si="139"/>
        <v>7.6622164059421003</v>
      </c>
      <c r="X314">
        <f t="shared" ca="1" si="140"/>
        <v>39.843525310898926</v>
      </c>
      <c r="Y314">
        <f t="shared" ca="1" si="141"/>
        <v>1.9412729051313151</v>
      </c>
      <c r="Z314">
        <f t="shared" ca="1" si="142"/>
        <v>1.2544070739224551</v>
      </c>
      <c r="AA314">
        <f t="shared" ca="1" si="143"/>
        <v>640.14221640594212</v>
      </c>
      <c r="AB314">
        <f t="shared" ca="1" si="144"/>
        <v>640.22241707399041</v>
      </c>
      <c r="AC314">
        <f t="shared" ca="1" si="145"/>
        <v>1.4619888136334385E-4</v>
      </c>
      <c r="AD314">
        <f t="shared" ca="1" si="146"/>
        <v>0.14468609116034978</v>
      </c>
      <c r="AE314">
        <f t="shared" ca="1" si="147"/>
        <v>159.03581134853258</v>
      </c>
      <c r="AF314">
        <f t="shared" ca="1" si="148"/>
        <v>-6.5615778339633835E-6</v>
      </c>
      <c r="AG314">
        <f t="shared" ca="1" si="149"/>
        <v>1</v>
      </c>
      <c r="AH314">
        <f ca="1"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+99)&gt;=IFERROR(AE314,-1E+99)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>7.6622164059421003</v>
      </c>
      <c r="AI314">
        <f t="shared" ca="1" si="150"/>
        <v>640.14221640594212</v>
      </c>
      <c r="AJ314">
        <f t="shared" ca="1" si="151"/>
        <v>640.22241707399041</v>
      </c>
      <c r="AM314">
        <v>0</v>
      </c>
      <c r="AN314">
        <v>0</v>
      </c>
      <c r="AO314">
        <f t="shared" si="152"/>
        <v>0</v>
      </c>
      <c r="AP314">
        <f t="shared" si="161"/>
        <v>0</v>
      </c>
      <c r="AQ314">
        <f t="shared" ca="1" si="153"/>
        <v>0.14468609116034978</v>
      </c>
      <c r="AR314" t="str">
        <f t="shared" ca="1" si="154"/>
        <v>Subcritical</v>
      </c>
      <c r="AS314">
        <f t="shared" ca="1" si="155"/>
        <v>1.4619888136334385E-4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190</v>
      </c>
      <c r="I315">
        <v>5.5E-2</v>
      </c>
      <c r="J315">
        <f t="shared" si="156"/>
        <v>0.99899999999999523</v>
      </c>
      <c r="K315">
        <f t="shared" ca="1" si="157"/>
        <v>49.98</v>
      </c>
      <c r="L315">
        <f t="shared" ca="1" si="158"/>
        <v>1.301360869684927</v>
      </c>
      <c r="M315">
        <f t="shared" ca="1" si="131"/>
        <v>6.7670765223616209</v>
      </c>
      <c r="N315">
        <f t="shared" ca="1" si="132"/>
        <v>0.86727128666107323</v>
      </c>
      <c r="O315">
        <f t="shared" ca="1" si="133"/>
        <v>7.3857595425206792</v>
      </c>
      <c r="P315">
        <f t="shared" ca="1" si="134"/>
        <v>633.78086086968494</v>
      </c>
      <c r="Q315">
        <f t="shared" ca="1" si="135"/>
        <v>636.56115873002818</v>
      </c>
      <c r="R315">
        <f t="shared" ca="1" si="136"/>
        <v>1.4839965425134221E-2</v>
      </c>
      <c r="S315">
        <f t="shared" ca="1" si="137"/>
        <v>2.067101435725621</v>
      </c>
      <c r="T315">
        <f t="shared" ca="1" si="138"/>
        <v>42.032181045985091</v>
      </c>
      <c r="U315">
        <f t="shared" ca="1" si="159"/>
        <v>-1.4579986096919129E-2</v>
      </c>
      <c r="V315">
        <f t="shared" ca="1" si="160"/>
        <v>0</v>
      </c>
      <c r="W315">
        <f t="shared" ca="1" si="139"/>
        <v>7.6625614394371269</v>
      </c>
      <c r="X315">
        <f t="shared" ca="1" si="140"/>
        <v>39.845319485073063</v>
      </c>
      <c r="Y315">
        <f t="shared" ca="1" si="141"/>
        <v>1.9412950519328862</v>
      </c>
      <c r="Z315">
        <f t="shared" ca="1" si="142"/>
        <v>1.254350589878533</v>
      </c>
      <c r="AA315">
        <f t="shared" ca="1" si="143"/>
        <v>640.14206143943716</v>
      </c>
      <c r="AB315">
        <f t="shared" ca="1" si="144"/>
        <v>640.22225488501965</v>
      </c>
      <c r="AC315">
        <f t="shared" ca="1" si="145"/>
        <v>1.4618349180401332E-4</v>
      </c>
      <c r="AD315">
        <f t="shared" ca="1" si="146"/>
        <v>0.14467631877820339</v>
      </c>
      <c r="AE315">
        <f t="shared" ca="1" si="147"/>
        <v>159.04927123387378</v>
      </c>
      <c r="AF315">
        <f t="shared" ca="1" si="148"/>
        <v>-6.4849693899304839E-6</v>
      </c>
      <c r="AG315">
        <f t="shared" ca="1" si="149"/>
        <v>1</v>
      </c>
      <c r="AH315">
        <f ca="1"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+99)&gt;=IFERROR(AE315,-1E+99)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>7.6625614394371269</v>
      </c>
      <c r="AI315">
        <f t="shared" ca="1" si="150"/>
        <v>640.14206143943716</v>
      </c>
      <c r="AJ315">
        <f t="shared" ca="1" si="151"/>
        <v>640.22225488501965</v>
      </c>
      <c r="AM315">
        <v>0</v>
      </c>
      <c r="AN315">
        <v>0</v>
      </c>
      <c r="AO315">
        <f t="shared" si="152"/>
        <v>0</v>
      </c>
      <c r="AP315">
        <f t="shared" si="161"/>
        <v>0</v>
      </c>
      <c r="AQ315">
        <f t="shared" ca="1" si="153"/>
        <v>0.14467631877820339</v>
      </c>
      <c r="AR315" t="str">
        <f t="shared" ca="1" si="154"/>
        <v>Subcritical</v>
      </c>
      <c r="AS315">
        <f t="shared" ca="1" si="155"/>
        <v>1.4618349180401332E-4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190</v>
      </c>
      <c r="I316">
        <v>0</v>
      </c>
      <c r="J316">
        <f t="shared" si="156"/>
        <v>1</v>
      </c>
      <c r="K316">
        <f t="shared" ca="1" si="157"/>
        <v>49.98</v>
      </c>
      <c r="L316">
        <f t="shared" ca="1" si="158"/>
        <v>1.301360869684927</v>
      </c>
      <c r="M316">
        <f t="shared" ca="1" si="131"/>
        <v>6.7670765223616209</v>
      </c>
      <c r="N316">
        <f t="shared" ca="1" si="132"/>
        <v>0.86727128666107323</v>
      </c>
      <c r="O316">
        <f t="shared" ca="1" si="133"/>
        <v>7.3857595425206792</v>
      </c>
      <c r="P316">
        <f t="shared" ca="1" si="134"/>
        <v>633.78036086968496</v>
      </c>
      <c r="Q316">
        <f t="shared" ca="1" si="135"/>
        <v>636.56065873002819</v>
      </c>
      <c r="R316">
        <f t="shared" ca="1" si="136"/>
        <v>1.4839965425134221E-2</v>
      </c>
      <c r="S316">
        <f t="shared" ca="1" si="137"/>
        <v>2.067101435725621</v>
      </c>
      <c r="T316">
        <f t="shared" ca="1" si="138"/>
        <v>42.032181045985091</v>
      </c>
      <c r="U316">
        <f t="shared" ca="1" si="159"/>
        <v>-1.4339965425165246E-2</v>
      </c>
      <c r="V316">
        <f t="shared" ca="1" si="160"/>
        <v>0</v>
      </c>
      <c r="W316">
        <f t="shared" ca="1" si="139"/>
        <v>7.6629138817842959</v>
      </c>
      <c r="X316">
        <f t="shared" ca="1" si="140"/>
        <v>39.84715218527834</v>
      </c>
      <c r="Y316">
        <f t="shared" ca="1" si="141"/>
        <v>1.9413176727519499</v>
      </c>
      <c r="Z316">
        <f t="shared" ca="1" si="142"/>
        <v>1.2542928982128181</v>
      </c>
      <c r="AA316">
        <f t="shared" ca="1" si="143"/>
        <v>640.14191388178438</v>
      </c>
      <c r="AB316">
        <f t="shared" ca="1" si="144"/>
        <v>640.22209995082142</v>
      </c>
      <c r="AC316">
        <f t="shared" ca="1" si="145"/>
        <v>1.4616777425201273E-4</v>
      </c>
      <c r="AD316">
        <f t="shared" ca="1" si="146"/>
        <v>0.14466633769088091</v>
      </c>
      <c r="AE316">
        <f t="shared" ca="1" si="147"/>
        <v>159.06302080718831</v>
      </c>
      <c r="AF316">
        <f t="shared" ca="1" si="148"/>
        <v>-6.1469819456760888E-6</v>
      </c>
      <c r="AG316">
        <f t="shared" ca="1" si="149"/>
        <v>1</v>
      </c>
      <c r="AH316">
        <f ca="1"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+99)&gt;=IFERROR(AE316,-1E+99)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>7.6629138817842959</v>
      </c>
      <c r="AI316">
        <f t="shared" ca="1" si="150"/>
        <v>640.14191388178438</v>
      </c>
      <c r="AJ316">
        <f t="shared" ca="1" si="151"/>
        <v>640.22209995082142</v>
      </c>
      <c r="AM316">
        <v>0</v>
      </c>
      <c r="AN316">
        <v>0</v>
      </c>
      <c r="AO316">
        <f t="shared" si="152"/>
        <v>0</v>
      </c>
      <c r="AP316">
        <f t="shared" si="161"/>
        <v>0</v>
      </c>
      <c r="AQ316">
        <f t="shared" ca="1" si="153"/>
        <v>0.14466633769088091</v>
      </c>
      <c r="AR316" t="str">
        <f t="shared" ca="1" si="154"/>
        <v>Subcritical</v>
      </c>
      <c r="AS316">
        <f t="shared" ca="1" si="155"/>
        <v>1.4616777425201273E-4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190</v>
      </c>
      <c r="I317">
        <v>5.7000000000000002E-2</v>
      </c>
      <c r="J317">
        <f t="shared" si="156"/>
        <v>1</v>
      </c>
      <c r="K317">
        <f t="shared" ca="1" si="157"/>
        <v>49.98</v>
      </c>
      <c r="L317">
        <f t="shared" ca="1" si="158"/>
        <v>1.301360869684927</v>
      </c>
      <c r="M317">
        <f t="shared" ca="1" si="131"/>
        <v>6.7670765223616209</v>
      </c>
      <c r="N317">
        <f t="shared" ca="1" si="132"/>
        <v>0.86727128666107323</v>
      </c>
      <c r="O317">
        <f t="shared" ca="1" si="133"/>
        <v>7.3857595425206792</v>
      </c>
      <c r="P317">
        <f t="shared" ca="1" si="134"/>
        <v>633.77986086968497</v>
      </c>
      <c r="Q317">
        <f t="shared" ca="1" si="135"/>
        <v>636.56015873002821</v>
      </c>
      <c r="R317">
        <f t="shared" ca="1" si="136"/>
        <v>1.4839965425134221E-2</v>
      </c>
      <c r="S317">
        <f t="shared" ca="1" si="137"/>
        <v>2.067101435725621</v>
      </c>
      <c r="T317">
        <f t="shared" ca="1" si="138"/>
        <v>42.032181045985091</v>
      </c>
      <c r="U317">
        <f t="shared" ca="1" si="159"/>
        <v>-1.4604093721914069E-2</v>
      </c>
      <c r="V317">
        <f t="shared" ca="1" si="160"/>
        <v>0</v>
      </c>
      <c r="W317">
        <f t="shared" ca="1" si="139"/>
        <v>7.6632589579497923</v>
      </c>
      <c r="X317">
        <f t="shared" ca="1" si="140"/>
        <v>39.848946581338922</v>
      </c>
      <c r="Y317">
        <f t="shared" ca="1" si="141"/>
        <v>1.9413398192818871</v>
      </c>
      <c r="Z317">
        <f t="shared" ca="1" si="142"/>
        <v>1.2542364174666891</v>
      </c>
      <c r="AA317">
        <f t="shared" ca="1" si="143"/>
        <v>640.14175895794983</v>
      </c>
      <c r="AB317">
        <f t="shared" ca="1" si="144"/>
        <v>640.22193780560019</v>
      </c>
      <c r="AC317">
        <f t="shared" ca="1" si="145"/>
        <v>1.4615238761608721E-4</v>
      </c>
      <c r="AD317">
        <f t="shared" ca="1" si="146"/>
        <v>0.14465656632401747</v>
      </c>
      <c r="AE317">
        <f t="shared" ca="1" si="147"/>
        <v>159.07648366109757</v>
      </c>
      <c r="AF317">
        <f t="shared" ca="1" si="148"/>
        <v>-5.4825412689751829E-6</v>
      </c>
      <c r="AG317">
        <f t="shared" ca="1" si="149"/>
        <v>1</v>
      </c>
      <c r="AH317">
        <f ca="1"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+99)&gt;=IFERROR(AE317,-1E+99)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>7.6632589579497923</v>
      </c>
      <c r="AI317">
        <f t="shared" ca="1" si="150"/>
        <v>640.14175895794983</v>
      </c>
      <c r="AJ317">
        <f t="shared" ca="1" si="151"/>
        <v>640.22193780560019</v>
      </c>
      <c r="AM317">
        <v>0</v>
      </c>
      <c r="AN317">
        <v>0</v>
      </c>
      <c r="AO317">
        <f t="shared" si="152"/>
        <v>0</v>
      </c>
      <c r="AP317">
        <f t="shared" si="161"/>
        <v>0</v>
      </c>
      <c r="AQ317">
        <f t="shared" ca="1" si="153"/>
        <v>0.14465656632401747</v>
      </c>
      <c r="AR317" t="str">
        <f t="shared" ca="1" si="154"/>
        <v>Subcritical</v>
      </c>
      <c r="AS317">
        <f t="shared" ca="1" si="155"/>
        <v>1.4615238761608721E-4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190</v>
      </c>
      <c r="I318">
        <v>5.7000000000000002E-2</v>
      </c>
      <c r="J318">
        <f t="shared" si="156"/>
        <v>1</v>
      </c>
      <c r="K318">
        <f t="shared" ca="1" si="157"/>
        <v>49.98</v>
      </c>
      <c r="L318">
        <f t="shared" ca="1" si="158"/>
        <v>1.301360869684927</v>
      </c>
      <c r="M318">
        <f t="shared" ca="1" si="131"/>
        <v>6.7670765223616209</v>
      </c>
      <c r="N318">
        <f t="shared" ca="1" si="132"/>
        <v>0.86727128666107323</v>
      </c>
      <c r="O318">
        <f t="shared" ca="1" si="133"/>
        <v>7.3857595425206792</v>
      </c>
      <c r="P318">
        <f t="shared" ca="1" si="134"/>
        <v>633.77936086968487</v>
      </c>
      <c r="Q318">
        <f t="shared" ca="1" si="135"/>
        <v>636.5596587300281</v>
      </c>
      <c r="R318">
        <f t="shared" ca="1" si="136"/>
        <v>1.4839965425134221E-2</v>
      </c>
      <c r="S318">
        <f t="shared" ca="1" si="137"/>
        <v>2.067101435725621</v>
      </c>
      <c r="T318">
        <f t="shared" ca="1" si="138"/>
        <v>42.032181045985091</v>
      </c>
      <c r="U318">
        <f t="shared" ca="1" si="159"/>
        <v>-1.4604093721800382E-2</v>
      </c>
      <c r="V318">
        <f t="shared" ca="1" si="160"/>
        <v>0</v>
      </c>
      <c r="W318">
        <f t="shared" ca="1" si="139"/>
        <v>7.6636047286616238</v>
      </c>
      <c r="X318">
        <f t="shared" ca="1" si="140"/>
        <v>39.850744589040445</v>
      </c>
      <c r="Y318">
        <f t="shared" ca="1" si="141"/>
        <v>1.9413620088931947</v>
      </c>
      <c r="Z318">
        <f t="shared" ca="1" si="142"/>
        <v>1.2541798281416616</v>
      </c>
      <c r="AA318">
        <f t="shared" ca="1" si="143"/>
        <v>640.1416047286616</v>
      </c>
      <c r="AB318">
        <f t="shared" ca="1" si="144"/>
        <v>640.22177634136892</v>
      </c>
      <c r="AC318">
        <f t="shared" ca="1" si="145"/>
        <v>1.461369724053477E-4</v>
      </c>
      <c r="AD318">
        <f t="shared" ca="1" si="146"/>
        <v>0.14464677639326864</v>
      </c>
      <c r="AE318">
        <f t="shared" ca="1" si="147"/>
        <v>159.08997425920955</v>
      </c>
      <c r="AF318">
        <f t="shared" ca="1" si="148"/>
        <v>-5.0288889497096534E-6</v>
      </c>
      <c r="AG318">
        <f t="shared" ca="1" si="149"/>
        <v>1</v>
      </c>
      <c r="AH318">
        <f ca="1"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+99)&gt;=IFERROR(AE318,-1E+99)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>7.6636047286616238</v>
      </c>
      <c r="AI318">
        <f t="shared" ca="1" si="150"/>
        <v>640.1416047286616</v>
      </c>
      <c r="AJ318">
        <f t="shared" ca="1" si="151"/>
        <v>640.22177634136892</v>
      </c>
      <c r="AM318">
        <v>0</v>
      </c>
      <c r="AN318">
        <v>0</v>
      </c>
      <c r="AO318">
        <f t="shared" si="152"/>
        <v>0</v>
      </c>
      <c r="AP318">
        <f t="shared" si="161"/>
        <v>0</v>
      </c>
      <c r="AQ318">
        <f t="shared" ca="1" si="153"/>
        <v>0.14464677639326864</v>
      </c>
      <c r="AR318" t="str">
        <f t="shared" ca="1" si="154"/>
        <v>Subcritical</v>
      </c>
      <c r="AS318">
        <f t="shared" ca="1" si="155"/>
        <v>1.461369724053477E-4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190</v>
      </c>
      <c r="I319">
        <v>0</v>
      </c>
      <c r="J319">
        <f t="shared" si="156"/>
        <v>1</v>
      </c>
      <c r="K319">
        <f t="shared" ca="1" si="157"/>
        <v>49.98</v>
      </c>
      <c r="L319">
        <f t="shared" ca="1" si="158"/>
        <v>1.301360869684927</v>
      </c>
      <c r="M319">
        <f t="shared" ca="1" si="131"/>
        <v>6.7670765223616209</v>
      </c>
      <c r="N319">
        <f t="shared" ca="1" si="132"/>
        <v>0.86727128666107323</v>
      </c>
      <c r="O319">
        <f t="shared" ca="1" si="133"/>
        <v>7.3857595425206792</v>
      </c>
      <c r="P319">
        <f t="shared" ca="1" si="134"/>
        <v>633.77886086968488</v>
      </c>
      <c r="Q319">
        <f t="shared" ca="1" si="135"/>
        <v>636.55915873002812</v>
      </c>
      <c r="R319">
        <f t="shared" ca="1" si="136"/>
        <v>1.4839965425134221E-2</v>
      </c>
      <c r="S319">
        <f t="shared" ca="1" si="137"/>
        <v>2.067101435725621</v>
      </c>
      <c r="T319">
        <f t="shared" ca="1" si="138"/>
        <v>42.032181045985091</v>
      </c>
      <c r="U319">
        <f t="shared" ca="1" si="159"/>
        <v>-1.4339965425165246E-2</v>
      </c>
      <c r="V319">
        <f t="shared" ca="1" si="160"/>
        <v>0</v>
      </c>
      <c r="W319">
        <f t="shared" ca="1" si="139"/>
        <v>7.6639587035415806</v>
      </c>
      <c r="X319">
        <f t="shared" ca="1" si="140"/>
        <v>39.852585258416219</v>
      </c>
      <c r="Y319">
        <f t="shared" ca="1" si="141"/>
        <v>1.9413847234530024</v>
      </c>
      <c r="Z319">
        <f t="shared" ca="1" si="142"/>
        <v>1.2541219014002367</v>
      </c>
      <c r="AA319">
        <f t="shared" ca="1" si="143"/>
        <v>640.1414587035415</v>
      </c>
      <c r="AB319">
        <f t="shared" ca="1" si="144"/>
        <v>640.22162291065524</v>
      </c>
      <c r="AC319">
        <f t="shared" ca="1" si="145"/>
        <v>1.4612119391719771E-4</v>
      </c>
      <c r="AD319">
        <f t="shared" ca="1" si="146"/>
        <v>0.14463675531876702</v>
      </c>
      <c r="AE319">
        <f t="shared" ca="1" si="147"/>
        <v>159.10378562228394</v>
      </c>
      <c r="AF319">
        <f t="shared" ca="1" si="148"/>
        <v>-5.1860464509445592E-6</v>
      </c>
      <c r="AG319">
        <f t="shared" ca="1" si="149"/>
        <v>1</v>
      </c>
      <c r="AH319">
        <f ca="1"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+99)&gt;=IFERROR(AE319,-1E+99)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>7.6639587035415806</v>
      </c>
      <c r="AI319">
        <f t="shared" ca="1" si="150"/>
        <v>640.1414587035415</v>
      </c>
      <c r="AJ319">
        <f t="shared" ca="1" si="151"/>
        <v>640.22162291065524</v>
      </c>
      <c r="AM319">
        <v>0</v>
      </c>
      <c r="AN319">
        <v>0</v>
      </c>
      <c r="AO319">
        <f t="shared" si="152"/>
        <v>0</v>
      </c>
      <c r="AP319">
        <f t="shared" si="161"/>
        <v>0</v>
      </c>
      <c r="AQ319">
        <f t="shared" ca="1" si="153"/>
        <v>0.14463675531876702</v>
      </c>
      <c r="AR319" t="str">
        <f t="shared" ca="1" si="154"/>
        <v>Subcritical</v>
      </c>
      <c r="AS319">
        <f t="shared" ca="1" si="155"/>
        <v>1.4612119391719771E-4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190</v>
      </c>
      <c r="I320">
        <v>5.7000000000000002E-2</v>
      </c>
      <c r="J320">
        <f t="shared" si="156"/>
        <v>1</v>
      </c>
      <c r="K320">
        <f t="shared" ca="1" si="157"/>
        <v>49.98</v>
      </c>
      <c r="L320">
        <f t="shared" ca="1" si="158"/>
        <v>1.301360869684927</v>
      </c>
      <c r="M320">
        <f t="shared" ca="1" si="131"/>
        <v>6.7670765223616209</v>
      </c>
      <c r="N320">
        <f t="shared" ca="1" si="132"/>
        <v>0.86727128666107323</v>
      </c>
      <c r="O320">
        <f t="shared" ca="1" si="133"/>
        <v>7.3857595425206792</v>
      </c>
      <c r="P320">
        <f t="shared" ca="1" si="134"/>
        <v>633.77836086968489</v>
      </c>
      <c r="Q320">
        <f t="shared" ca="1" si="135"/>
        <v>636.55865873002813</v>
      </c>
      <c r="R320">
        <f t="shared" ca="1" si="136"/>
        <v>1.4839965425134221E-2</v>
      </c>
      <c r="S320">
        <f t="shared" ca="1" si="137"/>
        <v>2.067101435725621</v>
      </c>
      <c r="T320">
        <f t="shared" ca="1" si="138"/>
        <v>42.032181045985091</v>
      </c>
      <c r="U320">
        <f t="shared" ca="1" si="159"/>
        <v>-1.4604093721914069E-2</v>
      </c>
      <c r="V320">
        <f t="shared" ca="1" si="160"/>
        <v>0</v>
      </c>
      <c r="W320">
        <f t="shared" ca="1" si="139"/>
        <v>7.6643048014981874</v>
      </c>
      <c r="X320">
        <f t="shared" ca="1" si="140"/>
        <v>39.854384967790573</v>
      </c>
      <c r="Y320">
        <f t="shared" ca="1" si="141"/>
        <v>1.9414069310360595</v>
      </c>
      <c r="Z320">
        <f t="shared" ca="1" si="142"/>
        <v>1.254065268862955</v>
      </c>
      <c r="AA320">
        <f t="shared" ca="1" si="143"/>
        <v>640.14130480149811</v>
      </c>
      <c r="AB320">
        <f t="shared" ca="1" si="144"/>
        <v>640.2214617688054</v>
      </c>
      <c r="AC320">
        <f t="shared" ca="1" si="145"/>
        <v>1.4610576897184838E-4</v>
      </c>
      <c r="AD320">
        <f t="shared" ca="1" si="146"/>
        <v>0.14462695835968842</v>
      </c>
      <c r="AE320">
        <f t="shared" ca="1" si="147"/>
        <v>159.11729030052501</v>
      </c>
      <c r="AF320">
        <f t="shared" ca="1" si="148"/>
        <v>-5.5610917115700431E-6</v>
      </c>
      <c r="AG320">
        <f t="shared" ca="1" si="149"/>
        <v>1</v>
      </c>
      <c r="AH320">
        <f ca="1"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+99)&gt;=IFERROR(AE320,-1E+99)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>7.6643048014981874</v>
      </c>
      <c r="AI320">
        <f t="shared" ca="1" si="150"/>
        <v>640.14130480149811</v>
      </c>
      <c r="AJ320">
        <f t="shared" ca="1" si="151"/>
        <v>640.2214617688054</v>
      </c>
      <c r="AM320">
        <v>0</v>
      </c>
      <c r="AN320">
        <v>0</v>
      </c>
      <c r="AO320">
        <f t="shared" si="152"/>
        <v>0</v>
      </c>
      <c r="AP320">
        <f t="shared" si="161"/>
        <v>0</v>
      </c>
      <c r="AQ320">
        <f t="shared" ca="1" si="153"/>
        <v>0.14462695835968842</v>
      </c>
      <c r="AR320" t="str">
        <f t="shared" ca="1" si="154"/>
        <v>Subcritical</v>
      </c>
      <c r="AS320">
        <f t="shared" ca="1" si="155"/>
        <v>1.4610576897184838E-4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190</v>
      </c>
      <c r="I321">
        <v>0.06</v>
      </c>
      <c r="J321">
        <f t="shared" si="156"/>
        <v>1.0010000000000048</v>
      </c>
      <c r="K321">
        <f t="shared" ca="1" si="157"/>
        <v>49.98</v>
      </c>
      <c r="L321">
        <f t="shared" ca="1" si="158"/>
        <v>1.301360869684927</v>
      </c>
      <c r="M321">
        <f t="shared" ca="1" si="131"/>
        <v>6.7670765223616209</v>
      </c>
      <c r="N321">
        <f t="shared" ca="1" si="132"/>
        <v>0.86727128666107323</v>
      </c>
      <c r="O321">
        <f t="shared" ca="1" si="133"/>
        <v>7.3857595425206792</v>
      </c>
      <c r="P321">
        <f t="shared" ca="1" si="134"/>
        <v>633.7778608696849</v>
      </c>
      <c r="Q321">
        <f t="shared" ca="1" si="135"/>
        <v>636.55815873002814</v>
      </c>
      <c r="R321">
        <f t="shared" ca="1" si="136"/>
        <v>1.4839965425134221E-2</v>
      </c>
      <c r="S321">
        <f t="shared" ca="1" si="137"/>
        <v>2.067101435725621</v>
      </c>
      <c r="T321">
        <f t="shared" ca="1" si="138"/>
        <v>42.032181045985091</v>
      </c>
      <c r="U321">
        <f t="shared" ca="1" si="159"/>
        <v>-1.4632835176598746E-2</v>
      </c>
      <c r="V321">
        <f t="shared" ca="1" si="160"/>
        <v>0</v>
      </c>
      <c r="W321">
        <f t="shared" ca="1" si="139"/>
        <v>7.6646499778955937</v>
      </c>
      <c r="X321">
        <f t="shared" ca="1" si="140"/>
        <v>39.856179885057088</v>
      </c>
      <c r="Y321">
        <f t="shared" ca="1" si="141"/>
        <v>1.9414290779951271</v>
      </c>
      <c r="Z321">
        <f t="shared" ca="1" si="142"/>
        <v>1.2540087922158978</v>
      </c>
      <c r="AA321">
        <f t="shared" ca="1" si="143"/>
        <v>640.14114997789557</v>
      </c>
      <c r="AB321">
        <f t="shared" ca="1" si="144"/>
        <v>640.22129972565062</v>
      </c>
      <c r="AC321">
        <f t="shared" ca="1" si="145"/>
        <v>1.4609038748895545E-4</v>
      </c>
      <c r="AD321">
        <f t="shared" ca="1" si="146"/>
        <v>0.14461718858862146</v>
      </c>
      <c r="AE321">
        <f t="shared" ca="1" si="147"/>
        <v>159.13075966604009</v>
      </c>
      <c r="AF321">
        <f t="shared" ca="1" si="148"/>
        <v>-5.7166917031281628E-6</v>
      </c>
      <c r="AG321">
        <f t="shared" ca="1" si="149"/>
        <v>1</v>
      </c>
      <c r="AH321">
        <f ca="1"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+99)&gt;=IFERROR(AE321,-1E+99)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>7.6646499778955937</v>
      </c>
      <c r="AI321">
        <f t="shared" ca="1" si="150"/>
        <v>640.14114997789557</v>
      </c>
      <c r="AJ321">
        <f t="shared" ca="1" si="151"/>
        <v>640.22129972565062</v>
      </c>
      <c r="AM321">
        <v>0</v>
      </c>
      <c r="AN321">
        <v>0</v>
      </c>
      <c r="AO321">
        <f t="shared" si="152"/>
        <v>0</v>
      </c>
      <c r="AP321">
        <f t="shared" si="161"/>
        <v>0</v>
      </c>
      <c r="AQ321">
        <f t="shared" ca="1" si="153"/>
        <v>0.14461718858862146</v>
      </c>
      <c r="AR321" t="str">
        <f t="shared" ca="1" si="154"/>
        <v>Subcritical</v>
      </c>
      <c r="AS321">
        <f t="shared" ca="1" si="155"/>
        <v>1.4609038748895545E-4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190</v>
      </c>
      <c r="I322">
        <v>0.06</v>
      </c>
      <c r="J322">
        <f t="shared" si="156"/>
        <v>0.99899999999999523</v>
      </c>
      <c r="K322">
        <f t="shared" ca="1" si="157"/>
        <v>49.98</v>
      </c>
      <c r="L322">
        <f t="shared" ca="1" si="158"/>
        <v>1.301360869684927</v>
      </c>
      <c r="M322">
        <f t="shared" ca="1" si="131"/>
        <v>6.7670765223616209</v>
      </c>
      <c r="N322">
        <f t="shared" ca="1" si="132"/>
        <v>0.86727128666107323</v>
      </c>
      <c r="O322">
        <f t="shared" ca="1" si="133"/>
        <v>7.3857595425206792</v>
      </c>
      <c r="P322">
        <f t="shared" ca="1" si="134"/>
        <v>633.77736086968491</v>
      </c>
      <c r="Q322">
        <f t="shared" ca="1" si="135"/>
        <v>636.55765873002815</v>
      </c>
      <c r="R322">
        <f t="shared" ca="1" si="136"/>
        <v>1.4839965425134221E-2</v>
      </c>
      <c r="S322">
        <f t="shared" ca="1" si="137"/>
        <v>2.067101435725621</v>
      </c>
      <c r="T322">
        <f t="shared" ca="1" si="138"/>
        <v>42.032181045985091</v>
      </c>
      <c r="U322">
        <f t="shared" ca="1" si="159"/>
        <v>-1.4603155245822563E-2</v>
      </c>
      <c r="V322">
        <f t="shared" ca="1" si="160"/>
        <v>0</v>
      </c>
      <c r="W322">
        <f t="shared" ca="1" si="139"/>
        <v>7.6649953080574553</v>
      </c>
      <c r="X322">
        <f t="shared" ca="1" si="140"/>
        <v>39.857975601898772</v>
      </c>
      <c r="Y322">
        <f t="shared" ca="1" si="141"/>
        <v>1.9414512333294716</v>
      </c>
      <c r="Z322">
        <f t="shared" ca="1" si="142"/>
        <v>1.2539522955004023</v>
      </c>
      <c r="AA322">
        <f t="shared" ca="1" si="143"/>
        <v>640.14099530805743</v>
      </c>
      <c r="AB322">
        <f t="shared" ca="1" si="144"/>
        <v>640.22113783402028</v>
      </c>
      <c r="AC322">
        <f t="shared" ca="1" si="145"/>
        <v>1.4607500154231951E-4</v>
      </c>
      <c r="AD322">
        <f t="shared" ca="1" si="146"/>
        <v>0.14460741556607434</v>
      </c>
      <c r="AE322">
        <f t="shared" ca="1" si="147"/>
        <v>159.14423567761335</v>
      </c>
      <c r="AF322">
        <f t="shared" ca="1" si="148"/>
        <v>-5.7686163472681073E-6</v>
      </c>
      <c r="AG322">
        <f t="shared" ca="1" si="149"/>
        <v>1</v>
      </c>
      <c r="AH322">
        <f ca="1"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+99)&gt;=IFERROR(AE322,-1E+99)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>7.6649953080574553</v>
      </c>
      <c r="AI322">
        <f t="shared" ca="1" si="150"/>
        <v>640.14099530805743</v>
      </c>
      <c r="AJ322">
        <f t="shared" ca="1" si="151"/>
        <v>640.22113783402028</v>
      </c>
      <c r="AM322">
        <v>0</v>
      </c>
      <c r="AN322">
        <v>0</v>
      </c>
      <c r="AO322">
        <f t="shared" si="152"/>
        <v>0</v>
      </c>
      <c r="AP322">
        <f t="shared" si="161"/>
        <v>0</v>
      </c>
      <c r="AQ322">
        <f t="shared" ca="1" si="153"/>
        <v>0.14460741556607434</v>
      </c>
      <c r="AR322" t="str">
        <f t="shared" ca="1" si="154"/>
        <v>Subcritical</v>
      </c>
      <c r="AS322">
        <f t="shared" ca="1" si="155"/>
        <v>1.4607500154231951E-4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190</v>
      </c>
      <c r="I323">
        <v>5.7000000000000002E-2</v>
      </c>
      <c r="J323">
        <f t="shared" si="156"/>
        <v>1</v>
      </c>
      <c r="K323">
        <f t="shared" ca="1" si="157"/>
        <v>49.98</v>
      </c>
      <c r="L323">
        <f t="shared" ca="1" si="158"/>
        <v>1.301360869684927</v>
      </c>
      <c r="M323">
        <f t="shared" ca="1" si="131"/>
        <v>6.7670765223616209</v>
      </c>
      <c r="N323">
        <f t="shared" ca="1" si="132"/>
        <v>0.86727128666107323</v>
      </c>
      <c r="O323">
        <f t="shared" ca="1" si="133"/>
        <v>7.3857595425206792</v>
      </c>
      <c r="P323">
        <f t="shared" ca="1" si="134"/>
        <v>633.77686086968492</v>
      </c>
      <c r="Q323">
        <f t="shared" ca="1" si="135"/>
        <v>636.55715873002816</v>
      </c>
      <c r="R323">
        <f t="shared" ca="1" si="136"/>
        <v>1.4839965425134221E-2</v>
      </c>
      <c r="S323">
        <f t="shared" ca="1" si="137"/>
        <v>2.067101435725621</v>
      </c>
      <c r="T323">
        <f t="shared" ca="1" si="138"/>
        <v>42.032181045985091</v>
      </c>
      <c r="U323">
        <f t="shared" ca="1" si="159"/>
        <v>-1.4604093721914069E-2</v>
      </c>
      <c r="V323">
        <f t="shared" ca="1" si="160"/>
        <v>0</v>
      </c>
      <c r="W323">
        <f t="shared" ca="1" si="139"/>
        <v>7.6653408568622652</v>
      </c>
      <c r="X323">
        <f t="shared" ca="1" si="140"/>
        <v>39.859772455683782</v>
      </c>
      <c r="Y323">
        <f t="shared" ca="1" si="141"/>
        <v>1.9414734011992389</v>
      </c>
      <c r="Z323">
        <f t="shared" ca="1" si="142"/>
        <v>1.2538957681097631</v>
      </c>
      <c r="AA323">
        <f t="shared" ca="1" si="143"/>
        <v>640.14084085686227</v>
      </c>
      <c r="AB323">
        <f t="shared" ca="1" si="144"/>
        <v>640.22097615743735</v>
      </c>
      <c r="AC323">
        <f t="shared" ca="1" si="145"/>
        <v>1.4605960824470041E-4</v>
      </c>
      <c r="AD323">
        <f t="shared" ca="1" si="146"/>
        <v>0.14459763745755919</v>
      </c>
      <c r="AE323">
        <f t="shared" ca="1" si="147"/>
        <v>159.15772086807607</v>
      </c>
      <c r="AF323">
        <f t="shared" ca="1" si="148"/>
        <v>-6.0427259995776694E-6</v>
      </c>
      <c r="AG323">
        <f t="shared" ca="1" si="149"/>
        <v>1</v>
      </c>
      <c r="AH323">
        <f ca="1"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+99)&gt;=IFERROR(AE323,-1E+99)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>7.6653408568622652</v>
      </c>
      <c r="AI323">
        <f t="shared" ca="1" si="150"/>
        <v>640.14084085686227</v>
      </c>
      <c r="AJ323">
        <f t="shared" ca="1" si="151"/>
        <v>640.22097615743735</v>
      </c>
      <c r="AM323">
        <v>0</v>
      </c>
      <c r="AN323">
        <v>0</v>
      </c>
      <c r="AO323">
        <f t="shared" si="152"/>
        <v>0</v>
      </c>
      <c r="AP323">
        <f t="shared" si="161"/>
        <v>0</v>
      </c>
      <c r="AQ323">
        <f t="shared" ca="1" si="153"/>
        <v>0.14459763745755919</v>
      </c>
      <c r="AR323" t="str">
        <f t="shared" ca="1" si="154"/>
        <v>Subcritical</v>
      </c>
      <c r="AS323">
        <f t="shared" ca="1" si="155"/>
        <v>1.4605960824470041E-4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190</v>
      </c>
      <c r="I324">
        <v>0</v>
      </c>
      <c r="J324">
        <f t="shared" si="156"/>
        <v>1</v>
      </c>
      <c r="K324">
        <f t="shared" ca="1" si="157"/>
        <v>49.98</v>
      </c>
      <c r="L324">
        <f t="shared" ca="1" si="158"/>
        <v>1.301360869684927</v>
      </c>
      <c r="M324">
        <f t="shared" ca="1" si="131"/>
        <v>6.7670765223616209</v>
      </c>
      <c r="N324">
        <f t="shared" ca="1" si="132"/>
        <v>0.86727128666107323</v>
      </c>
      <c r="O324">
        <f t="shared" ca="1" si="133"/>
        <v>7.3857595425206792</v>
      </c>
      <c r="P324">
        <f t="shared" ca="1" si="134"/>
        <v>633.77636086968494</v>
      </c>
      <c r="Q324">
        <f t="shared" ca="1" si="135"/>
        <v>636.55665873002818</v>
      </c>
      <c r="R324">
        <f t="shared" ca="1" si="136"/>
        <v>1.4839965425134221E-2</v>
      </c>
      <c r="S324">
        <f t="shared" ca="1" si="137"/>
        <v>2.067101435725621</v>
      </c>
      <c r="T324">
        <f t="shared" ca="1" si="138"/>
        <v>42.032181045985091</v>
      </c>
      <c r="U324">
        <f t="shared" ca="1" si="159"/>
        <v>-1.4339965425165246E-2</v>
      </c>
      <c r="V324">
        <f t="shared" ca="1" si="160"/>
        <v>0</v>
      </c>
      <c r="W324">
        <f t="shared" ca="1" si="139"/>
        <v>7.6656938654529512</v>
      </c>
      <c r="X324">
        <f t="shared" ca="1" si="140"/>
        <v>39.861608100355348</v>
      </c>
      <c r="Y324">
        <f t="shared" ca="1" si="141"/>
        <v>1.9414960460929613</v>
      </c>
      <c r="Z324">
        <f t="shared" ca="1" si="142"/>
        <v>1.2538380256554289</v>
      </c>
      <c r="AA324">
        <f t="shared" ca="1" si="143"/>
        <v>640.14069386545293</v>
      </c>
      <c r="AB324">
        <f t="shared" ca="1" si="144"/>
        <v>640.22082178566598</v>
      </c>
      <c r="AC324">
        <f t="shared" ca="1" si="145"/>
        <v>1.4604388510182798E-4</v>
      </c>
      <c r="AD324">
        <f t="shared" ca="1" si="146"/>
        <v>0.14458764939487603</v>
      </c>
      <c r="AE324">
        <f t="shared" ca="1" si="147"/>
        <v>159.17149784784792</v>
      </c>
      <c r="AF324">
        <f t="shared" ca="1" si="148"/>
        <v>-6.4131696717595332E-6</v>
      </c>
      <c r="AG324">
        <f t="shared" ca="1" si="149"/>
        <v>1</v>
      </c>
      <c r="AH324">
        <f ca="1"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+99)&gt;=IFERROR(AE324,-1E+99)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>7.6656938654529512</v>
      </c>
      <c r="AI324">
        <f t="shared" ca="1" si="150"/>
        <v>640.14069386545293</v>
      </c>
      <c r="AJ324">
        <f t="shared" ca="1" si="151"/>
        <v>640.22082178566598</v>
      </c>
      <c r="AM324">
        <v>0</v>
      </c>
      <c r="AN324">
        <v>0</v>
      </c>
      <c r="AO324">
        <f t="shared" si="152"/>
        <v>0</v>
      </c>
      <c r="AP324">
        <f t="shared" si="161"/>
        <v>0</v>
      </c>
      <c r="AQ324">
        <f t="shared" ca="1" si="153"/>
        <v>0.14458764939487603</v>
      </c>
      <c r="AR324" t="str">
        <f t="shared" ca="1" si="154"/>
        <v>Subcritical</v>
      </c>
      <c r="AS324">
        <f t="shared" ca="1" si="155"/>
        <v>1.4604388510182798E-4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190</v>
      </c>
      <c r="I325">
        <v>5.7000000000000002E-2</v>
      </c>
      <c r="J325">
        <f t="shared" si="156"/>
        <v>1</v>
      </c>
      <c r="K325">
        <f t="shared" ca="1" si="157"/>
        <v>49.98</v>
      </c>
      <c r="L325">
        <f t="shared" ca="1" si="158"/>
        <v>1.301360869684927</v>
      </c>
      <c r="M325">
        <f t="shared" ca="1" si="131"/>
        <v>6.7670765223616209</v>
      </c>
      <c r="N325">
        <f t="shared" ca="1" si="132"/>
        <v>0.86727128666107323</v>
      </c>
      <c r="O325">
        <f t="shared" ca="1" si="133"/>
        <v>7.3857595425206792</v>
      </c>
      <c r="P325">
        <f t="shared" ca="1" si="134"/>
        <v>633.77586086968495</v>
      </c>
      <c r="Q325">
        <f t="shared" ca="1" si="135"/>
        <v>636.55615873002819</v>
      </c>
      <c r="R325">
        <f t="shared" ca="1" si="136"/>
        <v>1.4839965425134221E-2</v>
      </c>
      <c r="S325">
        <f t="shared" ca="1" si="137"/>
        <v>2.067101435725621</v>
      </c>
      <c r="T325">
        <f t="shared" ca="1" si="138"/>
        <v>42.032181045985091</v>
      </c>
      <c r="U325">
        <f t="shared" ca="1" si="159"/>
        <v>-1.4604093721914069E-2</v>
      </c>
      <c r="V325">
        <f t="shared" ca="1" si="160"/>
        <v>0</v>
      </c>
      <c r="W325">
        <f t="shared" ca="1" si="139"/>
        <v>7.6660387878203595</v>
      </c>
      <c r="X325">
        <f t="shared" ca="1" si="140"/>
        <v>39.863401696665868</v>
      </c>
      <c r="Y325">
        <f t="shared" ca="1" si="141"/>
        <v>1.9415181707651374</v>
      </c>
      <c r="Z325">
        <f t="shared" ca="1" si="142"/>
        <v>1.253781611020423</v>
      </c>
      <c r="AA325">
        <f t="shared" ca="1" si="143"/>
        <v>640.14053878782045</v>
      </c>
      <c r="AB325">
        <f t="shared" ca="1" si="144"/>
        <v>640.22065949771513</v>
      </c>
      <c r="AC325">
        <f t="shared" ca="1" si="145"/>
        <v>1.4602852453208647E-4</v>
      </c>
      <c r="AD325">
        <f t="shared" ca="1" si="146"/>
        <v>0.14457789123527184</v>
      </c>
      <c r="AE325">
        <f t="shared" ca="1" si="147"/>
        <v>159.18495989605691</v>
      </c>
      <c r="AF325">
        <f t="shared" ca="1" si="148"/>
        <v>-6.4237882497764076E-6</v>
      </c>
      <c r="AG325">
        <f t="shared" ca="1" si="149"/>
        <v>1</v>
      </c>
      <c r="AH325">
        <f ca="1"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+99)&gt;=IFERROR(AE325,-1E+99)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>7.6660387878203595</v>
      </c>
      <c r="AI325">
        <f t="shared" ca="1" si="150"/>
        <v>640.14053878782045</v>
      </c>
      <c r="AJ325">
        <f t="shared" ca="1" si="151"/>
        <v>640.22065949771513</v>
      </c>
      <c r="AM325">
        <v>0</v>
      </c>
      <c r="AN325">
        <v>0</v>
      </c>
      <c r="AO325">
        <f t="shared" si="152"/>
        <v>0</v>
      </c>
      <c r="AP325">
        <f t="shared" si="161"/>
        <v>0</v>
      </c>
      <c r="AQ325">
        <f t="shared" ca="1" si="153"/>
        <v>0.14457789123527184</v>
      </c>
      <c r="AR325" t="str">
        <f t="shared" ca="1" si="154"/>
        <v>Subcritical</v>
      </c>
      <c r="AS325">
        <f t="shared" ca="1" si="155"/>
        <v>1.4602852453208647E-4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190</v>
      </c>
      <c r="I326">
        <v>5.7000000000000002E-2</v>
      </c>
      <c r="J326">
        <f t="shared" si="156"/>
        <v>1</v>
      </c>
      <c r="K326">
        <f t="shared" ca="1" si="157"/>
        <v>49.98</v>
      </c>
      <c r="L326">
        <f t="shared" ca="1" si="158"/>
        <v>1.301360869684927</v>
      </c>
      <c r="M326">
        <f t="shared" ca="1" si="131"/>
        <v>6.7670765223616209</v>
      </c>
      <c r="N326">
        <f t="shared" ca="1" si="132"/>
        <v>0.86727128666107323</v>
      </c>
      <c r="O326">
        <f t="shared" ca="1" si="133"/>
        <v>7.3857595425206792</v>
      </c>
      <c r="P326">
        <f t="shared" ca="1" si="134"/>
        <v>633.77536086968496</v>
      </c>
      <c r="Q326">
        <f t="shared" ca="1" si="135"/>
        <v>636.5556587300282</v>
      </c>
      <c r="R326">
        <f t="shared" ca="1" si="136"/>
        <v>1.4839965425134221E-2</v>
      </c>
      <c r="S326">
        <f t="shared" ca="1" si="137"/>
        <v>2.067101435725621</v>
      </c>
      <c r="T326">
        <f t="shared" ca="1" si="138"/>
        <v>42.032181045985091</v>
      </c>
      <c r="U326">
        <f t="shared" ca="1" si="159"/>
        <v>-1.4604093721914069E-2</v>
      </c>
      <c r="V326">
        <f t="shared" ca="1" si="160"/>
        <v>0</v>
      </c>
      <c r="W326">
        <f t="shared" ca="1" si="139"/>
        <v>7.666383718316065</v>
      </c>
      <c r="X326">
        <f t="shared" ca="1" si="140"/>
        <v>39.865195335243541</v>
      </c>
      <c r="Y326">
        <f t="shared" ca="1" si="141"/>
        <v>1.9415402944719855</v>
      </c>
      <c r="Z326">
        <f t="shared" ca="1" si="142"/>
        <v>1.2537252001325145</v>
      </c>
      <c r="AA326">
        <f t="shared" ca="1" si="143"/>
        <v>640.14038371831612</v>
      </c>
      <c r="AB326">
        <f t="shared" ca="1" si="144"/>
        <v>640.22049721869564</v>
      </c>
      <c r="AC326">
        <f t="shared" ca="1" si="145"/>
        <v>1.4601316598157577E-4</v>
      </c>
      <c r="AD326">
        <f t="shared" ca="1" si="146"/>
        <v>0.14456813394332382</v>
      </c>
      <c r="AE326">
        <f t="shared" ca="1" si="147"/>
        <v>159.19842290604427</v>
      </c>
      <c r="AF326">
        <f t="shared" ca="1" si="148"/>
        <v>-6.0927421827727812E-6</v>
      </c>
      <c r="AG326">
        <f t="shared" ca="1" si="149"/>
        <v>1</v>
      </c>
      <c r="AH326">
        <f ca="1"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+99)&gt;=IFERROR(AE326,-1E+99)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>7.666383718316065</v>
      </c>
      <c r="AI326">
        <f t="shared" ca="1" si="150"/>
        <v>640.14038371831612</v>
      </c>
      <c r="AJ326">
        <f t="shared" ca="1" si="151"/>
        <v>640.22049721869564</v>
      </c>
      <c r="AM326">
        <v>0</v>
      </c>
      <c r="AN326">
        <v>0</v>
      </c>
      <c r="AO326">
        <f t="shared" si="152"/>
        <v>0</v>
      </c>
      <c r="AP326">
        <f t="shared" si="161"/>
        <v>0</v>
      </c>
      <c r="AQ326">
        <f t="shared" ca="1" si="153"/>
        <v>0.14456813394332382</v>
      </c>
      <c r="AR326" t="str">
        <f t="shared" ca="1" si="154"/>
        <v>Subcritical</v>
      </c>
      <c r="AS326">
        <f t="shared" ca="1" si="155"/>
        <v>1.4601316598157577E-4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190</v>
      </c>
      <c r="I327">
        <v>5.7000000000000002E-2</v>
      </c>
      <c r="J327">
        <f t="shared" si="156"/>
        <v>1</v>
      </c>
      <c r="K327">
        <f t="shared" ca="1" si="157"/>
        <v>49.98</v>
      </c>
      <c r="L327">
        <f t="shared" ca="1" si="158"/>
        <v>1.301360869684927</v>
      </c>
      <c r="M327">
        <f t="shared" ca="1" si="131"/>
        <v>6.7670765223616209</v>
      </c>
      <c r="N327">
        <f t="shared" ca="1" si="132"/>
        <v>0.86727128666107323</v>
      </c>
      <c r="O327">
        <f t="shared" ca="1" si="133"/>
        <v>7.3857595425206792</v>
      </c>
      <c r="P327">
        <f t="shared" ca="1" si="134"/>
        <v>633.77486086968486</v>
      </c>
      <c r="Q327">
        <f t="shared" ca="1" si="135"/>
        <v>636.5551587300281</v>
      </c>
      <c r="R327">
        <f t="shared" ca="1" si="136"/>
        <v>1.4839965425134221E-2</v>
      </c>
      <c r="S327">
        <f t="shared" ca="1" si="137"/>
        <v>2.067101435725621</v>
      </c>
      <c r="T327">
        <f t="shared" ca="1" si="138"/>
        <v>42.032181045985091</v>
      </c>
      <c r="U327">
        <f t="shared" ca="1" si="159"/>
        <v>-1.4604093721800382E-2</v>
      </c>
      <c r="V327">
        <f t="shared" ca="1" si="160"/>
        <v>0</v>
      </c>
      <c r="W327">
        <f t="shared" ca="1" si="139"/>
        <v>7.6667290033988582</v>
      </c>
      <c r="X327">
        <f t="shared" ca="1" si="140"/>
        <v>39.866990817674065</v>
      </c>
      <c r="Y327">
        <f t="shared" ca="1" si="141"/>
        <v>1.9415624394330402</v>
      </c>
      <c r="Z327">
        <f t="shared" ca="1" si="142"/>
        <v>1.2536687363381982</v>
      </c>
      <c r="AA327">
        <f t="shared" ca="1" si="143"/>
        <v>640.14022900339876</v>
      </c>
      <c r="AB327">
        <f t="shared" ca="1" si="144"/>
        <v>640.22033528782652</v>
      </c>
      <c r="AC327">
        <f t="shared" ca="1" si="145"/>
        <v>1.4599779402696693E-4</v>
      </c>
      <c r="AD327">
        <f t="shared" ca="1" si="146"/>
        <v>0.1445583677200668</v>
      </c>
      <c r="AE327">
        <f t="shared" ca="1" si="147"/>
        <v>159.21190040148443</v>
      </c>
      <c r="AF327">
        <f t="shared" ca="1" si="148"/>
        <v>-5.7915523257179302E-6</v>
      </c>
      <c r="AG327">
        <f t="shared" ca="1" si="149"/>
        <v>1</v>
      </c>
      <c r="AH327">
        <f ca="1"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+99)&gt;=IFERROR(AE327,-1E+99)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>7.6667290033988582</v>
      </c>
      <c r="AI327">
        <f t="shared" ca="1" si="150"/>
        <v>640.14022900339876</v>
      </c>
      <c r="AJ327">
        <f t="shared" ca="1" si="151"/>
        <v>640.22033528782652</v>
      </c>
      <c r="AM327">
        <v>0</v>
      </c>
      <c r="AN327">
        <v>0</v>
      </c>
      <c r="AO327">
        <f t="shared" si="152"/>
        <v>0</v>
      </c>
      <c r="AP327">
        <f t="shared" si="161"/>
        <v>0</v>
      </c>
      <c r="AQ327">
        <f t="shared" ca="1" si="153"/>
        <v>0.1445583677200668</v>
      </c>
      <c r="AR327" t="str">
        <f t="shared" ca="1" si="154"/>
        <v>Subcritical</v>
      </c>
      <c r="AS327">
        <f t="shared" ca="1" si="155"/>
        <v>1.4599779402696693E-4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190</v>
      </c>
      <c r="I328">
        <v>5.7000000000000002E-2</v>
      </c>
      <c r="J328">
        <f t="shared" si="156"/>
        <v>1.0010000000000048</v>
      </c>
      <c r="K328">
        <f t="shared" ca="1" si="157"/>
        <v>49.98</v>
      </c>
      <c r="L328">
        <f t="shared" ca="1" si="158"/>
        <v>1.301360869684927</v>
      </c>
      <c r="M328">
        <f t="shared" ca="1" si="131"/>
        <v>6.7670765223616209</v>
      </c>
      <c r="N328">
        <f t="shared" ca="1" si="132"/>
        <v>0.86727128666107323</v>
      </c>
      <c r="O328">
        <f t="shared" ca="1" si="133"/>
        <v>7.3857595425206792</v>
      </c>
      <c r="P328">
        <f t="shared" ca="1" si="134"/>
        <v>633.77436086968487</v>
      </c>
      <c r="Q328">
        <f t="shared" ca="1" si="135"/>
        <v>636.55465873002811</v>
      </c>
      <c r="R328">
        <f t="shared" ca="1" si="136"/>
        <v>1.4839965425134221E-2</v>
      </c>
      <c r="S328">
        <f t="shared" ca="1" si="137"/>
        <v>2.067101435725621</v>
      </c>
      <c r="T328">
        <f t="shared" ca="1" si="138"/>
        <v>42.032181045985091</v>
      </c>
      <c r="U328">
        <f t="shared" ca="1" si="159"/>
        <v>-1.461893368730216E-2</v>
      </c>
      <c r="V328">
        <f t="shared" ca="1" si="160"/>
        <v>0</v>
      </c>
      <c r="W328">
        <f t="shared" ca="1" si="139"/>
        <v>7.6670744627896141</v>
      </c>
      <c r="X328">
        <f t="shared" ca="1" si="140"/>
        <v>39.868787206505992</v>
      </c>
      <c r="Y328">
        <f t="shared" ca="1" si="141"/>
        <v>1.941584594082775</v>
      </c>
      <c r="Z328">
        <f t="shared" ca="1" si="142"/>
        <v>1.2536122491291635</v>
      </c>
      <c r="AA328">
        <f t="shared" ca="1" si="143"/>
        <v>640.14007446278958</v>
      </c>
      <c r="AB328">
        <f t="shared" ca="1" si="144"/>
        <v>640.22017352859825</v>
      </c>
      <c r="AC328">
        <f t="shared" ca="1" si="145"/>
        <v>1.4598241669920822E-4</v>
      </c>
      <c r="AD328">
        <f t="shared" ca="1" si="146"/>
        <v>0.14454859766696246</v>
      </c>
      <c r="AE328">
        <f t="shared" ca="1" si="147"/>
        <v>159.22538534703162</v>
      </c>
      <c r="AF328">
        <f t="shared" ca="1" si="148"/>
        <v>-5.6728799791017082E-6</v>
      </c>
      <c r="AG328">
        <f t="shared" ca="1" si="149"/>
        <v>1</v>
      </c>
      <c r="AH328">
        <f ca="1"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+99)&gt;=IFERROR(AE328,-1E+99)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>7.6670744627896141</v>
      </c>
      <c r="AI328">
        <f t="shared" ca="1" si="150"/>
        <v>640.14007446278958</v>
      </c>
      <c r="AJ328">
        <f t="shared" ca="1" si="151"/>
        <v>640.22017352859825</v>
      </c>
      <c r="AM328">
        <v>0</v>
      </c>
      <c r="AN328">
        <v>0</v>
      </c>
      <c r="AO328">
        <f t="shared" si="152"/>
        <v>0</v>
      </c>
      <c r="AP328">
        <f t="shared" si="161"/>
        <v>0</v>
      </c>
      <c r="AQ328">
        <f t="shared" ca="1" si="153"/>
        <v>0.14454859766696246</v>
      </c>
      <c r="AR328" t="str">
        <f t="shared" ca="1" si="154"/>
        <v>Subcritical</v>
      </c>
      <c r="AS328">
        <f t="shared" ca="1" si="155"/>
        <v>1.4598241669920822E-4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190</v>
      </c>
      <c r="I329">
        <v>3.0000000000000001E-3</v>
      </c>
      <c r="J329">
        <f t="shared" si="156"/>
        <v>1</v>
      </c>
      <c r="K329">
        <f t="shared" ca="1" si="157"/>
        <v>49.98</v>
      </c>
      <c r="L329">
        <f t="shared" ca="1" si="158"/>
        <v>1.301360869684927</v>
      </c>
      <c r="M329">
        <f t="shared" ca="1" si="131"/>
        <v>6.7670765223616209</v>
      </c>
      <c r="N329">
        <f t="shared" ca="1" si="132"/>
        <v>0.86727128666107323</v>
      </c>
      <c r="O329">
        <f t="shared" ca="1" si="133"/>
        <v>7.3857595425206792</v>
      </c>
      <c r="P329">
        <f t="shared" ca="1" si="134"/>
        <v>633.77386086968488</v>
      </c>
      <c r="Q329">
        <f t="shared" ca="1" si="135"/>
        <v>636.55415873002812</v>
      </c>
      <c r="R329">
        <f t="shared" ca="1" si="136"/>
        <v>1.4839965425134221E-2</v>
      </c>
      <c r="S329">
        <f t="shared" ca="1" si="137"/>
        <v>2.067101435725621</v>
      </c>
      <c r="T329">
        <f t="shared" ca="1" si="138"/>
        <v>42.032181045985091</v>
      </c>
      <c r="U329">
        <f t="shared" ca="1" si="159"/>
        <v>-1.4353866914461832E-2</v>
      </c>
      <c r="V329">
        <f t="shared" ca="1" si="160"/>
        <v>0</v>
      </c>
      <c r="W329">
        <f t="shared" ca="1" si="139"/>
        <v>7.6674275224325763</v>
      </c>
      <c r="X329">
        <f t="shared" ca="1" si="140"/>
        <v>39.870623116649398</v>
      </c>
      <c r="Y329">
        <f t="shared" ca="1" si="141"/>
        <v>1.9416072346037452</v>
      </c>
      <c r="Z329">
        <f t="shared" ca="1" si="142"/>
        <v>1.2535545244370427</v>
      </c>
      <c r="AA329">
        <f t="shared" ca="1" si="143"/>
        <v>640.13992752243257</v>
      </c>
      <c r="AB329">
        <f t="shared" ca="1" si="144"/>
        <v>640.22001921181777</v>
      </c>
      <c r="AC329">
        <f t="shared" ca="1" si="145"/>
        <v>1.4596670353019304E-4</v>
      </c>
      <c r="AD329">
        <f t="shared" ca="1" si="146"/>
        <v>0.14453861380562708</v>
      </c>
      <c r="AE329">
        <f t="shared" ca="1" si="147"/>
        <v>159.23916763506892</v>
      </c>
      <c r="AF329">
        <f t="shared" ca="1" si="148"/>
        <v>-5.6756518915790366E-6</v>
      </c>
      <c r="AG329">
        <f t="shared" ca="1" si="149"/>
        <v>1</v>
      </c>
      <c r="AH329">
        <f ca="1"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+99)&gt;=IFERROR(AE329,-1E+99)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>7.6674275224325763</v>
      </c>
      <c r="AI329">
        <f t="shared" ca="1" si="150"/>
        <v>640.13992752243257</v>
      </c>
      <c r="AJ329">
        <f t="shared" ca="1" si="151"/>
        <v>640.22001921181777</v>
      </c>
      <c r="AM329">
        <v>0</v>
      </c>
      <c r="AN329">
        <v>0</v>
      </c>
      <c r="AO329">
        <f t="shared" si="152"/>
        <v>0</v>
      </c>
      <c r="AP329">
        <f t="shared" si="161"/>
        <v>0</v>
      </c>
      <c r="AQ329">
        <f t="shared" ca="1" si="153"/>
        <v>0.14453861380562708</v>
      </c>
      <c r="AR329" t="str">
        <f t="shared" ca="1" si="154"/>
        <v>Subcritical</v>
      </c>
      <c r="AS329">
        <f t="shared" ca="1" si="155"/>
        <v>1.4596670353019304E-4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190</v>
      </c>
      <c r="I330">
        <v>0.06</v>
      </c>
      <c r="J330">
        <f t="shared" si="156"/>
        <v>0.99899999999999523</v>
      </c>
      <c r="K330">
        <f t="shared" ca="1" si="157"/>
        <v>49.98</v>
      </c>
      <c r="L330">
        <f t="shared" ca="1" si="158"/>
        <v>1.301360869684927</v>
      </c>
      <c r="M330">
        <f t="shared" ca="1" si="131"/>
        <v>6.7670765223616209</v>
      </c>
      <c r="N330">
        <f t="shared" ca="1" si="132"/>
        <v>0.86727128666107323</v>
      </c>
      <c r="O330">
        <f t="shared" ca="1" si="133"/>
        <v>7.3857595425206792</v>
      </c>
      <c r="P330">
        <f t="shared" ca="1" si="134"/>
        <v>633.77336086968489</v>
      </c>
      <c r="Q330">
        <f t="shared" ca="1" si="135"/>
        <v>636.55365873002813</v>
      </c>
      <c r="R330">
        <f t="shared" ca="1" si="136"/>
        <v>1.4839965425134221E-2</v>
      </c>
      <c r="S330">
        <f t="shared" ca="1" si="137"/>
        <v>2.067101435725621</v>
      </c>
      <c r="T330">
        <f t="shared" ca="1" si="138"/>
        <v>42.032181045985091</v>
      </c>
      <c r="U330">
        <f t="shared" ca="1" si="159"/>
        <v>-1.4603155245822563E-2</v>
      </c>
      <c r="V330">
        <f t="shared" ca="1" si="160"/>
        <v>0</v>
      </c>
      <c r="W330">
        <f t="shared" ca="1" si="139"/>
        <v>7.6677730200885046</v>
      </c>
      <c r="X330">
        <f t="shared" ca="1" si="140"/>
        <v>39.872419704460228</v>
      </c>
      <c r="Y330">
        <f t="shared" ca="1" si="141"/>
        <v>1.9416293886927265</v>
      </c>
      <c r="Z330">
        <f t="shared" ca="1" si="142"/>
        <v>1.2534980412640748</v>
      </c>
      <c r="AA330">
        <f t="shared" ca="1" si="143"/>
        <v>640.13977302008846</v>
      </c>
      <c r="AB330">
        <f t="shared" ca="1" si="144"/>
        <v>640.21985749202793</v>
      </c>
      <c r="AC330">
        <f t="shared" ca="1" si="145"/>
        <v>1.459513293260013E-4</v>
      </c>
      <c r="AD330">
        <f t="shared" ca="1" si="146"/>
        <v>0.14452884489561948</v>
      </c>
      <c r="AE330">
        <f t="shared" ca="1" si="147"/>
        <v>159.25265538171584</v>
      </c>
      <c r="AF330">
        <f t="shared" ca="1" si="148"/>
        <v>-5.7550561223251862E-6</v>
      </c>
      <c r="AG330">
        <f t="shared" ca="1" si="149"/>
        <v>1</v>
      </c>
      <c r="AH330">
        <f ca="1"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+99)&gt;=IFERROR(AE330,-1E+99)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>7.6677730200885046</v>
      </c>
      <c r="AI330">
        <f t="shared" ca="1" si="150"/>
        <v>640.13977302008846</v>
      </c>
      <c r="AJ330">
        <f t="shared" ca="1" si="151"/>
        <v>640.21985749202793</v>
      </c>
      <c r="AM330">
        <v>0</v>
      </c>
      <c r="AN330">
        <v>0</v>
      </c>
      <c r="AO330">
        <f t="shared" si="152"/>
        <v>0</v>
      </c>
      <c r="AP330">
        <f t="shared" si="161"/>
        <v>0</v>
      </c>
      <c r="AQ330">
        <f t="shared" ca="1" si="153"/>
        <v>0.14452884489561948</v>
      </c>
      <c r="AR330" t="str">
        <f t="shared" ca="1" si="154"/>
        <v>Subcritical</v>
      </c>
      <c r="AS330">
        <f t="shared" ca="1" si="155"/>
        <v>1.459513293260013E-4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190</v>
      </c>
      <c r="I331">
        <v>5.7000000000000002E-2</v>
      </c>
      <c r="J331">
        <f t="shared" si="156"/>
        <v>1</v>
      </c>
      <c r="K331">
        <f t="shared" ca="1" si="157"/>
        <v>49.98</v>
      </c>
      <c r="L331">
        <f t="shared" ca="1" si="158"/>
        <v>1.301360869684927</v>
      </c>
      <c r="M331">
        <f t="shared" ca="1" si="131"/>
        <v>6.7670765223616209</v>
      </c>
      <c r="N331">
        <f t="shared" ca="1" si="132"/>
        <v>0.86727128666107323</v>
      </c>
      <c r="O331">
        <f t="shared" ca="1" si="133"/>
        <v>7.3857595425206792</v>
      </c>
      <c r="P331">
        <f t="shared" ca="1" si="134"/>
        <v>633.77286086968491</v>
      </c>
      <c r="Q331">
        <f t="shared" ca="1" si="135"/>
        <v>636.55315873002814</v>
      </c>
      <c r="R331">
        <f t="shared" ca="1" si="136"/>
        <v>1.4839965425134221E-2</v>
      </c>
      <c r="S331">
        <f t="shared" ca="1" si="137"/>
        <v>2.067101435725621</v>
      </c>
      <c r="T331">
        <f t="shared" ca="1" si="138"/>
        <v>42.032181045985091</v>
      </c>
      <c r="U331">
        <f t="shared" ca="1" si="159"/>
        <v>-1.4604093721914069E-2</v>
      </c>
      <c r="V331">
        <f t="shared" ca="1" si="160"/>
        <v>0</v>
      </c>
      <c r="W331">
        <f t="shared" ca="1" si="139"/>
        <v>7.6681187079011535</v>
      </c>
      <c r="X331">
        <f t="shared" ca="1" si="140"/>
        <v>39.874217281085997</v>
      </c>
      <c r="Y331">
        <f t="shared" ca="1" si="141"/>
        <v>1.9416515534828898</v>
      </c>
      <c r="Z331">
        <f t="shared" ca="1" si="142"/>
        <v>1.2534415320976744</v>
      </c>
      <c r="AA331">
        <f t="shared" ca="1" si="143"/>
        <v>640.13961870790115</v>
      </c>
      <c r="AB331">
        <f t="shared" ca="1" si="144"/>
        <v>640.21969595939902</v>
      </c>
      <c r="AC331">
        <f t="shared" ca="1" si="145"/>
        <v>1.4593594904867909E-4</v>
      </c>
      <c r="AD331">
        <f t="shared" ca="1" si="146"/>
        <v>0.14451907171022604</v>
      </c>
      <c r="AE331">
        <f t="shared" ca="1" si="147"/>
        <v>159.26615119899856</v>
      </c>
      <c r="AF331">
        <f t="shared" ca="1" si="148"/>
        <v>-6.0710435718647204E-6</v>
      </c>
      <c r="AG331">
        <f t="shared" ca="1" si="149"/>
        <v>1</v>
      </c>
      <c r="AH331">
        <f ca="1"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+99)&gt;=IFERROR(AE331,-1E+99)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>7.6681187079011535</v>
      </c>
      <c r="AI331">
        <f t="shared" ca="1" si="150"/>
        <v>640.13961870790115</v>
      </c>
      <c r="AJ331">
        <f t="shared" ca="1" si="151"/>
        <v>640.21969595939902</v>
      </c>
      <c r="AM331">
        <v>0</v>
      </c>
      <c r="AN331">
        <v>0</v>
      </c>
      <c r="AO331">
        <f t="shared" si="152"/>
        <v>0</v>
      </c>
      <c r="AP331">
        <f t="shared" si="161"/>
        <v>0</v>
      </c>
      <c r="AQ331">
        <f t="shared" ca="1" si="153"/>
        <v>0.14451907171022604</v>
      </c>
      <c r="AR331" t="str">
        <f t="shared" ca="1" si="154"/>
        <v>Subcritical</v>
      </c>
      <c r="AS331">
        <f t="shared" ca="1" si="155"/>
        <v>1.4593594904867909E-4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190</v>
      </c>
      <c r="I332">
        <v>0</v>
      </c>
      <c r="J332">
        <f t="shared" si="156"/>
        <v>1</v>
      </c>
      <c r="K332">
        <f t="shared" ca="1" si="157"/>
        <v>49.98</v>
      </c>
      <c r="L332">
        <f t="shared" ca="1" si="158"/>
        <v>1.301360869684927</v>
      </c>
      <c r="M332">
        <f t="shared" ca="1" si="131"/>
        <v>6.7670765223616209</v>
      </c>
      <c r="N332">
        <f t="shared" ca="1" si="132"/>
        <v>0.86727128666107323</v>
      </c>
      <c r="O332">
        <f t="shared" ca="1" si="133"/>
        <v>7.3857595425206792</v>
      </c>
      <c r="P332">
        <f t="shared" ca="1" si="134"/>
        <v>633.77236086968492</v>
      </c>
      <c r="Q332">
        <f t="shared" ca="1" si="135"/>
        <v>636.55265873002816</v>
      </c>
      <c r="R332">
        <f t="shared" ca="1" si="136"/>
        <v>1.4839965425134221E-2</v>
      </c>
      <c r="S332">
        <f t="shared" ca="1" si="137"/>
        <v>2.067101435725621</v>
      </c>
      <c r="T332">
        <f t="shared" ca="1" si="138"/>
        <v>42.032181045985091</v>
      </c>
      <c r="U332">
        <f t="shared" ca="1" si="159"/>
        <v>-1.4339965425165246E-2</v>
      </c>
      <c r="V332">
        <f t="shared" ca="1" si="160"/>
        <v>0</v>
      </c>
      <c r="W332">
        <f t="shared" ca="1" si="139"/>
        <v>7.6684718063317909</v>
      </c>
      <c r="X332">
        <f t="shared" ca="1" si="140"/>
        <v>39.876053392925314</v>
      </c>
      <c r="Y332">
        <f t="shared" ca="1" si="141"/>
        <v>1.9416741918859224</v>
      </c>
      <c r="Z332">
        <f t="shared" ca="1" si="142"/>
        <v>1.2533838167863245</v>
      </c>
      <c r="AA332">
        <f t="shared" ca="1" si="143"/>
        <v>640.13947180633181</v>
      </c>
      <c r="AB332">
        <f t="shared" ca="1" si="144"/>
        <v>640.21954168360912</v>
      </c>
      <c r="AC332">
        <f t="shared" ca="1" si="145"/>
        <v>1.4592024152565938E-4</v>
      </c>
      <c r="AD332">
        <f t="shared" ca="1" si="146"/>
        <v>0.1445090901510673</v>
      </c>
      <c r="AE332">
        <f t="shared" ca="1" si="147"/>
        <v>159.27993699866866</v>
      </c>
      <c r="AF332">
        <f t="shared" ca="1" si="148"/>
        <v>-6.536060709549929E-6</v>
      </c>
      <c r="AG332">
        <f t="shared" ca="1" si="149"/>
        <v>1</v>
      </c>
      <c r="AH332">
        <f ca="1"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+99)&gt;=IFERROR(AE332,-1E+99)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>7.6684718063317909</v>
      </c>
      <c r="AI332">
        <f t="shared" ca="1" si="150"/>
        <v>640.13947180633181</v>
      </c>
      <c r="AJ332">
        <f t="shared" ca="1" si="151"/>
        <v>640.21954168360912</v>
      </c>
      <c r="AM332">
        <v>0</v>
      </c>
      <c r="AN332">
        <v>0</v>
      </c>
      <c r="AO332">
        <f t="shared" si="152"/>
        <v>0</v>
      </c>
      <c r="AP332">
        <f t="shared" si="161"/>
        <v>0</v>
      </c>
      <c r="AQ332">
        <f t="shared" ca="1" si="153"/>
        <v>0.1445090901510673</v>
      </c>
      <c r="AR332" t="str">
        <f t="shared" ca="1" si="154"/>
        <v>Subcritical</v>
      </c>
      <c r="AS332">
        <f t="shared" ca="1" si="155"/>
        <v>1.4592024152565938E-4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190</v>
      </c>
      <c r="I333">
        <v>5.7000000000000002E-2</v>
      </c>
      <c r="J333">
        <f t="shared" si="156"/>
        <v>1</v>
      </c>
      <c r="K333">
        <f t="shared" ca="1" si="157"/>
        <v>49.98</v>
      </c>
      <c r="L333">
        <f t="shared" ca="1" si="158"/>
        <v>1.301360869684927</v>
      </c>
      <c r="M333">
        <f t="shared" ca="1" si="131"/>
        <v>6.7670765223616209</v>
      </c>
      <c r="N333">
        <f t="shared" ca="1" si="132"/>
        <v>0.86727128666107323</v>
      </c>
      <c r="O333">
        <f t="shared" ca="1" si="133"/>
        <v>7.3857595425206792</v>
      </c>
      <c r="P333">
        <f t="shared" ca="1" si="134"/>
        <v>633.77186086968493</v>
      </c>
      <c r="Q333">
        <f t="shared" ca="1" si="135"/>
        <v>636.55215873002817</v>
      </c>
      <c r="R333">
        <f t="shared" ca="1" si="136"/>
        <v>1.4839965425134221E-2</v>
      </c>
      <c r="S333">
        <f t="shared" ca="1" si="137"/>
        <v>2.067101435725621</v>
      </c>
      <c r="T333">
        <f t="shared" ca="1" si="138"/>
        <v>42.032181045985091</v>
      </c>
      <c r="U333">
        <f t="shared" ca="1" si="159"/>
        <v>-1.4604093721914069E-2</v>
      </c>
      <c r="V333">
        <f t="shared" ca="1" si="160"/>
        <v>0</v>
      </c>
      <c r="W333">
        <f t="shared" ca="1" si="139"/>
        <v>7.6688167264800535</v>
      </c>
      <c r="X333">
        <f t="shared" ca="1" si="140"/>
        <v>39.877846977696279</v>
      </c>
      <c r="Y333">
        <f t="shared" ca="1" si="141"/>
        <v>1.9416963044468323</v>
      </c>
      <c r="Z333">
        <f t="shared" ca="1" si="142"/>
        <v>1.2533274433786223</v>
      </c>
      <c r="AA333">
        <f t="shared" ca="1" si="143"/>
        <v>640.13931672648005</v>
      </c>
      <c r="AB333">
        <f t="shared" ca="1" si="144"/>
        <v>640.21937940131829</v>
      </c>
      <c r="AC333">
        <f t="shared" ca="1" si="145"/>
        <v>1.4590490021799407E-4</v>
      </c>
      <c r="AD333">
        <f t="shared" ca="1" si="146"/>
        <v>0.14449934088893576</v>
      </c>
      <c r="AE333">
        <f t="shared" ca="1" si="147"/>
        <v>159.29340415093228</v>
      </c>
      <c r="AF333">
        <f t="shared" ca="1" si="148"/>
        <v>-6.7266366841067793E-6</v>
      </c>
      <c r="AG333">
        <f t="shared" ca="1" si="149"/>
        <v>1</v>
      </c>
      <c r="AH333">
        <f ca="1"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+99)&gt;=IFERROR(AE333,-1E+99)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>7.6688167264800535</v>
      </c>
      <c r="AI333">
        <f t="shared" ca="1" si="150"/>
        <v>640.13931672648005</v>
      </c>
      <c r="AJ333">
        <f t="shared" ca="1" si="151"/>
        <v>640.21937940131829</v>
      </c>
      <c r="AM333">
        <v>0</v>
      </c>
      <c r="AN333">
        <v>0</v>
      </c>
      <c r="AO333">
        <f t="shared" si="152"/>
        <v>0</v>
      </c>
      <c r="AP333">
        <f t="shared" si="161"/>
        <v>0</v>
      </c>
      <c r="AQ333">
        <f t="shared" ca="1" si="153"/>
        <v>0.14449934088893576</v>
      </c>
      <c r="AR333" t="str">
        <f t="shared" ca="1" si="154"/>
        <v>Subcritical</v>
      </c>
      <c r="AS333">
        <f t="shared" ca="1" si="155"/>
        <v>1.4590490021799407E-4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190</v>
      </c>
      <c r="I334">
        <v>5.7000000000000002E-2</v>
      </c>
      <c r="J334">
        <f t="shared" si="156"/>
        <v>1</v>
      </c>
      <c r="K334">
        <f t="shared" ca="1" si="157"/>
        <v>49.98</v>
      </c>
      <c r="L334">
        <f t="shared" ca="1" si="158"/>
        <v>1.301360869684927</v>
      </c>
      <c r="M334">
        <f t="shared" ca="1" si="131"/>
        <v>6.7670765223616209</v>
      </c>
      <c r="N334">
        <f t="shared" ca="1" si="132"/>
        <v>0.86727128666107323</v>
      </c>
      <c r="O334">
        <f t="shared" ca="1" si="133"/>
        <v>7.3857595425206792</v>
      </c>
      <c r="P334">
        <f t="shared" ca="1" si="134"/>
        <v>633.77136086968494</v>
      </c>
      <c r="Q334">
        <f t="shared" ca="1" si="135"/>
        <v>636.55165873002818</v>
      </c>
      <c r="R334">
        <f t="shared" ca="1" si="136"/>
        <v>1.4839965425134221E-2</v>
      </c>
      <c r="S334">
        <f t="shared" ca="1" si="137"/>
        <v>2.067101435725621</v>
      </c>
      <c r="T334">
        <f t="shared" ca="1" si="138"/>
        <v>42.032181045985091</v>
      </c>
      <c r="U334">
        <f t="shared" ca="1" si="159"/>
        <v>-1.4604093721914069E-2</v>
      </c>
      <c r="V334">
        <f t="shared" ca="1" si="160"/>
        <v>0</v>
      </c>
      <c r="W334">
        <f t="shared" ca="1" si="139"/>
        <v>7.6691614695689569</v>
      </c>
      <c r="X334">
        <f t="shared" ca="1" si="140"/>
        <v>39.87963964175858</v>
      </c>
      <c r="Y334">
        <f t="shared" ca="1" si="141"/>
        <v>1.9417184041723179</v>
      </c>
      <c r="Z334">
        <f t="shared" ca="1" si="142"/>
        <v>1.2532711039762048</v>
      </c>
      <c r="AA334">
        <f t="shared" ca="1" si="143"/>
        <v>640.13916146956899</v>
      </c>
      <c r="AB334">
        <f t="shared" ca="1" si="144"/>
        <v>640.21921694663638</v>
      </c>
      <c r="AC334">
        <f t="shared" ca="1" si="145"/>
        <v>1.4588956916091031E-4</v>
      </c>
      <c r="AD334">
        <f t="shared" ca="1" si="146"/>
        <v>0.14448959772676048</v>
      </c>
      <c r="AE334">
        <f t="shared" ca="1" si="147"/>
        <v>159.30686503402615</v>
      </c>
      <c r="AF334">
        <f t="shared" ca="1" si="148"/>
        <v>-6.6491762709119939E-6</v>
      </c>
      <c r="AG334">
        <f t="shared" ca="1" si="149"/>
        <v>1</v>
      </c>
      <c r="AH334">
        <f ca="1"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+99)&gt;=IFERROR(AE334,-1E+99)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>7.6691614695689569</v>
      </c>
      <c r="AI334">
        <f t="shared" ca="1" si="150"/>
        <v>640.13916146956899</v>
      </c>
      <c r="AJ334">
        <f t="shared" ca="1" si="151"/>
        <v>640.21921694663638</v>
      </c>
      <c r="AM334">
        <v>0</v>
      </c>
      <c r="AN334">
        <v>0</v>
      </c>
      <c r="AO334">
        <f t="shared" si="152"/>
        <v>0</v>
      </c>
      <c r="AP334">
        <f t="shared" si="161"/>
        <v>0</v>
      </c>
      <c r="AQ334">
        <f t="shared" ca="1" si="153"/>
        <v>0.14448959772676048</v>
      </c>
      <c r="AR334" t="str">
        <f t="shared" ca="1" si="154"/>
        <v>Subcritical</v>
      </c>
      <c r="AS334">
        <f t="shared" ca="1" si="155"/>
        <v>1.4588956916091031E-4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190</v>
      </c>
      <c r="I335">
        <v>5.7000000000000002E-2</v>
      </c>
      <c r="J335">
        <f t="shared" si="156"/>
        <v>1</v>
      </c>
      <c r="K335">
        <f t="shared" ca="1" si="157"/>
        <v>49.98</v>
      </c>
      <c r="L335">
        <f t="shared" ca="1" si="158"/>
        <v>1.301360869684927</v>
      </c>
      <c r="M335">
        <f t="shared" ca="1" si="131"/>
        <v>6.7670765223616209</v>
      </c>
      <c r="N335">
        <f t="shared" ca="1" si="132"/>
        <v>0.86727128666107323</v>
      </c>
      <c r="O335">
        <f t="shared" ca="1" si="133"/>
        <v>7.3857595425206792</v>
      </c>
      <c r="P335">
        <f t="shared" ca="1" si="134"/>
        <v>633.77086086968495</v>
      </c>
      <c r="Q335">
        <f t="shared" ca="1" si="135"/>
        <v>636.55115873002819</v>
      </c>
      <c r="R335">
        <f t="shared" ca="1" si="136"/>
        <v>1.4839965425134221E-2</v>
      </c>
      <c r="S335">
        <f t="shared" ca="1" si="137"/>
        <v>2.067101435725621</v>
      </c>
      <c r="T335">
        <f t="shared" ca="1" si="138"/>
        <v>42.032181045985091</v>
      </c>
      <c r="U335">
        <f t="shared" ca="1" si="159"/>
        <v>-1.4604093721914069E-2</v>
      </c>
      <c r="V335">
        <f t="shared" ca="1" si="160"/>
        <v>0</v>
      </c>
      <c r="W335">
        <f t="shared" ca="1" si="139"/>
        <v>7.669506307524955</v>
      </c>
      <c r="X335">
        <f t="shared" ca="1" si="140"/>
        <v>39.881432799129769</v>
      </c>
      <c r="Y335">
        <f t="shared" ca="1" si="141"/>
        <v>1.9417405084948802</v>
      </c>
      <c r="Z335">
        <f t="shared" ca="1" si="142"/>
        <v>1.253214754137183</v>
      </c>
      <c r="AA335">
        <f t="shared" ca="1" si="143"/>
        <v>640.13900630752505</v>
      </c>
      <c r="AB335">
        <f t="shared" ca="1" si="144"/>
        <v>640.21905458581182</v>
      </c>
      <c r="AC335">
        <f t="shared" ca="1" si="145"/>
        <v>1.4587423626024357E-4</v>
      </c>
      <c r="AD335">
        <f t="shared" ca="1" si="146"/>
        <v>0.14447985297876598</v>
      </c>
      <c r="AE335">
        <f t="shared" ca="1" si="147"/>
        <v>159.3203302653917</v>
      </c>
      <c r="AF335">
        <f t="shared" ca="1" si="148"/>
        <v>-6.5794371266747476E-6</v>
      </c>
      <c r="AG335">
        <f t="shared" ca="1" si="149"/>
        <v>1</v>
      </c>
      <c r="AH335">
        <f ca="1"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+99)&gt;=IFERROR(AE335,-1E+99)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>7.669506307524955</v>
      </c>
      <c r="AI335">
        <f t="shared" ca="1" si="150"/>
        <v>640.13900630752505</v>
      </c>
      <c r="AJ335">
        <f t="shared" ca="1" si="151"/>
        <v>640.21905458581182</v>
      </c>
      <c r="AM335">
        <v>0</v>
      </c>
      <c r="AN335">
        <v>0</v>
      </c>
      <c r="AO335">
        <f t="shared" si="152"/>
        <v>0</v>
      </c>
      <c r="AP335">
        <f t="shared" si="161"/>
        <v>0</v>
      </c>
      <c r="AQ335">
        <f t="shared" ca="1" si="153"/>
        <v>0.14447985297876598</v>
      </c>
      <c r="AR335" t="str">
        <f t="shared" ca="1" si="154"/>
        <v>Subcritical</v>
      </c>
      <c r="AS335">
        <f t="shared" ca="1" si="155"/>
        <v>1.4587423626024357E-4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190</v>
      </c>
      <c r="I336">
        <v>0.06</v>
      </c>
      <c r="J336">
        <f t="shared" si="156"/>
        <v>1.0010000000000048</v>
      </c>
      <c r="K336">
        <f t="shared" ca="1" si="157"/>
        <v>49.98</v>
      </c>
      <c r="L336">
        <f t="shared" ca="1" si="158"/>
        <v>1.301360869684927</v>
      </c>
      <c r="M336">
        <f t="shared" ca="1" si="131"/>
        <v>6.7670765223616209</v>
      </c>
      <c r="N336">
        <f t="shared" ca="1" si="132"/>
        <v>0.86727128666107323</v>
      </c>
      <c r="O336">
        <f t="shared" ca="1" si="133"/>
        <v>7.3857595425206792</v>
      </c>
      <c r="P336">
        <f t="shared" ca="1" si="134"/>
        <v>633.77036086968496</v>
      </c>
      <c r="Q336">
        <f t="shared" ca="1" si="135"/>
        <v>636.5506587300282</v>
      </c>
      <c r="R336">
        <f t="shared" ca="1" si="136"/>
        <v>1.4839965425134221E-2</v>
      </c>
      <c r="S336">
        <f t="shared" ca="1" si="137"/>
        <v>2.067101435725621</v>
      </c>
      <c r="T336">
        <f t="shared" ca="1" si="138"/>
        <v>42.032181045985091</v>
      </c>
      <c r="U336">
        <f t="shared" ca="1" si="159"/>
        <v>-1.4632835176598746E-2</v>
      </c>
      <c r="V336">
        <f t="shared" ca="1" si="160"/>
        <v>0</v>
      </c>
      <c r="W336">
        <f t="shared" ca="1" si="139"/>
        <v>7.6698506786144112</v>
      </c>
      <c r="X336">
        <f t="shared" ca="1" si="140"/>
        <v>39.883223528794936</v>
      </c>
      <c r="Y336">
        <f t="shared" ca="1" si="141"/>
        <v>1.9417625814096018</v>
      </c>
      <c r="Z336">
        <f t="shared" ca="1" si="142"/>
        <v>1.2531584856453586</v>
      </c>
      <c r="AA336">
        <f t="shared" ca="1" si="143"/>
        <v>640.13885067861452</v>
      </c>
      <c r="AB336">
        <f t="shared" ca="1" si="144"/>
        <v>640.21889176883599</v>
      </c>
      <c r="AC336">
        <f t="shared" ca="1" si="145"/>
        <v>1.4585892648863571E-4</v>
      </c>
      <c r="AD336">
        <f t="shared" ca="1" si="146"/>
        <v>0.14447012251699418</v>
      </c>
      <c r="AE336">
        <f t="shared" ca="1" si="147"/>
        <v>159.33377790941063</v>
      </c>
      <c r="AF336">
        <f t="shared" ca="1" si="148"/>
        <v>-6.475233135461167E-6</v>
      </c>
      <c r="AG336">
        <f t="shared" ca="1" si="149"/>
        <v>1</v>
      </c>
      <c r="AH336">
        <f ca="1"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+99)&gt;=IFERROR(AE336,-1E+99)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>7.6698506786144112</v>
      </c>
      <c r="AI336">
        <f t="shared" ca="1" si="150"/>
        <v>640.13885067861452</v>
      </c>
      <c r="AJ336">
        <f t="shared" ca="1" si="151"/>
        <v>640.21889176883599</v>
      </c>
      <c r="AM336">
        <v>0</v>
      </c>
      <c r="AN336">
        <v>0</v>
      </c>
      <c r="AO336">
        <f t="shared" si="152"/>
        <v>0</v>
      </c>
      <c r="AP336">
        <f t="shared" si="161"/>
        <v>0</v>
      </c>
      <c r="AQ336">
        <f t="shared" ca="1" si="153"/>
        <v>0.14447012251699418</v>
      </c>
      <c r="AR336" t="str">
        <f t="shared" ca="1" si="154"/>
        <v>Subcritical</v>
      </c>
      <c r="AS336">
        <f t="shared" ca="1" si="155"/>
        <v>1.4585892648863571E-4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190</v>
      </c>
      <c r="I337">
        <v>3.0000000000000001E-3</v>
      </c>
      <c r="J337">
        <f t="shared" si="156"/>
        <v>0.99899999999999523</v>
      </c>
      <c r="K337">
        <f t="shared" ca="1" si="157"/>
        <v>49.98</v>
      </c>
      <c r="L337">
        <f t="shared" ca="1" si="158"/>
        <v>1.301360869684927</v>
      </c>
      <c r="M337">
        <f t="shared" ca="1" si="131"/>
        <v>6.7670765223616209</v>
      </c>
      <c r="N337">
        <f t="shared" ca="1" si="132"/>
        <v>0.86727128666107323</v>
      </c>
      <c r="O337">
        <f t="shared" ca="1" si="133"/>
        <v>7.3857595425206792</v>
      </c>
      <c r="P337">
        <f t="shared" ca="1" si="134"/>
        <v>633.76986086968486</v>
      </c>
      <c r="Q337">
        <f t="shared" ca="1" si="135"/>
        <v>636.5501587300281</v>
      </c>
      <c r="R337">
        <f t="shared" ca="1" si="136"/>
        <v>1.4839965425134221E-2</v>
      </c>
      <c r="S337">
        <f t="shared" ca="1" si="137"/>
        <v>2.067101435725621</v>
      </c>
      <c r="T337">
        <f t="shared" ca="1" si="138"/>
        <v>42.032181045985091</v>
      </c>
      <c r="U337">
        <f t="shared" ca="1" si="159"/>
        <v>-1.4339026948960054E-2</v>
      </c>
      <c r="V337">
        <f t="shared" ca="1" si="160"/>
        <v>0</v>
      </c>
      <c r="W337">
        <f t="shared" ca="1" si="139"/>
        <v>7.6702031879201131</v>
      </c>
      <c r="X337">
        <f t="shared" ca="1" si="140"/>
        <v>39.885056577184592</v>
      </c>
      <c r="Y337">
        <f t="shared" ca="1" si="141"/>
        <v>1.9417851744207788</v>
      </c>
      <c r="Z337">
        <f t="shared" ca="1" si="142"/>
        <v>1.2531008926433367</v>
      </c>
      <c r="AA337">
        <f t="shared" ca="1" si="143"/>
        <v>640.1387031879201</v>
      </c>
      <c r="AB337">
        <f t="shared" ca="1" si="144"/>
        <v>640.21873692120982</v>
      </c>
      <c r="AC337">
        <f t="shared" ca="1" si="145"/>
        <v>1.4584325736757391E-4</v>
      </c>
      <c r="AD337">
        <f t="shared" ca="1" si="146"/>
        <v>0.14446016323504271</v>
      </c>
      <c r="AE337">
        <f t="shared" ca="1" si="147"/>
        <v>159.34754401503204</v>
      </c>
      <c r="AF337">
        <f t="shared" ca="1" si="148"/>
        <v>-6.0682459661620669E-6</v>
      </c>
      <c r="AG337">
        <f t="shared" ca="1" si="149"/>
        <v>1</v>
      </c>
      <c r="AH337">
        <f ca="1"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+99)&gt;=IFERROR(AE337,-1E+99)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>7.6702031879201131</v>
      </c>
      <c r="AI337">
        <f t="shared" ca="1" si="150"/>
        <v>640.1387031879201</v>
      </c>
      <c r="AJ337">
        <f t="shared" ca="1" si="151"/>
        <v>640.21873692120982</v>
      </c>
      <c r="AM337">
        <v>0</v>
      </c>
      <c r="AN337">
        <v>0</v>
      </c>
      <c r="AO337">
        <f t="shared" si="152"/>
        <v>0</v>
      </c>
      <c r="AP337">
        <f t="shared" si="161"/>
        <v>0</v>
      </c>
      <c r="AQ337">
        <f t="shared" ca="1" si="153"/>
        <v>0.14446016323504271</v>
      </c>
      <c r="AR337" t="str">
        <f t="shared" ca="1" si="154"/>
        <v>Subcritical</v>
      </c>
      <c r="AS337">
        <f t="shared" ca="1" si="155"/>
        <v>1.4584325736757391E-4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190</v>
      </c>
      <c r="I338">
        <v>5.7000000000000002E-2</v>
      </c>
      <c r="J338">
        <f t="shared" si="156"/>
        <v>1</v>
      </c>
      <c r="K338">
        <f t="shared" ca="1" si="157"/>
        <v>49.98</v>
      </c>
      <c r="L338">
        <f t="shared" ca="1" si="158"/>
        <v>1.301360869684927</v>
      </c>
      <c r="M338">
        <f t="shared" ca="1" si="131"/>
        <v>6.7670765223616209</v>
      </c>
      <c r="N338">
        <f t="shared" ca="1" si="132"/>
        <v>0.86727128666107323</v>
      </c>
      <c r="O338">
        <f t="shared" ca="1" si="133"/>
        <v>7.3857595425206792</v>
      </c>
      <c r="P338">
        <f t="shared" ca="1" si="134"/>
        <v>633.76936086968487</v>
      </c>
      <c r="Q338">
        <f t="shared" ca="1" si="135"/>
        <v>636.54965873002811</v>
      </c>
      <c r="R338">
        <f t="shared" ca="1" si="136"/>
        <v>1.4839965425134221E-2</v>
      </c>
      <c r="S338">
        <f t="shared" ca="1" si="137"/>
        <v>2.067101435725621</v>
      </c>
      <c r="T338">
        <f t="shared" ca="1" si="138"/>
        <v>42.032181045985091</v>
      </c>
      <c r="U338">
        <f t="shared" ca="1" si="159"/>
        <v>-1.4604093721914069E-2</v>
      </c>
      <c r="V338">
        <f t="shared" ca="1" si="160"/>
        <v>0</v>
      </c>
      <c r="W338">
        <f t="shared" ca="1" si="139"/>
        <v>7.6705486750295817</v>
      </c>
      <c r="X338">
        <f t="shared" ca="1" si="140"/>
        <v>39.88685311015383</v>
      </c>
      <c r="Y338">
        <f t="shared" ca="1" si="141"/>
        <v>1.9418073158608025</v>
      </c>
      <c r="Z338">
        <f t="shared" ca="1" si="142"/>
        <v>1.253044452064753</v>
      </c>
      <c r="AA338">
        <f t="shared" ca="1" si="143"/>
        <v>640.1385486750296</v>
      </c>
      <c r="AB338">
        <f t="shared" ca="1" si="144"/>
        <v>640.21857519892615</v>
      </c>
      <c r="AC338">
        <f t="shared" ca="1" si="145"/>
        <v>1.4582790279205873E-4</v>
      </c>
      <c r="AD338">
        <f t="shared" ca="1" si="146"/>
        <v>0.14445040345819615</v>
      </c>
      <c r="AE338">
        <f t="shared" ca="1" si="147"/>
        <v>159.36103654475056</v>
      </c>
      <c r="AF338">
        <f t="shared" ca="1" si="148"/>
        <v>-5.3158638593231444E-6</v>
      </c>
      <c r="AG338">
        <f t="shared" ca="1" si="149"/>
        <v>1</v>
      </c>
      <c r="AH338">
        <f ca="1"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+99)&gt;=IFERROR(AE338,-1E+99)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>7.6705486750295817</v>
      </c>
      <c r="AI338">
        <f t="shared" ca="1" si="150"/>
        <v>640.1385486750296</v>
      </c>
      <c r="AJ338">
        <f t="shared" ca="1" si="151"/>
        <v>640.21857519892615</v>
      </c>
      <c r="AM338">
        <v>0</v>
      </c>
      <c r="AN338">
        <v>0</v>
      </c>
      <c r="AO338">
        <f t="shared" si="152"/>
        <v>0</v>
      </c>
      <c r="AP338">
        <f t="shared" si="161"/>
        <v>0</v>
      </c>
      <c r="AQ338">
        <f t="shared" ca="1" si="153"/>
        <v>0.14445040345819615</v>
      </c>
      <c r="AR338" t="str">
        <f t="shared" ca="1" si="154"/>
        <v>Subcritical</v>
      </c>
      <c r="AS338">
        <f t="shared" ca="1" si="155"/>
        <v>1.4582790279205873E-4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190</v>
      </c>
      <c r="I339">
        <v>5.7000000000000002E-2</v>
      </c>
      <c r="J339">
        <f t="shared" si="156"/>
        <v>1</v>
      </c>
      <c r="K339">
        <f t="shared" ca="1" si="157"/>
        <v>49.98</v>
      </c>
      <c r="L339">
        <f t="shared" ca="1" si="158"/>
        <v>1.301360869684927</v>
      </c>
      <c r="M339">
        <f t="shared" ca="1" si="131"/>
        <v>6.7670765223616209</v>
      </c>
      <c r="N339">
        <f t="shared" ca="1" si="132"/>
        <v>0.86727128666107323</v>
      </c>
      <c r="O339">
        <f t="shared" ca="1" si="133"/>
        <v>7.3857595425206792</v>
      </c>
      <c r="P339">
        <f t="shared" ca="1" si="134"/>
        <v>633.76886086968489</v>
      </c>
      <c r="Q339">
        <f t="shared" ca="1" si="135"/>
        <v>636.54915873002813</v>
      </c>
      <c r="R339">
        <f t="shared" ca="1" si="136"/>
        <v>1.4839965425134221E-2</v>
      </c>
      <c r="S339">
        <f t="shared" ca="1" si="137"/>
        <v>2.067101435725621</v>
      </c>
      <c r="T339">
        <f t="shared" ca="1" si="138"/>
        <v>42.032181045985091</v>
      </c>
      <c r="U339">
        <f t="shared" ca="1" si="159"/>
        <v>-1.4604093721914069E-2</v>
      </c>
      <c r="V339">
        <f t="shared" ca="1" si="160"/>
        <v>0</v>
      </c>
      <c r="W339">
        <f t="shared" ca="1" si="139"/>
        <v>7.6708949468324246</v>
      </c>
      <c r="X339">
        <f t="shared" ca="1" si="140"/>
        <v>39.888653723528606</v>
      </c>
      <c r="Y339">
        <f t="shared" ca="1" si="141"/>
        <v>1.9418295060952984</v>
      </c>
      <c r="Z339">
        <f t="shared" ca="1" si="142"/>
        <v>1.252987888395916</v>
      </c>
      <c r="AA339">
        <f t="shared" ca="1" si="143"/>
        <v>640.13839494683236</v>
      </c>
      <c r="AB339">
        <f t="shared" ca="1" si="144"/>
        <v>640.21841424593867</v>
      </c>
      <c r="AC339">
        <f t="shared" ca="1" si="145"/>
        <v>1.4581251573290432E-4</v>
      </c>
      <c r="AD339">
        <f t="shared" ca="1" si="146"/>
        <v>0.14444062261694665</v>
      </c>
      <c r="AE339">
        <f t="shared" ca="1" si="147"/>
        <v>159.37456036838842</v>
      </c>
      <c r="AF339">
        <f t="shared" ca="1" si="148"/>
        <v>-4.7663486384408316E-6</v>
      </c>
      <c r="AG339">
        <f t="shared" ca="1" si="149"/>
        <v>1</v>
      </c>
      <c r="AH339">
        <f ca="1"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+99)&gt;=IFERROR(AE339,-1E+99)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>7.6708949468324246</v>
      </c>
      <c r="AI339">
        <f t="shared" ca="1" si="150"/>
        <v>640.13839494683236</v>
      </c>
      <c r="AJ339">
        <f t="shared" ca="1" si="151"/>
        <v>640.21841424593867</v>
      </c>
      <c r="AM339">
        <v>0</v>
      </c>
      <c r="AN339">
        <v>0</v>
      </c>
      <c r="AO339">
        <f t="shared" si="152"/>
        <v>0</v>
      </c>
      <c r="AP339">
        <f t="shared" si="161"/>
        <v>0</v>
      </c>
      <c r="AQ339">
        <f t="shared" ca="1" si="153"/>
        <v>0.14444062261694665</v>
      </c>
      <c r="AR339" t="str">
        <f t="shared" ca="1" si="154"/>
        <v>Subcritical</v>
      </c>
      <c r="AS339">
        <f t="shared" ca="1" si="155"/>
        <v>1.4581251573290432E-4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190</v>
      </c>
      <c r="I340">
        <v>0</v>
      </c>
      <c r="J340">
        <f t="shared" si="156"/>
        <v>1</v>
      </c>
      <c r="K340">
        <f t="shared" ca="1" si="157"/>
        <v>49.98</v>
      </c>
      <c r="L340">
        <f t="shared" ca="1" si="158"/>
        <v>1.301360869684927</v>
      </c>
      <c r="M340">
        <f t="shared" ca="1" si="131"/>
        <v>6.7670765223616209</v>
      </c>
      <c r="N340">
        <f t="shared" ca="1" si="132"/>
        <v>0.86727128666107323</v>
      </c>
      <c r="O340">
        <f t="shared" ca="1" si="133"/>
        <v>7.3857595425206792</v>
      </c>
      <c r="P340">
        <f t="shared" ca="1" si="134"/>
        <v>633.7683608696849</v>
      </c>
      <c r="Q340">
        <f t="shared" ca="1" si="135"/>
        <v>636.54865873002814</v>
      </c>
      <c r="R340">
        <f t="shared" ca="1" si="136"/>
        <v>1.4839965425134221E-2</v>
      </c>
      <c r="S340">
        <f t="shared" ca="1" si="137"/>
        <v>2.067101435725621</v>
      </c>
      <c r="T340">
        <f t="shared" ca="1" si="138"/>
        <v>42.032181045985091</v>
      </c>
      <c r="U340">
        <f t="shared" ca="1" si="159"/>
        <v>-1.4339965425165246E-2</v>
      </c>
      <c r="V340">
        <f t="shared" ca="1" si="160"/>
        <v>0</v>
      </c>
      <c r="W340">
        <f t="shared" ca="1" si="139"/>
        <v>7.6712495056182171</v>
      </c>
      <c r="X340">
        <f t="shared" ca="1" si="140"/>
        <v>39.890497429214733</v>
      </c>
      <c r="Y340">
        <f t="shared" ca="1" si="141"/>
        <v>1.9418522258365567</v>
      </c>
      <c r="Z340">
        <f t="shared" ca="1" si="142"/>
        <v>1.2529299763355666</v>
      </c>
      <c r="AA340">
        <f t="shared" ca="1" si="143"/>
        <v>640.13824950561821</v>
      </c>
      <c r="AB340">
        <f t="shared" ca="1" si="144"/>
        <v>640.21826140804433</v>
      </c>
      <c r="AC340">
        <f t="shared" ca="1" si="145"/>
        <v>1.4579676290987824E-4</v>
      </c>
      <c r="AD340">
        <f t="shared" ca="1" si="146"/>
        <v>0.14443060884409639</v>
      </c>
      <c r="AE340">
        <f t="shared" ca="1" si="147"/>
        <v>159.38840851743464</v>
      </c>
      <c r="AF340">
        <f t="shared" ca="1" si="148"/>
        <v>-4.8653182602720335E-6</v>
      </c>
      <c r="AG340">
        <f t="shared" ca="1" si="149"/>
        <v>1</v>
      </c>
      <c r="AH340">
        <f ca="1"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+99)&gt;=IFERROR(AE340,-1E+99)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>7.6712495056182171</v>
      </c>
      <c r="AI340">
        <f t="shared" ca="1" si="150"/>
        <v>640.13824950561821</v>
      </c>
      <c r="AJ340">
        <f t="shared" ca="1" si="151"/>
        <v>640.21826140804433</v>
      </c>
      <c r="AM340">
        <v>0</v>
      </c>
      <c r="AN340">
        <v>0</v>
      </c>
      <c r="AO340">
        <f t="shared" si="152"/>
        <v>0</v>
      </c>
      <c r="AP340">
        <f t="shared" si="161"/>
        <v>0</v>
      </c>
      <c r="AQ340">
        <f t="shared" ca="1" si="153"/>
        <v>0.14443060884409639</v>
      </c>
      <c r="AR340" t="str">
        <f t="shared" ca="1" si="154"/>
        <v>Subcritical</v>
      </c>
      <c r="AS340">
        <f t="shared" ca="1" si="155"/>
        <v>1.4579676290987824E-4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190</v>
      </c>
      <c r="I341">
        <v>5.7000000000000002E-2</v>
      </c>
      <c r="J341">
        <f t="shared" si="156"/>
        <v>1</v>
      </c>
      <c r="K341">
        <f t="shared" ca="1" si="157"/>
        <v>49.98</v>
      </c>
      <c r="L341">
        <f t="shared" ca="1" si="158"/>
        <v>1.301360869684927</v>
      </c>
      <c r="M341">
        <f t="shared" ca="1" si="131"/>
        <v>6.7670765223616209</v>
      </c>
      <c r="N341">
        <f t="shared" ca="1" si="132"/>
        <v>0.86727128666107323</v>
      </c>
      <c r="O341">
        <f t="shared" ca="1" si="133"/>
        <v>7.3857595425206792</v>
      </c>
      <c r="P341">
        <f t="shared" ca="1" si="134"/>
        <v>633.76786086968491</v>
      </c>
      <c r="Q341">
        <f t="shared" ca="1" si="135"/>
        <v>636.54815873002815</v>
      </c>
      <c r="R341">
        <f t="shared" ca="1" si="136"/>
        <v>1.4839965425134221E-2</v>
      </c>
      <c r="S341">
        <f t="shared" ca="1" si="137"/>
        <v>2.067101435725621</v>
      </c>
      <c r="T341">
        <f t="shared" ca="1" si="138"/>
        <v>42.032181045985091</v>
      </c>
      <c r="U341">
        <f t="shared" ca="1" si="159"/>
        <v>-1.4604093721914069E-2</v>
      </c>
      <c r="V341">
        <f t="shared" ca="1" si="160"/>
        <v>0</v>
      </c>
      <c r="W341">
        <f t="shared" ca="1" si="139"/>
        <v>7.6715962612221018</v>
      </c>
      <c r="X341">
        <f t="shared" ca="1" si="140"/>
        <v>39.892300558354933</v>
      </c>
      <c r="Y341">
        <f t="shared" ca="1" si="141"/>
        <v>1.9418744440413098</v>
      </c>
      <c r="Z341">
        <f t="shared" ca="1" si="142"/>
        <v>1.2528733439899926</v>
      </c>
      <c r="AA341">
        <f t="shared" ca="1" si="143"/>
        <v>640.13809626122213</v>
      </c>
      <c r="AB341">
        <f t="shared" ca="1" si="144"/>
        <v>640.21810093074714</v>
      </c>
      <c r="AC341">
        <f t="shared" ca="1" si="145"/>
        <v>1.45781359203405E-4</v>
      </c>
      <c r="AD341">
        <f t="shared" ca="1" si="146"/>
        <v>0.14442081657492209</v>
      </c>
      <c r="AE341">
        <f t="shared" ca="1" si="147"/>
        <v>159.40195255303902</v>
      </c>
      <c r="AF341">
        <f t="shared" ca="1" si="148"/>
        <v>-5.2714004823428695E-6</v>
      </c>
      <c r="AG341">
        <f t="shared" ca="1" si="149"/>
        <v>1</v>
      </c>
      <c r="AH341">
        <f ca="1"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+99)&gt;=IFERROR(AE341,-1E+99)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>7.6715962612221018</v>
      </c>
      <c r="AI341">
        <f t="shared" ca="1" si="150"/>
        <v>640.13809626122213</v>
      </c>
      <c r="AJ341">
        <f t="shared" ca="1" si="151"/>
        <v>640.21810093074714</v>
      </c>
      <c r="AM341">
        <v>0</v>
      </c>
      <c r="AN341">
        <v>0</v>
      </c>
      <c r="AO341">
        <f t="shared" si="152"/>
        <v>0</v>
      </c>
      <c r="AP341">
        <f t="shared" si="161"/>
        <v>0</v>
      </c>
      <c r="AQ341">
        <f t="shared" ca="1" si="153"/>
        <v>0.14442081657492209</v>
      </c>
      <c r="AR341" t="str">
        <f t="shared" ca="1" si="154"/>
        <v>Subcritical</v>
      </c>
      <c r="AS341">
        <f t="shared" ca="1" si="155"/>
        <v>1.45781359203405E-4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190</v>
      </c>
      <c r="I342">
        <v>5.7000000000000002E-2</v>
      </c>
      <c r="J342">
        <f t="shared" si="156"/>
        <v>1</v>
      </c>
      <c r="K342">
        <f t="shared" ca="1" si="157"/>
        <v>49.98</v>
      </c>
      <c r="L342">
        <f t="shared" ca="1" si="158"/>
        <v>1.301360869684927</v>
      </c>
      <c r="M342">
        <f t="shared" ref="M342:M405" ca="1" si="162">((F342)+(G342)*(L342))*(L342)</f>
        <v>6.7670765223616209</v>
      </c>
      <c r="N342">
        <f t="shared" ref="N342:N405" ca="1" si="163">(((F342)+(G342)*(L342))*(L342))/MAX((F342)+2*(L342)*SQRT(1+(G342)^2),0.000001)</f>
        <v>0.86727128666107323</v>
      </c>
      <c r="O342">
        <f t="shared" ref="O342:O405" ca="1" si="164">ABS(K342)/MAX(((F342)+(G342)*(L342))*(L342),0.000001)</f>
        <v>7.3857595425206792</v>
      </c>
      <c r="P342">
        <f t="shared" ref="P342:P405" ca="1" si="165">E342+L342</f>
        <v>633.76736086968492</v>
      </c>
      <c r="Q342">
        <f t="shared" ref="Q342:Q405" ca="1" si="166">P342+((ABS(K342)/MAX(((F342)+(G342)*(L342))*(L342),0.000001))^2)/(2*$I$5)</f>
        <v>636.54765873002816</v>
      </c>
      <c r="R342">
        <f t="shared" ref="R342:R405" ca="1" si="167">((ABS(K342)*$D$6)/(MAX(((F342)+(G342)*(L342))*(L342),0.000001)*MAX(((((F342)+(G342)*(L342))*(L342))/MAX((F342)+2*(L342)*SQRT(1+(G342)^2),0.000001))^(2/3),0.000001)))^2</f>
        <v>1.4839965425134221E-2</v>
      </c>
      <c r="S342">
        <f t="shared" ref="S342:S405" ca="1" si="168">ABS(ABS(K342)/MAX(((F342)+(G342)*(L342))*(L342),0.000001))/SQRT($I$5*MAX((((F342)+(G342)*(L342))*(L342))/MAX((F342)+2*(G342)*(L342),0.000001),0.000001))</f>
        <v>2.067101435725621</v>
      </c>
      <c r="T342">
        <f t="shared" ref="T342:T405" ca="1" si="169">((F342)*(L342)^2)/2+(G342)*(L342)^3/3+(ABS(K342)^2)/($I$5*MAX(((F342)+(G342)*(L342))*(L342),0.000001))</f>
        <v>42.032181045985091</v>
      </c>
      <c r="U342">
        <f t="shared" ca="1" si="159"/>
        <v>-1.4604093721914069E-2</v>
      </c>
      <c r="V342">
        <f t="shared" ca="1" si="160"/>
        <v>0</v>
      </c>
      <c r="W342">
        <f t="shared" ref="W342:W405" ca="1" si="170"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>7.6719426176226859</v>
      </c>
      <c r="X342">
        <f t="shared" ref="X342:X405" ca="1" si="171">((F342)+(G342)*(W342))*(W342)</f>
        <v>39.894101611637971</v>
      </c>
      <c r="Y342">
        <f t="shared" ref="Y342:Y405" ca="1" si="172">(((F342)+(G342)*(W342))*(W342))/MAX((F342)+2*(W342)*SQRT(1+(G342)^2),0.000001)</f>
        <v>1.9418966351698217</v>
      </c>
      <c r="Z342">
        <f t="shared" ref="Z342:Z405" ca="1" si="173">ABS(K342)/MAX(((F342)+(G342)*(W342))*(W342),0.000001)</f>
        <v>1.2528167819530431</v>
      </c>
      <c r="AA342">
        <f t="shared" ref="AA342:AA405" ca="1" si="174">E342+W342</f>
        <v>640.13794261762268</v>
      </c>
      <c r="AB342">
        <f t="shared" ref="AB342:AB405" ca="1" si="175">AA342+((ABS(K342)/MAX(((F342)+(G342)*(W342))*(W342),0.000001))^2)/(2*$I$5)</f>
        <v>640.21794006355253</v>
      </c>
      <c r="AC342">
        <f t="shared" ref="AC342:AC405" ca="1" si="176">((ABS(K342)*$D$6)/(MAX(((F342)+(G342)*(W342))*(W342),0.000001)*MAX(((((F342)+(G342)*(W342))*(W342))/MAX((F342)+2*(W342)*SQRT(1+(G342)^2),0.000001))^(2/3),0.000001)))^2</f>
        <v>1.4576597562496635E-4</v>
      </c>
      <c r="AD342">
        <f t="shared" ref="AD342:AD405" ca="1" si="177">ABS(ABS(K342)/MAX(((F342)+(G342)*(W342))*(W342),0.000001))/SQRT($I$5*MAX((((F342)+(G342)*(W342))*(W342))/MAX((F342)+2*(G342)*(W342),0.000001),0.000001))</f>
        <v>0.14441103668367558</v>
      </c>
      <c r="AE342">
        <f t="shared" ref="AE342:AE405" ca="1" si="178">((F342)*(W342)^2)/2+(G342)*(W342)^3/3+(ABS(K342)^2)/($I$5*MAX(((F342)+(G342)*(W342))*(W342),0.000001))</f>
        <v>159.41548164623956</v>
      </c>
      <c r="AF342">
        <f t="shared" ref="AF342:AF405" ca="1" si="179">IF($D$20=0,0,IFERROR(AB343+(((AC342+AC343)/2)*J343)+(IF(Z342&gt;Z343,$D$8*((Z342^2-Z343^2)/(2*$I$5)),$D$9*((Z343^2-Z342^2)/(2*$I$5)))+($D$10*(ABS(I343)/90)*(MAX(Z342^2,Z343^2)/(2*$I$5))))-AB342,0))</f>
        <v>-5.543273687180772E-6</v>
      </c>
      <c r="AG342">
        <f t="shared" ref="AG342:AG405" ca="1" si="180">IF($D$20=0,1,IFERROR(IF(ROUND(AD342,3)=1,1,IF(AND(ABS(AF342)&lt;$D$19,AD342&lt;1),1,0)),0))</f>
        <v>1</v>
      </c>
      <c r="AH342">
        <f ca="1"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+99)&gt;=IFERROR(AE342,-1E+99)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>7.6719426176226859</v>
      </c>
      <c r="AI342">
        <f t="shared" ref="AI342:AI405" ca="1" si="181">E342+AH342</f>
        <v>640.13794261762268</v>
      </c>
      <c r="AJ342">
        <f t="shared" ref="AJ342:AJ405" ca="1" si="182">AI342+((ABS(K342)/MAX(((F342)+(G342)*(AH342))*(AH342),0.000001))^2)/(2*$I$5)</f>
        <v>640.21794006355253</v>
      </c>
      <c r="AM342">
        <v>0</v>
      </c>
      <c r="AN342">
        <v>0</v>
      </c>
      <c r="AO342">
        <f t="shared" ref="AO342:AO405" si="183">AM342+AN342</f>
        <v>0</v>
      </c>
      <c r="AP342">
        <f t="shared" si="161"/>
        <v>0</v>
      </c>
      <c r="AQ342">
        <f t="shared" ref="AQ342:AQ405" ca="1" si="184">ABS(ABS(K342)/MAX(((F342)+(G342)*(AH342))*(AH342),0.000001))/SQRT($I$5*MAX((((F342)+(G342)*(AH342))*(AH342))/MAX((F342)+2*(G342)*(AH342),0.000001),0.000001))</f>
        <v>0.14441103668367558</v>
      </c>
      <c r="AR342" t="str">
        <f t="shared" ref="AR342:AR405" ca="1" si="185">IF(AQ342&lt;1,"Subcritical","Supercritical")</f>
        <v>Subcritical</v>
      </c>
      <c r="AS342">
        <f t="shared" ref="AS342:AS405" ca="1" si="186">((ABS(K342)*$D$6)/(MAX(((F342)+(G342)*(AH342))*(AH342),0.000001)*MAX(((((F342)+(G342)*(AH342))*(AH342))/MAX((F342)+2*(AH342)*SQRT(1+(G342)^2),0.000001))^(2/3),0.000001)))^2</f>
        <v>1.4576597562496635E-4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190</v>
      </c>
      <c r="I343">
        <v>5.7000000000000002E-2</v>
      </c>
      <c r="J343">
        <f t="shared" ref="J343:J406" si="187">B343-B342</f>
        <v>1.0010000000000048</v>
      </c>
      <c r="K343">
        <f t="shared" ref="K343:K406" ca="1" si="188">MAX(0,K342-AO342)</f>
        <v>49.98</v>
      </c>
      <c r="L343">
        <f t="shared" ref="L343:L406" ca="1" si="189"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>1.301360869684927</v>
      </c>
      <c r="M343">
        <f t="shared" ca="1" si="162"/>
        <v>6.7670765223616209</v>
      </c>
      <c r="N343">
        <f t="shared" ca="1" si="163"/>
        <v>0.86727128666107323</v>
      </c>
      <c r="O343">
        <f t="shared" ca="1" si="164"/>
        <v>7.3857595425206792</v>
      </c>
      <c r="P343">
        <f t="shared" ca="1" si="165"/>
        <v>633.76686086968493</v>
      </c>
      <c r="Q343">
        <f t="shared" ca="1" si="166"/>
        <v>636.54715873002817</v>
      </c>
      <c r="R343">
        <f t="shared" ca="1" si="167"/>
        <v>1.4839965425134221E-2</v>
      </c>
      <c r="S343">
        <f t="shared" ca="1" si="168"/>
        <v>2.067101435725621</v>
      </c>
      <c r="T343">
        <f t="shared" ca="1" si="169"/>
        <v>42.032181045985091</v>
      </c>
      <c r="U343">
        <f t="shared" ref="U343:U406" ca="1" si="190">IF($D$20=0,0,IFERROR(Q342-(((R342+R343)/2)*J343)-(IF(O342&gt;O343,$D$8*((O342^2-O343^2)/(2*$I$5)),$D$9*((O343^2-O342^2)/(2*$I$5)))+($D$10*(ABS(I343)/90)*(MAX(O342^2,O343^2)/(2*$I$5))))-Q343,0))</f>
        <v>-1.461893368730216E-2</v>
      </c>
      <c r="V343">
        <f t="shared" ref="V343:V406" ca="1" si="191">IF($D$20=0,1,IFERROR(IF(ROUND(S343,3)=1,1,IF(AND(ABS(U343)&lt;$D$19,S343&gt;1),1,0)),0))</f>
        <v>0</v>
      </c>
      <c r="W343">
        <f t="shared" ca="1" si="170"/>
        <v>7.6722885639337903</v>
      </c>
      <c r="X343">
        <f t="shared" ca="1" si="171"/>
        <v>39.895900532455713</v>
      </c>
      <c r="Y343">
        <f t="shared" ca="1" si="172"/>
        <v>1.941918798530009</v>
      </c>
      <c r="Z343">
        <f t="shared" ca="1" si="173"/>
        <v>1.2527602919839036</v>
      </c>
      <c r="AA343">
        <f t="shared" ca="1" si="174"/>
        <v>640.13778856393378</v>
      </c>
      <c r="AB343">
        <f t="shared" ca="1" si="175"/>
        <v>640.21777879579781</v>
      </c>
      <c r="AC343">
        <f t="shared" ca="1" si="176"/>
        <v>1.4575061264920106E-4</v>
      </c>
      <c r="AD343">
        <f t="shared" ca="1" si="177"/>
        <v>0.14440126947370138</v>
      </c>
      <c r="AE343">
        <f t="shared" ca="1" si="178"/>
        <v>159.42899536952808</v>
      </c>
      <c r="AF343">
        <f t="shared" ca="1" si="179"/>
        <v>-5.7325787565787323E-6</v>
      </c>
      <c r="AG343">
        <f t="shared" ca="1" si="180"/>
        <v>1</v>
      </c>
      <c r="AH343">
        <f ca="1"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+99)&gt;=IFERROR(AE343,-1E+99)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>7.6722885639337903</v>
      </c>
      <c r="AI343">
        <f t="shared" ca="1" si="181"/>
        <v>640.13778856393378</v>
      </c>
      <c r="AJ343">
        <f t="shared" ca="1" si="182"/>
        <v>640.21777879579781</v>
      </c>
      <c r="AM343">
        <v>0</v>
      </c>
      <c r="AN343">
        <v>0</v>
      </c>
      <c r="AO343">
        <f t="shared" si="183"/>
        <v>0</v>
      </c>
      <c r="AP343">
        <f t="shared" ref="AP343:AP406" si="192">AP342+AO343</f>
        <v>0</v>
      </c>
      <c r="AQ343">
        <f t="shared" ca="1" si="184"/>
        <v>0.14440126947370138</v>
      </c>
      <c r="AR343" t="str">
        <f t="shared" ca="1" si="185"/>
        <v>Subcritical</v>
      </c>
      <c r="AS343">
        <f t="shared" ca="1" si="186"/>
        <v>1.4575061264920106E-4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190</v>
      </c>
      <c r="I344">
        <v>0.06</v>
      </c>
      <c r="J344">
        <f t="shared" si="187"/>
        <v>1</v>
      </c>
      <c r="K344">
        <f t="shared" ca="1" si="188"/>
        <v>49.98</v>
      </c>
      <c r="L344">
        <f t="shared" ca="1" si="189"/>
        <v>1.301360869684927</v>
      </c>
      <c r="M344">
        <f t="shared" ca="1" si="162"/>
        <v>6.7670765223616209</v>
      </c>
      <c r="N344">
        <f t="shared" ca="1" si="163"/>
        <v>0.86727128666107323</v>
      </c>
      <c r="O344">
        <f t="shared" ca="1" si="164"/>
        <v>7.3857595425206792</v>
      </c>
      <c r="P344">
        <f t="shared" ca="1" si="165"/>
        <v>633.76636086968495</v>
      </c>
      <c r="Q344">
        <f t="shared" ca="1" si="166"/>
        <v>636.54665873002818</v>
      </c>
      <c r="R344">
        <f t="shared" ca="1" si="167"/>
        <v>1.4839965425134221E-2</v>
      </c>
      <c r="S344">
        <f t="shared" ca="1" si="168"/>
        <v>2.067101435725621</v>
      </c>
      <c r="T344">
        <f t="shared" ca="1" si="169"/>
        <v>42.032181045985091</v>
      </c>
      <c r="U344">
        <f t="shared" ca="1" si="190"/>
        <v>-1.4617995211210655E-2</v>
      </c>
      <c r="V344">
        <f t="shared" ca="1" si="191"/>
        <v>0</v>
      </c>
      <c r="W344">
        <f t="shared" ca="1" si="170"/>
        <v>7.6726340719819337</v>
      </c>
      <c r="X344">
        <f t="shared" ca="1" si="171"/>
        <v>39.897697174306053</v>
      </c>
      <c r="Y344">
        <f t="shared" ca="1" si="172"/>
        <v>1.9419409323225536</v>
      </c>
      <c r="Z344">
        <f t="shared" ca="1" si="173"/>
        <v>1.2527038786636264</v>
      </c>
      <c r="AA344">
        <f t="shared" ca="1" si="174"/>
        <v>640.13763407198201</v>
      </c>
      <c r="AB344">
        <f t="shared" ca="1" si="175"/>
        <v>640.21761709989323</v>
      </c>
      <c r="AC344">
        <f t="shared" ca="1" si="176"/>
        <v>1.4573527151798621E-4</v>
      </c>
      <c r="AD344">
        <f t="shared" ca="1" si="177"/>
        <v>0.1443915157362064</v>
      </c>
      <c r="AE344">
        <f t="shared" ca="1" si="178"/>
        <v>159.4424926199739</v>
      </c>
      <c r="AF344">
        <f t="shared" ca="1" si="179"/>
        <v>-6.1111513787182048E-6</v>
      </c>
      <c r="AG344">
        <f t="shared" ca="1" si="180"/>
        <v>1</v>
      </c>
      <c r="AH344">
        <f ca="1"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+99)&gt;=IFERROR(AE344,-1E+99)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>7.6726340719819337</v>
      </c>
      <c r="AI344">
        <f t="shared" ca="1" si="181"/>
        <v>640.13763407198201</v>
      </c>
      <c r="AJ344">
        <f t="shared" ca="1" si="182"/>
        <v>640.21761709989323</v>
      </c>
      <c r="AM344">
        <v>0</v>
      </c>
      <c r="AN344">
        <v>0</v>
      </c>
      <c r="AO344">
        <f t="shared" si="183"/>
        <v>0</v>
      </c>
      <c r="AP344">
        <f t="shared" si="192"/>
        <v>0</v>
      </c>
      <c r="AQ344">
        <f t="shared" ca="1" si="184"/>
        <v>0.1443915157362064</v>
      </c>
      <c r="AR344" t="str">
        <f t="shared" ca="1" si="185"/>
        <v>Subcritical</v>
      </c>
      <c r="AS344">
        <f t="shared" ca="1" si="186"/>
        <v>1.4573527151798621E-4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190</v>
      </c>
      <c r="I345">
        <v>3.0000000000000001E-3</v>
      </c>
      <c r="J345">
        <f t="shared" si="187"/>
        <v>0.99899999999999523</v>
      </c>
      <c r="K345">
        <f t="shared" ca="1" si="188"/>
        <v>49.98</v>
      </c>
      <c r="L345">
        <f t="shared" ca="1" si="189"/>
        <v>1.301360869684927</v>
      </c>
      <c r="M345">
        <f t="shared" ca="1" si="162"/>
        <v>6.7670765223616209</v>
      </c>
      <c r="N345">
        <f t="shared" ca="1" si="163"/>
        <v>0.86727128666107323</v>
      </c>
      <c r="O345">
        <f t="shared" ca="1" si="164"/>
        <v>7.3857595425206792</v>
      </c>
      <c r="P345">
        <f t="shared" ca="1" si="165"/>
        <v>633.76586086968496</v>
      </c>
      <c r="Q345">
        <f t="shared" ca="1" si="166"/>
        <v>636.5461587300282</v>
      </c>
      <c r="R345">
        <f t="shared" ca="1" si="167"/>
        <v>1.4839965425134221E-2</v>
      </c>
      <c r="S345">
        <f t="shared" ca="1" si="168"/>
        <v>2.067101435725621</v>
      </c>
      <c r="T345">
        <f t="shared" ca="1" si="169"/>
        <v>42.032181045985091</v>
      </c>
      <c r="U345">
        <f t="shared" ca="1" si="190"/>
        <v>-1.4339026949073741E-2</v>
      </c>
      <c r="V345">
        <f t="shared" ca="1" si="191"/>
        <v>0</v>
      </c>
      <c r="W345">
        <f t="shared" ca="1" si="170"/>
        <v>7.6729870659353514</v>
      </c>
      <c r="X345">
        <f t="shared" ca="1" si="171"/>
        <v>39.899532742863826</v>
      </c>
      <c r="Y345">
        <f t="shared" ca="1" si="172"/>
        <v>1.9419635441364682</v>
      </c>
      <c r="Z345">
        <f t="shared" ca="1" si="173"/>
        <v>1.2526462483182612</v>
      </c>
      <c r="AA345">
        <f t="shared" ca="1" si="174"/>
        <v>640.13748706593537</v>
      </c>
      <c r="AB345">
        <f t="shared" ca="1" si="175"/>
        <v>640.2174627348154</v>
      </c>
      <c r="AC345">
        <f t="shared" ca="1" si="176"/>
        <v>1.4571960045797489E-4</v>
      </c>
      <c r="AD345">
        <f t="shared" ca="1" si="177"/>
        <v>0.14438155180455975</v>
      </c>
      <c r="AE345">
        <f t="shared" ca="1" si="178"/>
        <v>159.45628297464998</v>
      </c>
      <c r="AF345">
        <f t="shared" ca="1" si="179"/>
        <v>-6.5559228232814348E-6</v>
      </c>
      <c r="AG345">
        <f t="shared" ca="1" si="180"/>
        <v>1</v>
      </c>
      <c r="AH345">
        <f ca="1"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+99)&gt;=IFERROR(AE345,-1E+99)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>7.6729870659353514</v>
      </c>
      <c r="AI345">
        <f t="shared" ca="1" si="181"/>
        <v>640.13748706593537</v>
      </c>
      <c r="AJ345">
        <f t="shared" ca="1" si="182"/>
        <v>640.2174627348154</v>
      </c>
      <c r="AM345">
        <v>0</v>
      </c>
      <c r="AN345">
        <v>0</v>
      </c>
      <c r="AO345">
        <f t="shared" si="183"/>
        <v>0</v>
      </c>
      <c r="AP345">
        <f t="shared" si="192"/>
        <v>0</v>
      </c>
      <c r="AQ345">
        <f t="shared" ca="1" si="184"/>
        <v>0.14438155180455975</v>
      </c>
      <c r="AR345" t="str">
        <f t="shared" ca="1" si="185"/>
        <v>Subcritical</v>
      </c>
      <c r="AS345">
        <f t="shared" ca="1" si="186"/>
        <v>1.4571960045797489E-4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190</v>
      </c>
      <c r="I346">
        <v>5.7000000000000002E-2</v>
      </c>
      <c r="J346">
        <f t="shared" si="187"/>
        <v>1</v>
      </c>
      <c r="K346">
        <f t="shared" ca="1" si="188"/>
        <v>49.98</v>
      </c>
      <c r="L346">
        <f t="shared" ca="1" si="189"/>
        <v>1.301360869684927</v>
      </c>
      <c r="M346">
        <f t="shared" ca="1" si="162"/>
        <v>6.7670765223616209</v>
      </c>
      <c r="N346">
        <f t="shared" ca="1" si="163"/>
        <v>0.86727128666107323</v>
      </c>
      <c r="O346">
        <f t="shared" ca="1" si="164"/>
        <v>7.3857595425206792</v>
      </c>
      <c r="P346">
        <f t="shared" ca="1" si="165"/>
        <v>633.76536086968497</v>
      </c>
      <c r="Q346">
        <f t="shared" ca="1" si="166"/>
        <v>636.54565873002821</v>
      </c>
      <c r="R346">
        <f t="shared" ca="1" si="167"/>
        <v>1.4839965425134221E-2</v>
      </c>
      <c r="S346">
        <f t="shared" ca="1" si="168"/>
        <v>2.067101435725621</v>
      </c>
      <c r="T346">
        <f t="shared" ca="1" si="169"/>
        <v>42.032181045985091</v>
      </c>
      <c r="U346">
        <f t="shared" ca="1" si="190"/>
        <v>-1.4604093721914069E-2</v>
      </c>
      <c r="V346">
        <f t="shared" ca="1" si="191"/>
        <v>0</v>
      </c>
      <c r="W346">
        <f t="shared" ca="1" si="170"/>
        <v>7.6733321705349562</v>
      </c>
      <c r="X346">
        <f t="shared" ca="1" si="171"/>
        <v>39.901327286781772</v>
      </c>
      <c r="Y346">
        <f t="shared" ca="1" si="172"/>
        <v>1.9419856490780643</v>
      </c>
      <c r="Z346">
        <f t="shared" ca="1" si="173"/>
        <v>1.2525899111270169</v>
      </c>
      <c r="AA346">
        <f t="shared" ca="1" si="174"/>
        <v>640.13733217053505</v>
      </c>
      <c r="AB346">
        <f t="shared" ca="1" si="175"/>
        <v>640.21730064583869</v>
      </c>
      <c r="AC346">
        <f t="shared" ca="1" si="176"/>
        <v>1.457042820444633E-4</v>
      </c>
      <c r="AD346">
        <f t="shared" ca="1" si="177"/>
        <v>0.14437181167283847</v>
      </c>
      <c r="AE346">
        <f t="shared" ca="1" si="178"/>
        <v>159.46976576978341</v>
      </c>
      <c r="AF346">
        <f t="shared" ca="1" si="179"/>
        <v>-6.6291805751461652E-6</v>
      </c>
      <c r="AG346">
        <f t="shared" ca="1" si="180"/>
        <v>1</v>
      </c>
      <c r="AH346">
        <f ca="1"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+99)&gt;=IFERROR(AE346,-1E+99)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>7.6733321705349562</v>
      </c>
      <c r="AI346">
        <f t="shared" ca="1" si="181"/>
        <v>640.13733217053505</v>
      </c>
      <c r="AJ346">
        <f t="shared" ca="1" si="182"/>
        <v>640.21730064583869</v>
      </c>
      <c r="AM346">
        <v>0</v>
      </c>
      <c r="AN346">
        <v>0</v>
      </c>
      <c r="AO346">
        <f t="shared" si="183"/>
        <v>0</v>
      </c>
      <c r="AP346">
        <f t="shared" si="192"/>
        <v>0</v>
      </c>
      <c r="AQ346">
        <f t="shared" ca="1" si="184"/>
        <v>0.14437181167283847</v>
      </c>
      <c r="AR346" t="str">
        <f t="shared" ca="1" si="185"/>
        <v>Subcritical</v>
      </c>
      <c r="AS346">
        <f t="shared" ca="1" si="186"/>
        <v>1.457042820444633E-4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190</v>
      </c>
      <c r="I347">
        <v>5.7000000000000002E-2</v>
      </c>
      <c r="J347">
        <f t="shared" si="187"/>
        <v>1</v>
      </c>
      <c r="K347">
        <f t="shared" ca="1" si="188"/>
        <v>49.98</v>
      </c>
      <c r="L347">
        <f t="shared" ca="1" si="189"/>
        <v>1.301360869684927</v>
      </c>
      <c r="M347">
        <f t="shared" ca="1" si="162"/>
        <v>6.7670765223616209</v>
      </c>
      <c r="N347">
        <f t="shared" ca="1" si="163"/>
        <v>0.86727128666107323</v>
      </c>
      <c r="O347">
        <f t="shared" ca="1" si="164"/>
        <v>7.3857595425206792</v>
      </c>
      <c r="P347">
        <f t="shared" ca="1" si="165"/>
        <v>633.76486086968487</v>
      </c>
      <c r="Q347">
        <f t="shared" ca="1" si="166"/>
        <v>636.54515873002811</v>
      </c>
      <c r="R347">
        <f t="shared" ca="1" si="167"/>
        <v>1.4839965425134221E-2</v>
      </c>
      <c r="S347">
        <f t="shared" ca="1" si="168"/>
        <v>2.067101435725621</v>
      </c>
      <c r="T347">
        <f t="shared" ca="1" si="169"/>
        <v>42.032181045985091</v>
      </c>
      <c r="U347">
        <f t="shared" ca="1" si="190"/>
        <v>-1.4604093721800382E-2</v>
      </c>
      <c r="V347">
        <f t="shared" ca="1" si="191"/>
        <v>0</v>
      </c>
      <c r="W347">
        <f t="shared" ca="1" si="170"/>
        <v>7.6736772192570752</v>
      </c>
      <c r="X347">
        <f t="shared" ca="1" si="171"/>
        <v>39.903121540136794</v>
      </c>
      <c r="Y347">
        <f t="shared" ca="1" si="172"/>
        <v>1.9420077489558467</v>
      </c>
      <c r="Z347">
        <f t="shared" ca="1" si="173"/>
        <v>1.2525335881236086</v>
      </c>
      <c r="AA347">
        <f t="shared" ca="1" si="174"/>
        <v>640.13717721925707</v>
      </c>
      <c r="AB347">
        <f t="shared" ca="1" si="175"/>
        <v>640.21713850311937</v>
      </c>
      <c r="AC347">
        <f t="shared" ca="1" si="176"/>
        <v>1.4568896848404726E-4</v>
      </c>
      <c r="AD347">
        <f t="shared" ca="1" si="177"/>
        <v>0.14436207421300448</v>
      </c>
      <c r="AE347">
        <f t="shared" ca="1" si="178"/>
        <v>159.48324702682035</v>
      </c>
      <c r="AF347">
        <f t="shared" ca="1" si="179"/>
        <v>-6.3371350051966147E-6</v>
      </c>
      <c r="AG347">
        <f t="shared" ca="1" si="180"/>
        <v>1</v>
      </c>
      <c r="AH347">
        <f ca="1"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+99)&gt;=IFERROR(AE347,-1E+99)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>7.6736772192570752</v>
      </c>
      <c r="AI347">
        <f t="shared" ca="1" si="181"/>
        <v>640.13717721925707</v>
      </c>
      <c r="AJ347">
        <f t="shared" ca="1" si="182"/>
        <v>640.21713850311937</v>
      </c>
      <c r="AM347">
        <v>0</v>
      </c>
      <c r="AN347">
        <v>0</v>
      </c>
      <c r="AO347">
        <f t="shared" si="183"/>
        <v>0</v>
      </c>
      <c r="AP347">
        <f t="shared" si="192"/>
        <v>0</v>
      </c>
      <c r="AQ347">
        <f t="shared" ca="1" si="184"/>
        <v>0.14436207421300448</v>
      </c>
      <c r="AR347" t="str">
        <f t="shared" ca="1" si="185"/>
        <v>Subcritical</v>
      </c>
      <c r="AS347">
        <f t="shared" ca="1" si="186"/>
        <v>1.4568896848404726E-4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190</v>
      </c>
      <c r="I348">
        <v>5.7000000000000002E-2</v>
      </c>
      <c r="J348">
        <f t="shared" si="187"/>
        <v>1</v>
      </c>
      <c r="K348">
        <f t="shared" ca="1" si="188"/>
        <v>49.98</v>
      </c>
      <c r="L348">
        <f t="shared" ca="1" si="189"/>
        <v>1.301360869684927</v>
      </c>
      <c r="M348">
        <f t="shared" ca="1" si="162"/>
        <v>6.7670765223616209</v>
      </c>
      <c r="N348">
        <f t="shared" ca="1" si="163"/>
        <v>0.86727128666107323</v>
      </c>
      <c r="O348">
        <f t="shared" ca="1" si="164"/>
        <v>7.3857595425206792</v>
      </c>
      <c r="P348">
        <f t="shared" ca="1" si="165"/>
        <v>633.76436086968488</v>
      </c>
      <c r="Q348">
        <f t="shared" ca="1" si="166"/>
        <v>636.54465873002812</v>
      </c>
      <c r="R348">
        <f t="shared" ca="1" si="167"/>
        <v>1.4839965425134221E-2</v>
      </c>
      <c r="S348">
        <f t="shared" ca="1" si="168"/>
        <v>2.067101435725621</v>
      </c>
      <c r="T348">
        <f t="shared" ca="1" si="169"/>
        <v>42.032181045985091</v>
      </c>
      <c r="U348">
        <f t="shared" ca="1" si="190"/>
        <v>-1.4604093721914069E-2</v>
      </c>
      <c r="V348">
        <f t="shared" ca="1" si="191"/>
        <v>0</v>
      </c>
      <c r="W348">
        <f t="shared" ca="1" si="170"/>
        <v>7.6740225830659119</v>
      </c>
      <c r="X348">
        <f t="shared" ca="1" si="171"/>
        <v>39.904917431942742</v>
      </c>
      <c r="Y348">
        <f t="shared" ca="1" si="172"/>
        <v>1.9420298675280192</v>
      </c>
      <c r="Z348">
        <f t="shared" ca="1" si="173"/>
        <v>1.2524772187598223</v>
      </c>
      <c r="AA348">
        <f t="shared" ca="1" si="174"/>
        <v>640.13702258306591</v>
      </c>
      <c r="AB348">
        <f t="shared" ca="1" si="175"/>
        <v>640.21697666989121</v>
      </c>
      <c r="AC348">
        <f t="shared" ca="1" si="176"/>
        <v>1.4567364331520558E-4</v>
      </c>
      <c r="AD348">
        <f t="shared" ca="1" si="177"/>
        <v>0.14435232895731068</v>
      </c>
      <c r="AE348">
        <f t="shared" ca="1" si="178"/>
        <v>159.49674124027436</v>
      </c>
      <c r="AF348">
        <f t="shared" ca="1" si="179"/>
        <v>-6.0215281791897723E-6</v>
      </c>
      <c r="AG348">
        <f t="shared" ca="1" si="180"/>
        <v>1</v>
      </c>
      <c r="AH348">
        <f ca="1"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+99)&gt;=IFERROR(AE348,-1E+99)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>7.6740225830659119</v>
      </c>
      <c r="AI348">
        <f t="shared" ca="1" si="181"/>
        <v>640.13702258306591</v>
      </c>
      <c r="AJ348">
        <f t="shared" ca="1" si="182"/>
        <v>640.21697666989121</v>
      </c>
      <c r="AM348">
        <v>0</v>
      </c>
      <c r="AN348">
        <v>0</v>
      </c>
      <c r="AO348">
        <f t="shared" si="183"/>
        <v>0</v>
      </c>
      <c r="AP348">
        <f t="shared" si="192"/>
        <v>0</v>
      </c>
      <c r="AQ348">
        <f t="shared" ca="1" si="184"/>
        <v>0.14435232895731068</v>
      </c>
      <c r="AR348" t="str">
        <f t="shared" ca="1" si="185"/>
        <v>Subcritical</v>
      </c>
      <c r="AS348">
        <f t="shared" ca="1" si="186"/>
        <v>1.4567364331520558E-4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190</v>
      </c>
      <c r="I349">
        <v>5.7000000000000002E-2</v>
      </c>
      <c r="J349">
        <f t="shared" si="187"/>
        <v>1</v>
      </c>
      <c r="K349">
        <f t="shared" ca="1" si="188"/>
        <v>49.98</v>
      </c>
      <c r="L349">
        <f t="shared" ca="1" si="189"/>
        <v>1.301360869684927</v>
      </c>
      <c r="M349">
        <f t="shared" ca="1" si="162"/>
        <v>6.7670765223616209</v>
      </c>
      <c r="N349">
        <f t="shared" ca="1" si="163"/>
        <v>0.86727128666107323</v>
      </c>
      <c r="O349">
        <f t="shared" ca="1" si="164"/>
        <v>7.3857595425206792</v>
      </c>
      <c r="P349">
        <f t="shared" ca="1" si="165"/>
        <v>633.76386086968489</v>
      </c>
      <c r="Q349">
        <f t="shared" ca="1" si="166"/>
        <v>636.54415873002813</v>
      </c>
      <c r="R349">
        <f t="shared" ca="1" si="167"/>
        <v>1.4839965425134221E-2</v>
      </c>
      <c r="S349">
        <f t="shared" ca="1" si="168"/>
        <v>2.067101435725621</v>
      </c>
      <c r="T349">
        <f t="shared" ca="1" si="169"/>
        <v>42.032181045985091</v>
      </c>
      <c r="U349">
        <f t="shared" ca="1" si="190"/>
        <v>-1.4604093721914069E-2</v>
      </c>
      <c r="V349">
        <f t="shared" ca="1" si="191"/>
        <v>0</v>
      </c>
      <c r="W349">
        <f t="shared" ca="1" si="170"/>
        <v>7.6743682846232586</v>
      </c>
      <c r="X349">
        <f t="shared" ca="1" si="171"/>
        <v>39.906715080040946</v>
      </c>
      <c r="Y349">
        <f t="shared" ca="1" si="172"/>
        <v>1.9420520062418731</v>
      </c>
      <c r="Z349">
        <f t="shared" ca="1" si="173"/>
        <v>1.2524207993505616</v>
      </c>
      <c r="AA349">
        <f t="shared" ca="1" si="174"/>
        <v>640.13686828462323</v>
      </c>
      <c r="AB349">
        <f t="shared" ca="1" si="175"/>
        <v>640.21681516834622</v>
      </c>
      <c r="AC349">
        <f t="shared" ca="1" si="176"/>
        <v>1.4565830553859728E-4</v>
      </c>
      <c r="AD349">
        <f t="shared" ca="1" si="177"/>
        <v>0.14434257526923724</v>
      </c>
      <c r="AE349">
        <f t="shared" ca="1" si="178"/>
        <v>159.51024929742593</v>
      </c>
      <c r="AF349">
        <f t="shared" ca="1" si="179"/>
        <v>-5.8316643389844103E-6</v>
      </c>
      <c r="AG349">
        <f t="shared" ca="1" si="180"/>
        <v>1</v>
      </c>
      <c r="AH349">
        <f ca="1"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+99)&gt;=IFERROR(AE349,-1E+99)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>7.6743682846232586</v>
      </c>
      <c r="AI349">
        <f t="shared" ca="1" si="181"/>
        <v>640.13686828462323</v>
      </c>
      <c r="AJ349">
        <f t="shared" ca="1" si="182"/>
        <v>640.21681516834622</v>
      </c>
      <c r="AM349">
        <v>0</v>
      </c>
      <c r="AN349">
        <v>0</v>
      </c>
      <c r="AO349">
        <f t="shared" si="183"/>
        <v>0</v>
      </c>
      <c r="AP349">
        <f t="shared" si="192"/>
        <v>0</v>
      </c>
      <c r="AQ349">
        <f t="shared" ca="1" si="184"/>
        <v>0.14434257526923724</v>
      </c>
      <c r="AR349" t="str">
        <f t="shared" ca="1" si="185"/>
        <v>Subcritical</v>
      </c>
      <c r="AS349">
        <f t="shared" ca="1" si="186"/>
        <v>1.4565830553859728E-4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190</v>
      </c>
      <c r="I350">
        <v>0</v>
      </c>
      <c r="J350">
        <f t="shared" si="187"/>
        <v>1</v>
      </c>
      <c r="K350">
        <f t="shared" ca="1" si="188"/>
        <v>49.98</v>
      </c>
      <c r="L350">
        <f t="shared" ca="1" si="189"/>
        <v>1.301360869684927</v>
      </c>
      <c r="M350">
        <f t="shared" ca="1" si="162"/>
        <v>6.7670765223616209</v>
      </c>
      <c r="N350">
        <f t="shared" ca="1" si="163"/>
        <v>0.86727128666107323</v>
      </c>
      <c r="O350">
        <f t="shared" ca="1" si="164"/>
        <v>7.3857595425206792</v>
      </c>
      <c r="P350">
        <f t="shared" ca="1" si="165"/>
        <v>633.7633608696849</v>
      </c>
      <c r="Q350">
        <f t="shared" ca="1" si="166"/>
        <v>636.54365873002814</v>
      </c>
      <c r="R350">
        <f t="shared" ca="1" si="167"/>
        <v>1.4839965425134221E-2</v>
      </c>
      <c r="S350">
        <f t="shared" ca="1" si="168"/>
        <v>2.067101435725621</v>
      </c>
      <c r="T350">
        <f t="shared" ca="1" si="169"/>
        <v>42.032181045985091</v>
      </c>
      <c r="U350">
        <f t="shared" ca="1" si="190"/>
        <v>-1.4339965425165246E-2</v>
      </c>
      <c r="V350">
        <f t="shared" ca="1" si="191"/>
        <v>0</v>
      </c>
      <c r="W350">
        <f t="shared" ca="1" si="170"/>
        <v>7.6747219028177218</v>
      </c>
      <c r="X350">
        <f t="shared" ca="1" si="171"/>
        <v>39.908553894652158</v>
      </c>
      <c r="Y350">
        <f t="shared" ca="1" si="172"/>
        <v>1.9420746503955355</v>
      </c>
      <c r="Z350">
        <f t="shared" ca="1" si="173"/>
        <v>1.2523630931838259</v>
      </c>
      <c r="AA350">
        <f t="shared" ca="1" si="174"/>
        <v>640.13672190281773</v>
      </c>
      <c r="AB350">
        <f t="shared" ca="1" si="175"/>
        <v>640.21666141949299</v>
      </c>
      <c r="AC350">
        <f t="shared" ca="1" si="176"/>
        <v>1.4564261898627218E-4</v>
      </c>
      <c r="AD350">
        <f t="shared" ca="1" si="177"/>
        <v>0.14433259935606244</v>
      </c>
      <c r="AE350">
        <f t="shared" ca="1" si="178"/>
        <v>159.52406736162979</v>
      </c>
      <c r="AF350">
        <f t="shared" ca="1" si="179"/>
        <v>-5.7452789405942895E-6</v>
      </c>
      <c r="AG350">
        <f t="shared" ca="1" si="180"/>
        <v>1</v>
      </c>
      <c r="AH350">
        <f ca="1"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+99)&gt;=IFERROR(AE350,-1E+99)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>7.6747219028177218</v>
      </c>
      <c r="AI350">
        <f t="shared" ca="1" si="181"/>
        <v>640.13672190281773</v>
      </c>
      <c r="AJ350">
        <f t="shared" ca="1" si="182"/>
        <v>640.21666141949299</v>
      </c>
      <c r="AM350">
        <v>0</v>
      </c>
      <c r="AN350">
        <v>0</v>
      </c>
      <c r="AO350">
        <f t="shared" si="183"/>
        <v>0</v>
      </c>
      <c r="AP350">
        <f t="shared" si="192"/>
        <v>0</v>
      </c>
      <c r="AQ350">
        <f t="shared" ca="1" si="184"/>
        <v>0.14433259935606244</v>
      </c>
      <c r="AR350" t="str">
        <f t="shared" ca="1" si="185"/>
        <v>Subcritical</v>
      </c>
      <c r="AS350">
        <f t="shared" ca="1" si="186"/>
        <v>1.4564261898627218E-4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190</v>
      </c>
      <c r="I351">
        <v>5.5E-2</v>
      </c>
      <c r="J351">
        <f t="shared" si="187"/>
        <v>1.0010000000000048</v>
      </c>
      <c r="K351">
        <f t="shared" ca="1" si="188"/>
        <v>49.98</v>
      </c>
      <c r="L351">
        <f t="shared" ca="1" si="189"/>
        <v>1.301360869684927</v>
      </c>
      <c r="M351">
        <f t="shared" ca="1" si="162"/>
        <v>6.7670765223616209</v>
      </c>
      <c r="N351">
        <f t="shared" ca="1" si="163"/>
        <v>0.86727128666107323</v>
      </c>
      <c r="O351">
        <f t="shared" ca="1" si="164"/>
        <v>7.3857595425206792</v>
      </c>
      <c r="P351">
        <f t="shared" ca="1" si="165"/>
        <v>633.76286086968491</v>
      </c>
      <c r="Q351">
        <f t="shared" ca="1" si="166"/>
        <v>636.54315873002815</v>
      </c>
      <c r="R351">
        <f t="shared" ca="1" si="167"/>
        <v>1.4839965425134221E-2</v>
      </c>
      <c r="S351">
        <f t="shared" ca="1" si="168"/>
        <v>2.067101435725621</v>
      </c>
      <c r="T351">
        <f t="shared" ca="1" si="169"/>
        <v>42.032181045985091</v>
      </c>
      <c r="U351">
        <f t="shared" ca="1" si="190"/>
        <v>-1.4609666027695312E-2</v>
      </c>
      <c r="V351">
        <f t="shared" ca="1" si="191"/>
        <v>0</v>
      </c>
      <c r="W351">
        <f t="shared" ca="1" si="170"/>
        <v>7.67506803952406</v>
      </c>
      <c r="X351">
        <f t="shared" ca="1" si="171"/>
        <v>39.910353805525112</v>
      </c>
      <c r="Y351">
        <f t="shared" ca="1" si="172"/>
        <v>1.9420968139581174</v>
      </c>
      <c r="Z351">
        <f t="shared" ca="1" si="173"/>
        <v>1.2523066130544016</v>
      </c>
      <c r="AA351">
        <f t="shared" ca="1" si="174"/>
        <v>640.13656803952404</v>
      </c>
      <c r="AB351">
        <f t="shared" ca="1" si="175"/>
        <v>640.21650034600214</v>
      </c>
      <c r="AC351">
        <f t="shared" ca="1" si="176"/>
        <v>1.4562726672524354E-4</v>
      </c>
      <c r="AD351">
        <f t="shared" ca="1" si="177"/>
        <v>0.14432283561578832</v>
      </c>
      <c r="AE351">
        <f t="shared" ca="1" si="178"/>
        <v>159.53759373350471</v>
      </c>
      <c r="AF351">
        <f t="shared" ca="1" si="179"/>
        <v>-5.7655406635603867E-6</v>
      </c>
      <c r="AG351">
        <f t="shared" ca="1" si="180"/>
        <v>1</v>
      </c>
      <c r="AH351">
        <f ca="1"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+99)&gt;=IFERROR(AE351,-1E+99)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>7.67506803952406</v>
      </c>
      <c r="AI351">
        <f t="shared" ca="1" si="181"/>
        <v>640.13656803952404</v>
      </c>
      <c r="AJ351">
        <f t="shared" ca="1" si="182"/>
        <v>640.21650034600214</v>
      </c>
      <c r="AM351">
        <v>0</v>
      </c>
      <c r="AN351">
        <v>0</v>
      </c>
      <c r="AO351">
        <f t="shared" si="183"/>
        <v>0</v>
      </c>
      <c r="AP351">
        <f t="shared" si="192"/>
        <v>0</v>
      </c>
      <c r="AQ351">
        <f t="shared" ca="1" si="184"/>
        <v>0.14432283561578832</v>
      </c>
      <c r="AR351" t="str">
        <f t="shared" ca="1" si="185"/>
        <v>Subcritical</v>
      </c>
      <c r="AS351">
        <f t="shared" ca="1" si="186"/>
        <v>1.4562726672524354E-4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190</v>
      </c>
      <c r="I352">
        <v>5.5E-2</v>
      </c>
      <c r="J352">
        <f t="shared" si="187"/>
        <v>0.99899999999999523</v>
      </c>
      <c r="K352">
        <f t="shared" ca="1" si="188"/>
        <v>49.98</v>
      </c>
      <c r="L352">
        <f t="shared" ca="1" si="189"/>
        <v>1.301360869684927</v>
      </c>
      <c r="M352">
        <f t="shared" ca="1" si="162"/>
        <v>6.7670765223616209</v>
      </c>
      <c r="N352">
        <f t="shared" ca="1" si="163"/>
        <v>0.86727128666107323</v>
      </c>
      <c r="O352">
        <f t="shared" ca="1" si="164"/>
        <v>7.3857595425206792</v>
      </c>
      <c r="P352">
        <f t="shared" ca="1" si="165"/>
        <v>633.76236086968493</v>
      </c>
      <c r="Q352">
        <f t="shared" ca="1" si="166"/>
        <v>636.54265873002817</v>
      </c>
      <c r="R352">
        <f t="shared" ca="1" si="167"/>
        <v>1.4839965425134221E-2</v>
      </c>
      <c r="S352">
        <f t="shared" ca="1" si="168"/>
        <v>2.067101435725621</v>
      </c>
      <c r="T352">
        <f t="shared" ca="1" si="169"/>
        <v>42.032181045985091</v>
      </c>
      <c r="U352">
        <f t="shared" ca="1" si="190"/>
        <v>-1.4579986096919129E-2</v>
      </c>
      <c r="V352">
        <f t="shared" ca="1" si="191"/>
        <v>0</v>
      </c>
      <c r="W352">
        <f t="shared" ca="1" si="170"/>
        <v>7.6754144638977992</v>
      </c>
      <c r="X352">
        <f t="shared" ca="1" si="171"/>
        <v>39.912155212268559</v>
      </c>
      <c r="Y352">
        <f t="shared" ca="1" si="172"/>
        <v>1.9421189944453383</v>
      </c>
      <c r="Z352">
        <f t="shared" ca="1" si="173"/>
        <v>1.2522500910859531</v>
      </c>
      <c r="AA352">
        <f t="shared" ca="1" si="174"/>
        <v>640.13641446389784</v>
      </c>
      <c r="AB352">
        <f t="shared" ca="1" si="175"/>
        <v>640.21633955516313</v>
      </c>
      <c r="AC352">
        <f t="shared" ca="1" si="176"/>
        <v>1.4561190409339569E-4</v>
      </c>
      <c r="AD352">
        <f t="shared" ca="1" si="177"/>
        <v>0.14431306486320591</v>
      </c>
      <c r="AE352">
        <f t="shared" ca="1" si="178"/>
        <v>159.55113199665914</v>
      </c>
      <c r="AF352">
        <f t="shared" ca="1" si="179"/>
        <v>-6.0568604567379225E-6</v>
      </c>
      <c r="AG352">
        <f t="shared" ca="1" si="180"/>
        <v>1</v>
      </c>
      <c r="AH352">
        <f ca="1"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+99)&gt;=IFERROR(AE352,-1E+99)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>7.6754144638977992</v>
      </c>
      <c r="AI352">
        <f t="shared" ca="1" si="181"/>
        <v>640.13641446389784</v>
      </c>
      <c r="AJ352">
        <f t="shared" ca="1" si="182"/>
        <v>640.21633955516313</v>
      </c>
      <c r="AM352">
        <v>0</v>
      </c>
      <c r="AN352">
        <v>0</v>
      </c>
      <c r="AO352">
        <f t="shared" si="183"/>
        <v>0</v>
      </c>
      <c r="AP352">
        <f t="shared" si="192"/>
        <v>0</v>
      </c>
      <c r="AQ352">
        <f t="shared" ca="1" si="184"/>
        <v>0.14431306486320591</v>
      </c>
      <c r="AR352" t="str">
        <f t="shared" ca="1" si="185"/>
        <v>Subcritical</v>
      </c>
      <c r="AS352">
        <f t="shared" ca="1" si="186"/>
        <v>1.4561190409339569E-4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190</v>
      </c>
      <c r="I353">
        <v>0</v>
      </c>
      <c r="J353">
        <f t="shared" si="187"/>
        <v>1</v>
      </c>
      <c r="K353">
        <f t="shared" ca="1" si="188"/>
        <v>49.98</v>
      </c>
      <c r="L353">
        <f t="shared" ca="1" si="189"/>
        <v>1.301360869684927</v>
      </c>
      <c r="M353">
        <f t="shared" ca="1" si="162"/>
        <v>6.7670765223616209</v>
      </c>
      <c r="N353">
        <f t="shared" ca="1" si="163"/>
        <v>0.86727128666107323</v>
      </c>
      <c r="O353">
        <f t="shared" ca="1" si="164"/>
        <v>7.3857595425206792</v>
      </c>
      <c r="P353">
        <f t="shared" ca="1" si="165"/>
        <v>633.76186086968494</v>
      </c>
      <c r="Q353">
        <f t="shared" ca="1" si="166"/>
        <v>636.54215873002818</v>
      </c>
      <c r="R353">
        <f t="shared" ca="1" si="167"/>
        <v>1.4839965425134221E-2</v>
      </c>
      <c r="S353">
        <f t="shared" ca="1" si="168"/>
        <v>2.067101435725621</v>
      </c>
      <c r="T353">
        <f t="shared" ca="1" si="169"/>
        <v>42.032181045985091</v>
      </c>
      <c r="U353">
        <f t="shared" ca="1" si="190"/>
        <v>-1.4339965425165246E-2</v>
      </c>
      <c r="V353">
        <f t="shared" ca="1" si="191"/>
        <v>0</v>
      </c>
      <c r="W353">
        <f t="shared" ca="1" si="170"/>
        <v>7.6757678909283378</v>
      </c>
      <c r="X353">
        <f t="shared" ca="1" si="171"/>
        <v>39.913993032827356</v>
      </c>
      <c r="Y353">
        <f t="shared" ca="1" si="172"/>
        <v>1.9421416217499552</v>
      </c>
      <c r="Z353">
        <f t="shared" ca="1" si="173"/>
        <v>1.2521924318344655</v>
      </c>
      <c r="AA353">
        <f t="shared" ca="1" si="174"/>
        <v>640.13626789092837</v>
      </c>
      <c r="AB353">
        <f t="shared" ca="1" si="175"/>
        <v>640.21618562213848</v>
      </c>
      <c r="AC353">
        <f t="shared" ca="1" si="176"/>
        <v>1.4559623338133499E-4</v>
      </c>
      <c r="AD353">
        <f t="shared" ca="1" si="177"/>
        <v>0.14430309773973615</v>
      </c>
      <c r="AE353">
        <f t="shared" ca="1" si="178"/>
        <v>159.56494459350088</v>
      </c>
      <c r="AF353">
        <f t="shared" ca="1" si="179"/>
        <v>-6.5046029931181693E-6</v>
      </c>
      <c r="AG353">
        <f t="shared" ca="1" si="180"/>
        <v>1</v>
      </c>
      <c r="AH353">
        <f ca="1"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+99)&gt;=IFERROR(AE353,-1E+99)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>7.6757678909283378</v>
      </c>
      <c r="AI353">
        <f t="shared" ca="1" si="181"/>
        <v>640.13626789092837</v>
      </c>
      <c r="AJ353">
        <f t="shared" ca="1" si="182"/>
        <v>640.21618562213848</v>
      </c>
      <c r="AM353">
        <v>0</v>
      </c>
      <c r="AN353">
        <v>0</v>
      </c>
      <c r="AO353">
        <f t="shared" si="183"/>
        <v>0</v>
      </c>
      <c r="AP353">
        <f t="shared" si="192"/>
        <v>0</v>
      </c>
      <c r="AQ353">
        <f t="shared" ca="1" si="184"/>
        <v>0.14430309773973615</v>
      </c>
      <c r="AR353" t="str">
        <f t="shared" ca="1" si="185"/>
        <v>Subcritical</v>
      </c>
      <c r="AS353">
        <f t="shared" ca="1" si="186"/>
        <v>1.4559623338133499E-4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190</v>
      </c>
      <c r="I354">
        <v>5.7000000000000002E-2</v>
      </c>
      <c r="J354">
        <f t="shared" si="187"/>
        <v>1</v>
      </c>
      <c r="K354">
        <f t="shared" ca="1" si="188"/>
        <v>49.98</v>
      </c>
      <c r="L354">
        <f t="shared" ca="1" si="189"/>
        <v>1.301360869684927</v>
      </c>
      <c r="M354">
        <f t="shared" ca="1" si="162"/>
        <v>6.7670765223616209</v>
      </c>
      <c r="N354">
        <f t="shared" ca="1" si="163"/>
        <v>0.86727128666107323</v>
      </c>
      <c r="O354">
        <f t="shared" ca="1" si="164"/>
        <v>7.3857595425206792</v>
      </c>
      <c r="P354">
        <f t="shared" ca="1" si="165"/>
        <v>633.76136086968495</v>
      </c>
      <c r="Q354">
        <f t="shared" ca="1" si="166"/>
        <v>636.54165873002819</v>
      </c>
      <c r="R354">
        <f t="shared" ca="1" si="167"/>
        <v>1.4839965425134221E-2</v>
      </c>
      <c r="S354">
        <f t="shared" ca="1" si="168"/>
        <v>2.067101435725621</v>
      </c>
      <c r="T354">
        <f t="shared" ca="1" si="169"/>
        <v>42.032181045985091</v>
      </c>
      <c r="U354">
        <f t="shared" ca="1" si="190"/>
        <v>-1.4604093721914069E-2</v>
      </c>
      <c r="V354">
        <f t="shared" ca="1" si="191"/>
        <v>0</v>
      </c>
      <c r="W354">
        <f t="shared" ca="1" si="170"/>
        <v>7.6761131723105755</v>
      </c>
      <c r="X354">
        <f t="shared" ca="1" si="171"/>
        <v>39.915788496014997</v>
      </c>
      <c r="Y354">
        <f t="shared" ca="1" si="172"/>
        <v>1.9421637260462346</v>
      </c>
      <c r="Z354">
        <f t="shared" ca="1" si="173"/>
        <v>1.2521361066183063</v>
      </c>
      <c r="AA354">
        <f t="shared" ca="1" si="174"/>
        <v>640.13611317231062</v>
      </c>
      <c r="AB354">
        <f t="shared" ca="1" si="175"/>
        <v>640.21602371407903</v>
      </c>
      <c r="AC354">
        <f t="shared" ca="1" si="176"/>
        <v>1.4558092624213477E-4</v>
      </c>
      <c r="AD354">
        <f t="shared" ca="1" si="177"/>
        <v>0.14429336144254518</v>
      </c>
      <c r="AE354">
        <f t="shared" ca="1" si="178"/>
        <v>159.57843949637572</v>
      </c>
      <c r="AF354">
        <f t="shared" ca="1" si="179"/>
        <v>-6.6828673652707948E-6</v>
      </c>
      <c r="AG354">
        <f t="shared" ca="1" si="180"/>
        <v>1</v>
      </c>
      <c r="AH354">
        <f ca="1"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+99)&gt;=IFERROR(AE354,-1E+99)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>7.6761131723105755</v>
      </c>
      <c r="AI354">
        <f t="shared" ca="1" si="181"/>
        <v>640.13611317231062</v>
      </c>
      <c r="AJ354">
        <f t="shared" ca="1" si="182"/>
        <v>640.21602371407903</v>
      </c>
      <c r="AM354">
        <v>0</v>
      </c>
      <c r="AN354">
        <v>0</v>
      </c>
      <c r="AO354">
        <f t="shared" si="183"/>
        <v>0</v>
      </c>
      <c r="AP354">
        <f t="shared" si="192"/>
        <v>0</v>
      </c>
      <c r="AQ354">
        <f t="shared" ca="1" si="184"/>
        <v>0.14429336144254518</v>
      </c>
      <c r="AR354" t="str">
        <f t="shared" ca="1" si="185"/>
        <v>Subcritical</v>
      </c>
      <c r="AS354">
        <f t="shared" ca="1" si="186"/>
        <v>1.4558092624213477E-4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190</v>
      </c>
      <c r="I355">
        <v>5.7000000000000002E-2</v>
      </c>
      <c r="J355">
        <f t="shared" si="187"/>
        <v>1</v>
      </c>
      <c r="K355">
        <f t="shared" ca="1" si="188"/>
        <v>49.98</v>
      </c>
      <c r="L355">
        <f t="shared" ca="1" si="189"/>
        <v>1.301360869684927</v>
      </c>
      <c r="M355">
        <f t="shared" ca="1" si="162"/>
        <v>6.7670765223616209</v>
      </c>
      <c r="N355">
        <f t="shared" ca="1" si="163"/>
        <v>0.86727128666107323</v>
      </c>
      <c r="O355">
        <f t="shared" ca="1" si="164"/>
        <v>7.3857595425206792</v>
      </c>
      <c r="P355">
        <f t="shared" ca="1" si="165"/>
        <v>633.76086086968496</v>
      </c>
      <c r="Q355">
        <f t="shared" ca="1" si="166"/>
        <v>636.5411587300282</v>
      </c>
      <c r="R355">
        <f t="shared" ca="1" si="167"/>
        <v>1.4839965425134221E-2</v>
      </c>
      <c r="S355">
        <f t="shared" ca="1" si="168"/>
        <v>2.067101435725621</v>
      </c>
      <c r="T355">
        <f t="shared" ca="1" si="169"/>
        <v>42.032181045985091</v>
      </c>
      <c r="U355">
        <f t="shared" ca="1" si="190"/>
        <v>-1.4604093721914069E-2</v>
      </c>
      <c r="V355">
        <f t="shared" ca="1" si="191"/>
        <v>0</v>
      </c>
      <c r="W355">
        <f t="shared" ca="1" si="170"/>
        <v>7.6764582889907356</v>
      </c>
      <c r="X355">
        <f t="shared" ca="1" si="171"/>
        <v>39.917583102751827</v>
      </c>
      <c r="Y355">
        <f t="shared" ca="1" si="172"/>
        <v>1.942185818314268</v>
      </c>
      <c r="Z355">
        <f t="shared" ca="1" si="173"/>
        <v>1.2520798133330495</v>
      </c>
      <c r="AA355">
        <f t="shared" ca="1" si="174"/>
        <v>640.13595828899076</v>
      </c>
      <c r="AB355">
        <f t="shared" ca="1" si="175"/>
        <v>640.21586164571636</v>
      </c>
      <c r="AC355">
        <f t="shared" ca="1" si="176"/>
        <v>1.4556562877480176E-4</v>
      </c>
      <c r="AD355">
        <f t="shared" ca="1" si="177"/>
        <v>0.1442836308836816</v>
      </c>
      <c r="AE355">
        <f t="shared" ca="1" si="178"/>
        <v>159.5919286073632</v>
      </c>
      <c r="AF355">
        <f t="shared" ca="1" si="179"/>
        <v>-6.6166171563963871E-6</v>
      </c>
      <c r="AG355">
        <f t="shared" ca="1" si="180"/>
        <v>1</v>
      </c>
      <c r="AH355">
        <f ca="1"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+99)&gt;=IFERROR(AE355,-1E+99)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>7.6764582889907356</v>
      </c>
      <c r="AI355">
        <f t="shared" ca="1" si="181"/>
        <v>640.13595828899076</v>
      </c>
      <c r="AJ355">
        <f t="shared" ca="1" si="182"/>
        <v>640.21586164571636</v>
      </c>
      <c r="AM355">
        <v>0</v>
      </c>
      <c r="AN355">
        <v>0</v>
      </c>
      <c r="AO355">
        <f t="shared" si="183"/>
        <v>0</v>
      </c>
      <c r="AP355">
        <f t="shared" si="192"/>
        <v>0</v>
      </c>
      <c r="AQ355">
        <f t="shared" ca="1" si="184"/>
        <v>0.1442836308836816</v>
      </c>
      <c r="AR355" t="str">
        <f t="shared" ca="1" si="185"/>
        <v>Subcritical</v>
      </c>
      <c r="AS355">
        <f t="shared" ca="1" si="186"/>
        <v>1.4556562877480176E-4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190</v>
      </c>
      <c r="I356">
        <v>5.7000000000000002E-2</v>
      </c>
      <c r="J356">
        <f t="shared" si="187"/>
        <v>1</v>
      </c>
      <c r="K356">
        <f t="shared" ca="1" si="188"/>
        <v>49.98</v>
      </c>
      <c r="L356">
        <f t="shared" ca="1" si="189"/>
        <v>1.301360869684927</v>
      </c>
      <c r="M356">
        <f t="shared" ca="1" si="162"/>
        <v>6.7670765223616209</v>
      </c>
      <c r="N356">
        <f t="shared" ca="1" si="163"/>
        <v>0.86727128666107323</v>
      </c>
      <c r="O356">
        <f t="shared" ca="1" si="164"/>
        <v>7.3857595425206792</v>
      </c>
      <c r="P356">
        <f t="shared" ca="1" si="165"/>
        <v>633.76036086968486</v>
      </c>
      <c r="Q356">
        <f t="shared" ca="1" si="166"/>
        <v>636.5406587300281</v>
      </c>
      <c r="R356">
        <f t="shared" ca="1" si="167"/>
        <v>1.4839965425134221E-2</v>
      </c>
      <c r="S356">
        <f t="shared" ca="1" si="168"/>
        <v>2.067101435725621</v>
      </c>
      <c r="T356">
        <f t="shared" ca="1" si="169"/>
        <v>42.032181045985091</v>
      </c>
      <c r="U356">
        <f t="shared" ca="1" si="190"/>
        <v>-1.4604093721800382E-2</v>
      </c>
      <c r="V356">
        <f t="shared" ca="1" si="191"/>
        <v>0</v>
      </c>
      <c r="W356">
        <f t="shared" ca="1" si="170"/>
        <v>7.6768034887274217</v>
      </c>
      <c r="X356">
        <f t="shared" ca="1" si="171"/>
        <v>39.919378141382595</v>
      </c>
      <c r="Y356">
        <f t="shared" ca="1" si="172"/>
        <v>1.9422079144147291</v>
      </c>
      <c r="Z356">
        <f t="shared" ca="1" si="173"/>
        <v>1.2520235115633731</v>
      </c>
      <c r="AA356">
        <f t="shared" ca="1" si="174"/>
        <v>640.13580348872733</v>
      </c>
      <c r="AB356">
        <f t="shared" ca="1" si="175"/>
        <v>640.21569965965023</v>
      </c>
      <c r="AC356">
        <f t="shared" ca="1" si="176"/>
        <v>1.4555032999598945E-4</v>
      </c>
      <c r="AD356">
        <f t="shared" ca="1" si="177"/>
        <v>0.14427389907703531</v>
      </c>
      <c r="AE356">
        <f t="shared" ca="1" si="178"/>
        <v>159.60542161003784</v>
      </c>
      <c r="AF356">
        <f t="shared" ca="1" si="179"/>
        <v>-6.5866255454238853E-6</v>
      </c>
      <c r="AG356">
        <f t="shared" ca="1" si="180"/>
        <v>1</v>
      </c>
      <c r="AH356">
        <f ca="1"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+99)&gt;=IFERROR(AE356,-1E+99)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>7.6768034887274217</v>
      </c>
      <c r="AI356">
        <f t="shared" ca="1" si="181"/>
        <v>640.13580348872733</v>
      </c>
      <c r="AJ356">
        <f t="shared" ca="1" si="182"/>
        <v>640.21569965965023</v>
      </c>
      <c r="AM356">
        <v>0</v>
      </c>
      <c r="AN356">
        <v>0</v>
      </c>
      <c r="AO356">
        <f t="shared" si="183"/>
        <v>0</v>
      </c>
      <c r="AP356">
        <f t="shared" si="192"/>
        <v>0</v>
      </c>
      <c r="AQ356">
        <f t="shared" ca="1" si="184"/>
        <v>0.14427389907703531</v>
      </c>
      <c r="AR356" t="str">
        <f t="shared" ca="1" si="185"/>
        <v>Subcritical</v>
      </c>
      <c r="AS356">
        <f t="shared" ca="1" si="186"/>
        <v>1.4555032999598945E-4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190</v>
      </c>
      <c r="I357">
        <v>5.7000000000000002E-2</v>
      </c>
      <c r="J357">
        <f t="shared" si="187"/>
        <v>1</v>
      </c>
      <c r="K357">
        <f t="shared" ca="1" si="188"/>
        <v>49.98</v>
      </c>
      <c r="L357">
        <f t="shared" ca="1" si="189"/>
        <v>1.301360869684927</v>
      </c>
      <c r="M357">
        <f t="shared" ca="1" si="162"/>
        <v>6.7670765223616209</v>
      </c>
      <c r="N357">
        <f t="shared" ca="1" si="163"/>
        <v>0.86727128666107323</v>
      </c>
      <c r="O357">
        <f t="shared" ca="1" si="164"/>
        <v>7.3857595425206792</v>
      </c>
      <c r="P357">
        <f t="shared" ca="1" si="165"/>
        <v>633.75986086968487</v>
      </c>
      <c r="Q357">
        <f t="shared" ca="1" si="166"/>
        <v>636.54015873002811</v>
      </c>
      <c r="R357">
        <f t="shared" ca="1" si="167"/>
        <v>1.4839965425134221E-2</v>
      </c>
      <c r="S357">
        <f t="shared" ca="1" si="168"/>
        <v>2.067101435725621</v>
      </c>
      <c r="T357">
        <f t="shared" ca="1" si="169"/>
        <v>42.032181045985091</v>
      </c>
      <c r="U357">
        <f t="shared" ca="1" si="190"/>
        <v>-1.4604093721914069E-2</v>
      </c>
      <c r="V357">
        <f t="shared" ca="1" si="191"/>
        <v>0</v>
      </c>
      <c r="W357">
        <f t="shared" ca="1" si="170"/>
        <v>7.6771487349392364</v>
      </c>
      <c r="X357">
        <f t="shared" ca="1" si="171"/>
        <v>39.921173421684031</v>
      </c>
      <c r="Y357">
        <f t="shared" ca="1" si="172"/>
        <v>1.9422300120053708</v>
      </c>
      <c r="Z357">
        <f t="shared" ca="1" si="173"/>
        <v>1.2519672072778376</v>
      </c>
      <c r="AA357">
        <f t="shared" ca="1" si="174"/>
        <v>640.1356487349392</v>
      </c>
      <c r="AB357">
        <f t="shared" ca="1" si="175"/>
        <v>640.21553772006143</v>
      </c>
      <c r="AC357">
        <f t="shared" ca="1" si="176"/>
        <v>1.4553503152778626E-4</v>
      </c>
      <c r="AD357">
        <f t="shared" ca="1" si="177"/>
        <v>0.14426416705434589</v>
      </c>
      <c r="AE357">
        <f t="shared" ca="1" si="178"/>
        <v>159.6189170748832</v>
      </c>
      <c r="AF357">
        <f t="shared" ca="1" si="179"/>
        <v>-6.5325034483976196E-6</v>
      </c>
      <c r="AG357">
        <f t="shared" ca="1" si="180"/>
        <v>1</v>
      </c>
      <c r="AH357">
        <f ca="1"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+99)&gt;=IFERROR(AE357,-1E+99)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>7.6771487349392364</v>
      </c>
      <c r="AI357">
        <f t="shared" ca="1" si="181"/>
        <v>640.1356487349392</v>
      </c>
      <c r="AJ357">
        <f t="shared" ca="1" si="182"/>
        <v>640.21553772006143</v>
      </c>
      <c r="AM357">
        <v>0</v>
      </c>
      <c r="AN357">
        <v>0</v>
      </c>
      <c r="AO357">
        <f t="shared" si="183"/>
        <v>0</v>
      </c>
      <c r="AP357">
        <f t="shared" si="192"/>
        <v>0</v>
      </c>
      <c r="AQ357">
        <f t="shared" ca="1" si="184"/>
        <v>0.14426416705434589</v>
      </c>
      <c r="AR357" t="str">
        <f t="shared" ca="1" si="185"/>
        <v>Subcritical</v>
      </c>
      <c r="AS357">
        <f t="shared" ca="1" si="186"/>
        <v>1.4553503152778626E-4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190</v>
      </c>
      <c r="I358">
        <v>3.0000000000000001E-3</v>
      </c>
      <c r="J358">
        <f t="shared" si="187"/>
        <v>1.0010000000000048</v>
      </c>
      <c r="K358">
        <f t="shared" ca="1" si="188"/>
        <v>49.98</v>
      </c>
      <c r="L358">
        <f t="shared" ca="1" si="189"/>
        <v>1.301360869684927</v>
      </c>
      <c r="M358">
        <f t="shared" ca="1" si="162"/>
        <v>6.7670765223616209</v>
      </c>
      <c r="N358">
        <f t="shared" ca="1" si="163"/>
        <v>0.86727128666107323</v>
      </c>
      <c r="O358">
        <f t="shared" ca="1" si="164"/>
        <v>7.3857595425206792</v>
      </c>
      <c r="P358">
        <f t="shared" ca="1" si="165"/>
        <v>633.75936086968488</v>
      </c>
      <c r="Q358">
        <f t="shared" ca="1" si="166"/>
        <v>636.53965873002812</v>
      </c>
      <c r="R358">
        <f t="shared" ca="1" si="167"/>
        <v>1.4839965425134221E-2</v>
      </c>
      <c r="S358">
        <f t="shared" ca="1" si="168"/>
        <v>2.067101435725621</v>
      </c>
      <c r="T358">
        <f t="shared" ca="1" si="169"/>
        <v>42.032181045985091</v>
      </c>
      <c r="U358">
        <f t="shared" ca="1" si="190"/>
        <v>-1.4368706879849924E-2</v>
      </c>
      <c r="V358">
        <f t="shared" ca="1" si="191"/>
        <v>0</v>
      </c>
      <c r="W358">
        <f t="shared" ca="1" si="170"/>
        <v>7.6775012039626667</v>
      </c>
      <c r="X358">
        <f t="shared" ca="1" si="171"/>
        <v>39.923006260605867</v>
      </c>
      <c r="Y358">
        <f t="shared" ca="1" si="172"/>
        <v>1.9422525703627682</v>
      </c>
      <c r="Z358">
        <f t="shared" ca="1" si="173"/>
        <v>1.2519097302879691</v>
      </c>
      <c r="AA358">
        <f t="shared" ca="1" si="174"/>
        <v>640.13550120396269</v>
      </c>
      <c r="AB358">
        <f t="shared" ca="1" si="175"/>
        <v>640.21538285395195</v>
      </c>
      <c r="AC358">
        <f t="shared" ca="1" si="176"/>
        <v>1.4551941544895726E-4</v>
      </c>
      <c r="AD358">
        <f t="shared" ca="1" si="177"/>
        <v>0.14425423255903644</v>
      </c>
      <c r="AE358">
        <f t="shared" ca="1" si="178"/>
        <v>159.63269554106452</v>
      </c>
      <c r="AF358">
        <f t="shared" ca="1" si="179"/>
        <v>-6.1702983202849282E-6</v>
      </c>
      <c r="AG358">
        <f t="shared" ca="1" si="180"/>
        <v>1</v>
      </c>
      <c r="AH358">
        <f ca="1"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+99)&gt;=IFERROR(AE358,-1E+99)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>7.6775012039626667</v>
      </c>
      <c r="AI358">
        <f t="shared" ca="1" si="181"/>
        <v>640.13550120396269</v>
      </c>
      <c r="AJ358">
        <f t="shared" ca="1" si="182"/>
        <v>640.21538285395195</v>
      </c>
      <c r="AM358">
        <v>0</v>
      </c>
      <c r="AN358">
        <v>0</v>
      </c>
      <c r="AO358">
        <f t="shared" si="183"/>
        <v>0</v>
      </c>
      <c r="AP358">
        <f t="shared" si="192"/>
        <v>0</v>
      </c>
      <c r="AQ358">
        <f t="shared" ca="1" si="184"/>
        <v>0.14425423255903644</v>
      </c>
      <c r="AR358" t="str">
        <f t="shared" ca="1" si="185"/>
        <v>Subcritical</v>
      </c>
      <c r="AS358">
        <f t="shared" ca="1" si="186"/>
        <v>1.4551941544895726E-4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190</v>
      </c>
      <c r="I359">
        <v>0.06</v>
      </c>
      <c r="J359">
        <f t="shared" si="187"/>
        <v>0.99899999999999523</v>
      </c>
      <c r="K359">
        <f t="shared" ca="1" si="188"/>
        <v>49.98</v>
      </c>
      <c r="L359">
        <f t="shared" ca="1" si="189"/>
        <v>1.301360869684927</v>
      </c>
      <c r="M359">
        <f t="shared" ca="1" si="162"/>
        <v>6.7670765223616209</v>
      </c>
      <c r="N359">
        <f t="shared" ca="1" si="163"/>
        <v>0.86727128666107323</v>
      </c>
      <c r="O359">
        <f t="shared" ca="1" si="164"/>
        <v>7.3857595425206792</v>
      </c>
      <c r="P359">
        <f t="shared" ca="1" si="165"/>
        <v>633.7588608696849</v>
      </c>
      <c r="Q359">
        <f t="shared" ca="1" si="166"/>
        <v>636.53915873002813</v>
      </c>
      <c r="R359">
        <f t="shared" ca="1" si="167"/>
        <v>1.4839965425134221E-2</v>
      </c>
      <c r="S359">
        <f t="shared" ca="1" si="168"/>
        <v>2.067101435725621</v>
      </c>
      <c r="T359">
        <f t="shared" ca="1" si="169"/>
        <v>42.032181045985091</v>
      </c>
      <c r="U359">
        <f t="shared" ca="1" si="190"/>
        <v>-1.4603155245822563E-2</v>
      </c>
      <c r="V359">
        <f t="shared" ca="1" si="191"/>
        <v>0</v>
      </c>
      <c r="W359">
        <f t="shared" ca="1" si="170"/>
        <v>7.677846657007291</v>
      </c>
      <c r="X359">
        <f t="shared" ca="1" si="171"/>
        <v>39.924802616437916</v>
      </c>
      <c r="Y359">
        <f t="shared" ca="1" si="172"/>
        <v>1.9422746781894116</v>
      </c>
      <c r="Z359">
        <f t="shared" ca="1" si="173"/>
        <v>1.2518534025118044</v>
      </c>
      <c r="AA359">
        <f t="shared" ca="1" si="174"/>
        <v>640.13534665700729</v>
      </c>
      <c r="AB359">
        <f t="shared" ca="1" si="175"/>
        <v>640.21522111885133</v>
      </c>
      <c r="AC359">
        <f t="shared" ca="1" si="176"/>
        <v>1.4550411260829074E-4</v>
      </c>
      <c r="AD359">
        <f t="shared" ca="1" si="177"/>
        <v>0.14424449691852706</v>
      </c>
      <c r="AE359">
        <f t="shared" ca="1" si="178"/>
        <v>159.6462003965832</v>
      </c>
      <c r="AF359">
        <f t="shared" ca="1" si="179"/>
        <v>-5.469120196721633E-6</v>
      </c>
      <c r="AG359">
        <f t="shared" ca="1" si="180"/>
        <v>1</v>
      </c>
      <c r="AH359">
        <f ca="1"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+99)&gt;=IFERROR(AE359,-1E+99)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>7.677846657007291</v>
      </c>
      <c r="AI359">
        <f t="shared" ca="1" si="181"/>
        <v>640.13534665700729</v>
      </c>
      <c r="AJ359">
        <f t="shared" ca="1" si="182"/>
        <v>640.21522111885133</v>
      </c>
      <c r="AM359">
        <v>0</v>
      </c>
      <c r="AN359">
        <v>0</v>
      </c>
      <c r="AO359">
        <f t="shared" si="183"/>
        <v>0</v>
      </c>
      <c r="AP359">
        <f t="shared" si="192"/>
        <v>0</v>
      </c>
      <c r="AQ359">
        <f t="shared" ca="1" si="184"/>
        <v>0.14424449691852706</v>
      </c>
      <c r="AR359" t="str">
        <f t="shared" ca="1" si="185"/>
        <v>Subcritical</v>
      </c>
      <c r="AS359">
        <f t="shared" ca="1" si="186"/>
        <v>1.4550411260829074E-4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190</v>
      </c>
      <c r="I360">
        <v>5.7000000000000002E-2</v>
      </c>
      <c r="J360">
        <f t="shared" si="187"/>
        <v>1</v>
      </c>
      <c r="K360">
        <f t="shared" ca="1" si="188"/>
        <v>49.98</v>
      </c>
      <c r="L360">
        <f t="shared" ca="1" si="189"/>
        <v>1.301360869684927</v>
      </c>
      <c r="M360">
        <f t="shared" ca="1" si="162"/>
        <v>6.7670765223616209</v>
      </c>
      <c r="N360">
        <f t="shared" ca="1" si="163"/>
        <v>0.86727128666107323</v>
      </c>
      <c r="O360">
        <f t="shared" ca="1" si="164"/>
        <v>7.3857595425206792</v>
      </c>
      <c r="P360">
        <f t="shared" ca="1" si="165"/>
        <v>633.75836086968491</v>
      </c>
      <c r="Q360">
        <f t="shared" ca="1" si="166"/>
        <v>636.53865873002815</v>
      </c>
      <c r="R360">
        <f t="shared" ca="1" si="167"/>
        <v>1.4839965425134221E-2</v>
      </c>
      <c r="S360">
        <f t="shared" ca="1" si="168"/>
        <v>2.067101435725621</v>
      </c>
      <c r="T360">
        <f t="shared" ca="1" si="169"/>
        <v>42.032181045985091</v>
      </c>
      <c r="U360">
        <f t="shared" ca="1" si="190"/>
        <v>-1.4604093721914069E-2</v>
      </c>
      <c r="V360">
        <f t="shared" ca="1" si="191"/>
        <v>0</v>
      </c>
      <c r="W360">
        <f t="shared" ca="1" si="170"/>
        <v>7.6781930997242558</v>
      </c>
      <c r="X360">
        <f t="shared" ca="1" si="171"/>
        <v>39.926604118566132</v>
      </c>
      <c r="Y360">
        <f t="shared" ca="1" si="172"/>
        <v>1.9422968478592453</v>
      </c>
      <c r="Z360">
        <f t="shared" ca="1" si="173"/>
        <v>1.2517969184551554</v>
      </c>
      <c r="AA360">
        <f t="shared" ca="1" si="174"/>
        <v>640.13519309972423</v>
      </c>
      <c r="AB360">
        <f t="shared" ca="1" si="175"/>
        <v>640.21506035380446</v>
      </c>
      <c r="AC360">
        <f t="shared" ca="1" si="176"/>
        <v>1.4548876830929372E-4</v>
      </c>
      <c r="AD360">
        <f t="shared" ca="1" si="177"/>
        <v>0.14423473448658389</v>
      </c>
      <c r="AE360">
        <f t="shared" ca="1" si="178"/>
        <v>159.65974459069363</v>
      </c>
      <c r="AF360">
        <f t="shared" ca="1" si="179"/>
        <v>-4.9822631353890756E-6</v>
      </c>
      <c r="AG360">
        <f t="shared" ca="1" si="180"/>
        <v>1</v>
      </c>
      <c r="AH360">
        <f ca="1"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+99)&gt;=IFERROR(AE360,-1E+99)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>7.6781930997242558</v>
      </c>
      <c r="AI360">
        <f t="shared" ca="1" si="181"/>
        <v>640.13519309972423</v>
      </c>
      <c r="AJ360">
        <f t="shared" ca="1" si="182"/>
        <v>640.21506035380446</v>
      </c>
      <c r="AM360">
        <v>0</v>
      </c>
      <c r="AN360">
        <v>0</v>
      </c>
      <c r="AO360">
        <f t="shared" si="183"/>
        <v>0</v>
      </c>
      <c r="AP360">
        <f t="shared" si="192"/>
        <v>0</v>
      </c>
      <c r="AQ360">
        <f t="shared" ca="1" si="184"/>
        <v>0.14423473448658389</v>
      </c>
      <c r="AR360" t="str">
        <f t="shared" ca="1" si="185"/>
        <v>Subcritical</v>
      </c>
      <c r="AS360">
        <f t="shared" ca="1" si="186"/>
        <v>1.4548876830929372E-4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190</v>
      </c>
      <c r="I361">
        <v>0</v>
      </c>
      <c r="J361">
        <f t="shared" si="187"/>
        <v>1</v>
      </c>
      <c r="K361">
        <f t="shared" ca="1" si="188"/>
        <v>49.98</v>
      </c>
      <c r="L361">
        <f t="shared" ca="1" si="189"/>
        <v>1.301360869684927</v>
      </c>
      <c r="M361">
        <f t="shared" ca="1" si="162"/>
        <v>6.7670765223616209</v>
      </c>
      <c r="N361">
        <f t="shared" ca="1" si="163"/>
        <v>0.86727128666107323</v>
      </c>
      <c r="O361">
        <f t="shared" ca="1" si="164"/>
        <v>7.3857595425206792</v>
      </c>
      <c r="P361">
        <f t="shared" ca="1" si="165"/>
        <v>633.75786086968492</v>
      </c>
      <c r="Q361">
        <f t="shared" ca="1" si="166"/>
        <v>636.53815873002816</v>
      </c>
      <c r="R361">
        <f t="shared" ca="1" si="167"/>
        <v>1.4839965425134221E-2</v>
      </c>
      <c r="S361">
        <f t="shared" ca="1" si="168"/>
        <v>2.067101435725621</v>
      </c>
      <c r="T361">
        <f t="shared" ca="1" si="169"/>
        <v>42.032181045985091</v>
      </c>
      <c r="U361">
        <f t="shared" ca="1" si="190"/>
        <v>-1.4339965425165246E-2</v>
      </c>
      <c r="V361">
        <f t="shared" ca="1" si="191"/>
        <v>0</v>
      </c>
      <c r="W361">
        <f t="shared" ca="1" si="170"/>
        <v>7.678547750392986</v>
      </c>
      <c r="X361">
        <f t="shared" ca="1" si="171"/>
        <v>39.928448302043527</v>
      </c>
      <c r="Y361">
        <f t="shared" ca="1" si="172"/>
        <v>1.9423195412268681</v>
      </c>
      <c r="Z361">
        <f t="shared" ca="1" si="173"/>
        <v>1.2517391014526862</v>
      </c>
      <c r="AA361">
        <f t="shared" ca="1" si="174"/>
        <v>640.13504775039303</v>
      </c>
      <c r="AB361">
        <f t="shared" ca="1" si="175"/>
        <v>640.21490762695294</v>
      </c>
      <c r="AC361">
        <f t="shared" ca="1" si="176"/>
        <v>1.4547306294220434E-4</v>
      </c>
      <c r="AD361">
        <f t="shared" ca="1" si="177"/>
        <v>0.14422474190282095</v>
      </c>
      <c r="AE361">
        <f t="shared" ca="1" si="178"/>
        <v>159.67361034842997</v>
      </c>
      <c r="AF361">
        <f t="shared" ca="1" si="179"/>
        <v>-5.120050445839297E-6</v>
      </c>
      <c r="AG361">
        <f t="shared" ca="1" si="180"/>
        <v>1</v>
      </c>
      <c r="AH361">
        <f ca="1"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+99)&gt;=IFERROR(AE361,-1E+99)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>7.678547750392986</v>
      </c>
      <c r="AI361">
        <f t="shared" ca="1" si="181"/>
        <v>640.13504775039303</v>
      </c>
      <c r="AJ361">
        <f t="shared" ca="1" si="182"/>
        <v>640.21490762695294</v>
      </c>
      <c r="AM361">
        <v>0</v>
      </c>
      <c r="AN361">
        <v>0</v>
      </c>
      <c r="AO361">
        <f t="shared" si="183"/>
        <v>0</v>
      </c>
      <c r="AP361">
        <f t="shared" si="192"/>
        <v>0</v>
      </c>
      <c r="AQ361">
        <f t="shared" ca="1" si="184"/>
        <v>0.14422474190282095</v>
      </c>
      <c r="AR361" t="str">
        <f t="shared" ca="1" si="185"/>
        <v>Subcritical</v>
      </c>
      <c r="AS361">
        <f t="shared" ca="1" si="186"/>
        <v>1.4547306294220434E-4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190</v>
      </c>
      <c r="I362">
        <v>5.7000000000000002E-2</v>
      </c>
      <c r="J362">
        <f t="shared" si="187"/>
        <v>1</v>
      </c>
      <c r="K362">
        <f t="shared" ca="1" si="188"/>
        <v>49.98</v>
      </c>
      <c r="L362">
        <f t="shared" ca="1" si="189"/>
        <v>1.301360869684927</v>
      </c>
      <c r="M362">
        <f t="shared" ca="1" si="162"/>
        <v>6.7670765223616209</v>
      </c>
      <c r="N362">
        <f t="shared" ca="1" si="163"/>
        <v>0.86727128666107323</v>
      </c>
      <c r="O362">
        <f t="shared" ca="1" si="164"/>
        <v>7.3857595425206792</v>
      </c>
      <c r="P362">
        <f t="shared" ca="1" si="165"/>
        <v>633.75736086968493</v>
      </c>
      <c r="Q362">
        <f t="shared" ca="1" si="166"/>
        <v>636.53765873002817</v>
      </c>
      <c r="R362">
        <f t="shared" ca="1" si="167"/>
        <v>1.4839965425134221E-2</v>
      </c>
      <c r="S362">
        <f t="shared" ca="1" si="168"/>
        <v>2.067101435725621</v>
      </c>
      <c r="T362">
        <f t="shared" ca="1" si="169"/>
        <v>42.032181045985091</v>
      </c>
      <c r="U362">
        <f t="shared" ca="1" si="190"/>
        <v>-1.4604093721914069E-2</v>
      </c>
      <c r="V362">
        <f t="shared" ca="1" si="191"/>
        <v>0</v>
      </c>
      <c r="W362">
        <f t="shared" ca="1" si="170"/>
        <v>7.67889457365089</v>
      </c>
      <c r="X362">
        <f t="shared" ca="1" si="171"/>
        <v>39.930251782984627</v>
      </c>
      <c r="Y362">
        <f t="shared" ca="1" si="172"/>
        <v>1.9423417322200474</v>
      </c>
      <c r="Z362">
        <f t="shared" ca="1" si="173"/>
        <v>1.2516825656806363</v>
      </c>
      <c r="AA362">
        <f t="shared" ca="1" si="174"/>
        <v>640.13489457365085</v>
      </c>
      <c r="AB362">
        <f t="shared" ca="1" si="175"/>
        <v>640.21474723650658</v>
      </c>
      <c r="AC362">
        <f t="shared" ca="1" si="176"/>
        <v>1.4545770662124631E-4</v>
      </c>
      <c r="AD362">
        <f t="shared" ca="1" si="177"/>
        <v>0.14421497097884822</v>
      </c>
      <c r="AE362">
        <f t="shared" ca="1" si="178"/>
        <v>159.6871707371771</v>
      </c>
      <c r="AF362">
        <f t="shared" ca="1" si="179"/>
        <v>-5.5031792953741387E-6</v>
      </c>
      <c r="AG362">
        <f t="shared" ca="1" si="180"/>
        <v>1</v>
      </c>
      <c r="AH362">
        <f ca="1"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+99)&gt;=IFERROR(AE362,-1E+99)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>7.67889457365089</v>
      </c>
      <c r="AI362">
        <f t="shared" ca="1" si="181"/>
        <v>640.13489457365085</v>
      </c>
      <c r="AJ362">
        <f t="shared" ca="1" si="182"/>
        <v>640.21474723650658</v>
      </c>
      <c r="AM362">
        <v>0</v>
      </c>
      <c r="AN362">
        <v>0</v>
      </c>
      <c r="AO362">
        <f t="shared" si="183"/>
        <v>0</v>
      </c>
      <c r="AP362">
        <f t="shared" si="192"/>
        <v>0</v>
      </c>
      <c r="AQ362">
        <f t="shared" ca="1" si="184"/>
        <v>0.14421497097884822</v>
      </c>
      <c r="AR362" t="str">
        <f t="shared" ca="1" si="185"/>
        <v>Subcritical</v>
      </c>
      <c r="AS362">
        <f t="shared" ca="1" si="186"/>
        <v>1.4545770662124631E-4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190</v>
      </c>
      <c r="I363">
        <v>5.7000000000000002E-2</v>
      </c>
      <c r="J363">
        <f t="shared" si="187"/>
        <v>1</v>
      </c>
      <c r="K363">
        <f t="shared" ca="1" si="188"/>
        <v>49.98</v>
      </c>
      <c r="L363">
        <f t="shared" ca="1" si="189"/>
        <v>1.301360869684927</v>
      </c>
      <c r="M363">
        <f t="shared" ca="1" si="162"/>
        <v>6.7670765223616209</v>
      </c>
      <c r="N363">
        <f t="shared" ca="1" si="163"/>
        <v>0.86727128666107323</v>
      </c>
      <c r="O363">
        <f t="shared" ca="1" si="164"/>
        <v>7.3857595425206792</v>
      </c>
      <c r="P363">
        <f t="shared" ca="1" si="165"/>
        <v>633.75686086968494</v>
      </c>
      <c r="Q363">
        <f t="shared" ca="1" si="166"/>
        <v>636.53715873002818</v>
      </c>
      <c r="R363">
        <f t="shared" ca="1" si="167"/>
        <v>1.4839965425134221E-2</v>
      </c>
      <c r="S363">
        <f t="shared" ca="1" si="168"/>
        <v>2.067101435725621</v>
      </c>
      <c r="T363">
        <f t="shared" ca="1" si="169"/>
        <v>42.032181045985091</v>
      </c>
      <c r="U363">
        <f t="shared" ca="1" si="190"/>
        <v>-1.4604093721914069E-2</v>
      </c>
      <c r="V363">
        <f t="shared" ca="1" si="191"/>
        <v>0</v>
      </c>
      <c r="W363">
        <f t="shared" ca="1" si="170"/>
        <v>7.6792410218591893</v>
      </c>
      <c r="X363">
        <f t="shared" ca="1" si="171"/>
        <v>39.932053313667787</v>
      </c>
      <c r="Y363">
        <f t="shared" ca="1" si="172"/>
        <v>1.9423638977211832</v>
      </c>
      <c r="Z363">
        <f t="shared" ca="1" si="173"/>
        <v>1.2516260961439976</v>
      </c>
      <c r="AA363">
        <f t="shared" ca="1" si="174"/>
        <v>640.13474102185921</v>
      </c>
      <c r="AB363">
        <f t="shared" ca="1" si="175"/>
        <v>640.21458647978727</v>
      </c>
      <c r="AC363">
        <f t="shared" ca="1" si="176"/>
        <v>1.4544236929175415E-4</v>
      </c>
      <c r="AD363">
        <f t="shared" ca="1" si="177"/>
        <v>0.1442052117224373</v>
      </c>
      <c r="AE363">
        <f t="shared" ca="1" si="178"/>
        <v>159.70071711236844</v>
      </c>
      <c r="AF363">
        <f t="shared" ca="1" si="179"/>
        <v>-5.6855723187254625E-6</v>
      </c>
      <c r="AG363">
        <f t="shared" ca="1" si="180"/>
        <v>1</v>
      </c>
      <c r="AH363">
        <f ca="1"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+99)&gt;=IFERROR(AE363,-1E+99)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>7.6792410218591893</v>
      </c>
      <c r="AI363">
        <f t="shared" ca="1" si="181"/>
        <v>640.13474102185921</v>
      </c>
      <c r="AJ363">
        <f t="shared" ca="1" si="182"/>
        <v>640.21458647978727</v>
      </c>
      <c r="AM363">
        <v>0</v>
      </c>
      <c r="AN363">
        <v>0</v>
      </c>
      <c r="AO363">
        <f t="shared" si="183"/>
        <v>0</v>
      </c>
      <c r="AP363">
        <f t="shared" si="192"/>
        <v>0</v>
      </c>
      <c r="AQ363">
        <f t="shared" ca="1" si="184"/>
        <v>0.1442052117224373</v>
      </c>
      <c r="AR363" t="str">
        <f t="shared" ca="1" si="185"/>
        <v>Subcritical</v>
      </c>
      <c r="AS363">
        <f t="shared" ca="1" si="186"/>
        <v>1.4544236929175415E-4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190</v>
      </c>
      <c r="I364">
        <v>5.7000000000000002E-2</v>
      </c>
      <c r="J364">
        <f t="shared" si="187"/>
        <v>1</v>
      </c>
      <c r="K364">
        <f t="shared" ca="1" si="188"/>
        <v>49.98</v>
      </c>
      <c r="L364">
        <f t="shared" ca="1" si="189"/>
        <v>1.301360869684927</v>
      </c>
      <c r="M364">
        <f t="shared" ca="1" si="162"/>
        <v>6.7670765223616209</v>
      </c>
      <c r="N364">
        <f t="shared" ca="1" si="163"/>
        <v>0.86727128666107323</v>
      </c>
      <c r="O364">
        <f t="shared" ca="1" si="164"/>
        <v>7.3857595425206792</v>
      </c>
      <c r="P364">
        <f t="shared" ca="1" si="165"/>
        <v>633.75636086968495</v>
      </c>
      <c r="Q364">
        <f t="shared" ca="1" si="166"/>
        <v>636.53665873002819</v>
      </c>
      <c r="R364">
        <f t="shared" ca="1" si="167"/>
        <v>1.4839965425134221E-2</v>
      </c>
      <c r="S364">
        <f t="shared" ca="1" si="168"/>
        <v>2.067101435725621</v>
      </c>
      <c r="T364">
        <f t="shared" ca="1" si="169"/>
        <v>42.032181045985091</v>
      </c>
      <c r="U364">
        <f t="shared" ca="1" si="190"/>
        <v>-1.4604093721914069E-2</v>
      </c>
      <c r="V364">
        <f t="shared" ca="1" si="191"/>
        <v>0</v>
      </c>
      <c r="W364">
        <f t="shared" ca="1" si="170"/>
        <v>7.6795872998833534</v>
      </c>
      <c r="X364">
        <f t="shared" ca="1" si="171"/>
        <v>39.933853959393439</v>
      </c>
      <c r="Y364">
        <f t="shared" ca="1" si="172"/>
        <v>1.9423860508410968</v>
      </c>
      <c r="Z364">
        <f t="shared" ca="1" si="173"/>
        <v>1.2515696594378778</v>
      </c>
      <c r="AA364">
        <f t="shared" ca="1" si="174"/>
        <v>640.13458729988338</v>
      </c>
      <c r="AB364">
        <f t="shared" ca="1" si="175"/>
        <v>640.21442555739736</v>
      </c>
      <c r="AC364">
        <f t="shared" ca="1" si="176"/>
        <v>1.454270418781776E-4</v>
      </c>
      <c r="AD364">
        <f t="shared" ca="1" si="177"/>
        <v>0.14419545835986722</v>
      </c>
      <c r="AE364">
        <f t="shared" ca="1" si="178"/>
        <v>159.71425748285338</v>
      </c>
      <c r="AF364">
        <f t="shared" ca="1" si="179"/>
        <v>-5.7534864481567638E-6</v>
      </c>
      <c r="AG364">
        <f t="shared" ca="1" si="180"/>
        <v>1</v>
      </c>
      <c r="AH364">
        <f ca="1"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+99)&gt;=IFERROR(AE364,-1E+99)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>7.6795872998833534</v>
      </c>
      <c r="AI364">
        <f t="shared" ca="1" si="181"/>
        <v>640.13458729988338</v>
      </c>
      <c r="AJ364">
        <f t="shared" ca="1" si="182"/>
        <v>640.21442555739736</v>
      </c>
      <c r="AM364">
        <v>0</v>
      </c>
      <c r="AN364">
        <v>0</v>
      </c>
      <c r="AO364">
        <f t="shared" si="183"/>
        <v>0</v>
      </c>
      <c r="AP364">
        <f t="shared" si="192"/>
        <v>0</v>
      </c>
      <c r="AQ364">
        <f t="shared" ca="1" si="184"/>
        <v>0.14419545835986722</v>
      </c>
      <c r="AR364" t="str">
        <f t="shared" ca="1" si="185"/>
        <v>Subcritical</v>
      </c>
      <c r="AS364">
        <f t="shared" ca="1" si="186"/>
        <v>1.454270418781776E-4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190</v>
      </c>
      <c r="I365">
        <v>5.7000000000000002E-2</v>
      </c>
      <c r="J365">
        <f t="shared" si="187"/>
        <v>1.0010000000000048</v>
      </c>
      <c r="K365">
        <f t="shared" ca="1" si="188"/>
        <v>49.98</v>
      </c>
      <c r="L365">
        <f t="shared" ca="1" si="189"/>
        <v>1.301360869684927</v>
      </c>
      <c r="M365">
        <f t="shared" ca="1" si="162"/>
        <v>6.7670765223616209</v>
      </c>
      <c r="N365">
        <f t="shared" ca="1" si="163"/>
        <v>0.86727128666107323</v>
      </c>
      <c r="O365">
        <f t="shared" ca="1" si="164"/>
        <v>7.3857595425206792</v>
      </c>
      <c r="P365">
        <f t="shared" ca="1" si="165"/>
        <v>633.75586086968497</v>
      </c>
      <c r="Q365">
        <f t="shared" ca="1" si="166"/>
        <v>636.53615873002821</v>
      </c>
      <c r="R365">
        <f t="shared" ca="1" si="167"/>
        <v>1.4839965425134221E-2</v>
      </c>
      <c r="S365">
        <f t="shared" ca="1" si="168"/>
        <v>2.067101435725621</v>
      </c>
      <c r="T365">
        <f t="shared" ca="1" si="169"/>
        <v>42.032181045985091</v>
      </c>
      <c r="U365">
        <f t="shared" ca="1" si="190"/>
        <v>-1.461893368730216E-2</v>
      </c>
      <c r="V365">
        <f t="shared" ca="1" si="191"/>
        <v>0</v>
      </c>
      <c r="W365">
        <f t="shared" ca="1" si="170"/>
        <v>7.6799333741412443</v>
      </c>
      <c r="X365">
        <f t="shared" ca="1" si="171"/>
        <v>39.935653545534471</v>
      </c>
      <c r="Y365">
        <f t="shared" ca="1" si="172"/>
        <v>1.9424081894339409</v>
      </c>
      <c r="Z365">
        <f t="shared" ca="1" si="173"/>
        <v>1.2515132610265913</v>
      </c>
      <c r="AA365">
        <f t="shared" ca="1" si="174"/>
        <v>640.13443337414128</v>
      </c>
      <c r="AB365">
        <f t="shared" ca="1" si="175"/>
        <v>640.21426443645146</v>
      </c>
      <c r="AC365">
        <f t="shared" ca="1" si="176"/>
        <v>1.454117258626303E-4</v>
      </c>
      <c r="AD365">
        <f t="shared" ca="1" si="177"/>
        <v>0.14418571183506723</v>
      </c>
      <c r="AE365">
        <f t="shared" ca="1" si="178"/>
        <v>159.7277905344275</v>
      </c>
      <c r="AF365">
        <f t="shared" ca="1" si="179"/>
        <v>-6.0390947282940033E-6</v>
      </c>
      <c r="AG365">
        <f t="shared" ca="1" si="180"/>
        <v>1</v>
      </c>
      <c r="AH365">
        <f ca="1"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+99)&gt;=IFERROR(AE365,-1E+99)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>7.6799333741412443</v>
      </c>
      <c r="AI365">
        <f t="shared" ca="1" si="181"/>
        <v>640.13443337414128</v>
      </c>
      <c r="AJ365">
        <f t="shared" ca="1" si="182"/>
        <v>640.21426443645146</v>
      </c>
      <c r="AM365">
        <v>0</v>
      </c>
      <c r="AN365">
        <v>0</v>
      </c>
      <c r="AO365">
        <f t="shared" si="183"/>
        <v>0</v>
      </c>
      <c r="AP365">
        <f t="shared" si="192"/>
        <v>0</v>
      </c>
      <c r="AQ365">
        <f t="shared" ca="1" si="184"/>
        <v>0.14418571183506723</v>
      </c>
      <c r="AR365" t="str">
        <f t="shared" ca="1" si="185"/>
        <v>Subcritical</v>
      </c>
      <c r="AS365">
        <f t="shared" ca="1" si="186"/>
        <v>1.454117258626303E-4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190</v>
      </c>
      <c r="I366">
        <v>3.0000000000000001E-3</v>
      </c>
      <c r="J366">
        <f t="shared" si="187"/>
        <v>1</v>
      </c>
      <c r="K366">
        <f t="shared" ca="1" si="188"/>
        <v>49.98</v>
      </c>
      <c r="L366">
        <f t="shared" ca="1" si="189"/>
        <v>1.301360869684927</v>
      </c>
      <c r="M366">
        <f t="shared" ca="1" si="162"/>
        <v>6.7670765223616209</v>
      </c>
      <c r="N366">
        <f t="shared" ca="1" si="163"/>
        <v>0.86727128666107323</v>
      </c>
      <c r="O366">
        <f t="shared" ca="1" si="164"/>
        <v>7.3857595425206792</v>
      </c>
      <c r="P366">
        <f t="shared" ca="1" si="165"/>
        <v>633.75536086968486</v>
      </c>
      <c r="Q366">
        <f t="shared" ca="1" si="166"/>
        <v>636.5356587300281</v>
      </c>
      <c r="R366">
        <f t="shared" ca="1" si="167"/>
        <v>1.4839965425134221E-2</v>
      </c>
      <c r="S366">
        <f t="shared" ca="1" si="168"/>
        <v>2.067101435725621</v>
      </c>
      <c r="T366">
        <f t="shared" ca="1" si="169"/>
        <v>42.032181045985091</v>
      </c>
      <c r="U366">
        <f t="shared" ca="1" si="190"/>
        <v>-1.4353866914348146E-2</v>
      </c>
      <c r="V366">
        <f t="shared" ca="1" si="191"/>
        <v>0</v>
      </c>
      <c r="W366">
        <f t="shared" ca="1" si="170"/>
        <v>7.6802866074535432</v>
      </c>
      <c r="X366">
        <f t="shared" ca="1" si="171"/>
        <v>39.937490358758424</v>
      </c>
      <c r="Y366">
        <f t="shared" ca="1" si="172"/>
        <v>1.9424307844589876</v>
      </c>
      <c r="Z366">
        <f t="shared" ca="1" si="173"/>
        <v>1.2514557011727507</v>
      </c>
      <c r="AA366">
        <f t="shared" ca="1" si="174"/>
        <v>640.13428660745353</v>
      </c>
      <c r="AB366">
        <f t="shared" ca="1" si="175"/>
        <v>640.21411032671949</v>
      </c>
      <c r="AC366">
        <f t="shared" ca="1" si="176"/>
        <v>1.4539609546455244E-4</v>
      </c>
      <c r="AD366">
        <f t="shared" ca="1" si="177"/>
        <v>0.1441757648213228</v>
      </c>
      <c r="AE366">
        <f t="shared" ca="1" si="178"/>
        <v>159.74160420600626</v>
      </c>
      <c r="AF366">
        <f t="shared" ca="1" si="179"/>
        <v>-6.5731635459087556E-6</v>
      </c>
      <c r="AG366">
        <f t="shared" ca="1" si="180"/>
        <v>1</v>
      </c>
      <c r="AH366">
        <f ca="1"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+99)&gt;=IFERROR(AE366,-1E+99)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>7.6802866074535432</v>
      </c>
      <c r="AI366">
        <f t="shared" ca="1" si="181"/>
        <v>640.13428660745353</v>
      </c>
      <c r="AJ366">
        <f t="shared" ca="1" si="182"/>
        <v>640.21411032671949</v>
      </c>
      <c r="AM366">
        <v>0</v>
      </c>
      <c r="AN366">
        <v>0</v>
      </c>
      <c r="AO366">
        <f t="shared" si="183"/>
        <v>0</v>
      </c>
      <c r="AP366">
        <f t="shared" si="192"/>
        <v>0</v>
      </c>
      <c r="AQ366">
        <f t="shared" ca="1" si="184"/>
        <v>0.1441757648213228</v>
      </c>
      <c r="AR366" t="str">
        <f t="shared" ca="1" si="185"/>
        <v>Subcritical</v>
      </c>
      <c r="AS366">
        <f t="shared" ca="1" si="186"/>
        <v>1.4539609546455244E-4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190</v>
      </c>
      <c r="I367">
        <v>0.06</v>
      </c>
      <c r="J367">
        <f t="shared" si="187"/>
        <v>0.99899999999999523</v>
      </c>
      <c r="K367">
        <f t="shared" ca="1" si="188"/>
        <v>49.98</v>
      </c>
      <c r="L367">
        <f t="shared" ca="1" si="189"/>
        <v>1.301360869684927</v>
      </c>
      <c r="M367">
        <f t="shared" ca="1" si="162"/>
        <v>6.7670765223616209</v>
      </c>
      <c r="N367">
        <f t="shared" ca="1" si="163"/>
        <v>0.86727128666107323</v>
      </c>
      <c r="O367">
        <f t="shared" ca="1" si="164"/>
        <v>7.3857595425206792</v>
      </c>
      <c r="P367">
        <f t="shared" ca="1" si="165"/>
        <v>633.75486086968488</v>
      </c>
      <c r="Q367">
        <f t="shared" ca="1" si="166"/>
        <v>636.53515873002812</v>
      </c>
      <c r="R367">
        <f t="shared" ca="1" si="167"/>
        <v>1.4839965425134221E-2</v>
      </c>
      <c r="S367">
        <f t="shared" ca="1" si="168"/>
        <v>2.067101435725621</v>
      </c>
      <c r="T367">
        <f t="shared" ca="1" si="169"/>
        <v>42.032181045985091</v>
      </c>
      <c r="U367">
        <f t="shared" ca="1" si="190"/>
        <v>-1.4603155245822563E-2</v>
      </c>
      <c r="V367">
        <f t="shared" ca="1" si="191"/>
        <v>0</v>
      </c>
      <c r="W367">
        <f t="shared" ca="1" si="170"/>
        <v>7.6806317534510544</v>
      </c>
      <c r="X367">
        <f t="shared" ca="1" si="171"/>
        <v>39.939285117945481</v>
      </c>
      <c r="Y367">
        <f t="shared" ca="1" si="172"/>
        <v>1.9424528606687259</v>
      </c>
      <c r="Z367">
        <f t="shared" ca="1" si="173"/>
        <v>1.2513994642719088</v>
      </c>
      <c r="AA367">
        <f t="shared" ca="1" si="174"/>
        <v>640.13413175345102</v>
      </c>
      <c r="AB367">
        <f t="shared" ca="1" si="175"/>
        <v>640.21394829877113</v>
      </c>
      <c r="AC367">
        <f t="shared" ca="1" si="176"/>
        <v>1.4538082531807061E-4</v>
      </c>
      <c r="AD367">
        <f t="shared" ca="1" si="177"/>
        <v>0.14416604665020322</v>
      </c>
      <c r="AE367">
        <f t="shared" ca="1" si="178"/>
        <v>159.75510226485</v>
      </c>
      <c r="AF367">
        <f t="shared" ca="1" si="179"/>
        <v>-7.9113628999039065E-6</v>
      </c>
      <c r="AG367">
        <f t="shared" ca="1" si="180"/>
        <v>1</v>
      </c>
      <c r="AH367">
        <f ca="1"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+99)&gt;=IFERROR(AE367,-1E+99)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>7.6806317534510544</v>
      </c>
      <c r="AI367">
        <f t="shared" ca="1" si="181"/>
        <v>640.13413175345102</v>
      </c>
      <c r="AJ367">
        <f t="shared" ca="1" si="182"/>
        <v>640.21394829877113</v>
      </c>
      <c r="AM367">
        <v>0</v>
      </c>
      <c r="AN367">
        <v>0</v>
      </c>
      <c r="AO367">
        <f t="shared" si="183"/>
        <v>0</v>
      </c>
      <c r="AP367">
        <f t="shared" si="192"/>
        <v>0</v>
      </c>
      <c r="AQ367">
        <f t="shared" ca="1" si="184"/>
        <v>0.14416604665020322</v>
      </c>
      <c r="AR367" t="str">
        <f t="shared" ca="1" si="185"/>
        <v>Subcritical</v>
      </c>
      <c r="AS367">
        <f t="shared" ca="1" si="186"/>
        <v>1.4538082531807061E-4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190</v>
      </c>
      <c r="I368">
        <v>5.7000000000000002E-2</v>
      </c>
      <c r="J368">
        <f t="shared" si="187"/>
        <v>1</v>
      </c>
      <c r="K368">
        <f t="shared" ca="1" si="188"/>
        <v>49.98</v>
      </c>
      <c r="L368">
        <f t="shared" ca="1" si="189"/>
        <v>1.301360869684927</v>
      </c>
      <c r="M368">
        <f t="shared" ca="1" si="162"/>
        <v>6.7670765223616209</v>
      </c>
      <c r="N368">
        <f t="shared" ca="1" si="163"/>
        <v>0.86727128666107323</v>
      </c>
      <c r="O368">
        <f t="shared" ca="1" si="164"/>
        <v>7.3857595425206792</v>
      </c>
      <c r="P368">
        <f t="shared" ca="1" si="165"/>
        <v>633.75436086968489</v>
      </c>
      <c r="Q368">
        <f t="shared" ca="1" si="166"/>
        <v>636.53465873002813</v>
      </c>
      <c r="R368">
        <f t="shared" ca="1" si="167"/>
        <v>1.4839965425134221E-2</v>
      </c>
      <c r="S368">
        <f t="shared" ca="1" si="168"/>
        <v>2.067101435725621</v>
      </c>
      <c r="T368">
        <f t="shared" ca="1" si="169"/>
        <v>42.032181045985091</v>
      </c>
      <c r="U368">
        <f t="shared" ca="1" si="190"/>
        <v>-1.4604093721914069E-2</v>
      </c>
      <c r="V368">
        <f t="shared" ca="1" si="191"/>
        <v>0</v>
      </c>
      <c r="W368">
        <f t="shared" ca="1" si="170"/>
        <v>7.6809757259699225</v>
      </c>
      <c r="X368">
        <f t="shared" ca="1" si="171"/>
        <v>39.941073775043598</v>
      </c>
      <c r="Y368">
        <f t="shared" ca="1" si="172"/>
        <v>1.942474860345782</v>
      </c>
      <c r="Z368">
        <f t="shared" ca="1" si="173"/>
        <v>1.2513434236019219</v>
      </c>
      <c r="AA368">
        <f t="shared" ca="1" si="174"/>
        <v>640.13397572596989</v>
      </c>
      <c r="AB368">
        <f t="shared" ca="1" si="175"/>
        <v>640.21378512269735</v>
      </c>
      <c r="AC368">
        <f t="shared" ca="1" si="176"/>
        <v>1.4536560944102271E-4</v>
      </c>
      <c r="AD368">
        <f t="shared" ca="1" si="177"/>
        <v>0.14415636260651143</v>
      </c>
      <c r="AE368">
        <f t="shared" ca="1" si="178"/>
        <v>159.76855507290426</v>
      </c>
      <c r="AF368">
        <f t="shared" ca="1" si="179"/>
        <v>-1.7275406094086065E-5</v>
      </c>
      <c r="AG368">
        <f t="shared" ca="1" si="180"/>
        <v>1</v>
      </c>
      <c r="AH368">
        <f ca="1"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+99)&gt;=IFERROR(AE368,-1E+99)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>7.6809757259699225</v>
      </c>
      <c r="AI368">
        <f t="shared" ca="1" si="181"/>
        <v>640.13397572596989</v>
      </c>
      <c r="AJ368">
        <f t="shared" ca="1" si="182"/>
        <v>640.21378512269735</v>
      </c>
      <c r="AM368">
        <v>0</v>
      </c>
      <c r="AN368">
        <v>0</v>
      </c>
      <c r="AO368">
        <f t="shared" si="183"/>
        <v>0</v>
      </c>
      <c r="AP368">
        <f t="shared" si="192"/>
        <v>0</v>
      </c>
      <c r="AQ368">
        <f t="shared" ca="1" si="184"/>
        <v>0.14415636260651143</v>
      </c>
      <c r="AR368" t="str">
        <f t="shared" ca="1" si="185"/>
        <v>Subcritical</v>
      </c>
      <c r="AS368">
        <f t="shared" ca="1" si="186"/>
        <v>1.4536560944102271E-4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190</v>
      </c>
      <c r="I369">
        <v>5.7000000000000002E-2</v>
      </c>
      <c r="J369">
        <f t="shared" si="187"/>
        <v>1</v>
      </c>
      <c r="K369">
        <f t="shared" ca="1" si="188"/>
        <v>49.98</v>
      </c>
      <c r="L369">
        <f t="shared" ca="1" si="189"/>
        <v>1.301360869684927</v>
      </c>
      <c r="M369">
        <f t="shared" ca="1" si="162"/>
        <v>6.7670765223616209</v>
      </c>
      <c r="N369">
        <f t="shared" ca="1" si="163"/>
        <v>0.86727128666107323</v>
      </c>
      <c r="O369">
        <f t="shared" ca="1" si="164"/>
        <v>7.3857595425206792</v>
      </c>
      <c r="P369">
        <f t="shared" ca="1" si="165"/>
        <v>633.7538608696849</v>
      </c>
      <c r="Q369">
        <f t="shared" ca="1" si="166"/>
        <v>636.53415873002814</v>
      </c>
      <c r="R369">
        <f t="shared" ca="1" si="167"/>
        <v>1.4839965425134221E-2</v>
      </c>
      <c r="S369">
        <f t="shared" ca="1" si="168"/>
        <v>2.067101435725621</v>
      </c>
      <c r="T369">
        <f t="shared" ca="1" si="169"/>
        <v>42.032181045985091</v>
      </c>
      <c r="U369">
        <f t="shared" ca="1" si="190"/>
        <v>-1.4604093721914069E-2</v>
      </c>
      <c r="V369">
        <f t="shared" ca="1" si="191"/>
        <v>0</v>
      </c>
      <c r="W369">
        <f t="shared" ca="1" si="170"/>
        <v>7.6813095709495212</v>
      </c>
      <c r="X369">
        <f t="shared" ca="1" si="171"/>
        <v>39.942809768937508</v>
      </c>
      <c r="Y369">
        <f t="shared" ca="1" si="172"/>
        <v>1.9424962108814621</v>
      </c>
      <c r="Z369">
        <f t="shared" ca="1" si="173"/>
        <v>1.2512890377298433</v>
      </c>
      <c r="AA369">
        <f t="shared" ca="1" si="174"/>
        <v>640.13380957094955</v>
      </c>
      <c r="AB369">
        <f t="shared" ca="1" si="175"/>
        <v>640.21361203047775</v>
      </c>
      <c r="AC369">
        <f t="shared" ca="1" si="176"/>
        <v>1.4535084380771121E-4</v>
      </c>
      <c r="AD369">
        <f t="shared" ca="1" si="177"/>
        <v>0.14414696472560845</v>
      </c>
      <c r="AE369">
        <f t="shared" ca="1" si="178"/>
        <v>159.78161240443265</v>
      </c>
      <c r="AF369">
        <f t="shared" ca="1" si="179"/>
        <v>-8.4175265328667592E-5</v>
      </c>
      <c r="AG369">
        <f t="shared" ca="1" si="180"/>
        <v>1</v>
      </c>
      <c r="AH369">
        <f ca="1"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+99)&gt;=IFERROR(AE369,-1E+99)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>7.6813095709495212</v>
      </c>
      <c r="AI369">
        <f t="shared" ca="1" si="181"/>
        <v>640.13380957094955</v>
      </c>
      <c r="AJ369">
        <f t="shared" ca="1" si="182"/>
        <v>640.21361203047775</v>
      </c>
      <c r="AM369">
        <v>0</v>
      </c>
      <c r="AN369">
        <v>0</v>
      </c>
      <c r="AO369">
        <f t="shared" si="183"/>
        <v>0</v>
      </c>
      <c r="AP369">
        <f t="shared" si="192"/>
        <v>0</v>
      </c>
      <c r="AQ369">
        <f t="shared" ca="1" si="184"/>
        <v>0.14414696472560845</v>
      </c>
      <c r="AR369" t="str">
        <f t="shared" ca="1" si="185"/>
        <v>Subcritical</v>
      </c>
      <c r="AS369">
        <f t="shared" ca="1" si="186"/>
        <v>1.4535084380771121E-4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190</v>
      </c>
      <c r="I370">
        <v>5.7000000000000002E-2</v>
      </c>
      <c r="J370">
        <f t="shared" si="187"/>
        <v>1</v>
      </c>
      <c r="K370">
        <f t="shared" ca="1" si="188"/>
        <v>49.98</v>
      </c>
      <c r="L370">
        <f t="shared" ca="1" si="189"/>
        <v>1.301360869684927</v>
      </c>
      <c r="M370">
        <f t="shared" ca="1" si="162"/>
        <v>6.7670765223616209</v>
      </c>
      <c r="N370">
        <f t="shared" ca="1" si="163"/>
        <v>0.86727128666107323</v>
      </c>
      <c r="O370">
        <f t="shared" ca="1" si="164"/>
        <v>7.3857595425206792</v>
      </c>
      <c r="P370">
        <f t="shared" ca="1" si="165"/>
        <v>633.75336086968491</v>
      </c>
      <c r="Q370">
        <f t="shared" ca="1" si="166"/>
        <v>636.53365873002815</v>
      </c>
      <c r="R370">
        <f t="shared" ca="1" si="167"/>
        <v>1.4839965425134221E-2</v>
      </c>
      <c r="S370">
        <f t="shared" ca="1" si="168"/>
        <v>2.067101435725621</v>
      </c>
      <c r="T370">
        <f t="shared" ca="1" si="169"/>
        <v>42.032181045985091</v>
      </c>
      <c r="U370">
        <f t="shared" ca="1" si="190"/>
        <v>-1.4604093721914069E-2</v>
      </c>
      <c r="V370">
        <f t="shared" ca="1" si="191"/>
        <v>0</v>
      </c>
      <c r="W370">
        <f t="shared" ca="1" si="170"/>
        <v>7.681571926671797</v>
      </c>
      <c r="X370">
        <f t="shared" ca="1" si="171"/>
        <v>39.944174018693346</v>
      </c>
      <c r="Y370">
        <f t="shared" ca="1" si="172"/>
        <v>1.9425129884600973</v>
      </c>
      <c r="Z370">
        <f t="shared" ca="1" si="173"/>
        <v>1.2512463013156816</v>
      </c>
      <c r="AA370">
        <f t="shared" ca="1" si="174"/>
        <v>640.13357192667183</v>
      </c>
      <c r="AB370">
        <f t="shared" ca="1" si="175"/>
        <v>640.21336893516093</v>
      </c>
      <c r="AC370">
        <f t="shared" ca="1" si="176"/>
        <v>1.4533924162481233E-4</v>
      </c>
      <c r="AD370">
        <f t="shared" ca="1" si="177"/>
        <v>0.14413958001480365</v>
      </c>
      <c r="AE370">
        <f t="shared" ca="1" si="178"/>
        <v>159.79187407456354</v>
      </c>
      <c r="AF370">
        <f t="shared" ca="1" si="179"/>
        <v>-4.5421246704790974E-4</v>
      </c>
      <c r="AG370">
        <f t="shared" ca="1" si="180"/>
        <v>1</v>
      </c>
      <c r="AH370">
        <f ca="1"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+99)&gt;=IFERROR(AE370,-1E+99)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>7.681571926671797</v>
      </c>
      <c r="AI370">
        <f t="shared" ca="1" si="181"/>
        <v>640.13357192667183</v>
      </c>
      <c r="AJ370">
        <f t="shared" ca="1" si="182"/>
        <v>640.21336893516093</v>
      </c>
      <c r="AM370">
        <v>0</v>
      </c>
      <c r="AN370">
        <v>0</v>
      </c>
      <c r="AO370">
        <f t="shared" si="183"/>
        <v>0</v>
      </c>
      <c r="AP370">
        <f t="shared" si="192"/>
        <v>0</v>
      </c>
      <c r="AQ370">
        <f t="shared" ca="1" si="184"/>
        <v>0.14413958001480365</v>
      </c>
      <c r="AR370" t="str">
        <f t="shared" ca="1" si="185"/>
        <v>Subcritical</v>
      </c>
      <c r="AS370">
        <f t="shared" ca="1" si="186"/>
        <v>1.4533924162481233E-4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190</v>
      </c>
      <c r="I371">
        <v>0</v>
      </c>
      <c r="J371">
        <f t="shared" si="187"/>
        <v>1</v>
      </c>
      <c r="K371">
        <f t="shared" ca="1" si="188"/>
        <v>49.98</v>
      </c>
      <c r="L371">
        <f t="shared" ca="1" si="189"/>
        <v>1.301360869684927</v>
      </c>
      <c r="M371">
        <f t="shared" ca="1" si="162"/>
        <v>6.7670765223616209</v>
      </c>
      <c r="N371">
        <f t="shared" ca="1" si="163"/>
        <v>0.86727128666107323</v>
      </c>
      <c r="O371">
        <f t="shared" ca="1" si="164"/>
        <v>7.3857595425206792</v>
      </c>
      <c r="P371">
        <f t="shared" ca="1" si="165"/>
        <v>633.75286086968492</v>
      </c>
      <c r="Q371">
        <f t="shared" ca="1" si="166"/>
        <v>636.53315873002816</v>
      </c>
      <c r="R371">
        <f t="shared" ca="1" si="167"/>
        <v>1.4839965425134221E-2</v>
      </c>
      <c r="S371">
        <f t="shared" ca="1" si="168"/>
        <v>2.067101435725621</v>
      </c>
      <c r="T371">
        <f t="shared" ca="1" si="169"/>
        <v>42.032181045985091</v>
      </c>
      <c r="U371">
        <f t="shared" ca="1" si="190"/>
        <v>-1.4339965425165246E-2</v>
      </c>
      <c r="V371">
        <f t="shared" ca="1" si="191"/>
        <v>0</v>
      </c>
      <c r="W371">
        <f t="shared" ca="1" si="170"/>
        <v>7.6814532521781187</v>
      </c>
      <c r="X371">
        <f t="shared" ca="1" si="171"/>
        <v>39.943556911326219</v>
      </c>
      <c r="Y371">
        <f t="shared" ca="1" si="172"/>
        <v>1.9425053993638595</v>
      </c>
      <c r="Z371">
        <f t="shared" ca="1" si="173"/>
        <v>1.2512656324261371</v>
      </c>
      <c r="AA371">
        <f t="shared" ca="1" si="174"/>
        <v>640.13295325217814</v>
      </c>
      <c r="AB371">
        <f t="shared" ca="1" si="175"/>
        <v>640.21275272633159</v>
      </c>
      <c r="AC371">
        <f t="shared" ca="1" si="176"/>
        <v>1.4534448960952368E-4</v>
      </c>
      <c r="AD371">
        <f t="shared" ca="1" si="177"/>
        <v>0.1441429203510364</v>
      </c>
      <c r="AE371">
        <f t="shared" ca="1" si="178"/>
        <v>159.78723224471912</v>
      </c>
      <c r="AF371">
        <f t="shared" ca="1" si="179"/>
        <v>-3.4707456029536843E-4</v>
      </c>
      <c r="AG371">
        <f t="shared" ca="1" si="180"/>
        <v>1</v>
      </c>
      <c r="AH371">
        <f ca="1"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+99)&gt;=IFERROR(AE371,-1E+99)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>7.6814532521781187</v>
      </c>
      <c r="AI371">
        <f t="shared" ca="1" si="181"/>
        <v>640.13295325217814</v>
      </c>
      <c r="AJ371">
        <f t="shared" ca="1" si="182"/>
        <v>640.21275272633159</v>
      </c>
      <c r="AM371">
        <v>0</v>
      </c>
      <c r="AN371">
        <v>0</v>
      </c>
      <c r="AO371">
        <f t="shared" si="183"/>
        <v>0</v>
      </c>
      <c r="AP371">
        <f t="shared" si="192"/>
        <v>0</v>
      </c>
      <c r="AQ371">
        <f t="shared" ca="1" si="184"/>
        <v>0.1441429203510364</v>
      </c>
      <c r="AR371" t="str">
        <f t="shared" ca="1" si="185"/>
        <v>Subcritical</v>
      </c>
      <c r="AS371">
        <f t="shared" ca="1" si="186"/>
        <v>1.4534448960952368E-4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190</v>
      </c>
      <c r="I372">
        <v>5.7000000000000002E-2</v>
      </c>
      <c r="J372">
        <f t="shared" si="187"/>
        <v>1</v>
      </c>
      <c r="K372">
        <f t="shared" ca="1" si="188"/>
        <v>49.98</v>
      </c>
      <c r="L372">
        <f t="shared" ca="1" si="189"/>
        <v>1.301360869684927</v>
      </c>
      <c r="M372">
        <f t="shared" ca="1" si="162"/>
        <v>6.7670765223616209</v>
      </c>
      <c r="N372">
        <f t="shared" ca="1" si="163"/>
        <v>0.86727128666107323</v>
      </c>
      <c r="O372">
        <f t="shared" ca="1" si="164"/>
        <v>7.3857595425206792</v>
      </c>
      <c r="P372">
        <f t="shared" ca="1" si="165"/>
        <v>633.75236086968494</v>
      </c>
      <c r="Q372">
        <f t="shared" ca="1" si="166"/>
        <v>636.53265873002817</v>
      </c>
      <c r="R372">
        <f t="shared" ca="1" si="167"/>
        <v>1.4839965425134221E-2</v>
      </c>
      <c r="S372">
        <f t="shared" ca="1" si="168"/>
        <v>2.067101435725621</v>
      </c>
      <c r="T372">
        <f t="shared" ca="1" si="169"/>
        <v>42.032181045985091</v>
      </c>
      <c r="U372">
        <f t="shared" ca="1" si="190"/>
        <v>-1.4604093721914069E-2</v>
      </c>
      <c r="V372">
        <f t="shared" ca="1" si="191"/>
        <v>0</v>
      </c>
      <c r="W372">
        <f t="shared" ca="1" si="170"/>
        <v>7.6814362941915251</v>
      </c>
      <c r="X372">
        <f t="shared" ca="1" si="171"/>
        <v>39.943468729795931</v>
      </c>
      <c r="Y372">
        <f t="shared" ca="1" si="172"/>
        <v>1.942504314905978</v>
      </c>
      <c r="Z372">
        <f t="shared" ca="1" si="173"/>
        <v>1.2512683947930965</v>
      </c>
      <c r="AA372">
        <f t="shared" ca="1" si="174"/>
        <v>640.13243629419151</v>
      </c>
      <c r="AB372">
        <f t="shared" ca="1" si="175"/>
        <v>640.21223612068525</v>
      </c>
      <c r="AC372">
        <f t="shared" ca="1" si="176"/>
        <v>1.453452395428779E-4</v>
      </c>
      <c r="AD372">
        <f t="shared" ca="1" si="177"/>
        <v>0.14414339767877168</v>
      </c>
      <c r="AE372">
        <f t="shared" ca="1" si="178"/>
        <v>159.78656895687476</v>
      </c>
      <c r="AF372">
        <f t="shared" ca="1" si="179"/>
        <v>-1.7123961110883101E-3</v>
      </c>
      <c r="AG372">
        <f t="shared" ca="1" si="180"/>
        <v>0</v>
      </c>
      <c r="AH372">
        <f ca="1"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+99)&gt;=IFERROR(AE372,-1E+99)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>2.1117326578066375</v>
      </c>
      <c r="AI372">
        <f t="shared" ca="1" si="181"/>
        <v>634.56273265780669</v>
      </c>
      <c r="AJ372">
        <f t="shared" ca="1" si="182"/>
        <v>635.61859898671003</v>
      </c>
      <c r="AM372">
        <v>0</v>
      </c>
      <c r="AN372">
        <v>0</v>
      </c>
      <c r="AO372">
        <f t="shared" si="183"/>
        <v>0</v>
      </c>
      <c r="AP372">
        <f t="shared" si="192"/>
        <v>0</v>
      </c>
      <c r="AQ372">
        <f t="shared" ca="1" si="184"/>
        <v>0.99999999999999978</v>
      </c>
      <c r="AR372" t="str">
        <f t="shared" ca="1" si="185"/>
        <v>Supercritical</v>
      </c>
      <c r="AS372">
        <f t="shared" ca="1" si="186"/>
        <v>3.8011493797491338E-3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190</v>
      </c>
      <c r="I373">
        <v>0.06</v>
      </c>
      <c r="J373">
        <f t="shared" si="187"/>
        <v>1.0010000000000048</v>
      </c>
      <c r="K373">
        <f t="shared" ca="1" si="188"/>
        <v>49.98</v>
      </c>
      <c r="L373">
        <f t="shared" ca="1" si="189"/>
        <v>1.301360869684927</v>
      </c>
      <c r="M373">
        <f t="shared" ca="1" si="162"/>
        <v>6.7670765223616209</v>
      </c>
      <c r="N373">
        <f t="shared" ca="1" si="163"/>
        <v>0.86727128666107323</v>
      </c>
      <c r="O373">
        <f t="shared" ca="1" si="164"/>
        <v>7.3857595425206792</v>
      </c>
      <c r="P373">
        <f t="shared" ca="1" si="165"/>
        <v>633.75186086968495</v>
      </c>
      <c r="Q373">
        <f t="shared" ca="1" si="166"/>
        <v>636.53215873002819</v>
      </c>
      <c r="R373">
        <f t="shared" ca="1" si="167"/>
        <v>1.4839965425134221E-2</v>
      </c>
      <c r="S373">
        <f t="shared" ca="1" si="168"/>
        <v>2.067101435725621</v>
      </c>
      <c r="T373">
        <f t="shared" ca="1" si="169"/>
        <v>42.032181045985091</v>
      </c>
      <c r="U373">
        <f t="shared" ca="1" si="190"/>
        <v>-1.4632835176598746E-2</v>
      </c>
      <c r="V373">
        <f t="shared" ca="1" si="191"/>
        <v>0</v>
      </c>
      <c r="W373">
        <f t="shared" ca="1" si="170"/>
        <v>7.6800043193138423</v>
      </c>
      <c r="X373">
        <f t="shared" ca="1" si="171"/>
        <v>39.936022460431978</v>
      </c>
      <c r="Y373">
        <f t="shared" ca="1" si="172"/>
        <v>1.9424127276581524</v>
      </c>
      <c r="Z373">
        <f t="shared" ca="1" si="173"/>
        <v>1.2515016999882611</v>
      </c>
      <c r="AA373">
        <f t="shared" ca="1" si="174"/>
        <v>640.1305043193139</v>
      </c>
      <c r="AB373">
        <f t="shared" ca="1" si="175"/>
        <v>640.21033390672847</v>
      </c>
      <c r="AC373">
        <f t="shared" ca="1" si="176"/>
        <v>1.4540858637533121E-4</v>
      </c>
      <c r="AD373">
        <f t="shared" ca="1" si="177"/>
        <v>0.1441837139345134</v>
      </c>
      <c r="AE373">
        <f t="shared" ca="1" si="178"/>
        <v>159.73056488815521</v>
      </c>
      <c r="AF373">
        <f t="shared" ca="1" si="179"/>
        <v>-3.5433767425274709E-4</v>
      </c>
      <c r="AG373">
        <f t="shared" ca="1" si="180"/>
        <v>1</v>
      </c>
      <c r="AH373">
        <f ca="1"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+99)&gt;=IFERROR(AE373,-1E+99)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>7.6800043193138423</v>
      </c>
      <c r="AI373">
        <f t="shared" ca="1" si="181"/>
        <v>640.1305043193139</v>
      </c>
      <c r="AJ373">
        <f t="shared" ca="1" si="182"/>
        <v>640.21033390672847</v>
      </c>
      <c r="AM373">
        <v>0</v>
      </c>
      <c r="AN373">
        <v>0</v>
      </c>
      <c r="AO373">
        <f t="shared" si="183"/>
        <v>0</v>
      </c>
      <c r="AP373">
        <f t="shared" si="192"/>
        <v>0</v>
      </c>
      <c r="AQ373">
        <f t="shared" ca="1" si="184"/>
        <v>0.1441837139345134</v>
      </c>
      <c r="AR373" t="str">
        <f t="shared" ca="1" si="185"/>
        <v>Subcritical</v>
      </c>
      <c r="AS373">
        <f t="shared" ca="1" si="186"/>
        <v>1.4540858637533121E-4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190</v>
      </c>
      <c r="I374">
        <v>3.0000000000000001E-3</v>
      </c>
      <c r="J374">
        <f t="shared" si="187"/>
        <v>0.99899999999999523</v>
      </c>
      <c r="K374">
        <f t="shared" ca="1" si="188"/>
        <v>49.98</v>
      </c>
      <c r="L374">
        <f t="shared" ca="1" si="189"/>
        <v>1.301360869684927</v>
      </c>
      <c r="M374">
        <f t="shared" ca="1" si="162"/>
        <v>6.7670765223616209</v>
      </c>
      <c r="N374">
        <f t="shared" ca="1" si="163"/>
        <v>0.86727128666107323</v>
      </c>
      <c r="O374">
        <f t="shared" ca="1" si="164"/>
        <v>7.3857595425206792</v>
      </c>
      <c r="P374">
        <f t="shared" ca="1" si="165"/>
        <v>633.75136086968496</v>
      </c>
      <c r="Q374">
        <f t="shared" ca="1" si="166"/>
        <v>636.5316587300282</v>
      </c>
      <c r="R374">
        <f t="shared" ca="1" si="167"/>
        <v>1.4839965425134221E-2</v>
      </c>
      <c r="S374">
        <f t="shared" ca="1" si="168"/>
        <v>2.067101435725621</v>
      </c>
      <c r="T374">
        <f t="shared" ca="1" si="169"/>
        <v>42.032181045985091</v>
      </c>
      <c r="U374">
        <f t="shared" ca="1" si="190"/>
        <v>-1.4339026949073741E-2</v>
      </c>
      <c r="V374">
        <f t="shared" ca="1" si="191"/>
        <v>0</v>
      </c>
      <c r="W374">
        <f t="shared" ca="1" si="170"/>
        <v>7.6799700303909209</v>
      </c>
      <c r="X374">
        <f t="shared" ca="1" si="171"/>
        <v>39.935844158032786</v>
      </c>
      <c r="Y374">
        <f t="shared" ca="1" si="172"/>
        <v>1.9424105342705036</v>
      </c>
      <c r="Z374">
        <f t="shared" ca="1" si="173"/>
        <v>1.2515072875940925</v>
      </c>
      <c r="AA374">
        <f t="shared" ca="1" si="174"/>
        <v>640.12997003039095</v>
      </c>
      <c r="AB374">
        <f t="shared" ca="1" si="175"/>
        <v>640.20980033064075</v>
      </c>
      <c r="AC374">
        <f t="shared" ca="1" si="176"/>
        <v>1.4541010372667491E-4</v>
      </c>
      <c r="AD374">
        <f t="shared" ca="1" si="177"/>
        <v>0.14418467954565883</v>
      </c>
      <c r="AE374">
        <f t="shared" ca="1" si="178"/>
        <v>159.72922399575722</v>
      </c>
      <c r="AF374">
        <f t="shared" ca="1" si="179"/>
        <v>-3.4459500716366165E-3</v>
      </c>
      <c r="AG374">
        <f t="shared" ca="1" si="180"/>
        <v>0</v>
      </c>
      <c r="AH374">
        <f ca="1"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+99)&gt;=IFERROR(AE374,-1E+99)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>2.1117326578066375</v>
      </c>
      <c r="AI374">
        <f t="shared" ca="1" si="181"/>
        <v>634.56173265780671</v>
      </c>
      <c r="AJ374">
        <f t="shared" ca="1" si="182"/>
        <v>635.61759898671005</v>
      </c>
      <c r="AM374">
        <v>0</v>
      </c>
      <c r="AN374">
        <v>0</v>
      </c>
      <c r="AO374">
        <f t="shared" si="183"/>
        <v>0</v>
      </c>
      <c r="AP374">
        <f t="shared" si="192"/>
        <v>0</v>
      </c>
      <c r="AQ374">
        <f t="shared" ca="1" si="184"/>
        <v>0.99999999999999978</v>
      </c>
      <c r="AR374" t="str">
        <f t="shared" ca="1" si="185"/>
        <v>Supercritical</v>
      </c>
      <c r="AS374">
        <f t="shared" ca="1" si="186"/>
        <v>3.8011493797491338E-3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190</v>
      </c>
      <c r="I375">
        <v>5.7000000000000002E-2</v>
      </c>
      <c r="J375">
        <f t="shared" si="187"/>
        <v>1</v>
      </c>
      <c r="K375">
        <f t="shared" ca="1" si="188"/>
        <v>49.98</v>
      </c>
      <c r="L375">
        <f t="shared" ca="1" si="189"/>
        <v>1.301360869684927</v>
      </c>
      <c r="M375">
        <f t="shared" ca="1" si="162"/>
        <v>6.7670765223616209</v>
      </c>
      <c r="N375">
        <f t="shared" ca="1" si="163"/>
        <v>0.86727128666107323</v>
      </c>
      <c r="O375">
        <f t="shared" ca="1" si="164"/>
        <v>7.3857595425206792</v>
      </c>
      <c r="P375">
        <f t="shared" ca="1" si="165"/>
        <v>633.75086086968486</v>
      </c>
      <c r="Q375">
        <f t="shared" ca="1" si="166"/>
        <v>636.5311587300281</v>
      </c>
      <c r="R375">
        <f t="shared" ca="1" si="167"/>
        <v>1.4839965425134221E-2</v>
      </c>
      <c r="S375">
        <f t="shared" ca="1" si="168"/>
        <v>2.067101435725621</v>
      </c>
      <c r="T375">
        <f t="shared" ca="1" si="169"/>
        <v>42.032181045985091</v>
      </c>
      <c r="U375">
        <f t="shared" ca="1" si="190"/>
        <v>-1.4604093721800382E-2</v>
      </c>
      <c r="V375">
        <f t="shared" ca="1" si="191"/>
        <v>0</v>
      </c>
      <c r="W375">
        <f t="shared" ca="1" si="170"/>
        <v>7.6767466016819617</v>
      </c>
      <c r="X375">
        <f t="shared" ca="1" si="171"/>
        <v>39.9190823287462</v>
      </c>
      <c r="Y375">
        <f t="shared" ca="1" si="172"/>
        <v>1.9422042731993008</v>
      </c>
      <c r="Z375">
        <f t="shared" ca="1" si="173"/>
        <v>1.2520327894413747</v>
      </c>
      <c r="AA375">
        <f t="shared" ca="1" si="174"/>
        <v>640.12624660168194</v>
      </c>
      <c r="AB375">
        <f t="shared" ca="1" si="175"/>
        <v>640.20614395671942</v>
      </c>
      <c r="AC375">
        <f t="shared" ca="1" si="176"/>
        <v>1.4555285098870866E-4</v>
      </c>
      <c r="AD375">
        <f t="shared" ca="1" si="177"/>
        <v>0.14427550275073059</v>
      </c>
      <c r="AE375">
        <f t="shared" ca="1" si="178"/>
        <v>159.60319799191694</v>
      </c>
      <c r="AF375">
        <f t="shared" ca="1" si="179"/>
        <v>-3.4685690025071381E-4</v>
      </c>
      <c r="AG375">
        <f t="shared" ca="1" si="180"/>
        <v>1</v>
      </c>
      <c r="AH375">
        <f ca="1"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+99)&gt;=IFERROR(AE375,-1E+99)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>7.6767466016819617</v>
      </c>
      <c r="AI375">
        <f t="shared" ca="1" si="181"/>
        <v>640.12624660168194</v>
      </c>
      <c r="AJ375">
        <f t="shared" ca="1" si="182"/>
        <v>640.20614395671942</v>
      </c>
      <c r="AM375">
        <v>0</v>
      </c>
      <c r="AN375">
        <v>0</v>
      </c>
      <c r="AO375">
        <f t="shared" si="183"/>
        <v>0</v>
      </c>
      <c r="AP375">
        <f t="shared" si="192"/>
        <v>0</v>
      </c>
      <c r="AQ375">
        <f t="shared" ca="1" si="184"/>
        <v>0.14427550275073059</v>
      </c>
      <c r="AR375" t="str">
        <f t="shared" ca="1" si="185"/>
        <v>Subcritical</v>
      </c>
      <c r="AS375">
        <f t="shared" ca="1" si="186"/>
        <v>1.4555285098870866E-4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190</v>
      </c>
      <c r="I376">
        <v>5.7000000000000002E-2</v>
      </c>
      <c r="J376">
        <f t="shared" si="187"/>
        <v>1</v>
      </c>
      <c r="K376">
        <f t="shared" ca="1" si="188"/>
        <v>49.98</v>
      </c>
      <c r="L376">
        <f t="shared" ca="1" si="189"/>
        <v>1.301360869684927</v>
      </c>
      <c r="M376">
        <f t="shared" ca="1" si="162"/>
        <v>6.7670765223616209</v>
      </c>
      <c r="N376">
        <f t="shared" ca="1" si="163"/>
        <v>0.86727128666107323</v>
      </c>
      <c r="O376">
        <f t="shared" ca="1" si="164"/>
        <v>7.3857595425206792</v>
      </c>
      <c r="P376">
        <f t="shared" ca="1" si="165"/>
        <v>633.75036086968487</v>
      </c>
      <c r="Q376">
        <f t="shared" ca="1" si="166"/>
        <v>636.53065873002811</v>
      </c>
      <c r="R376">
        <f t="shared" ca="1" si="167"/>
        <v>1.4839965425134221E-2</v>
      </c>
      <c r="S376">
        <f t="shared" ca="1" si="168"/>
        <v>2.067101435725621</v>
      </c>
      <c r="T376">
        <f t="shared" ca="1" si="169"/>
        <v>42.032181045985091</v>
      </c>
      <c r="U376">
        <f t="shared" ca="1" si="190"/>
        <v>-1.4604093721914069E-2</v>
      </c>
      <c r="V376">
        <f t="shared" ca="1" si="191"/>
        <v>0</v>
      </c>
      <c r="W376">
        <f t="shared" ca="1" si="170"/>
        <v>7.6766946833923422</v>
      </c>
      <c r="X376">
        <f t="shared" ca="1" si="171"/>
        <v>39.918812353640178</v>
      </c>
      <c r="Y376">
        <f t="shared" ca="1" si="172"/>
        <v>1.9422009499878883</v>
      </c>
      <c r="Z376">
        <f t="shared" ca="1" si="173"/>
        <v>1.2520412570701729</v>
      </c>
      <c r="AA376">
        <f t="shared" ca="1" si="174"/>
        <v>640.12569468339234</v>
      </c>
      <c r="AB376">
        <f t="shared" ca="1" si="175"/>
        <v>640.20559311914189</v>
      </c>
      <c r="AC376">
        <f t="shared" ca="1" si="176"/>
        <v>1.4555515184340464E-4</v>
      </c>
      <c r="AD376">
        <f t="shared" ca="1" si="177"/>
        <v>0.14427696637869364</v>
      </c>
      <c r="AE376">
        <f t="shared" ca="1" si="178"/>
        <v>159.60116860933309</v>
      </c>
      <c r="AF376">
        <f t="shared" ca="1" si="179"/>
        <v>-5.2000102610918475E-3</v>
      </c>
      <c r="AG376">
        <f t="shared" ca="1" si="180"/>
        <v>0</v>
      </c>
      <c r="AH376">
        <f ca="1"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+99)&gt;=IFERROR(AE376,-1E+99)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>2.1117326578066375</v>
      </c>
      <c r="AI376">
        <f t="shared" ca="1" si="181"/>
        <v>634.56073265780662</v>
      </c>
      <c r="AJ376">
        <f t="shared" ca="1" si="182"/>
        <v>635.61659898670996</v>
      </c>
      <c r="AM376">
        <v>0</v>
      </c>
      <c r="AN376">
        <v>0</v>
      </c>
      <c r="AO376">
        <f t="shared" si="183"/>
        <v>0</v>
      </c>
      <c r="AP376">
        <f t="shared" si="192"/>
        <v>0</v>
      </c>
      <c r="AQ376">
        <f t="shared" ca="1" si="184"/>
        <v>0.99999999999999978</v>
      </c>
      <c r="AR376" t="str">
        <f t="shared" ca="1" si="185"/>
        <v>Supercritical</v>
      </c>
      <c r="AS376">
        <f t="shared" ca="1" si="186"/>
        <v>3.8011493797491338E-3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190</v>
      </c>
      <c r="I377">
        <v>5.7000000000000002E-2</v>
      </c>
      <c r="J377">
        <f t="shared" si="187"/>
        <v>1</v>
      </c>
      <c r="K377">
        <f t="shared" ca="1" si="188"/>
        <v>49.98</v>
      </c>
      <c r="L377">
        <f t="shared" ca="1" si="189"/>
        <v>1.301360869684927</v>
      </c>
      <c r="M377">
        <f t="shared" ca="1" si="162"/>
        <v>6.7670765223616209</v>
      </c>
      <c r="N377">
        <f t="shared" ca="1" si="163"/>
        <v>0.86727128666107323</v>
      </c>
      <c r="O377">
        <f t="shared" ca="1" si="164"/>
        <v>7.3857595425206792</v>
      </c>
      <c r="P377">
        <f t="shared" ca="1" si="165"/>
        <v>633.74986086968488</v>
      </c>
      <c r="Q377">
        <f t="shared" ca="1" si="166"/>
        <v>636.53015873002812</v>
      </c>
      <c r="R377">
        <f t="shared" ca="1" si="167"/>
        <v>1.4839965425134221E-2</v>
      </c>
      <c r="S377">
        <f t="shared" ca="1" si="168"/>
        <v>2.067101435725621</v>
      </c>
      <c r="T377">
        <f t="shared" ca="1" si="169"/>
        <v>42.032181045985091</v>
      </c>
      <c r="U377">
        <f t="shared" ca="1" si="190"/>
        <v>-1.4604093721914069E-2</v>
      </c>
      <c r="V377">
        <f t="shared" ca="1" si="191"/>
        <v>0</v>
      </c>
      <c r="W377">
        <f t="shared" ca="1" si="170"/>
        <v>7.6716673619257509</v>
      </c>
      <c r="X377">
        <f t="shared" ca="1" si="171"/>
        <v>39.892670282013903</v>
      </c>
      <c r="Y377">
        <f t="shared" ca="1" si="172"/>
        <v>1.9418789996006429</v>
      </c>
      <c r="Z377">
        <f t="shared" ca="1" si="173"/>
        <v>1.2528617324103795</v>
      </c>
      <c r="AA377">
        <f t="shared" ca="1" si="174"/>
        <v>640.12016736192572</v>
      </c>
      <c r="AB377">
        <f t="shared" ca="1" si="175"/>
        <v>640.20017054849745</v>
      </c>
      <c r="AC377">
        <f t="shared" ca="1" si="176"/>
        <v>1.4577820103784135E-4</v>
      </c>
      <c r="AD377">
        <f t="shared" ca="1" si="177"/>
        <v>0.14441880885012051</v>
      </c>
      <c r="AE377">
        <f t="shared" ca="1" si="178"/>
        <v>159.40472977813269</v>
      </c>
      <c r="AF377">
        <f t="shared" ca="1" si="179"/>
        <v>-3.4662149619180127E-4</v>
      </c>
      <c r="AG377">
        <f t="shared" ca="1" si="180"/>
        <v>1</v>
      </c>
      <c r="AH377">
        <f ca="1"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+99)&gt;=IFERROR(AE377,-1E+99)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>7.6716673619257509</v>
      </c>
      <c r="AI377">
        <f t="shared" ca="1" si="181"/>
        <v>640.12016736192572</v>
      </c>
      <c r="AJ377">
        <f t="shared" ca="1" si="182"/>
        <v>640.20017054849745</v>
      </c>
      <c r="AM377">
        <v>0</v>
      </c>
      <c r="AN377">
        <v>0</v>
      </c>
      <c r="AO377">
        <f t="shared" si="183"/>
        <v>0</v>
      </c>
      <c r="AP377">
        <f t="shared" si="192"/>
        <v>0</v>
      </c>
      <c r="AQ377">
        <f t="shared" ca="1" si="184"/>
        <v>0.14441880885012051</v>
      </c>
      <c r="AR377" t="str">
        <f t="shared" ca="1" si="185"/>
        <v>Subcritical</v>
      </c>
      <c r="AS377">
        <f t="shared" ca="1" si="186"/>
        <v>1.4577820103784135E-4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190</v>
      </c>
      <c r="I378">
        <v>5.7000000000000002E-2</v>
      </c>
      <c r="J378">
        <f t="shared" si="187"/>
        <v>1</v>
      </c>
      <c r="K378">
        <f t="shared" ca="1" si="188"/>
        <v>49.98</v>
      </c>
      <c r="L378">
        <f t="shared" ca="1" si="189"/>
        <v>1.301360869684927</v>
      </c>
      <c r="M378">
        <f t="shared" ca="1" si="162"/>
        <v>6.7670765223616209</v>
      </c>
      <c r="N378">
        <f t="shared" ca="1" si="163"/>
        <v>0.86727128666107323</v>
      </c>
      <c r="O378">
        <f t="shared" ca="1" si="164"/>
        <v>7.3857595425206792</v>
      </c>
      <c r="P378">
        <f t="shared" ca="1" si="165"/>
        <v>633.74936086968489</v>
      </c>
      <c r="Q378">
        <f t="shared" ca="1" si="166"/>
        <v>636.52965873002813</v>
      </c>
      <c r="R378">
        <f t="shared" ca="1" si="167"/>
        <v>1.4839965425134221E-2</v>
      </c>
      <c r="S378">
        <f t="shared" ca="1" si="168"/>
        <v>2.067101435725621</v>
      </c>
      <c r="T378">
        <f t="shared" ca="1" si="169"/>
        <v>42.032181045985091</v>
      </c>
      <c r="U378">
        <f t="shared" ca="1" si="190"/>
        <v>-1.4604093721914069E-2</v>
      </c>
      <c r="V378">
        <f t="shared" ca="1" si="191"/>
        <v>0</v>
      </c>
      <c r="W378">
        <f t="shared" ca="1" si="170"/>
        <v>7.6716072586190744</v>
      </c>
      <c r="X378">
        <f t="shared" ca="1" si="171"/>
        <v>39.892357744819186</v>
      </c>
      <c r="Y378">
        <f t="shared" ca="1" si="172"/>
        <v>1.9418751486698858</v>
      </c>
      <c r="Z378">
        <f t="shared" ca="1" si="173"/>
        <v>1.2528715479718893</v>
      </c>
      <c r="AA378">
        <f t="shared" ca="1" si="174"/>
        <v>640.119607258619</v>
      </c>
      <c r="AB378">
        <f t="shared" ca="1" si="175"/>
        <v>640.19961169876774</v>
      </c>
      <c r="AC378">
        <f t="shared" ca="1" si="176"/>
        <v>1.4578087071218939E-4</v>
      </c>
      <c r="AD378">
        <f t="shared" ca="1" si="177"/>
        <v>0.14442050602999426</v>
      </c>
      <c r="AE378">
        <f t="shared" ca="1" si="178"/>
        <v>159.40238211446362</v>
      </c>
      <c r="AF378">
        <f t="shared" ca="1" si="179"/>
        <v>-6.0003895379168171E-3</v>
      </c>
      <c r="AG378">
        <f t="shared" ca="1" si="180"/>
        <v>0</v>
      </c>
      <c r="AH378">
        <f ca="1"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+99)&gt;=IFERROR(AE378,-1E+99)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>2.1117326578066375</v>
      </c>
      <c r="AI378">
        <f t="shared" ca="1" si="181"/>
        <v>634.55973265780665</v>
      </c>
      <c r="AJ378">
        <f t="shared" ca="1" si="182"/>
        <v>635.61559898670998</v>
      </c>
      <c r="AM378">
        <v>0</v>
      </c>
      <c r="AN378">
        <v>0</v>
      </c>
      <c r="AO378">
        <f t="shared" si="183"/>
        <v>0</v>
      </c>
      <c r="AP378">
        <f t="shared" si="192"/>
        <v>0</v>
      </c>
      <c r="AQ378">
        <f t="shared" ca="1" si="184"/>
        <v>0.99999999999999978</v>
      </c>
      <c r="AR378" t="str">
        <f t="shared" ca="1" si="185"/>
        <v>Supercritical</v>
      </c>
      <c r="AS378">
        <f t="shared" ca="1" si="186"/>
        <v>3.8011493797491338E-3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190</v>
      </c>
      <c r="I379">
        <v>0</v>
      </c>
      <c r="J379">
        <f t="shared" si="187"/>
        <v>1</v>
      </c>
      <c r="K379">
        <f t="shared" ca="1" si="188"/>
        <v>49.98</v>
      </c>
      <c r="L379">
        <f t="shared" ca="1" si="189"/>
        <v>1.301360869684927</v>
      </c>
      <c r="M379">
        <f t="shared" ca="1" si="162"/>
        <v>6.7670765223616209</v>
      </c>
      <c r="N379">
        <f t="shared" ca="1" si="163"/>
        <v>0.86727128666107323</v>
      </c>
      <c r="O379">
        <f t="shared" ca="1" si="164"/>
        <v>7.3857595425206792</v>
      </c>
      <c r="P379">
        <f t="shared" ca="1" si="165"/>
        <v>633.7488608696849</v>
      </c>
      <c r="Q379">
        <f t="shared" ca="1" si="166"/>
        <v>636.52915873002814</v>
      </c>
      <c r="R379">
        <f t="shared" ca="1" si="167"/>
        <v>1.4839965425134221E-2</v>
      </c>
      <c r="S379">
        <f t="shared" ca="1" si="168"/>
        <v>2.067101435725621</v>
      </c>
      <c r="T379">
        <f t="shared" ca="1" si="169"/>
        <v>42.032181045985091</v>
      </c>
      <c r="U379">
        <f t="shared" ca="1" si="190"/>
        <v>-1.4339965425165246E-2</v>
      </c>
      <c r="V379">
        <f t="shared" ca="1" si="191"/>
        <v>0</v>
      </c>
      <c r="W379">
        <f t="shared" ca="1" si="170"/>
        <v>7.6657785693825833</v>
      </c>
      <c r="X379">
        <f t="shared" ca="1" si="171"/>
        <v>39.862048560789432</v>
      </c>
      <c r="Y379">
        <f t="shared" ca="1" si="172"/>
        <v>1.9415014794726313</v>
      </c>
      <c r="Z379">
        <f t="shared" ca="1" si="173"/>
        <v>1.2538241712234317</v>
      </c>
      <c r="AA379">
        <f t="shared" ca="1" si="174"/>
        <v>640.1132785693826</v>
      </c>
      <c r="AB379">
        <f t="shared" ca="1" si="175"/>
        <v>640.19340471883947</v>
      </c>
      <c r="AC379">
        <f t="shared" ca="1" si="176"/>
        <v>1.4604011272627065E-4</v>
      </c>
      <c r="AD379">
        <f t="shared" ca="1" si="177"/>
        <v>0.14458525294392113</v>
      </c>
      <c r="AE379">
        <f t="shared" ca="1" si="178"/>
        <v>159.17480371577275</v>
      </c>
      <c r="AF379">
        <f t="shared" ca="1" si="179"/>
        <v>-3.4620186295342137E-4</v>
      </c>
      <c r="AG379">
        <f t="shared" ca="1" si="180"/>
        <v>1</v>
      </c>
      <c r="AH379">
        <f ca="1"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+99)&gt;=IFERROR(AE379,-1E+99)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>7.6657785693825833</v>
      </c>
      <c r="AI379">
        <f t="shared" ca="1" si="181"/>
        <v>640.1132785693826</v>
      </c>
      <c r="AJ379">
        <f t="shared" ca="1" si="182"/>
        <v>640.19340471883947</v>
      </c>
      <c r="AM379">
        <v>0</v>
      </c>
      <c r="AN379">
        <v>0</v>
      </c>
      <c r="AO379">
        <f t="shared" si="183"/>
        <v>0</v>
      </c>
      <c r="AP379">
        <f t="shared" si="192"/>
        <v>0</v>
      </c>
      <c r="AQ379">
        <f t="shared" ca="1" si="184"/>
        <v>0.14458525294392113</v>
      </c>
      <c r="AR379" t="str">
        <f t="shared" ca="1" si="185"/>
        <v>Subcritical</v>
      </c>
      <c r="AS379">
        <f t="shared" ca="1" si="186"/>
        <v>1.4604011272627065E-4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190</v>
      </c>
      <c r="I380">
        <v>5.7000000000000002E-2</v>
      </c>
      <c r="J380">
        <f t="shared" si="187"/>
        <v>1.0010000000000048</v>
      </c>
      <c r="K380">
        <f t="shared" ca="1" si="188"/>
        <v>49.98</v>
      </c>
      <c r="L380">
        <f t="shared" ca="1" si="189"/>
        <v>1.301360869684927</v>
      </c>
      <c r="M380">
        <f t="shared" ca="1" si="162"/>
        <v>6.7670765223616209</v>
      </c>
      <c r="N380">
        <f t="shared" ca="1" si="163"/>
        <v>0.86727128666107323</v>
      </c>
      <c r="O380">
        <f t="shared" ca="1" si="164"/>
        <v>7.3857595425206792</v>
      </c>
      <c r="P380">
        <f t="shared" ca="1" si="165"/>
        <v>633.74836086968492</v>
      </c>
      <c r="Q380">
        <f t="shared" ca="1" si="166"/>
        <v>636.52865873002816</v>
      </c>
      <c r="R380">
        <f t="shared" ca="1" si="167"/>
        <v>1.4839965425134221E-2</v>
      </c>
      <c r="S380">
        <f t="shared" ca="1" si="168"/>
        <v>2.067101435725621</v>
      </c>
      <c r="T380">
        <f t="shared" ca="1" si="169"/>
        <v>42.032181045985091</v>
      </c>
      <c r="U380">
        <f t="shared" ca="1" si="190"/>
        <v>-1.461893368730216E-2</v>
      </c>
      <c r="V380">
        <f t="shared" ca="1" si="191"/>
        <v>0</v>
      </c>
      <c r="W380">
        <f t="shared" ca="1" si="170"/>
        <v>7.6657292000256083</v>
      </c>
      <c r="X380">
        <f t="shared" ca="1" si="171"/>
        <v>39.861791840133165</v>
      </c>
      <c r="Y380">
        <f t="shared" ca="1" si="172"/>
        <v>1.9414983126592569</v>
      </c>
      <c r="Z380">
        <f t="shared" ca="1" si="173"/>
        <v>1.2538322461881841</v>
      </c>
      <c r="AA380">
        <f t="shared" ca="1" si="174"/>
        <v>640.11272920002557</v>
      </c>
      <c r="AB380">
        <f t="shared" ca="1" si="175"/>
        <v>640.19285638155372</v>
      </c>
      <c r="AC380">
        <f t="shared" ca="1" si="176"/>
        <v>1.4604231142327802E-4</v>
      </c>
      <c r="AD380">
        <f t="shared" ca="1" si="177"/>
        <v>0.1445866496980209</v>
      </c>
      <c r="AE380">
        <f t="shared" ca="1" si="178"/>
        <v>159.17287689874499</v>
      </c>
      <c r="AF380">
        <f t="shared" ca="1" si="179"/>
        <v>-4.9086512524354475E-3</v>
      </c>
      <c r="AG380">
        <f t="shared" ca="1" si="180"/>
        <v>0</v>
      </c>
      <c r="AH380">
        <f ca="1"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+99)&gt;=IFERROR(AE380,-1E+99)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>2.1117326578066375</v>
      </c>
      <c r="AI380">
        <f t="shared" ca="1" si="181"/>
        <v>634.55873265780667</v>
      </c>
      <c r="AJ380">
        <f t="shared" ca="1" si="182"/>
        <v>635.61459898671001</v>
      </c>
      <c r="AM380">
        <v>0</v>
      </c>
      <c r="AN380">
        <v>0</v>
      </c>
      <c r="AO380">
        <f t="shared" si="183"/>
        <v>0</v>
      </c>
      <c r="AP380">
        <f t="shared" si="192"/>
        <v>0</v>
      </c>
      <c r="AQ380">
        <f t="shared" ca="1" si="184"/>
        <v>0.99999999999999978</v>
      </c>
      <c r="AR380" t="str">
        <f t="shared" ca="1" si="185"/>
        <v>Supercritical</v>
      </c>
      <c r="AS380">
        <f t="shared" ca="1" si="186"/>
        <v>3.8011493797491338E-3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190</v>
      </c>
      <c r="I381">
        <v>0.06</v>
      </c>
      <c r="J381">
        <f t="shared" si="187"/>
        <v>1</v>
      </c>
      <c r="K381">
        <f t="shared" ca="1" si="188"/>
        <v>49.98</v>
      </c>
      <c r="L381">
        <f t="shared" ca="1" si="189"/>
        <v>1.301360869684927</v>
      </c>
      <c r="M381">
        <f t="shared" ca="1" si="162"/>
        <v>6.7670765223616209</v>
      </c>
      <c r="N381">
        <f t="shared" ca="1" si="163"/>
        <v>0.86727128666107323</v>
      </c>
      <c r="O381">
        <f t="shared" ca="1" si="164"/>
        <v>7.3857595425206792</v>
      </c>
      <c r="P381">
        <f t="shared" ca="1" si="165"/>
        <v>633.74786086968493</v>
      </c>
      <c r="Q381">
        <f t="shared" ca="1" si="166"/>
        <v>636.52815873002817</v>
      </c>
      <c r="R381">
        <f t="shared" ca="1" si="167"/>
        <v>1.4839965425134221E-2</v>
      </c>
      <c r="S381">
        <f t="shared" ca="1" si="168"/>
        <v>2.067101435725621</v>
      </c>
      <c r="T381">
        <f t="shared" ca="1" si="169"/>
        <v>42.032181045985091</v>
      </c>
      <c r="U381">
        <f t="shared" ca="1" si="190"/>
        <v>-1.4617995211210655E-2</v>
      </c>
      <c r="V381">
        <f t="shared" ca="1" si="191"/>
        <v>0</v>
      </c>
      <c r="W381">
        <f t="shared" ca="1" si="170"/>
        <v>7.6610387823502615</v>
      </c>
      <c r="X381">
        <f t="shared" ca="1" si="171"/>
        <v>39.837401668221361</v>
      </c>
      <c r="Y381">
        <f t="shared" ca="1" si="172"/>
        <v>1.9411973053227616</v>
      </c>
      <c r="Z381">
        <f t="shared" ca="1" si="173"/>
        <v>1.254599896254516</v>
      </c>
      <c r="AA381">
        <f t="shared" ca="1" si="174"/>
        <v>640.10753878235028</v>
      </c>
      <c r="AB381">
        <f t="shared" ca="1" si="175"/>
        <v>640.18776410853184</v>
      </c>
      <c r="AC381">
        <f t="shared" ca="1" si="176"/>
        <v>1.4625142499952087E-4</v>
      </c>
      <c r="AD381">
        <f t="shared" ca="1" si="177"/>
        <v>0.1447194532748329</v>
      </c>
      <c r="AE381">
        <f t="shared" ca="1" si="178"/>
        <v>158.98987667027069</v>
      </c>
      <c r="AF381">
        <f t="shared" ca="1" si="179"/>
        <v>-3.5349369977666356E-4</v>
      </c>
      <c r="AG381">
        <f t="shared" ca="1" si="180"/>
        <v>1</v>
      </c>
      <c r="AH381">
        <f ca="1"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+99)&gt;=IFERROR(AE381,-1E+99)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>7.6610387823502615</v>
      </c>
      <c r="AI381">
        <f t="shared" ca="1" si="181"/>
        <v>640.10753878235028</v>
      </c>
      <c r="AJ381">
        <f t="shared" ca="1" si="182"/>
        <v>640.18776410853184</v>
      </c>
      <c r="AM381">
        <v>0</v>
      </c>
      <c r="AN381">
        <v>0</v>
      </c>
      <c r="AO381">
        <f t="shared" si="183"/>
        <v>0</v>
      </c>
      <c r="AP381">
        <f t="shared" si="192"/>
        <v>0</v>
      </c>
      <c r="AQ381">
        <f t="shared" ca="1" si="184"/>
        <v>0.1447194532748329</v>
      </c>
      <c r="AR381" t="str">
        <f t="shared" ca="1" si="185"/>
        <v>Subcritical</v>
      </c>
      <c r="AS381">
        <f t="shared" ca="1" si="186"/>
        <v>1.4625142499952087E-4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190</v>
      </c>
      <c r="I382">
        <v>3.0000000000000001E-3</v>
      </c>
      <c r="J382">
        <f t="shared" si="187"/>
        <v>0.99899999999999523</v>
      </c>
      <c r="K382">
        <f t="shared" ca="1" si="188"/>
        <v>49.98</v>
      </c>
      <c r="L382">
        <f t="shared" ca="1" si="189"/>
        <v>1.301360869684927</v>
      </c>
      <c r="M382">
        <f t="shared" ca="1" si="162"/>
        <v>6.7670765223616209</v>
      </c>
      <c r="N382">
        <f t="shared" ca="1" si="163"/>
        <v>0.86727128666107323</v>
      </c>
      <c r="O382">
        <f t="shared" ca="1" si="164"/>
        <v>7.3857595425206792</v>
      </c>
      <c r="P382">
        <f t="shared" ca="1" si="165"/>
        <v>633.74736086968494</v>
      </c>
      <c r="Q382">
        <f t="shared" ca="1" si="166"/>
        <v>636.52765873002818</v>
      </c>
      <c r="R382">
        <f t="shared" ca="1" si="167"/>
        <v>1.4839965425134221E-2</v>
      </c>
      <c r="S382">
        <f t="shared" ca="1" si="168"/>
        <v>2.067101435725621</v>
      </c>
      <c r="T382">
        <f t="shared" ca="1" si="169"/>
        <v>42.032181045985091</v>
      </c>
      <c r="U382">
        <f t="shared" ca="1" si="190"/>
        <v>-1.4339026949073741E-2</v>
      </c>
      <c r="V382">
        <f t="shared" ca="1" si="191"/>
        <v>0</v>
      </c>
      <c r="W382">
        <f t="shared" ca="1" si="170"/>
        <v>7.6610190002438161</v>
      </c>
      <c r="X382">
        <f t="shared" ca="1" si="171"/>
        <v>39.837298801267842</v>
      </c>
      <c r="Y382">
        <f t="shared" ca="1" si="172"/>
        <v>1.9411960352242428</v>
      </c>
      <c r="Z382">
        <f t="shared" ca="1" si="173"/>
        <v>1.2546031358534118</v>
      </c>
      <c r="AA382">
        <f t="shared" ca="1" si="174"/>
        <v>640.10701900024389</v>
      </c>
      <c r="AB382">
        <f t="shared" ca="1" si="175"/>
        <v>640.18724474073792</v>
      </c>
      <c r="AC382">
        <f t="shared" ca="1" si="176"/>
        <v>1.4625230788240374E-4</v>
      </c>
      <c r="AD382">
        <f t="shared" ca="1" si="177"/>
        <v>0.14472001381204294</v>
      </c>
      <c r="AE382">
        <f t="shared" ca="1" si="178"/>
        <v>158.98910510868026</v>
      </c>
      <c r="AF382">
        <f t="shared" ca="1" si="179"/>
        <v>-1.9463543417259643E-3</v>
      </c>
      <c r="AG382">
        <f t="shared" ca="1" si="180"/>
        <v>0</v>
      </c>
      <c r="AH382">
        <f ca="1"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+99)&gt;=IFERROR(AE382,-1E+99)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>2.1117326578066375</v>
      </c>
      <c r="AI382">
        <f t="shared" ca="1" si="181"/>
        <v>634.5577326578067</v>
      </c>
      <c r="AJ382">
        <f t="shared" ca="1" si="182"/>
        <v>635.61359898671003</v>
      </c>
      <c r="AM382">
        <v>0</v>
      </c>
      <c r="AN382">
        <v>0</v>
      </c>
      <c r="AO382">
        <f t="shared" si="183"/>
        <v>0</v>
      </c>
      <c r="AP382">
        <f t="shared" si="192"/>
        <v>0</v>
      </c>
      <c r="AQ382">
        <f t="shared" ca="1" si="184"/>
        <v>0.99999999999999978</v>
      </c>
      <c r="AR382" t="str">
        <f t="shared" ca="1" si="185"/>
        <v>Supercritical</v>
      </c>
      <c r="AS382">
        <f t="shared" ca="1" si="186"/>
        <v>3.8011493797491338E-3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190</v>
      </c>
      <c r="I383">
        <v>5.7000000000000002E-2</v>
      </c>
      <c r="J383">
        <f t="shared" si="187"/>
        <v>1</v>
      </c>
      <c r="K383">
        <f t="shared" ca="1" si="188"/>
        <v>49.98</v>
      </c>
      <c r="L383">
        <f t="shared" ca="1" si="189"/>
        <v>1.301360869684927</v>
      </c>
      <c r="M383">
        <f t="shared" ca="1" si="162"/>
        <v>6.7670765223616209</v>
      </c>
      <c r="N383">
        <f t="shared" ca="1" si="163"/>
        <v>0.86727128666107323</v>
      </c>
      <c r="O383">
        <f t="shared" ca="1" si="164"/>
        <v>7.3857595425206792</v>
      </c>
      <c r="P383">
        <f t="shared" ca="1" si="165"/>
        <v>633.74686086968495</v>
      </c>
      <c r="Q383">
        <f t="shared" ca="1" si="166"/>
        <v>636.52715873002819</v>
      </c>
      <c r="R383">
        <f t="shared" ca="1" si="167"/>
        <v>1.4839965425134221E-2</v>
      </c>
      <c r="S383">
        <f t="shared" ca="1" si="168"/>
        <v>2.067101435725621</v>
      </c>
      <c r="T383">
        <f t="shared" ca="1" si="169"/>
        <v>42.032181045985091</v>
      </c>
      <c r="U383">
        <f t="shared" ca="1" si="190"/>
        <v>-1.4604093721914069E-2</v>
      </c>
      <c r="V383">
        <f t="shared" ca="1" si="191"/>
        <v>0</v>
      </c>
      <c r="W383">
        <f t="shared" ca="1" si="170"/>
        <v>7.6593940431979259</v>
      </c>
      <c r="X383">
        <f t="shared" ca="1" si="171"/>
        <v>39.828849024629214</v>
      </c>
      <c r="Y383">
        <f t="shared" ca="1" si="172"/>
        <v>1.941091689086458</v>
      </c>
      <c r="Z383">
        <f t="shared" ca="1" si="173"/>
        <v>1.2548693026276896</v>
      </c>
      <c r="AA383">
        <f t="shared" ca="1" si="174"/>
        <v>640.10489404319799</v>
      </c>
      <c r="AB383">
        <f t="shared" ca="1" si="175"/>
        <v>640.18515382743226</v>
      </c>
      <c r="AC383">
        <f t="shared" ca="1" si="176"/>
        <v>1.463248571625203E-4</v>
      </c>
      <c r="AD383">
        <f t="shared" ca="1" si="177"/>
        <v>0.14476607025142682</v>
      </c>
      <c r="AE383">
        <f t="shared" ca="1" si="178"/>
        <v>158.92573414137314</v>
      </c>
      <c r="AF383">
        <f t="shared" ca="1" si="179"/>
        <v>-3.4605046334945655E-4</v>
      </c>
      <c r="AG383">
        <f t="shared" ca="1" si="180"/>
        <v>1</v>
      </c>
      <c r="AH383">
        <f ca="1"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+99)&gt;=IFERROR(AE383,-1E+99)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>7.6593940431979259</v>
      </c>
      <c r="AI383">
        <f t="shared" ca="1" si="181"/>
        <v>640.10489404319799</v>
      </c>
      <c r="AJ383">
        <f t="shared" ca="1" si="182"/>
        <v>640.18515382743226</v>
      </c>
      <c r="AM383">
        <v>0</v>
      </c>
      <c r="AN383">
        <v>0</v>
      </c>
      <c r="AO383">
        <f t="shared" si="183"/>
        <v>0</v>
      </c>
      <c r="AP383">
        <f t="shared" si="192"/>
        <v>0</v>
      </c>
      <c r="AQ383">
        <f t="shared" ca="1" si="184"/>
        <v>0.14476607025142682</v>
      </c>
      <c r="AR383" t="str">
        <f t="shared" ca="1" si="185"/>
        <v>Subcritical</v>
      </c>
      <c r="AS383">
        <f t="shared" ca="1" si="186"/>
        <v>1.463248571625203E-4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190</v>
      </c>
      <c r="I384">
        <v>5.7000000000000002E-2</v>
      </c>
      <c r="J384">
        <f t="shared" si="187"/>
        <v>1</v>
      </c>
      <c r="K384">
        <f t="shared" ca="1" si="188"/>
        <v>49.98</v>
      </c>
      <c r="L384">
        <f t="shared" ca="1" si="189"/>
        <v>1.301360869684927</v>
      </c>
      <c r="M384">
        <f t="shared" ca="1" si="162"/>
        <v>6.7670765223616209</v>
      </c>
      <c r="N384">
        <f t="shared" ca="1" si="163"/>
        <v>0.86727128666107323</v>
      </c>
      <c r="O384">
        <f t="shared" ca="1" si="164"/>
        <v>7.3857595425206792</v>
      </c>
      <c r="P384">
        <f t="shared" ca="1" si="165"/>
        <v>633.74636086968496</v>
      </c>
      <c r="Q384">
        <f t="shared" ca="1" si="166"/>
        <v>636.5266587300282</v>
      </c>
      <c r="R384">
        <f t="shared" ca="1" si="167"/>
        <v>1.4839965425134221E-2</v>
      </c>
      <c r="S384">
        <f t="shared" ca="1" si="168"/>
        <v>2.067101435725621</v>
      </c>
      <c r="T384">
        <f t="shared" ca="1" si="169"/>
        <v>42.032181045985091</v>
      </c>
      <c r="U384">
        <f t="shared" ca="1" si="190"/>
        <v>-1.4604093721914069E-2</v>
      </c>
      <c r="V384">
        <f t="shared" ca="1" si="191"/>
        <v>0</v>
      </c>
      <c r="W384">
        <f t="shared" ca="1" si="170"/>
        <v>7.6594073372450016</v>
      </c>
      <c r="X384">
        <f t="shared" ca="1" si="171"/>
        <v>39.82891815367401</v>
      </c>
      <c r="Y384">
        <f t="shared" ca="1" si="172"/>
        <v>1.9410925428938777</v>
      </c>
      <c r="Z384">
        <f t="shared" ca="1" si="173"/>
        <v>1.2548671246143199</v>
      </c>
      <c r="AA384">
        <f t="shared" ca="1" si="174"/>
        <v>640.10440733724511</v>
      </c>
      <c r="AB384">
        <f t="shared" ca="1" si="175"/>
        <v>640.18466684287398</v>
      </c>
      <c r="AC384">
        <f t="shared" ca="1" si="176"/>
        <v>1.4632426340946674E-4</v>
      </c>
      <c r="AD384">
        <f t="shared" ca="1" si="177"/>
        <v>0.14476569335683828</v>
      </c>
      <c r="AE384">
        <f t="shared" ca="1" si="178"/>
        <v>158.92625253188137</v>
      </c>
      <c r="AF384">
        <f t="shared" ca="1" si="179"/>
        <v>1.3527433047784143E-3</v>
      </c>
      <c r="AG384">
        <f t="shared" ca="1" si="180"/>
        <v>0</v>
      </c>
      <c r="AH384">
        <f ca="1"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+99)&gt;=IFERROR(AE384,-1E+99)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>2.1117326578066375</v>
      </c>
      <c r="AI384">
        <f t="shared" ca="1" si="181"/>
        <v>634.55673265780672</v>
      </c>
      <c r="AJ384">
        <f t="shared" ca="1" si="182"/>
        <v>635.61259898671005</v>
      </c>
      <c r="AM384">
        <v>0</v>
      </c>
      <c r="AN384">
        <v>0</v>
      </c>
      <c r="AO384">
        <f t="shared" si="183"/>
        <v>0</v>
      </c>
      <c r="AP384">
        <f t="shared" si="192"/>
        <v>0</v>
      </c>
      <c r="AQ384">
        <f t="shared" ca="1" si="184"/>
        <v>0.99999999999999978</v>
      </c>
      <c r="AR384" t="str">
        <f t="shared" ca="1" si="185"/>
        <v>Supercritical</v>
      </c>
      <c r="AS384">
        <f t="shared" ca="1" si="186"/>
        <v>3.8011493797491338E-3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190</v>
      </c>
      <c r="I385">
        <v>5.7000000000000002E-2</v>
      </c>
      <c r="J385">
        <f t="shared" si="187"/>
        <v>1</v>
      </c>
      <c r="K385">
        <f t="shared" ca="1" si="188"/>
        <v>49.98</v>
      </c>
      <c r="L385">
        <f t="shared" ca="1" si="189"/>
        <v>1.301360869684927</v>
      </c>
      <c r="M385">
        <f t="shared" ca="1" si="162"/>
        <v>6.7670765223616209</v>
      </c>
      <c r="N385">
        <f t="shared" ca="1" si="163"/>
        <v>0.86727128666107323</v>
      </c>
      <c r="O385">
        <f t="shared" ca="1" si="164"/>
        <v>7.3857595425206792</v>
      </c>
      <c r="P385">
        <f t="shared" ca="1" si="165"/>
        <v>633.74586086968486</v>
      </c>
      <c r="Q385">
        <f t="shared" ca="1" si="166"/>
        <v>636.5261587300281</v>
      </c>
      <c r="R385">
        <f t="shared" ca="1" si="167"/>
        <v>1.4839965425134221E-2</v>
      </c>
      <c r="S385">
        <f t="shared" ca="1" si="168"/>
        <v>2.067101435725621</v>
      </c>
      <c r="T385">
        <f t="shared" ca="1" si="169"/>
        <v>42.032181045985091</v>
      </c>
      <c r="U385">
        <f t="shared" ca="1" si="190"/>
        <v>-1.4604093721800382E-2</v>
      </c>
      <c r="V385">
        <f t="shared" ca="1" si="191"/>
        <v>0</v>
      </c>
      <c r="W385">
        <f t="shared" ca="1" si="170"/>
        <v>7.661168608328663</v>
      </c>
      <c r="X385">
        <f t="shared" ca="1" si="171"/>
        <v>39.838076763309047</v>
      </c>
      <c r="Y385">
        <f t="shared" ca="1" si="172"/>
        <v>1.9412056406018778</v>
      </c>
      <c r="Z385">
        <f t="shared" ca="1" si="173"/>
        <v>1.2545786358349427</v>
      </c>
      <c r="AA385">
        <f t="shared" ca="1" si="174"/>
        <v>640.10566860832864</v>
      </c>
      <c r="AB385">
        <f t="shared" ca="1" si="175"/>
        <v>640.18589121554032</v>
      </c>
      <c r="AC385">
        <f t="shared" ca="1" si="176"/>
        <v>1.4624563101200627E-4</v>
      </c>
      <c r="AD385">
        <f t="shared" ca="1" si="177"/>
        <v>0.14471577467187188</v>
      </c>
      <c r="AE385">
        <f t="shared" ca="1" si="178"/>
        <v>158.99494032613006</v>
      </c>
      <c r="AF385">
        <f t="shared" ca="1" si="179"/>
        <v>-3.4613322134191549E-4</v>
      </c>
      <c r="AG385">
        <f t="shared" ca="1" si="180"/>
        <v>1</v>
      </c>
      <c r="AH385">
        <f ca="1"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+99)&gt;=IFERROR(AE385,-1E+99)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>7.661168608328663</v>
      </c>
      <c r="AI385">
        <f t="shared" ca="1" si="181"/>
        <v>640.10566860832864</v>
      </c>
      <c r="AJ385">
        <f t="shared" ca="1" si="182"/>
        <v>640.18589121554032</v>
      </c>
      <c r="AM385">
        <v>0</v>
      </c>
      <c r="AN385">
        <v>0</v>
      </c>
      <c r="AO385">
        <f t="shared" si="183"/>
        <v>0</v>
      </c>
      <c r="AP385">
        <f t="shared" si="192"/>
        <v>0</v>
      </c>
      <c r="AQ385">
        <f t="shared" ca="1" si="184"/>
        <v>0.14471577467187188</v>
      </c>
      <c r="AR385" t="str">
        <f t="shared" ca="1" si="185"/>
        <v>Subcritical</v>
      </c>
      <c r="AS385">
        <f t="shared" ca="1" si="186"/>
        <v>1.4624563101200627E-4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190</v>
      </c>
      <c r="I386">
        <v>5.7000000000000002E-2</v>
      </c>
      <c r="J386">
        <f t="shared" si="187"/>
        <v>1</v>
      </c>
      <c r="K386">
        <f t="shared" ca="1" si="188"/>
        <v>49.98</v>
      </c>
      <c r="L386">
        <f t="shared" ca="1" si="189"/>
        <v>1.301360869684927</v>
      </c>
      <c r="M386">
        <f t="shared" ca="1" si="162"/>
        <v>6.7670765223616209</v>
      </c>
      <c r="N386">
        <f t="shared" ca="1" si="163"/>
        <v>0.86727128666107323</v>
      </c>
      <c r="O386">
        <f t="shared" ca="1" si="164"/>
        <v>7.3857595425206792</v>
      </c>
      <c r="P386">
        <f t="shared" ca="1" si="165"/>
        <v>633.74536086968487</v>
      </c>
      <c r="Q386">
        <f t="shared" ca="1" si="166"/>
        <v>636.52565873002811</v>
      </c>
      <c r="R386">
        <f t="shared" ca="1" si="167"/>
        <v>1.4839965425134221E-2</v>
      </c>
      <c r="S386">
        <f t="shared" ca="1" si="168"/>
        <v>2.067101435725621</v>
      </c>
      <c r="T386">
        <f t="shared" ca="1" si="169"/>
        <v>42.032181045985091</v>
      </c>
      <c r="U386">
        <f t="shared" ca="1" si="190"/>
        <v>-1.4604093721914069E-2</v>
      </c>
      <c r="V386">
        <f t="shared" ca="1" si="191"/>
        <v>0</v>
      </c>
      <c r="W386">
        <f t="shared" ca="1" si="170"/>
        <v>7.6612059351321005</v>
      </c>
      <c r="X386">
        <f t="shared" ca="1" si="171"/>
        <v>39.838270862686926</v>
      </c>
      <c r="Y386">
        <f t="shared" ca="1" si="172"/>
        <v>1.9412080370733764</v>
      </c>
      <c r="Z386">
        <f t="shared" ca="1" si="173"/>
        <v>1.2545725232972387</v>
      </c>
      <c r="AA386">
        <f t="shared" ca="1" si="174"/>
        <v>640.10520593513206</v>
      </c>
      <c r="AB386">
        <f t="shared" ca="1" si="175"/>
        <v>640.18542776062714</v>
      </c>
      <c r="AC386">
        <f t="shared" ca="1" si="176"/>
        <v>1.4624396522133602E-4</v>
      </c>
      <c r="AD386">
        <f t="shared" ca="1" si="177"/>
        <v>0.14471471705038091</v>
      </c>
      <c r="AE386">
        <f t="shared" ca="1" si="178"/>
        <v>158.9963962156487</v>
      </c>
      <c r="AF386">
        <f t="shared" ca="1" si="179"/>
        <v>3.7499324278087443E-3</v>
      </c>
      <c r="AG386">
        <f t="shared" ca="1" si="180"/>
        <v>0</v>
      </c>
      <c r="AH386">
        <f ca="1"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+99)&gt;=IFERROR(AE386,-1E+99)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>2.1117326578066375</v>
      </c>
      <c r="AI386">
        <f t="shared" ca="1" si="181"/>
        <v>634.55573265780663</v>
      </c>
      <c r="AJ386">
        <f t="shared" ca="1" si="182"/>
        <v>635.61159898670996</v>
      </c>
      <c r="AM386">
        <v>0</v>
      </c>
      <c r="AN386">
        <v>0</v>
      </c>
      <c r="AO386">
        <f t="shared" si="183"/>
        <v>0</v>
      </c>
      <c r="AP386">
        <f t="shared" si="192"/>
        <v>0</v>
      </c>
      <c r="AQ386">
        <f t="shared" ca="1" si="184"/>
        <v>0.99999999999999978</v>
      </c>
      <c r="AR386" t="str">
        <f t="shared" ca="1" si="185"/>
        <v>Supercritical</v>
      </c>
      <c r="AS386">
        <f t="shared" ca="1" si="186"/>
        <v>3.8011493797491338E-3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190</v>
      </c>
      <c r="I387">
        <v>0</v>
      </c>
      <c r="J387">
        <f t="shared" si="187"/>
        <v>1</v>
      </c>
      <c r="K387">
        <f t="shared" ca="1" si="188"/>
        <v>49.98</v>
      </c>
      <c r="L387">
        <f t="shared" ca="1" si="189"/>
        <v>1.301360869684927</v>
      </c>
      <c r="M387">
        <f t="shared" ca="1" si="162"/>
        <v>6.7670765223616209</v>
      </c>
      <c r="N387">
        <f t="shared" ca="1" si="163"/>
        <v>0.86727128666107323</v>
      </c>
      <c r="O387">
        <f t="shared" ca="1" si="164"/>
        <v>7.3857595425206792</v>
      </c>
      <c r="P387">
        <f t="shared" ca="1" si="165"/>
        <v>633.74486086968489</v>
      </c>
      <c r="Q387">
        <f t="shared" ca="1" si="166"/>
        <v>636.52515873002812</v>
      </c>
      <c r="R387">
        <f t="shared" ca="1" si="167"/>
        <v>1.4839965425134221E-2</v>
      </c>
      <c r="S387">
        <f t="shared" ca="1" si="168"/>
        <v>2.067101435725621</v>
      </c>
      <c r="T387">
        <f t="shared" ca="1" si="169"/>
        <v>42.032181045985091</v>
      </c>
      <c r="U387">
        <f t="shared" ca="1" si="190"/>
        <v>-1.4339965425165246E-2</v>
      </c>
      <c r="V387">
        <f t="shared" ca="1" si="191"/>
        <v>0</v>
      </c>
      <c r="W387">
        <f t="shared" ca="1" si="170"/>
        <v>7.665425697836965</v>
      </c>
      <c r="X387">
        <f t="shared" ca="1" si="171"/>
        <v>39.86021362875222</v>
      </c>
      <c r="Y387">
        <f t="shared" ca="1" si="172"/>
        <v>1.9414788437439663</v>
      </c>
      <c r="Z387">
        <f t="shared" ca="1" si="173"/>
        <v>1.2538818899843553</v>
      </c>
      <c r="AA387">
        <f t="shared" ca="1" si="174"/>
        <v>640.10892569783698</v>
      </c>
      <c r="AB387">
        <f t="shared" ca="1" si="175"/>
        <v>640.18905922454599</v>
      </c>
      <c r="AC387">
        <f t="shared" ca="1" si="176"/>
        <v>1.4605582916622892E-4</v>
      </c>
      <c r="AD387">
        <f t="shared" ca="1" si="177"/>
        <v>0.14459523685300579</v>
      </c>
      <c r="AE387">
        <f t="shared" ca="1" si="178"/>
        <v>159.16103192244699</v>
      </c>
      <c r="AF387">
        <f t="shared" ca="1" si="179"/>
        <v>-3.4645254174847651E-4</v>
      </c>
      <c r="AG387">
        <f t="shared" ca="1" si="180"/>
        <v>1</v>
      </c>
      <c r="AH387">
        <f ca="1"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+99)&gt;=IFERROR(AE387,-1E+99)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>7.665425697836965</v>
      </c>
      <c r="AI387">
        <f t="shared" ca="1" si="181"/>
        <v>640.10892569783698</v>
      </c>
      <c r="AJ387">
        <f t="shared" ca="1" si="182"/>
        <v>640.18905922454599</v>
      </c>
      <c r="AM387">
        <v>0</v>
      </c>
      <c r="AN387">
        <v>0</v>
      </c>
      <c r="AO387">
        <f t="shared" si="183"/>
        <v>0</v>
      </c>
      <c r="AP387">
        <f t="shared" si="192"/>
        <v>0</v>
      </c>
      <c r="AQ387">
        <f t="shared" ca="1" si="184"/>
        <v>0.14459523685300579</v>
      </c>
      <c r="AR387" t="str">
        <f t="shared" ca="1" si="185"/>
        <v>Subcritical</v>
      </c>
      <c r="AS387">
        <f t="shared" ca="1" si="186"/>
        <v>1.4605582916622892E-4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190</v>
      </c>
      <c r="I388">
        <v>5.5E-2</v>
      </c>
      <c r="J388">
        <f t="shared" si="187"/>
        <v>1.0010000000000048</v>
      </c>
      <c r="K388">
        <f t="shared" ca="1" si="188"/>
        <v>49.98</v>
      </c>
      <c r="L388">
        <f t="shared" ca="1" si="189"/>
        <v>1.301360869684927</v>
      </c>
      <c r="M388">
        <f t="shared" ca="1" si="162"/>
        <v>6.7670765223616209</v>
      </c>
      <c r="N388">
        <f t="shared" ca="1" si="163"/>
        <v>0.86727128666107323</v>
      </c>
      <c r="O388">
        <f t="shared" ca="1" si="164"/>
        <v>7.3857595425206792</v>
      </c>
      <c r="P388">
        <f t="shared" ca="1" si="165"/>
        <v>633.7443608696849</v>
      </c>
      <c r="Q388">
        <f t="shared" ca="1" si="166"/>
        <v>636.52465873002814</v>
      </c>
      <c r="R388">
        <f t="shared" ca="1" si="167"/>
        <v>1.4839965425134221E-2</v>
      </c>
      <c r="S388">
        <f t="shared" ca="1" si="168"/>
        <v>2.067101435725621</v>
      </c>
      <c r="T388">
        <f t="shared" ca="1" si="169"/>
        <v>42.032181045985091</v>
      </c>
      <c r="U388">
        <f t="shared" ca="1" si="190"/>
        <v>-1.4609666027695312E-2</v>
      </c>
      <c r="V388">
        <f t="shared" ca="1" si="191"/>
        <v>0</v>
      </c>
      <c r="W388">
        <f t="shared" ca="1" si="170"/>
        <v>7.6654808124467415</v>
      </c>
      <c r="X388">
        <f t="shared" ca="1" si="171"/>
        <v>39.860500224723054</v>
      </c>
      <c r="Y388">
        <f t="shared" ca="1" si="172"/>
        <v>1.9414823792955123</v>
      </c>
      <c r="Z388">
        <f t="shared" ca="1" si="173"/>
        <v>1.2538728746058343</v>
      </c>
      <c r="AA388">
        <f t="shared" ca="1" si="174"/>
        <v>640.10848081244671</v>
      </c>
      <c r="AB388">
        <f t="shared" ca="1" si="175"/>
        <v>640.1886131868439</v>
      </c>
      <c r="AC388">
        <f t="shared" ca="1" si="176"/>
        <v>1.4605337426887974E-4</v>
      </c>
      <c r="AD388">
        <f t="shared" ca="1" si="177"/>
        <v>0.14459367740176102</v>
      </c>
      <c r="AE388">
        <f t="shared" ca="1" si="178"/>
        <v>159.16318287890309</v>
      </c>
      <c r="AF388">
        <f t="shared" ca="1" si="179"/>
        <v>5.5249537950885497E-3</v>
      </c>
      <c r="AG388">
        <f t="shared" ca="1" si="180"/>
        <v>0</v>
      </c>
      <c r="AH388">
        <f ca="1"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+99)&gt;=IFERROR(AE388,-1E+99)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>2.1117326578066375</v>
      </c>
      <c r="AI388">
        <f t="shared" ca="1" si="181"/>
        <v>634.55473265780665</v>
      </c>
      <c r="AJ388">
        <f t="shared" ca="1" si="182"/>
        <v>635.61059898670999</v>
      </c>
      <c r="AM388">
        <v>0</v>
      </c>
      <c r="AN388">
        <v>0</v>
      </c>
      <c r="AO388">
        <f t="shared" si="183"/>
        <v>0</v>
      </c>
      <c r="AP388">
        <f t="shared" si="192"/>
        <v>0</v>
      </c>
      <c r="AQ388">
        <f t="shared" ca="1" si="184"/>
        <v>0.99999999999999978</v>
      </c>
      <c r="AR388" t="str">
        <f t="shared" ca="1" si="185"/>
        <v>Supercritical</v>
      </c>
      <c r="AS388">
        <f t="shared" ca="1" si="186"/>
        <v>3.8011493797491338E-3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190</v>
      </c>
      <c r="I389">
        <v>5.5E-2</v>
      </c>
      <c r="J389">
        <f t="shared" si="187"/>
        <v>0.99899999999999523</v>
      </c>
      <c r="K389">
        <f t="shared" ca="1" si="188"/>
        <v>49.98</v>
      </c>
      <c r="L389">
        <f t="shared" ca="1" si="189"/>
        <v>1.301360869684927</v>
      </c>
      <c r="M389">
        <f t="shared" ca="1" si="162"/>
        <v>6.7670765223616209</v>
      </c>
      <c r="N389">
        <f t="shared" ca="1" si="163"/>
        <v>0.86727128666107323</v>
      </c>
      <c r="O389">
        <f t="shared" ca="1" si="164"/>
        <v>7.3857595425206792</v>
      </c>
      <c r="P389">
        <f t="shared" ca="1" si="165"/>
        <v>633.74386086968491</v>
      </c>
      <c r="Q389">
        <f t="shared" ca="1" si="166"/>
        <v>636.52415873002815</v>
      </c>
      <c r="R389">
        <f t="shared" ca="1" si="167"/>
        <v>1.4839965425134221E-2</v>
      </c>
      <c r="S389">
        <f t="shared" ca="1" si="168"/>
        <v>2.067101435725621</v>
      </c>
      <c r="T389">
        <f t="shared" ca="1" si="169"/>
        <v>42.032181045985091</v>
      </c>
      <c r="U389">
        <f t="shared" ca="1" si="190"/>
        <v>-1.4579986096919129E-2</v>
      </c>
      <c r="V389">
        <f t="shared" ca="1" si="191"/>
        <v>0</v>
      </c>
      <c r="W389">
        <f t="shared" ca="1" si="170"/>
        <v>7.6715084112925567</v>
      </c>
      <c r="X389">
        <f t="shared" ca="1" si="171"/>
        <v>39.891843738721299</v>
      </c>
      <c r="Y389">
        <f t="shared" ca="1" si="172"/>
        <v>1.9418688152396377</v>
      </c>
      <c r="Z389">
        <f t="shared" ca="1" si="173"/>
        <v>1.2528876912120901</v>
      </c>
      <c r="AA389">
        <f t="shared" ca="1" si="174"/>
        <v>640.1140084112925</v>
      </c>
      <c r="AB389">
        <f t="shared" ca="1" si="175"/>
        <v>640.19401491316762</v>
      </c>
      <c r="AC389">
        <f t="shared" ca="1" si="176"/>
        <v>1.4578526147878242E-4</v>
      </c>
      <c r="AD389">
        <f t="shared" ca="1" si="177"/>
        <v>0.14442329732463965</v>
      </c>
      <c r="AE389">
        <f t="shared" ca="1" si="178"/>
        <v>159.39852113355607</v>
      </c>
      <c r="AF389">
        <f t="shared" ca="1" si="179"/>
        <v>-3.4661412087189092E-4</v>
      </c>
      <c r="AG389">
        <f t="shared" ca="1" si="180"/>
        <v>1</v>
      </c>
      <c r="AH389">
        <f ca="1"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+99)&gt;=IFERROR(AE389,-1E+99)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>7.6715084112925567</v>
      </c>
      <c r="AI389">
        <f t="shared" ca="1" si="181"/>
        <v>640.1140084112925</v>
      </c>
      <c r="AJ389">
        <f t="shared" ca="1" si="182"/>
        <v>640.19401491316762</v>
      </c>
      <c r="AM389">
        <v>0</v>
      </c>
      <c r="AN389">
        <v>0</v>
      </c>
      <c r="AO389">
        <f t="shared" si="183"/>
        <v>0</v>
      </c>
      <c r="AP389">
        <f t="shared" si="192"/>
        <v>0</v>
      </c>
      <c r="AQ389">
        <f t="shared" ca="1" si="184"/>
        <v>0.14442329732463965</v>
      </c>
      <c r="AR389" t="str">
        <f t="shared" ca="1" si="185"/>
        <v>Subcritical</v>
      </c>
      <c r="AS389">
        <f t="shared" ca="1" si="186"/>
        <v>1.4578526147878242E-4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190</v>
      </c>
      <c r="I390">
        <v>5.7000000000000002E-2</v>
      </c>
      <c r="J390">
        <f t="shared" si="187"/>
        <v>1</v>
      </c>
      <c r="K390">
        <f t="shared" ca="1" si="188"/>
        <v>49.98</v>
      </c>
      <c r="L390">
        <f t="shared" ca="1" si="189"/>
        <v>1.301360869684927</v>
      </c>
      <c r="M390">
        <f t="shared" ca="1" si="162"/>
        <v>6.7670765223616209</v>
      </c>
      <c r="N390">
        <f t="shared" ca="1" si="163"/>
        <v>0.86727128666107323</v>
      </c>
      <c r="O390">
        <f t="shared" ca="1" si="164"/>
        <v>7.3857595425206792</v>
      </c>
      <c r="P390">
        <f t="shared" ca="1" si="165"/>
        <v>633.74336086968492</v>
      </c>
      <c r="Q390">
        <f t="shared" ca="1" si="166"/>
        <v>636.52365873002816</v>
      </c>
      <c r="R390">
        <f t="shared" ca="1" si="167"/>
        <v>1.4839965425134221E-2</v>
      </c>
      <c r="S390">
        <f t="shared" ca="1" si="168"/>
        <v>2.067101435725621</v>
      </c>
      <c r="T390">
        <f t="shared" ca="1" si="169"/>
        <v>42.032181045985091</v>
      </c>
      <c r="U390">
        <f t="shared" ca="1" si="190"/>
        <v>-1.4604093721914069E-2</v>
      </c>
      <c r="V390">
        <f t="shared" ca="1" si="191"/>
        <v>0</v>
      </c>
      <c r="W390">
        <f t="shared" ca="1" si="170"/>
        <v>7.6715769138321814</v>
      </c>
      <c r="X390">
        <f t="shared" ca="1" si="171"/>
        <v>39.892199951927346</v>
      </c>
      <c r="Y390">
        <f t="shared" ca="1" si="172"/>
        <v>1.9418732044057745</v>
      </c>
      <c r="Z390">
        <f t="shared" ca="1" si="173"/>
        <v>1.2528765036831535</v>
      </c>
      <c r="AA390">
        <f t="shared" ca="1" si="174"/>
        <v>640.11357691383216</v>
      </c>
      <c r="AB390">
        <f t="shared" ca="1" si="175"/>
        <v>640.1935819868944</v>
      </c>
      <c r="AC390">
        <f t="shared" ca="1" si="176"/>
        <v>1.4578221859717281E-4</v>
      </c>
      <c r="AD390">
        <f t="shared" ca="1" si="177"/>
        <v>0.14442136290998017</v>
      </c>
      <c r="AE390">
        <f t="shared" ca="1" si="178"/>
        <v>159.40119684012711</v>
      </c>
      <c r="AF390">
        <f t="shared" ca="1" si="179"/>
        <v>6.8344668424060728E-3</v>
      </c>
      <c r="AG390">
        <f t="shared" ca="1" si="180"/>
        <v>0</v>
      </c>
      <c r="AH390">
        <f ca="1"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+99)&gt;=IFERROR(AE390,-1E+99)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>2.1117326578066375</v>
      </c>
      <c r="AI390">
        <f t="shared" ca="1" si="181"/>
        <v>634.55373265780668</v>
      </c>
      <c r="AJ390">
        <f t="shared" ca="1" si="182"/>
        <v>635.60959898671001</v>
      </c>
      <c r="AM390">
        <v>0</v>
      </c>
      <c r="AN390">
        <v>0</v>
      </c>
      <c r="AO390">
        <f t="shared" si="183"/>
        <v>0</v>
      </c>
      <c r="AP390">
        <f t="shared" si="192"/>
        <v>0</v>
      </c>
      <c r="AQ390">
        <f t="shared" ca="1" si="184"/>
        <v>0.99999999999999978</v>
      </c>
      <c r="AR390" t="str">
        <f t="shared" ca="1" si="185"/>
        <v>Supercritical</v>
      </c>
      <c r="AS390">
        <f t="shared" ca="1" si="186"/>
        <v>3.8011493797491338E-3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190</v>
      </c>
      <c r="I391">
        <v>5.7000000000000002E-2</v>
      </c>
      <c r="J391">
        <f t="shared" si="187"/>
        <v>1</v>
      </c>
      <c r="K391">
        <f t="shared" ca="1" si="188"/>
        <v>49.98</v>
      </c>
      <c r="L391">
        <f t="shared" ca="1" si="189"/>
        <v>1.301360869684927</v>
      </c>
      <c r="M391">
        <f t="shared" ca="1" si="162"/>
        <v>6.7670765223616209</v>
      </c>
      <c r="N391">
        <f t="shared" ca="1" si="163"/>
        <v>0.86727128666107323</v>
      </c>
      <c r="O391">
        <f t="shared" ca="1" si="164"/>
        <v>7.3857595425206792</v>
      </c>
      <c r="P391">
        <f t="shared" ca="1" si="165"/>
        <v>633.74286086968493</v>
      </c>
      <c r="Q391">
        <f t="shared" ca="1" si="166"/>
        <v>636.52315873002817</v>
      </c>
      <c r="R391">
        <f t="shared" ca="1" si="167"/>
        <v>1.4839965425134221E-2</v>
      </c>
      <c r="S391">
        <f t="shared" ca="1" si="168"/>
        <v>2.067101435725621</v>
      </c>
      <c r="T391">
        <f t="shared" ca="1" si="169"/>
        <v>42.032181045985091</v>
      </c>
      <c r="U391">
        <f t="shared" ca="1" si="190"/>
        <v>-1.4604093721914069E-2</v>
      </c>
      <c r="V391">
        <f t="shared" ca="1" si="191"/>
        <v>0</v>
      </c>
      <c r="W391">
        <f t="shared" ca="1" si="170"/>
        <v>7.6789164064181596</v>
      </c>
      <c r="X391">
        <f t="shared" ca="1" si="171"/>
        <v>39.930365313374431</v>
      </c>
      <c r="Y391">
        <f t="shared" ca="1" si="172"/>
        <v>1.942343129108526</v>
      </c>
      <c r="Z391">
        <f t="shared" ca="1" si="173"/>
        <v>1.2516790068850059</v>
      </c>
      <c r="AA391">
        <f t="shared" ca="1" si="174"/>
        <v>640.12041640641814</v>
      </c>
      <c r="AB391">
        <f t="shared" ca="1" si="175"/>
        <v>640.20026861519875</v>
      </c>
      <c r="AC391">
        <f t="shared" ca="1" si="176"/>
        <v>1.454567400100158E-4</v>
      </c>
      <c r="AD391">
        <f t="shared" ca="1" si="177"/>
        <v>0.14421435592924481</v>
      </c>
      <c r="AE391">
        <f t="shared" ca="1" si="178"/>
        <v>159.68802439495431</v>
      </c>
      <c r="AF391">
        <f t="shared" ca="1" si="179"/>
        <v>-3.5454325995942781E-4</v>
      </c>
      <c r="AG391">
        <f t="shared" ca="1" si="180"/>
        <v>1</v>
      </c>
      <c r="AH391">
        <f ca="1"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+99)&gt;=IFERROR(AE391,-1E+99)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>7.6789164064181596</v>
      </c>
      <c r="AI391">
        <f t="shared" ca="1" si="181"/>
        <v>640.12041640641814</v>
      </c>
      <c r="AJ391">
        <f t="shared" ca="1" si="182"/>
        <v>640.20026861519875</v>
      </c>
      <c r="AM391">
        <v>0</v>
      </c>
      <c r="AN391">
        <v>0</v>
      </c>
      <c r="AO391">
        <f t="shared" si="183"/>
        <v>0</v>
      </c>
      <c r="AP391">
        <f t="shared" si="192"/>
        <v>0</v>
      </c>
      <c r="AQ391">
        <f t="shared" ca="1" si="184"/>
        <v>0.14421435592924481</v>
      </c>
      <c r="AR391" t="str">
        <f t="shared" ca="1" si="185"/>
        <v>Subcritical</v>
      </c>
      <c r="AS391">
        <f t="shared" ca="1" si="186"/>
        <v>1.454567400100158E-4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190</v>
      </c>
      <c r="I392">
        <v>0</v>
      </c>
      <c r="J392">
        <f t="shared" si="187"/>
        <v>1</v>
      </c>
      <c r="K392">
        <f t="shared" ca="1" si="188"/>
        <v>49.98</v>
      </c>
      <c r="L392">
        <f t="shared" ca="1" si="189"/>
        <v>1.301360869684927</v>
      </c>
      <c r="M392">
        <f t="shared" ca="1" si="162"/>
        <v>6.7670765223616209</v>
      </c>
      <c r="N392">
        <f t="shared" ca="1" si="163"/>
        <v>0.86727128666107323</v>
      </c>
      <c r="O392">
        <f t="shared" ca="1" si="164"/>
        <v>7.3857595425206792</v>
      </c>
      <c r="P392">
        <f t="shared" ca="1" si="165"/>
        <v>633.74236086968494</v>
      </c>
      <c r="Q392">
        <f t="shared" ca="1" si="166"/>
        <v>636.52265873002818</v>
      </c>
      <c r="R392">
        <f t="shared" ca="1" si="167"/>
        <v>1.4839965425134221E-2</v>
      </c>
      <c r="S392">
        <f t="shared" ca="1" si="168"/>
        <v>2.067101435725621</v>
      </c>
      <c r="T392">
        <f t="shared" ca="1" si="169"/>
        <v>42.032181045985091</v>
      </c>
      <c r="U392">
        <f t="shared" ca="1" si="190"/>
        <v>-1.4339965425165246E-2</v>
      </c>
      <c r="V392">
        <f t="shared" ca="1" si="191"/>
        <v>0</v>
      </c>
      <c r="W392">
        <f t="shared" ca="1" si="170"/>
        <v>7.6789679264736668</v>
      </c>
      <c r="X392">
        <f t="shared" ca="1" si="171"/>
        <v>39.930633217663072</v>
      </c>
      <c r="Y392">
        <f t="shared" ca="1" si="172"/>
        <v>1.9423464254042959</v>
      </c>
      <c r="Z392">
        <f t="shared" ca="1" si="173"/>
        <v>1.2516706090674177</v>
      </c>
      <c r="AA392">
        <f t="shared" ca="1" si="174"/>
        <v>640.11996792647369</v>
      </c>
      <c r="AB392">
        <f t="shared" ca="1" si="175"/>
        <v>640.19981906376233</v>
      </c>
      <c r="AC392">
        <f t="shared" ca="1" si="176"/>
        <v>1.4545445907859669E-4</v>
      </c>
      <c r="AD392">
        <f t="shared" ca="1" si="177"/>
        <v>0.14421290457811964</v>
      </c>
      <c r="AE392">
        <f t="shared" ca="1" si="178"/>
        <v>159.69003883128158</v>
      </c>
      <c r="AF392">
        <f t="shared" ca="1" si="179"/>
        <v>2.8078256661956402E-3</v>
      </c>
      <c r="AG392">
        <f t="shared" ca="1" si="180"/>
        <v>0</v>
      </c>
      <c r="AH392">
        <f ca="1"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+99)&gt;=IFERROR(AE392,-1E+99)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>2.1117326578066375</v>
      </c>
      <c r="AI392">
        <f t="shared" ca="1" si="181"/>
        <v>634.5527326578067</v>
      </c>
      <c r="AJ392">
        <f t="shared" ca="1" si="182"/>
        <v>635.60859898671004</v>
      </c>
      <c r="AM392">
        <v>0</v>
      </c>
      <c r="AN392">
        <v>0</v>
      </c>
      <c r="AO392">
        <f t="shared" si="183"/>
        <v>0</v>
      </c>
      <c r="AP392">
        <f t="shared" si="192"/>
        <v>0</v>
      </c>
      <c r="AQ392">
        <f t="shared" ca="1" si="184"/>
        <v>0.99999999999999978</v>
      </c>
      <c r="AR392" t="str">
        <f t="shared" ca="1" si="185"/>
        <v>Supercritical</v>
      </c>
      <c r="AS392">
        <f t="shared" ca="1" si="186"/>
        <v>3.8011493797491338E-3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190</v>
      </c>
      <c r="I393">
        <v>23.762</v>
      </c>
      <c r="J393">
        <f t="shared" si="187"/>
        <v>1</v>
      </c>
      <c r="K393">
        <f t="shared" ca="1" si="188"/>
        <v>49.98</v>
      </c>
      <c r="L393">
        <f t="shared" ca="1" si="189"/>
        <v>1.301360869684927</v>
      </c>
      <c r="M393">
        <f t="shared" ca="1" si="162"/>
        <v>6.7670765223616209</v>
      </c>
      <c r="N393">
        <f t="shared" ca="1" si="163"/>
        <v>0.86727128666107323</v>
      </c>
      <c r="O393">
        <f t="shared" ca="1" si="164"/>
        <v>7.3857595425206792</v>
      </c>
      <c r="P393">
        <f t="shared" ca="1" si="165"/>
        <v>633.74186086968496</v>
      </c>
      <c r="Q393">
        <f t="shared" ca="1" si="166"/>
        <v>636.5221587300282</v>
      </c>
      <c r="R393">
        <f t="shared" ca="1" si="167"/>
        <v>1.4839965425134221E-2</v>
      </c>
      <c r="S393">
        <f t="shared" ca="1" si="168"/>
        <v>2.067101435725621</v>
      </c>
      <c r="T393">
        <f t="shared" ca="1" si="169"/>
        <v>42.032181045985091</v>
      </c>
      <c r="U393">
        <f t="shared" ca="1" si="190"/>
        <v>-0.12444902835432003</v>
      </c>
      <c r="V393">
        <f t="shared" ca="1" si="191"/>
        <v>0</v>
      </c>
      <c r="W393">
        <f t="shared" ca="1" si="170"/>
        <v>7.6790189720822326</v>
      </c>
      <c r="X393">
        <f t="shared" ca="1" si="171"/>
        <v>39.930898654827608</v>
      </c>
      <c r="Y393">
        <f t="shared" ca="1" si="172"/>
        <v>1.9423496913119698</v>
      </c>
      <c r="Z393">
        <f t="shared" ca="1" si="173"/>
        <v>1.2516622886962616</v>
      </c>
      <c r="AA393">
        <f t="shared" ca="1" si="174"/>
        <v>640.11951897208223</v>
      </c>
      <c r="AB393">
        <f t="shared" ca="1" si="175"/>
        <v>640.1993690477675</v>
      </c>
      <c r="AC393">
        <f t="shared" ca="1" si="176"/>
        <v>1.454521992042139E-4</v>
      </c>
      <c r="AD393">
        <f t="shared" ca="1" si="177"/>
        <v>0.14421146661646003</v>
      </c>
      <c r="AE393">
        <f t="shared" ca="1" si="178"/>
        <v>159.69203473089215</v>
      </c>
      <c r="AF393">
        <f t="shared" ca="1" si="179"/>
        <v>5.0575508794281632E-3</v>
      </c>
      <c r="AG393">
        <f t="shared" ca="1" si="180"/>
        <v>0</v>
      </c>
      <c r="AH393">
        <f ca="1"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+99)&gt;=IFERROR(AE393,-1E+99)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>2.1117326578066375</v>
      </c>
      <c r="AI393">
        <f t="shared" ca="1" si="181"/>
        <v>634.55223265780671</v>
      </c>
      <c r="AJ393">
        <f t="shared" ca="1" si="182"/>
        <v>635.60809898671005</v>
      </c>
      <c r="AM393">
        <v>0</v>
      </c>
      <c r="AN393">
        <v>0</v>
      </c>
      <c r="AO393">
        <f t="shared" si="183"/>
        <v>0</v>
      </c>
      <c r="AP393">
        <f t="shared" si="192"/>
        <v>0</v>
      </c>
      <c r="AQ393">
        <f t="shared" ca="1" si="184"/>
        <v>0.99999999999999978</v>
      </c>
      <c r="AR393" t="str">
        <f t="shared" ca="1" si="185"/>
        <v>Supercritical</v>
      </c>
      <c r="AS393">
        <f t="shared" ca="1" si="186"/>
        <v>3.8011493797491338E-3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190</v>
      </c>
      <c r="I394">
        <v>5.6989999999999998</v>
      </c>
      <c r="J394">
        <f t="shared" si="187"/>
        <v>0.97899999999998499</v>
      </c>
      <c r="K394">
        <f t="shared" ca="1" si="188"/>
        <v>49.98</v>
      </c>
      <c r="L394">
        <f t="shared" ca="1" si="189"/>
        <v>1.301360869684927</v>
      </c>
      <c r="M394">
        <f t="shared" ca="1" si="162"/>
        <v>6.2413267310089102</v>
      </c>
      <c r="N394">
        <f t="shared" ca="1" si="163"/>
        <v>0.84356824744438641</v>
      </c>
      <c r="O394">
        <f t="shared" ca="1" si="164"/>
        <v>8.0079127650349324</v>
      </c>
      <c r="P394">
        <f t="shared" ca="1" si="165"/>
        <v>633.74136086968497</v>
      </c>
      <c r="Q394">
        <f t="shared" ca="1" si="166"/>
        <v>637.00979445033784</v>
      </c>
      <c r="R394">
        <f t="shared" ca="1" si="167"/>
        <v>1.8102041357408154E-2</v>
      </c>
      <c r="S394">
        <f t="shared" ca="1" si="168"/>
        <v>2.2412275783513826</v>
      </c>
      <c r="T394">
        <f t="shared" ca="1" si="169"/>
        <v>44.85983294223869</v>
      </c>
      <c r="U394">
        <f t="shared" ca="1" si="190"/>
        <v>-0.58361907628761855</v>
      </c>
      <c r="V394">
        <f t="shared" ca="1" si="191"/>
        <v>0</v>
      </c>
      <c r="W394">
        <f t="shared" ca="1" si="170"/>
        <v>7.6677992853468391</v>
      </c>
      <c r="X394">
        <f t="shared" ca="1" si="171"/>
        <v>36.77476537252344</v>
      </c>
      <c r="Y394">
        <f t="shared" ca="1" si="172"/>
        <v>1.8267185908454304</v>
      </c>
      <c r="Z394">
        <f t="shared" ca="1" si="173"/>
        <v>1.3590841299382688</v>
      </c>
      <c r="AA394">
        <f t="shared" ca="1" si="174"/>
        <v>640.10779928534691</v>
      </c>
      <c r="AB394">
        <f t="shared" ca="1" si="175"/>
        <v>640.20194350921292</v>
      </c>
      <c r="AC394">
        <f t="shared" ca="1" si="176"/>
        <v>1.8611426819249889E-4</v>
      </c>
      <c r="AD394">
        <f t="shared" ca="1" si="177"/>
        <v>0.15670269639796577</v>
      </c>
      <c r="AE394">
        <f t="shared" ca="1" si="178"/>
        <v>147.91502330881417</v>
      </c>
      <c r="AF394">
        <f t="shared" ca="1" si="179"/>
        <v>2.8909229945384141E-4</v>
      </c>
      <c r="AG394">
        <f t="shared" ca="1" si="180"/>
        <v>1</v>
      </c>
      <c r="AH394">
        <f ca="1"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+99)&gt;=IFERROR(AE394,-1E+99)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>7.6677992853468391</v>
      </c>
      <c r="AI394">
        <f t="shared" ca="1" si="181"/>
        <v>640.10779928534691</v>
      </c>
      <c r="AJ394">
        <f t="shared" ca="1" si="182"/>
        <v>640.20194350921292</v>
      </c>
      <c r="AM394">
        <v>0</v>
      </c>
      <c r="AN394">
        <v>0</v>
      </c>
      <c r="AO394">
        <f t="shared" si="183"/>
        <v>0</v>
      </c>
      <c r="AP394">
        <f t="shared" si="192"/>
        <v>0</v>
      </c>
      <c r="AQ394">
        <f t="shared" ca="1" si="184"/>
        <v>0.15670269639796577</v>
      </c>
      <c r="AR394" t="str">
        <f t="shared" ca="1" si="185"/>
        <v>Subcritical</v>
      </c>
      <c r="AS394">
        <f t="shared" ca="1" si="186"/>
        <v>1.8611426819249889E-4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190</v>
      </c>
      <c r="I395">
        <v>0</v>
      </c>
      <c r="J395">
        <f t="shared" si="187"/>
        <v>1</v>
      </c>
      <c r="K395">
        <f t="shared" ca="1" si="188"/>
        <v>49.98</v>
      </c>
      <c r="L395">
        <f t="shared" ca="1" si="189"/>
        <v>1.301360869684927</v>
      </c>
      <c r="M395">
        <f t="shared" ca="1" si="162"/>
        <v>5.8912606570636648</v>
      </c>
      <c r="N395">
        <f t="shared" ca="1" si="163"/>
        <v>0.82629601440579525</v>
      </c>
      <c r="O395">
        <f t="shared" ca="1" si="164"/>
        <v>8.4837529536354168</v>
      </c>
      <c r="P395">
        <f t="shared" ca="1" si="165"/>
        <v>633.74086086968487</v>
      </c>
      <c r="Q395">
        <f t="shared" ca="1" si="166"/>
        <v>637.40926373300385</v>
      </c>
      <c r="R395">
        <f t="shared" ca="1" si="167"/>
        <v>2.0885473912370753E-2</v>
      </c>
      <c r="S395">
        <f t="shared" ca="1" si="168"/>
        <v>2.3744041232103443</v>
      </c>
      <c r="T395">
        <f t="shared" ca="1" si="169"/>
        <v>47.056362971969662</v>
      </c>
      <c r="U395">
        <f t="shared" ca="1" si="190"/>
        <v>-0.45895996856756938</v>
      </c>
      <c r="V395">
        <f t="shared" ca="1" si="191"/>
        <v>0</v>
      </c>
      <c r="W395">
        <f t="shared" ca="1" si="170"/>
        <v>7.6553323360473158</v>
      </c>
      <c r="X395">
        <f t="shared" ca="1" si="171"/>
        <v>34.655689485286203</v>
      </c>
      <c r="Y395">
        <f t="shared" ca="1" si="172"/>
        <v>1.7469641743685627</v>
      </c>
      <c r="Z395">
        <f t="shared" ca="1" si="173"/>
        <v>1.4421874371081276</v>
      </c>
      <c r="AA395">
        <f t="shared" ca="1" si="174"/>
        <v>640.09483233604726</v>
      </c>
      <c r="AB395">
        <f t="shared" ca="1" si="175"/>
        <v>640.20084174500505</v>
      </c>
      <c r="AC395">
        <f t="shared" ca="1" si="176"/>
        <v>2.2242346523376654E-4</v>
      </c>
      <c r="AD395">
        <f t="shared" ca="1" si="177"/>
        <v>0.16641987053451454</v>
      </c>
      <c r="AE395">
        <f t="shared" ca="1" si="178"/>
        <v>139.99806849108535</v>
      </c>
      <c r="AF395">
        <f t="shared" ca="1" si="179"/>
        <v>-7.1504027800983749E-6</v>
      </c>
      <c r="AG395">
        <f t="shared" ca="1" si="180"/>
        <v>1</v>
      </c>
      <c r="AH395">
        <f ca="1"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+99)&gt;=IFERROR(AE395,-1E+99)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>7.6553323360473158</v>
      </c>
      <c r="AI395">
        <f t="shared" ca="1" si="181"/>
        <v>640.09483233604726</v>
      </c>
      <c r="AJ395">
        <f t="shared" ca="1" si="182"/>
        <v>640.20084174500505</v>
      </c>
      <c r="AM395">
        <v>0</v>
      </c>
      <c r="AN395">
        <v>0</v>
      </c>
      <c r="AO395">
        <f t="shared" si="183"/>
        <v>0</v>
      </c>
      <c r="AP395">
        <f t="shared" si="192"/>
        <v>0</v>
      </c>
      <c r="AQ395">
        <f t="shared" ca="1" si="184"/>
        <v>0.16641987053451454</v>
      </c>
      <c r="AR395" t="str">
        <f t="shared" ca="1" si="185"/>
        <v>Subcritical</v>
      </c>
      <c r="AS395">
        <f t="shared" ca="1" si="186"/>
        <v>2.2242346523376654E-4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190</v>
      </c>
      <c r="I396">
        <v>4.8000000000000001E-2</v>
      </c>
      <c r="J396">
        <f t="shared" si="187"/>
        <v>1</v>
      </c>
      <c r="K396">
        <f t="shared" ca="1" si="188"/>
        <v>49.98</v>
      </c>
      <c r="L396">
        <f t="shared" ca="1" si="189"/>
        <v>1.301360869684927</v>
      </c>
      <c r="M396">
        <f t="shared" ca="1" si="162"/>
        <v>5.8912606570636648</v>
      </c>
      <c r="N396">
        <f t="shared" ca="1" si="163"/>
        <v>0.82629601440579525</v>
      </c>
      <c r="O396">
        <f t="shared" ca="1" si="164"/>
        <v>8.4837529536354168</v>
      </c>
      <c r="P396">
        <f t="shared" ca="1" si="165"/>
        <v>633.74036086968488</v>
      </c>
      <c r="Q396">
        <f t="shared" ca="1" si="166"/>
        <v>637.40876373300387</v>
      </c>
      <c r="R396">
        <f t="shared" ca="1" si="167"/>
        <v>2.0885473912370753E-2</v>
      </c>
      <c r="S396">
        <f t="shared" ca="1" si="168"/>
        <v>2.3744041232103443</v>
      </c>
      <c r="T396">
        <f t="shared" ca="1" si="169"/>
        <v>47.056362971969662</v>
      </c>
      <c r="U396">
        <f t="shared" ca="1" si="190"/>
        <v>-2.0678946141401866E-2</v>
      </c>
      <c r="V396">
        <f t="shared" ca="1" si="191"/>
        <v>0</v>
      </c>
      <c r="W396">
        <f t="shared" ca="1" si="170"/>
        <v>7.6555993773528535</v>
      </c>
      <c r="X396">
        <f t="shared" ca="1" si="171"/>
        <v>34.65689838127637</v>
      </c>
      <c r="Y396">
        <f t="shared" ca="1" si="172"/>
        <v>1.746978080510238</v>
      </c>
      <c r="Z396">
        <f t="shared" ca="1" si="173"/>
        <v>1.4421371309730948</v>
      </c>
      <c r="AA396">
        <f t="shared" ca="1" si="174"/>
        <v>640.09459937735278</v>
      </c>
      <c r="AB396">
        <f t="shared" ca="1" si="175"/>
        <v>640.20060139083557</v>
      </c>
      <c r="AC396">
        <f t="shared" ca="1" si="176"/>
        <v>2.2240558791014603E-4</v>
      </c>
      <c r="AD396">
        <f t="shared" ca="1" si="177"/>
        <v>0.16641116306634196</v>
      </c>
      <c r="AE396">
        <f t="shared" ca="1" si="178"/>
        <v>140.00706685330408</v>
      </c>
      <c r="AF396">
        <f t="shared" ca="1" si="179"/>
        <v>-9.1758709004352568E-6</v>
      </c>
      <c r="AG396">
        <f t="shared" ca="1" si="180"/>
        <v>1</v>
      </c>
      <c r="AH396">
        <f ca="1"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+99)&gt;=IFERROR(AE396,-1E+99)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>7.6555993773528535</v>
      </c>
      <c r="AI396">
        <f t="shared" ca="1" si="181"/>
        <v>640.09459937735278</v>
      </c>
      <c r="AJ396">
        <f t="shared" ca="1" si="182"/>
        <v>640.20060139083557</v>
      </c>
      <c r="AM396">
        <v>0</v>
      </c>
      <c r="AN396">
        <v>0</v>
      </c>
      <c r="AO396">
        <f t="shared" si="183"/>
        <v>0</v>
      </c>
      <c r="AP396">
        <f t="shared" si="192"/>
        <v>0</v>
      </c>
      <c r="AQ396">
        <f t="shared" ca="1" si="184"/>
        <v>0.16641116306634196</v>
      </c>
      <c r="AR396" t="str">
        <f t="shared" ca="1" si="185"/>
        <v>Subcritical</v>
      </c>
      <c r="AS396">
        <f t="shared" ca="1" si="186"/>
        <v>2.2240558791014603E-4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190</v>
      </c>
      <c r="I397">
        <v>4.8000000000000001E-2</v>
      </c>
      <c r="J397">
        <f t="shared" si="187"/>
        <v>1</v>
      </c>
      <c r="K397">
        <f t="shared" ca="1" si="188"/>
        <v>49.98</v>
      </c>
      <c r="L397">
        <f t="shared" ca="1" si="189"/>
        <v>1.301360869684927</v>
      </c>
      <c r="M397">
        <f t="shared" ca="1" si="162"/>
        <v>5.8912606570636648</v>
      </c>
      <c r="N397">
        <f t="shared" ca="1" si="163"/>
        <v>0.82629601440579525</v>
      </c>
      <c r="O397">
        <f t="shared" ca="1" si="164"/>
        <v>8.4837529536354168</v>
      </c>
      <c r="P397">
        <f t="shared" ca="1" si="165"/>
        <v>633.73986086968489</v>
      </c>
      <c r="Q397">
        <f t="shared" ca="1" si="166"/>
        <v>637.40826373300388</v>
      </c>
      <c r="R397">
        <f t="shared" ca="1" si="167"/>
        <v>2.0885473912370753E-2</v>
      </c>
      <c r="S397">
        <f t="shared" ca="1" si="168"/>
        <v>2.3744041232103443</v>
      </c>
      <c r="T397">
        <f t="shared" ca="1" si="169"/>
        <v>47.056362971969662</v>
      </c>
      <c r="U397">
        <f t="shared" ca="1" si="190"/>
        <v>-2.0678946141401866E-2</v>
      </c>
      <c r="V397">
        <f t="shared" ca="1" si="191"/>
        <v>0</v>
      </c>
      <c r="W397">
        <f t="shared" ca="1" si="170"/>
        <v>7.6558643576056919</v>
      </c>
      <c r="X397">
        <f t="shared" ca="1" si="171"/>
        <v>34.658097946880972</v>
      </c>
      <c r="Y397">
        <f t="shared" ca="1" si="172"/>
        <v>1.7469918785827645</v>
      </c>
      <c r="Z397">
        <f t="shared" ca="1" si="173"/>
        <v>1.4420872165749623</v>
      </c>
      <c r="AA397">
        <f t="shared" ca="1" si="174"/>
        <v>640.09436435760563</v>
      </c>
      <c r="AB397">
        <f t="shared" ca="1" si="175"/>
        <v>640.20035903345729</v>
      </c>
      <c r="AC397">
        <f t="shared" ca="1" si="176"/>
        <v>2.2238785066499379E-4</v>
      </c>
      <c r="AD397">
        <f t="shared" ca="1" si="177"/>
        <v>0.1664025235538488</v>
      </c>
      <c r="AE397">
        <f t="shared" ca="1" si="178"/>
        <v>140.01599610199369</v>
      </c>
      <c r="AF397">
        <f t="shared" ca="1" si="179"/>
        <v>-1.0541506298977765E-5</v>
      </c>
      <c r="AG397">
        <f t="shared" ca="1" si="180"/>
        <v>1</v>
      </c>
      <c r="AH397">
        <f ca="1"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+99)&gt;=IFERROR(AE397,-1E+99)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>7.6558643576056919</v>
      </c>
      <c r="AI397">
        <f t="shared" ca="1" si="181"/>
        <v>640.09436435760563</v>
      </c>
      <c r="AJ397">
        <f t="shared" ca="1" si="182"/>
        <v>640.20035903345729</v>
      </c>
      <c r="AM397">
        <v>0</v>
      </c>
      <c r="AN397">
        <v>0</v>
      </c>
      <c r="AO397">
        <f t="shared" si="183"/>
        <v>0</v>
      </c>
      <c r="AP397">
        <f t="shared" si="192"/>
        <v>0</v>
      </c>
      <c r="AQ397">
        <f t="shared" ca="1" si="184"/>
        <v>0.1664025235538488</v>
      </c>
      <c r="AR397" t="str">
        <f t="shared" ca="1" si="185"/>
        <v>Subcritical</v>
      </c>
      <c r="AS397">
        <f t="shared" ca="1" si="186"/>
        <v>2.2238785066499379E-4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190</v>
      </c>
      <c r="I398">
        <v>3.1E-2</v>
      </c>
      <c r="J398">
        <f t="shared" si="187"/>
        <v>1</v>
      </c>
      <c r="K398">
        <f t="shared" ca="1" si="188"/>
        <v>49.98</v>
      </c>
      <c r="L398">
        <f t="shared" ca="1" si="189"/>
        <v>1.301360869684927</v>
      </c>
      <c r="M398">
        <f t="shared" ca="1" si="162"/>
        <v>5.8912606570636648</v>
      </c>
      <c r="N398">
        <f t="shared" ca="1" si="163"/>
        <v>0.82629601440579525</v>
      </c>
      <c r="O398">
        <f t="shared" ca="1" si="164"/>
        <v>8.4837529536354168</v>
      </c>
      <c r="P398">
        <f t="shared" ca="1" si="165"/>
        <v>633.7393608696849</v>
      </c>
      <c r="Q398">
        <f t="shared" ca="1" si="166"/>
        <v>637.40776373300389</v>
      </c>
      <c r="R398">
        <f t="shared" ca="1" si="167"/>
        <v>2.0885473912370753E-2</v>
      </c>
      <c r="S398">
        <f t="shared" ca="1" si="168"/>
        <v>2.3744041232103443</v>
      </c>
      <c r="T398">
        <f t="shared" ca="1" si="169"/>
        <v>47.056362971969662</v>
      </c>
      <c r="U398">
        <f t="shared" ca="1" si="190"/>
        <v>-2.0575008060291111E-2</v>
      </c>
      <c r="V398">
        <f t="shared" ca="1" si="191"/>
        <v>0</v>
      </c>
      <c r="W398">
        <f t="shared" ca="1" si="170"/>
        <v>7.6561310228350843</v>
      </c>
      <c r="X398">
        <f t="shared" ca="1" si="171"/>
        <v>34.659305140374428</v>
      </c>
      <c r="Y398">
        <f t="shared" ca="1" si="172"/>
        <v>1.7470057636513083</v>
      </c>
      <c r="Z398">
        <f t="shared" ca="1" si="173"/>
        <v>1.4420369882654853</v>
      </c>
      <c r="AA398">
        <f t="shared" ca="1" si="174"/>
        <v>640.09413102283509</v>
      </c>
      <c r="AB398">
        <f t="shared" ca="1" si="175"/>
        <v>640.2001183151657</v>
      </c>
      <c r="AC398">
        <f t="shared" ca="1" si="176"/>
        <v>2.2237000274184386E-4</v>
      </c>
      <c r="AD398">
        <f t="shared" ca="1" si="177"/>
        <v>0.16639382985844453</v>
      </c>
      <c r="AE398">
        <f t="shared" ca="1" si="178"/>
        <v>140.02498246933868</v>
      </c>
      <c r="AF398">
        <f t="shared" ca="1" si="179"/>
        <v>-1.0845413271454163E-5</v>
      </c>
      <c r="AG398">
        <f t="shared" ca="1" si="180"/>
        <v>1</v>
      </c>
      <c r="AH398">
        <f ca="1"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+99)&gt;=IFERROR(AE398,-1E+99)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>7.6561310228350843</v>
      </c>
      <c r="AI398">
        <f t="shared" ca="1" si="181"/>
        <v>640.09413102283509</v>
      </c>
      <c r="AJ398">
        <f t="shared" ca="1" si="182"/>
        <v>640.2001183151657</v>
      </c>
      <c r="AM398">
        <v>0</v>
      </c>
      <c r="AN398">
        <v>0</v>
      </c>
      <c r="AO398">
        <f t="shared" si="183"/>
        <v>0</v>
      </c>
      <c r="AP398">
        <f t="shared" si="192"/>
        <v>0</v>
      </c>
      <c r="AQ398">
        <f t="shared" ca="1" si="184"/>
        <v>0.16639382985844453</v>
      </c>
      <c r="AR398" t="str">
        <f t="shared" ca="1" si="185"/>
        <v>Subcritical</v>
      </c>
      <c r="AS398">
        <f t="shared" ca="1" si="186"/>
        <v>2.2237000274184386E-4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190</v>
      </c>
      <c r="I399">
        <v>3.1E-2</v>
      </c>
      <c r="J399">
        <f t="shared" si="187"/>
        <v>1.0010000000000048</v>
      </c>
      <c r="K399">
        <f t="shared" ca="1" si="188"/>
        <v>49.98</v>
      </c>
      <c r="L399">
        <f t="shared" ca="1" si="189"/>
        <v>1.301360869684927</v>
      </c>
      <c r="M399">
        <f t="shared" ca="1" si="162"/>
        <v>5.8912606570636648</v>
      </c>
      <c r="N399">
        <f t="shared" ca="1" si="163"/>
        <v>0.82629601440579525</v>
      </c>
      <c r="O399">
        <f t="shared" ca="1" si="164"/>
        <v>8.4837529536354168</v>
      </c>
      <c r="P399">
        <f t="shared" ca="1" si="165"/>
        <v>633.73886086968491</v>
      </c>
      <c r="Q399">
        <f t="shared" ca="1" si="166"/>
        <v>637.4072637330039</v>
      </c>
      <c r="R399">
        <f t="shared" ca="1" si="167"/>
        <v>2.0885473912370753E-2</v>
      </c>
      <c r="S399">
        <f t="shared" ca="1" si="168"/>
        <v>2.3744041232103443</v>
      </c>
      <c r="T399">
        <f t="shared" ca="1" si="169"/>
        <v>47.056362971969662</v>
      </c>
      <c r="U399">
        <f t="shared" ca="1" si="190"/>
        <v>-2.0595893534164134E-2</v>
      </c>
      <c r="V399">
        <f t="shared" ca="1" si="191"/>
        <v>0</v>
      </c>
      <c r="W399">
        <f t="shared" ca="1" si="170"/>
        <v>7.6563971759571841</v>
      </c>
      <c r="X399">
        <f t="shared" ca="1" si="171"/>
        <v>34.660510015558174</v>
      </c>
      <c r="Y399">
        <f t="shared" ca="1" si="172"/>
        <v>1.7470196213104263</v>
      </c>
      <c r="Z399">
        <f t="shared" ca="1" si="173"/>
        <v>1.4419868599038304</v>
      </c>
      <c r="AA399">
        <f t="shared" ca="1" si="174"/>
        <v>640.09389717595718</v>
      </c>
      <c r="AB399">
        <f t="shared" ca="1" si="175"/>
        <v>640.19987709971531</v>
      </c>
      <c r="AC399">
        <f t="shared" ca="1" si="176"/>
        <v>2.2235219120528095E-4</v>
      </c>
      <c r="AD399">
        <f t="shared" ca="1" si="177"/>
        <v>0.16638515361332104</v>
      </c>
      <c r="AE399">
        <f t="shared" ca="1" si="178"/>
        <v>140.03395191791398</v>
      </c>
      <c r="AF399">
        <f t="shared" ca="1" si="179"/>
        <v>-1.0187605084865936E-5</v>
      </c>
      <c r="AG399">
        <f t="shared" ca="1" si="180"/>
        <v>1</v>
      </c>
      <c r="AH399">
        <f ca="1"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+99)&gt;=IFERROR(AE399,-1E+99)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>7.6563971759571841</v>
      </c>
      <c r="AI399">
        <f t="shared" ca="1" si="181"/>
        <v>640.09389717595718</v>
      </c>
      <c r="AJ399">
        <f t="shared" ca="1" si="182"/>
        <v>640.19987709971531</v>
      </c>
      <c r="AM399">
        <v>0</v>
      </c>
      <c r="AN399">
        <v>0</v>
      </c>
      <c r="AO399">
        <f t="shared" si="183"/>
        <v>0</v>
      </c>
      <c r="AP399">
        <f t="shared" si="192"/>
        <v>0</v>
      </c>
      <c r="AQ399">
        <f t="shared" ca="1" si="184"/>
        <v>0.16638515361332104</v>
      </c>
      <c r="AR399" t="str">
        <f t="shared" ca="1" si="185"/>
        <v>Subcritical</v>
      </c>
      <c r="AS399">
        <f t="shared" ca="1" si="186"/>
        <v>2.2235219120528095E-4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190</v>
      </c>
      <c r="I400">
        <v>0</v>
      </c>
      <c r="J400">
        <f t="shared" si="187"/>
        <v>1</v>
      </c>
      <c r="K400">
        <f t="shared" ca="1" si="188"/>
        <v>49.98</v>
      </c>
      <c r="L400">
        <f t="shared" ca="1" si="189"/>
        <v>1.301360869684927</v>
      </c>
      <c r="M400">
        <f t="shared" ca="1" si="162"/>
        <v>5.8912606570636648</v>
      </c>
      <c r="N400">
        <f t="shared" ca="1" si="163"/>
        <v>0.82629601440579525</v>
      </c>
      <c r="O400">
        <f t="shared" ca="1" si="164"/>
        <v>8.4837529536354168</v>
      </c>
      <c r="P400">
        <f t="shared" ca="1" si="165"/>
        <v>633.73836086968493</v>
      </c>
      <c r="Q400">
        <f t="shared" ca="1" si="166"/>
        <v>637.40676373300391</v>
      </c>
      <c r="R400">
        <f t="shared" ca="1" si="167"/>
        <v>2.0885473912370753E-2</v>
      </c>
      <c r="S400">
        <f t="shared" ca="1" si="168"/>
        <v>2.3744041232103443</v>
      </c>
      <c r="T400">
        <f t="shared" ca="1" si="169"/>
        <v>47.056362971969662</v>
      </c>
      <c r="U400">
        <f t="shared" ca="1" si="190"/>
        <v>-2.0385473912369889E-2</v>
      </c>
      <c r="V400">
        <f t="shared" ca="1" si="191"/>
        <v>0</v>
      </c>
      <c r="W400">
        <f t="shared" ca="1" si="170"/>
        <v>7.6566698390467263</v>
      </c>
      <c r="X400">
        <f t="shared" ca="1" si="171"/>
        <v>34.661744361364534</v>
      </c>
      <c r="Y400">
        <f t="shared" ca="1" si="172"/>
        <v>1.7470338171496131</v>
      </c>
      <c r="Z400">
        <f t="shared" ca="1" si="173"/>
        <v>1.4419355090423507</v>
      </c>
      <c r="AA400">
        <f t="shared" ca="1" si="174"/>
        <v>640.0936698390467</v>
      </c>
      <c r="AB400">
        <f t="shared" ca="1" si="175"/>
        <v>640.19964221479779</v>
      </c>
      <c r="AC400">
        <f t="shared" ca="1" si="176"/>
        <v>2.2233394619461413E-4</v>
      </c>
      <c r="AD400">
        <f t="shared" ca="1" si="177"/>
        <v>0.16637626593360608</v>
      </c>
      <c r="AE400">
        <f t="shared" ca="1" si="178"/>
        <v>140.04314110550831</v>
      </c>
      <c r="AF400">
        <f t="shared" ca="1" si="179"/>
        <v>-9.1533447630354203E-6</v>
      </c>
      <c r="AG400">
        <f t="shared" ca="1" si="180"/>
        <v>1</v>
      </c>
      <c r="AH400">
        <f ca="1"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+99)&gt;=IFERROR(AE400,-1E+99)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>7.6566698390467263</v>
      </c>
      <c r="AI400">
        <f t="shared" ca="1" si="181"/>
        <v>640.0936698390467</v>
      </c>
      <c r="AJ400">
        <f t="shared" ca="1" si="182"/>
        <v>640.19964221479779</v>
      </c>
      <c r="AM400">
        <v>0</v>
      </c>
      <c r="AN400">
        <v>0</v>
      </c>
      <c r="AO400">
        <f t="shared" si="183"/>
        <v>0</v>
      </c>
      <c r="AP400">
        <f t="shared" si="192"/>
        <v>0</v>
      </c>
      <c r="AQ400">
        <f t="shared" ca="1" si="184"/>
        <v>0.16637626593360608</v>
      </c>
      <c r="AR400" t="str">
        <f t="shared" ca="1" si="185"/>
        <v>Subcritical</v>
      </c>
      <c r="AS400">
        <f t="shared" ca="1" si="186"/>
        <v>2.2233394619461413E-4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190</v>
      </c>
      <c r="I401">
        <v>0</v>
      </c>
      <c r="J401">
        <f t="shared" si="187"/>
        <v>1</v>
      </c>
      <c r="K401">
        <f t="shared" ca="1" si="188"/>
        <v>49.98</v>
      </c>
      <c r="L401">
        <f t="shared" ca="1" si="189"/>
        <v>1.301360869684927</v>
      </c>
      <c r="M401">
        <f t="shared" ca="1" si="162"/>
        <v>5.8912606570636648</v>
      </c>
      <c r="N401">
        <f t="shared" ca="1" si="163"/>
        <v>0.82629601440579525</v>
      </c>
      <c r="O401">
        <f t="shared" ca="1" si="164"/>
        <v>8.4837529536354168</v>
      </c>
      <c r="P401">
        <f t="shared" ca="1" si="165"/>
        <v>633.73786086968494</v>
      </c>
      <c r="Q401">
        <f t="shared" ca="1" si="166"/>
        <v>637.40626373300393</v>
      </c>
      <c r="R401">
        <f t="shared" ca="1" si="167"/>
        <v>2.0885473912370753E-2</v>
      </c>
      <c r="S401">
        <f t="shared" ca="1" si="168"/>
        <v>2.3744041232103443</v>
      </c>
      <c r="T401">
        <f t="shared" ca="1" si="169"/>
        <v>47.056362971969662</v>
      </c>
      <c r="U401">
        <f t="shared" ca="1" si="190"/>
        <v>-2.0385473912369889E-2</v>
      </c>
      <c r="V401">
        <f t="shared" ca="1" si="191"/>
        <v>0</v>
      </c>
      <c r="W401">
        <f t="shared" ca="1" si="170"/>
        <v>7.6569435837869824</v>
      </c>
      <c r="X401">
        <f t="shared" ca="1" si="171"/>
        <v>34.662983603803667</v>
      </c>
      <c r="Y401">
        <f t="shared" ca="1" si="172"/>
        <v>1.7470480685185041</v>
      </c>
      <c r="Z401">
        <f t="shared" ca="1" si="173"/>
        <v>1.4418839581517024</v>
      </c>
      <c r="AA401">
        <f t="shared" ca="1" si="174"/>
        <v>640.09344358378701</v>
      </c>
      <c r="AB401">
        <f t="shared" ca="1" si="175"/>
        <v>640.19940838239938</v>
      </c>
      <c r="AC401">
        <f t="shared" ca="1" si="176"/>
        <v>2.2231563103234763E-4</v>
      </c>
      <c r="AD401">
        <f t="shared" ca="1" si="177"/>
        <v>0.16636734379251938</v>
      </c>
      <c r="AE401">
        <f t="shared" ca="1" si="178"/>
        <v>140.05236710379268</v>
      </c>
      <c r="AF401">
        <f t="shared" ca="1" si="179"/>
        <v>-8.2655518554020091E-6</v>
      </c>
      <c r="AG401">
        <f t="shared" ca="1" si="180"/>
        <v>1</v>
      </c>
      <c r="AH401">
        <f ca="1"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+99)&gt;=IFERROR(AE401,-1E+99)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>7.6569435837869824</v>
      </c>
      <c r="AI401">
        <f t="shared" ca="1" si="181"/>
        <v>640.09344358378701</v>
      </c>
      <c r="AJ401">
        <f t="shared" ca="1" si="182"/>
        <v>640.19940838239938</v>
      </c>
      <c r="AM401">
        <v>0</v>
      </c>
      <c r="AN401">
        <v>0</v>
      </c>
      <c r="AO401">
        <f t="shared" si="183"/>
        <v>0</v>
      </c>
      <c r="AP401">
        <f t="shared" si="192"/>
        <v>0</v>
      </c>
      <c r="AQ401">
        <f t="shared" ca="1" si="184"/>
        <v>0.16636734379251938</v>
      </c>
      <c r="AR401" t="str">
        <f t="shared" ca="1" si="185"/>
        <v>Subcritical</v>
      </c>
      <c r="AS401">
        <f t="shared" ca="1" si="186"/>
        <v>2.2231563103234763E-4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190</v>
      </c>
      <c r="I402">
        <v>0</v>
      </c>
      <c r="J402">
        <f t="shared" si="187"/>
        <v>1</v>
      </c>
      <c r="K402">
        <f t="shared" ca="1" si="188"/>
        <v>49.98</v>
      </c>
      <c r="L402">
        <f t="shared" ca="1" si="189"/>
        <v>1.301360869684927</v>
      </c>
      <c r="M402">
        <f t="shared" ca="1" si="162"/>
        <v>5.8912606570636648</v>
      </c>
      <c r="N402">
        <f t="shared" ca="1" si="163"/>
        <v>0.82629601440579525</v>
      </c>
      <c r="O402">
        <f t="shared" ca="1" si="164"/>
        <v>8.4837529536354168</v>
      </c>
      <c r="P402">
        <f t="shared" ca="1" si="165"/>
        <v>633.73736086968495</v>
      </c>
      <c r="Q402">
        <f t="shared" ca="1" si="166"/>
        <v>637.40576373300394</v>
      </c>
      <c r="R402">
        <f t="shared" ca="1" si="167"/>
        <v>2.0885473912370753E-2</v>
      </c>
      <c r="S402">
        <f t="shared" ca="1" si="168"/>
        <v>2.3744041232103443</v>
      </c>
      <c r="T402">
        <f t="shared" ca="1" si="169"/>
        <v>47.056362971969662</v>
      </c>
      <c r="U402">
        <f t="shared" ca="1" si="190"/>
        <v>-2.0385473912369889E-2</v>
      </c>
      <c r="V402">
        <f t="shared" ca="1" si="191"/>
        <v>0</v>
      </c>
      <c r="W402">
        <f t="shared" ca="1" si="170"/>
        <v>7.657218259613896</v>
      </c>
      <c r="X402">
        <f t="shared" ca="1" si="171"/>
        <v>34.664227061272108</v>
      </c>
      <c r="Y402">
        <f t="shared" ca="1" si="172"/>
        <v>1.7470623675700072</v>
      </c>
      <c r="Z402">
        <f t="shared" ca="1" si="173"/>
        <v>1.4418322356259639</v>
      </c>
      <c r="AA402">
        <f t="shared" ca="1" si="174"/>
        <v>640.09321825961388</v>
      </c>
      <c r="AB402">
        <f t="shared" ca="1" si="175"/>
        <v>640.19917545613225</v>
      </c>
      <c r="AC402">
        <f t="shared" ca="1" si="176"/>
        <v>2.222972558163542E-4</v>
      </c>
      <c r="AD402">
        <f t="shared" ca="1" si="177"/>
        <v>0.1663583921060772</v>
      </c>
      <c r="AE402">
        <f t="shared" ca="1" si="178"/>
        <v>140.0616248422638</v>
      </c>
      <c r="AF402">
        <f t="shared" ca="1" si="179"/>
        <v>-7.4972890615754295E-6</v>
      </c>
      <c r="AG402">
        <f t="shared" ca="1" si="180"/>
        <v>1</v>
      </c>
      <c r="AH402">
        <f ca="1"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+99)&gt;=IFERROR(AE402,-1E+99)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>7.657218259613896</v>
      </c>
      <c r="AI402">
        <f t="shared" ca="1" si="181"/>
        <v>640.09321825961388</v>
      </c>
      <c r="AJ402">
        <f t="shared" ca="1" si="182"/>
        <v>640.19917545613225</v>
      </c>
      <c r="AM402">
        <v>0</v>
      </c>
      <c r="AN402">
        <v>0</v>
      </c>
      <c r="AO402">
        <f t="shared" si="183"/>
        <v>0</v>
      </c>
      <c r="AP402">
        <f t="shared" si="192"/>
        <v>0</v>
      </c>
      <c r="AQ402">
        <f t="shared" ca="1" si="184"/>
        <v>0.1663583921060772</v>
      </c>
      <c r="AR402" t="str">
        <f t="shared" ca="1" si="185"/>
        <v>Subcritical</v>
      </c>
      <c r="AS402">
        <f t="shared" ca="1" si="186"/>
        <v>2.222972558163542E-4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190</v>
      </c>
      <c r="I403">
        <v>0</v>
      </c>
      <c r="J403">
        <f t="shared" si="187"/>
        <v>1</v>
      </c>
      <c r="K403">
        <f t="shared" ca="1" si="188"/>
        <v>49.98</v>
      </c>
      <c r="L403">
        <f t="shared" ca="1" si="189"/>
        <v>1.301360869684927</v>
      </c>
      <c r="M403">
        <f t="shared" ca="1" si="162"/>
        <v>5.8912606570636648</v>
      </c>
      <c r="N403">
        <f t="shared" ca="1" si="163"/>
        <v>0.82629601440579525</v>
      </c>
      <c r="O403">
        <f t="shared" ca="1" si="164"/>
        <v>8.4837529536354168</v>
      </c>
      <c r="P403">
        <f t="shared" ca="1" si="165"/>
        <v>633.73686086968496</v>
      </c>
      <c r="Q403">
        <f t="shared" ca="1" si="166"/>
        <v>637.40526373300395</v>
      </c>
      <c r="R403">
        <f t="shared" ca="1" si="167"/>
        <v>2.0885473912370753E-2</v>
      </c>
      <c r="S403">
        <f t="shared" ca="1" si="168"/>
        <v>2.3744041232103443</v>
      </c>
      <c r="T403">
        <f t="shared" ca="1" si="169"/>
        <v>47.056362971969662</v>
      </c>
      <c r="U403">
        <f t="shared" ca="1" si="190"/>
        <v>-2.0385473912369889E-2</v>
      </c>
      <c r="V403">
        <f t="shared" ca="1" si="191"/>
        <v>0</v>
      </c>
      <c r="W403">
        <f t="shared" ca="1" si="170"/>
        <v>7.6574937506670349</v>
      </c>
      <c r="X403">
        <f t="shared" ca="1" si="171"/>
        <v>34.665474209269668</v>
      </c>
      <c r="Y403">
        <f t="shared" ca="1" si="172"/>
        <v>1.7470767082651848</v>
      </c>
      <c r="Z403">
        <f t="shared" ca="1" si="173"/>
        <v>1.4417803633170889</v>
      </c>
      <c r="AA403">
        <f t="shared" ca="1" si="174"/>
        <v>640.09299375066712</v>
      </c>
      <c r="AB403">
        <f t="shared" ca="1" si="175"/>
        <v>640.19894332335048</v>
      </c>
      <c r="AC403">
        <f t="shared" ca="1" si="176"/>
        <v>2.2227882831849202E-4</v>
      </c>
      <c r="AD403">
        <f t="shared" ca="1" si="177"/>
        <v>0.16634941465772565</v>
      </c>
      <c r="AE403">
        <f t="shared" ca="1" si="178"/>
        <v>140.07091041936948</v>
      </c>
      <c r="AF403">
        <f t="shared" ca="1" si="179"/>
        <v>-6.0892801911904826E-6</v>
      </c>
      <c r="AG403">
        <f t="shared" ca="1" si="180"/>
        <v>1</v>
      </c>
      <c r="AH403">
        <f ca="1"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+99)&gt;=IFERROR(AE403,-1E+99)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>7.6574937506670349</v>
      </c>
      <c r="AI403">
        <f t="shared" ca="1" si="181"/>
        <v>640.09299375066712</v>
      </c>
      <c r="AJ403">
        <f t="shared" ca="1" si="182"/>
        <v>640.19894332335048</v>
      </c>
      <c r="AM403">
        <v>0</v>
      </c>
      <c r="AN403">
        <v>0</v>
      </c>
      <c r="AO403">
        <f t="shared" si="183"/>
        <v>0</v>
      </c>
      <c r="AP403">
        <f t="shared" si="192"/>
        <v>0</v>
      </c>
      <c r="AQ403">
        <f t="shared" ca="1" si="184"/>
        <v>0.16634941465772565</v>
      </c>
      <c r="AR403" t="str">
        <f t="shared" ca="1" si="185"/>
        <v>Subcritical</v>
      </c>
      <c r="AS403">
        <f t="shared" ca="1" si="186"/>
        <v>2.2227882831849202E-4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190</v>
      </c>
      <c r="I404">
        <v>0</v>
      </c>
      <c r="J404">
        <f t="shared" si="187"/>
        <v>1</v>
      </c>
      <c r="K404">
        <f t="shared" ca="1" si="188"/>
        <v>49.98</v>
      </c>
      <c r="L404">
        <f t="shared" ca="1" si="189"/>
        <v>1.301360869684927</v>
      </c>
      <c r="M404">
        <f t="shared" ca="1" si="162"/>
        <v>5.8912606570636648</v>
      </c>
      <c r="N404">
        <f t="shared" ca="1" si="163"/>
        <v>0.82629601440579525</v>
      </c>
      <c r="O404">
        <f t="shared" ca="1" si="164"/>
        <v>8.4837529536354168</v>
      </c>
      <c r="P404">
        <f t="shared" ca="1" si="165"/>
        <v>633.73636086968486</v>
      </c>
      <c r="Q404">
        <f t="shared" ca="1" si="166"/>
        <v>637.40476373300385</v>
      </c>
      <c r="R404">
        <f t="shared" ca="1" si="167"/>
        <v>2.0885473912370753E-2</v>
      </c>
      <c r="S404">
        <f t="shared" ca="1" si="168"/>
        <v>2.3744041232103443</v>
      </c>
      <c r="T404">
        <f t="shared" ca="1" si="169"/>
        <v>47.056362971969662</v>
      </c>
      <c r="U404">
        <f t="shared" ca="1" si="190"/>
        <v>-2.0385473912256202E-2</v>
      </c>
      <c r="V404">
        <f t="shared" ca="1" si="191"/>
        <v>0</v>
      </c>
      <c r="W404">
        <f t="shared" ca="1" si="170"/>
        <v>7.6577707630356677</v>
      </c>
      <c r="X404">
        <f t="shared" ca="1" si="171"/>
        <v>34.666728244262465</v>
      </c>
      <c r="Y404">
        <f t="shared" ca="1" si="172"/>
        <v>1.7470911273494609</v>
      </c>
      <c r="Z404">
        <f t="shared" ca="1" si="173"/>
        <v>1.4417282083223981</v>
      </c>
      <c r="AA404">
        <f t="shared" ca="1" si="174"/>
        <v>640.09277076303556</v>
      </c>
      <c r="AB404">
        <f t="shared" ca="1" si="175"/>
        <v>640.19871267061319</v>
      </c>
      <c r="AC404">
        <f t="shared" ca="1" si="176"/>
        <v>2.2226030133709021E-4</v>
      </c>
      <c r="AD404">
        <f t="shared" ca="1" si="177"/>
        <v>0.16634038844825833</v>
      </c>
      <c r="AE404">
        <f t="shared" ca="1" si="178"/>
        <v>140.08024763885084</v>
      </c>
      <c r="AF404">
        <f t="shared" ca="1" si="179"/>
        <v>1.2461200640245806E-6</v>
      </c>
      <c r="AG404">
        <f t="shared" ca="1" si="180"/>
        <v>1</v>
      </c>
      <c r="AH404">
        <f ca="1"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+99)&gt;=IFERROR(AE404,-1E+99)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>7.6577707630356677</v>
      </c>
      <c r="AI404">
        <f t="shared" ca="1" si="181"/>
        <v>640.09277076303556</v>
      </c>
      <c r="AJ404">
        <f t="shared" ca="1" si="182"/>
        <v>640.19871267061319</v>
      </c>
      <c r="AM404">
        <v>0</v>
      </c>
      <c r="AN404">
        <v>0</v>
      </c>
      <c r="AO404">
        <f t="shared" si="183"/>
        <v>0</v>
      </c>
      <c r="AP404">
        <f t="shared" si="192"/>
        <v>0</v>
      </c>
      <c r="AQ404">
        <f t="shared" ca="1" si="184"/>
        <v>0.16634038844825833</v>
      </c>
      <c r="AR404" t="str">
        <f t="shared" ca="1" si="185"/>
        <v>Subcritical</v>
      </c>
      <c r="AS404">
        <f t="shared" ca="1" si="186"/>
        <v>2.2226030133709021E-4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190</v>
      </c>
      <c r="I405">
        <v>0</v>
      </c>
      <c r="J405">
        <f t="shared" si="187"/>
        <v>1</v>
      </c>
      <c r="K405">
        <f t="shared" ca="1" si="188"/>
        <v>49.98</v>
      </c>
      <c r="L405">
        <f t="shared" ca="1" si="189"/>
        <v>1.301360869684927</v>
      </c>
      <c r="M405">
        <f t="shared" ca="1" si="162"/>
        <v>5.8912606570636648</v>
      </c>
      <c r="N405">
        <f t="shared" ca="1" si="163"/>
        <v>0.82629601440579525</v>
      </c>
      <c r="O405">
        <f t="shared" ca="1" si="164"/>
        <v>8.4837529536354168</v>
      </c>
      <c r="P405">
        <f t="shared" ca="1" si="165"/>
        <v>633.73586086968487</v>
      </c>
      <c r="Q405">
        <f t="shared" ca="1" si="166"/>
        <v>637.40426373300386</v>
      </c>
      <c r="R405">
        <f t="shared" ca="1" si="167"/>
        <v>2.0885473912370753E-2</v>
      </c>
      <c r="S405">
        <f t="shared" ca="1" si="168"/>
        <v>2.3744041232103443</v>
      </c>
      <c r="T405">
        <f t="shared" ca="1" si="169"/>
        <v>47.056362971969662</v>
      </c>
      <c r="U405">
        <f t="shared" ca="1" si="190"/>
        <v>-2.0385473912369889E-2</v>
      </c>
      <c r="V405">
        <f t="shared" ca="1" si="191"/>
        <v>0</v>
      </c>
      <c r="W405">
        <f t="shared" ca="1" si="170"/>
        <v>7.6580560354892029</v>
      </c>
      <c r="X405">
        <f t="shared" ca="1" si="171"/>
        <v>34.668019672659625</v>
      </c>
      <c r="Y405">
        <f t="shared" ca="1" si="172"/>
        <v>1.747105975547224</v>
      </c>
      <c r="Z405">
        <f t="shared" ca="1" si="173"/>
        <v>1.4416745020891955</v>
      </c>
      <c r="AA405">
        <f t="shared" ca="1" si="174"/>
        <v>640.09255603548911</v>
      </c>
      <c r="AB405">
        <f t="shared" ca="1" si="175"/>
        <v>640.19849005026867</v>
      </c>
      <c r="AC405">
        <f t="shared" ca="1" si="176"/>
        <v>2.2224122429517009E-4</v>
      </c>
      <c r="AD405">
        <f t="shared" ca="1" si="177"/>
        <v>0.1663310939441576</v>
      </c>
      <c r="AE405">
        <f t="shared" ca="1" si="178"/>
        <v>140.08986366309497</v>
      </c>
      <c r="AF405">
        <f t="shared" ca="1" si="179"/>
        <v>8.4339599993654701E-5</v>
      </c>
      <c r="AG405">
        <f t="shared" ca="1" si="180"/>
        <v>1</v>
      </c>
      <c r="AH405">
        <f ca="1"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+99)&gt;=IFERROR(AE405,-1E+99)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>7.6580560354892029</v>
      </c>
      <c r="AI405">
        <f t="shared" ca="1" si="181"/>
        <v>640.09255603548911</v>
      </c>
      <c r="AJ405">
        <f t="shared" ca="1" si="182"/>
        <v>640.19849005026867</v>
      </c>
      <c r="AM405">
        <v>0</v>
      </c>
      <c r="AN405">
        <v>0</v>
      </c>
      <c r="AO405">
        <f t="shared" si="183"/>
        <v>0</v>
      </c>
      <c r="AP405">
        <f t="shared" si="192"/>
        <v>0</v>
      </c>
      <c r="AQ405">
        <f t="shared" ca="1" si="184"/>
        <v>0.1663310939441576</v>
      </c>
      <c r="AR405" t="str">
        <f t="shared" ca="1" si="185"/>
        <v>Subcritical</v>
      </c>
      <c r="AS405">
        <f t="shared" ca="1" si="186"/>
        <v>2.2224122429517009E-4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190</v>
      </c>
      <c r="I406">
        <v>0</v>
      </c>
      <c r="J406">
        <f t="shared" si="187"/>
        <v>0.99899999999999523</v>
      </c>
      <c r="K406">
        <f t="shared" ca="1" si="188"/>
        <v>49.98</v>
      </c>
      <c r="L406">
        <f t="shared" ca="1" si="189"/>
        <v>1.301360869684927</v>
      </c>
      <c r="M406">
        <f t="shared" ref="M406:M469" ca="1" si="193">((F406)+(G406)*(L406))*(L406)</f>
        <v>5.8912606570636648</v>
      </c>
      <c r="N406">
        <f t="shared" ref="N406:N469" ca="1" si="194">(((F406)+(G406)*(L406))*(L406))/MAX((F406)+2*(L406)*SQRT(1+(G406)^2),0.000001)</f>
        <v>0.82629601440579525</v>
      </c>
      <c r="O406">
        <f t="shared" ref="O406:O469" ca="1" si="195">ABS(K406)/MAX(((F406)+(G406)*(L406))*(L406),0.000001)</f>
        <v>8.4837529536354168</v>
      </c>
      <c r="P406">
        <f t="shared" ref="P406:P469" ca="1" si="196">E406+L406</f>
        <v>633.73536086968488</v>
      </c>
      <c r="Q406">
        <f t="shared" ref="Q406:Q469" ca="1" si="197">P406+((ABS(K406)/MAX(((F406)+(G406)*(L406))*(L406),0.000001))^2)/(2*$I$5)</f>
        <v>637.40376373300387</v>
      </c>
      <c r="R406">
        <f t="shared" ref="R406:R469" ca="1" si="198">((ABS(K406)*$D$6)/(MAX(((F406)+(G406)*(L406))*(L406),0.000001)*MAX(((((F406)+(G406)*(L406))*(L406))/MAX((F406)+2*(L406)*SQRT(1+(G406)^2),0.000001))^(2/3),0.000001)))^2</f>
        <v>2.0885473912370753E-2</v>
      </c>
      <c r="S406">
        <f t="shared" ref="S406:S469" ca="1" si="199">ABS(ABS(K406)/MAX(((F406)+(G406)*(L406))*(L406),0.000001))/SQRT($I$5*MAX((((F406)+(G406)*(L406))*(L406))/MAX((F406)+2*(G406)*(L406),0.000001),0.000001))</f>
        <v>2.3744041232103443</v>
      </c>
      <c r="T406">
        <f t="shared" ref="T406:T469" ca="1" si="200">((F406)*(L406)^2)/2+(G406)*(L406)^3/3+(ABS(K406)^2)/($I$5*MAX(((F406)+(G406)*(L406))*(L406),0.000001))</f>
        <v>47.056362971969662</v>
      </c>
      <c r="U406">
        <f t="shared" ca="1" si="190"/>
        <v>-2.0364588438496867E-2</v>
      </c>
      <c r="V406">
        <f t="shared" ca="1" si="191"/>
        <v>0</v>
      </c>
      <c r="W406">
        <f t="shared" ref="W406:W469" ca="1" si="201"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>7.6584340960986452</v>
      </c>
      <c r="X406">
        <f t="shared" ref="X406:X469" ca="1" si="202">((F406)+(G406)*(W406))*(W406)</f>
        <v>34.669731153038569</v>
      </c>
      <c r="Y406">
        <f t="shared" ref="Y406:Y469" ca="1" si="203">(((F406)+(G406)*(W406))*(W406))/MAX((F406)+2*(W406)*SQRT(1+(G406)^2),0.000001)</f>
        <v>1.7471256519770113</v>
      </c>
      <c r="Z406">
        <f t="shared" ref="Z406:Z469" ca="1" si="204">ABS(K406)/MAX(((F406)+(G406)*(W406))*(W406),0.000001)</f>
        <v>1.4416033334489697</v>
      </c>
      <c r="AA406">
        <f t="shared" ref="AA406:AA469" ca="1" si="205">E406+W406</f>
        <v>640.0924340960986</v>
      </c>
      <c r="AB406">
        <f t="shared" ref="AB406:AB469" ca="1" si="206">AA406+((ABS(K406)/MAX(((F406)+(G406)*(W406))*(W406),0.000001))^2)/(2*$I$5)</f>
        <v>640.19835765221535</v>
      </c>
      <c r="AC406">
        <f t="shared" ref="AC406:AC469" ca="1" si="207">((ABS(K406)*$D$6)/(MAX(((F406)+(G406)*(W406))*(W406),0.000001)*MAX(((((F406)+(G406)*(W406))*(W406))/MAX((F406)+2*(W406)*SQRT(1+(G406)^2),0.000001))^(2/3),0.000001)))^2</f>
        <v>2.2221594595452586E-4</v>
      </c>
      <c r="AD406">
        <f t="shared" ref="AD406:AD469" ca="1" si="208">ABS(ABS(K406)/MAX(((F406)+(G406)*(W406))*(W406),0.000001))/SQRT($I$5*MAX((((F406)+(G406)*(W406))*(W406))/MAX((F406)+2*(G406)*(W406),0.000001),0.000001))</f>
        <v>0.16631877762899022</v>
      </c>
      <c r="AE406">
        <f t="shared" ref="AE406:AE469" ca="1" si="209">((F406)*(W406)^2)/2+(G406)*(W406)^3/3+(ABS(K406)^2)/($I$5*MAX(((F406)+(G406)*(W406))*(W406),0.000001))</f>
        <v>140.10260800918695</v>
      </c>
      <c r="AF406">
        <f t="shared" ref="AF406:AF469" ca="1" si="210">IF($D$20=0,0,IFERROR(AB407+(((AC406+AC407)/2)*J407)+(IF(Z406&gt;Z407,$D$8*((Z406^2-Z407^2)/(2*$I$5)),$D$9*((Z407^2-Z406^2)/(2*$I$5)))+($D$10*(ABS(I407)/90)*(MAX(Z406^2,Z407^2)/(2*$I$5))))-AB406,0))</f>
        <v>8.5893701952954871E-4</v>
      </c>
      <c r="AG406">
        <f t="shared" ref="AG406:AG469" ca="1" si="211">IF($D$20=0,1,IFERROR(IF(ROUND(AD406,3)=1,1,IF(AND(ABS(AF406)&lt;$D$19,AD406&lt;1),1,0)),0))</f>
        <v>1</v>
      </c>
      <c r="AH406">
        <f ca="1"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+99)&gt;=IFERROR(AE406,-1E+99)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>7.6584340960986452</v>
      </c>
      <c r="AI406">
        <f t="shared" ref="AI406:AI469" ca="1" si="212">E406+AH406</f>
        <v>640.0924340960986</v>
      </c>
      <c r="AJ406">
        <f t="shared" ref="AJ406:AJ469" ca="1" si="213">AI406+((ABS(K406)/MAX(((F406)+(G406)*(AH406))*(AH406),0.000001))^2)/(2*$I$5)</f>
        <v>640.19835765221535</v>
      </c>
      <c r="AM406">
        <v>0</v>
      </c>
      <c r="AN406">
        <v>0</v>
      </c>
      <c r="AO406">
        <f t="shared" ref="AO406:AO469" si="214">AM406+AN406</f>
        <v>0</v>
      </c>
      <c r="AP406">
        <f t="shared" si="192"/>
        <v>0</v>
      </c>
      <c r="AQ406">
        <f t="shared" ref="AQ406:AQ469" ca="1" si="215">ABS(ABS(K406)/MAX(((F406)+(G406)*(AH406))*(AH406),0.000001))/SQRT($I$5*MAX((((F406)+(G406)*(AH406))*(AH406))/MAX((F406)+2*(G406)*(AH406),0.000001),0.000001))</f>
        <v>0.16631877762899022</v>
      </c>
      <c r="AR406" t="str">
        <f t="shared" ref="AR406:AR469" ca="1" si="216">IF(AQ406&lt;1,"Subcritical","Supercritical")</f>
        <v>Subcritical</v>
      </c>
      <c r="AS406">
        <f t="shared" ref="AS406:AS469" ca="1" si="217">((ABS(K406)*$D$6)/(MAX(((F406)+(G406)*(AH406))*(AH406),0.000001)*MAX(((((F406)+(G406)*(AH406))*(AH406))/MAX((F406)+2*(AH406)*SQRT(1+(G406)^2),0.000001))^(2/3),0.000001)))^2</f>
        <v>2.2221594595452586E-4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190</v>
      </c>
      <c r="I407">
        <v>0</v>
      </c>
      <c r="J407">
        <f t="shared" ref="J407:J470" si="218">B407-B406</f>
        <v>1.0000000000000284</v>
      </c>
      <c r="K407">
        <f t="shared" ref="K407:K470" ca="1" si="219">MAX(0,K406-AO406)</f>
        <v>49.98</v>
      </c>
      <c r="L407">
        <f t="shared" ref="L407:L470" ca="1" si="220"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>1.301360869684927</v>
      </c>
      <c r="M407">
        <f t="shared" ca="1" si="193"/>
        <v>5.8912606570636648</v>
      </c>
      <c r="N407">
        <f t="shared" ca="1" si="194"/>
        <v>0.82629601440579525</v>
      </c>
      <c r="O407">
        <f t="shared" ca="1" si="195"/>
        <v>8.4837529536354168</v>
      </c>
      <c r="P407">
        <f t="shared" ca="1" si="196"/>
        <v>633.73486086968489</v>
      </c>
      <c r="Q407">
        <f t="shared" ca="1" si="197"/>
        <v>637.40326373300388</v>
      </c>
      <c r="R407">
        <f t="shared" ca="1" si="198"/>
        <v>2.0885473912370753E-2</v>
      </c>
      <c r="S407">
        <f t="shared" ca="1" si="199"/>
        <v>2.3744041232103443</v>
      </c>
      <c r="T407">
        <f t="shared" ca="1" si="200"/>
        <v>47.056362971969662</v>
      </c>
      <c r="U407">
        <f t="shared" ref="U407:U470" ca="1" si="221">IF($D$20=0,0,IFERROR(Q406-(((R406+R407)/2)*J407)-(IF(O406&gt;O407,$D$8*((O406^2-O407^2)/(2*$I$5)),$D$9*((O407^2-O406^2)/(2*$I$5)))+($D$10*(ABS(I407)/90)*(MAX(O406^2,O407^2)/(2*$I$5))))-Q407,0))</f>
        <v>-2.0385473912369889E-2</v>
      </c>
      <c r="V407">
        <f t="shared" ref="V407:V470" ca="1" si="222">IF($D$20=0,1,IFERROR(IF(ROUND(S407,3)=1,1,IF(AND(ABS(U407)&lt;$D$19,S407&gt;1),1,0)),0))</f>
        <v>0</v>
      </c>
      <c r="W407">
        <f t="shared" ca="1" si="201"/>
        <v>7.6596036179415483</v>
      </c>
      <c r="X407">
        <f t="shared" ca="1" si="202"/>
        <v>34.675025578421391</v>
      </c>
      <c r="Y407">
        <f t="shared" ca="1" si="203"/>
        <v>1.7471865110693257</v>
      </c>
      <c r="Z407">
        <f t="shared" ca="1" si="204"/>
        <v>1.4413832193710923</v>
      </c>
      <c r="AA407">
        <f t="shared" ca="1" si="205"/>
        <v>640.09310361794155</v>
      </c>
      <c r="AB407">
        <f t="shared" ca="1" si="206"/>
        <v>640.19899483022925</v>
      </c>
      <c r="AC407">
        <f t="shared" ca="1" si="207"/>
        <v>2.2213777489102899E-4</v>
      </c>
      <c r="AD407">
        <f t="shared" ca="1" si="208"/>
        <v>0.16628068701205032</v>
      </c>
      <c r="AE407">
        <f t="shared" ca="1" si="209"/>
        <v>140.14203667555785</v>
      </c>
      <c r="AF407">
        <f t="shared" ca="1" si="210"/>
        <v>-2.7239117912358779E-4</v>
      </c>
      <c r="AG407">
        <f t="shared" ca="1" si="211"/>
        <v>1</v>
      </c>
      <c r="AH407">
        <f ca="1"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+99)&gt;=IFERROR(AE407,-1E+99)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>7.6596036179415483</v>
      </c>
      <c r="AI407">
        <f t="shared" ca="1" si="212"/>
        <v>640.09310361794155</v>
      </c>
      <c r="AJ407">
        <f t="shared" ca="1" si="213"/>
        <v>640.19899483022925</v>
      </c>
      <c r="AM407">
        <v>0</v>
      </c>
      <c r="AN407">
        <v>0</v>
      </c>
      <c r="AO407">
        <f t="shared" si="214"/>
        <v>0</v>
      </c>
      <c r="AP407">
        <f t="shared" ref="AP407:AP470" si="223">AP406+AO407</f>
        <v>0</v>
      </c>
      <c r="AQ407">
        <f t="shared" ca="1" si="215"/>
        <v>0.16628068701205032</v>
      </c>
      <c r="AR407" t="str">
        <f t="shared" ca="1" si="216"/>
        <v>Subcritical</v>
      </c>
      <c r="AS407">
        <f t="shared" ca="1" si="217"/>
        <v>2.2213777489102899E-4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190</v>
      </c>
      <c r="I408">
        <v>3.1E-2</v>
      </c>
      <c r="J408">
        <f t="shared" si="218"/>
        <v>1</v>
      </c>
      <c r="K408">
        <f t="shared" ca="1" si="219"/>
        <v>49.98</v>
      </c>
      <c r="L408">
        <f t="shared" ca="1" si="220"/>
        <v>1.301360869684927</v>
      </c>
      <c r="M408">
        <f t="shared" ca="1" si="193"/>
        <v>5.8912606570636648</v>
      </c>
      <c r="N408">
        <f t="shared" ca="1" si="194"/>
        <v>0.82629601440579525</v>
      </c>
      <c r="O408">
        <f t="shared" ca="1" si="195"/>
        <v>8.4837529536354168</v>
      </c>
      <c r="P408">
        <f t="shared" ca="1" si="196"/>
        <v>633.73436086968491</v>
      </c>
      <c r="Q408">
        <f t="shared" ca="1" si="197"/>
        <v>637.40276373300389</v>
      </c>
      <c r="R408">
        <f t="shared" ca="1" si="198"/>
        <v>2.0885473912370753E-2</v>
      </c>
      <c r="S408">
        <f t="shared" ca="1" si="199"/>
        <v>2.3744041232103443</v>
      </c>
      <c r="T408">
        <f t="shared" ca="1" si="200"/>
        <v>47.056362971969662</v>
      </c>
      <c r="U408">
        <f t="shared" ca="1" si="221"/>
        <v>-2.0575008060291111E-2</v>
      </c>
      <c r="V408">
        <f t="shared" ca="1" si="222"/>
        <v>0</v>
      </c>
      <c r="W408">
        <f t="shared" ca="1" si="201"/>
        <v>7.6596139753452634</v>
      </c>
      <c r="X408">
        <f t="shared" ca="1" si="202"/>
        <v>34.675072466388009</v>
      </c>
      <c r="Y408">
        <f t="shared" ca="1" si="203"/>
        <v>1.7471870499795166</v>
      </c>
      <c r="Z408">
        <f t="shared" ca="1" si="204"/>
        <v>1.4413812703188347</v>
      </c>
      <c r="AA408">
        <f t="shared" ca="1" si="205"/>
        <v>640.09261397534522</v>
      </c>
      <c r="AB408">
        <f t="shared" ca="1" si="206"/>
        <v>640.19850490125884</v>
      </c>
      <c r="AC408">
        <f t="shared" ca="1" si="207"/>
        <v>2.2213708278178828E-4</v>
      </c>
      <c r="AD408">
        <f t="shared" ca="1" si="208"/>
        <v>0.16628034974264705</v>
      </c>
      <c r="AE408">
        <f t="shared" ca="1" si="209"/>
        <v>140.1423858890056</v>
      </c>
      <c r="AF408">
        <f t="shared" ca="1" si="210"/>
        <v>1.039391355107E-3</v>
      </c>
      <c r="AG408">
        <f t="shared" ca="1" si="211"/>
        <v>0</v>
      </c>
      <c r="AH408">
        <f ca="1"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+99)&gt;=IFERROR(AE408,-1E+99)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>2.3161543751884444</v>
      </c>
      <c r="AI408">
        <f t="shared" ca="1" si="212"/>
        <v>634.74915437518848</v>
      </c>
      <c r="AJ408">
        <f t="shared" ca="1" si="213"/>
        <v>635.90723156278273</v>
      </c>
      <c r="AM408">
        <v>0</v>
      </c>
      <c r="AN408">
        <v>0</v>
      </c>
      <c r="AO408">
        <f t="shared" si="214"/>
        <v>0</v>
      </c>
      <c r="AP408">
        <f t="shared" si="223"/>
        <v>0</v>
      </c>
      <c r="AQ408">
        <f t="shared" ca="1" si="215"/>
        <v>1</v>
      </c>
      <c r="AR408" t="str">
        <f t="shared" ca="1" si="216"/>
        <v>Supercritical</v>
      </c>
      <c r="AS408">
        <f t="shared" ca="1" si="217"/>
        <v>4.2690571017238305E-3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190</v>
      </c>
      <c r="I409">
        <v>3.1E-2</v>
      </c>
      <c r="J409">
        <f t="shared" si="218"/>
        <v>1.0009999999999764</v>
      </c>
      <c r="K409">
        <f t="shared" ca="1" si="219"/>
        <v>49.98</v>
      </c>
      <c r="L409">
        <f t="shared" ca="1" si="220"/>
        <v>1.301360869684927</v>
      </c>
      <c r="M409">
        <f t="shared" ca="1" si="193"/>
        <v>5.8912606570636648</v>
      </c>
      <c r="N409">
        <f t="shared" ca="1" si="194"/>
        <v>0.82629601440579525</v>
      </c>
      <c r="O409">
        <f t="shared" ca="1" si="195"/>
        <v>8.4837529536354168</v>
      </c>
      <c r="P409">
        <f t="shared" ca="1" si="196"/>
        <v>633.73386086968492</v>
      </c>
      <c r="Q409">
        <f t="shared" ca="1" si="197"/>
        <v>637.40226373300391</v>
      </c>
      <c r="R409">
        <f t="shared" ca="1" si="198"/>
        <v>2.0885473912370753E-2</v>
      </c>
      <c r="S409">
        <f t="shared" ca="1" si="199"/>
        <v>2.3744041232103443</v>
      </c>
      <c r="T409">
        <f t="shared" ca="1" si="200"/>
        <v>47.056362971969662</v>
      </c>
      <c r="U409">
        <f t="shared" ca="1" si="221"/>
        <v>-2.0595893534164134E-2</v>
      </c>
      <c r="V409">
        <f t="shared" ca="1" si="222"/>
        <v>0</v>
      </c>
      <c r="W409">
        <f t="shared" ca="1" si="201"/>
        <v>7.6609656000006225</v>
      </c>
      <c r="X409">
        <f t="shared" ca="1" si="202"/>
        <v>34.68119127120282</v>
      </c>
      <c r="Y409">
        <f t="shared" ca="1" si="203"/>
        <v>1.7472573672480987</v>
      </c>
      <c r="Z409">
        <f t="shared" ca="1" si="204"/>
        <v>1.4411269673282645</v>
      </c>
      <c r="AA409">
        <f t="shared" ca="1" si="205"/>
        <v>640.09346560000063</v>
      </c>
      <c r="AB409">
        <f t="shared" ca="1" si="206"/>
        <v>640.19931916452458</v>
      </c>
      <c r="AC409">
        <f t="shared" ca="1" si="207"/>
        <v>2.2204679097350734E-4</v>
      </c>
      <c r="AD409">
        <f t="shared" ca="1" si="208"/>
        <v>0.16623634640440879</v>
      </c>
      <c r="AE409">
        <f t="shared" ca="1" si="209"/>
        <v>140.18796208385382</v>
      </c>
      <c r="AF409">
        <f t="shared" ca="1" si="210"/>
        <v>-2.7795320897894271E-4</v>
      </c>
      <c r="AG409">
        <f t="shared" ca="1" si="211"/>
        <v>1</v>
      </c>
      <c r="AH409">
        <f ca="1"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+99)&gt;=IFERROR(AE409,-1E+99)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>7.6609656000006225</v>
      </c>
      <c r="AI409">
        <f t="shared" ca="1" si="212"/>
        <v>640.09346560000063</v>
      </c>
      <c r="AJ409">
        <f t="shared" ca="1" si="213"/>
        <v>640.19931916452458</v>
      </c>
      <c r="AM409">
        <v>0</v>
      </c>
      <c r="AN409">
        <v>0</v>
      </c>
      <c r="AO409">
        <f t="shared" si="214"/>
        <v>0</v>
      </c>
      <c r="AP409">
        <f t="shared" si="223"/>
        <v>0</v>
      </c>
      <c r="AQ409">
        <f t="shared" ca="1" si="215"/>
        <v>0.16623634640440879</v>
      </c>
      <c r="AR409" t="str">
        <f t="shared" ca="1" si="216"/>
        <v>Subcritical</v>
      </c>
      <c r="AS409">
        <f t="shared" ca="1" si="217"/>
        <v>2.2204679097350734E-4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190</v>
      </c>
      <c r="I410">
        <v>0</v>
      </c>
      <c r="J410">
        <f t="shared" si="218"/>
        <v>1</v>
      </c>
      <c r="K410">
        <f t="shared" ca="1" si="219"/>
        <v>49.98</v>
      </c>
      <c r="L410">
        <f t="shared" ca="1" si="220"/>
        <v>1.301360869684927</v>
      </c>
      <c r="M410">
        <f t="shared" ca="1" si="193"/>
        <v>5.8912606570636648</v>
      </c>
      <c r="N410">
        <f t="shared" ca="1" si="194"/>
        <v>0.82629601440579525</v>
      </c>
      <c r="O410">
        <f t="shared" ca="1" si="195"/>
        <v>8.4837529536354168</v>
      </c>
      <c r="P410">
        <f t="shared" ca="1" si="196"/>
        <v>633.73336086968493</v>
      </c>
      <c r="Q410">
        <f t="shared" ca="1" si="197"/>
        <v>637.40176373300392</v>
      </c>
      <c r="R410">
        <f t="shared" ca="1" si="198"/>
        <v>2.0885473912370753E-2</v>
      </c>
      <c r="S410">
        <f t="shared" ca="1" si="199"/>
        <v>2.3744041232103443</v>
      </c>
      <c r="T410">
        <f t="shared" ca="1" si="200"/>
        <v>47.056362971969662</v>
      </c>
      <c r="U410">
        <f t="shared" ca="1" si="221"/>
        <v>-2.0385473912369889E-2</v>
      </c>
      <c r="V410">
        <f t="shared" ca="1" si="222"/>
        <v>0</v>
      </c>
      <c r="W410">
        <f t="shared" ca="1" si="201"/>
        <v>7.6609797976359593</v>
      </c>
      <c r="X410">
        <f t="shared" ca="1" si="202"/>
        <v>34.68125554389799</v>
      </c>
      <c r="Y410">
        <f t="shared" ca="1" si="203"/>
        <v>1.7472581057678795</v>
      </c>
      <c r="Z410">
        <f t="shared" ca="1" si="204"/>
        <v>1.4411242965739097</v>
      </c>
      <c r="AA410">
        <f t="shared" ca="1" si="205"/>
        <v>640.09297979763596</v>
      </c>
      <c r="AB410">
        <f t="shared" ca="1" si="206"/>
        <v>640.19883296981618</v>
      </c>
      <c r="AC410">
        <f t="shared" ca="1" si="207"/>
        <v>2.2204584282494718E-4</v>
      </c>
      <c r="AD410">
        <f t="shared" ca="1" si="208"/>
        <v>0.16623588429081598</v>
      </c>
      <c r="AE410">
        <f t="shared" ca="1" si="209"/>
        <v>140.18844086825422</v>
      </c>
      <c r="AF410">
        <f t="shared" ca="1" si="210"/>
        <v>1.4255923790642555E-3</v>
      </c>
      <c r="AG410">
        <f t="shared" ca="1" si="211"/>
        <v>0</v>
      </c>
      <c r="AH410">
        <f ca="1"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+99)&gt;=IFERROR(AE410,-1E+99)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>2.3161543751884444</v>
      </c>
      <c r="AI410">
        <f t="shared" ca="1" si="212"/>
        <v>634.74815437518851</v>
      </c>
      <c r="AJ410">
        <f t="shared" ca="1" si="213"/>
        <v>635.90623156278275</v>
      </c>
      <c r="AM410">
        <v>0</v>
      </c>
      <c r="AN410">
        <v>0</v>
      </c>
      <c r="AO410">
        <f t="shared" si="214"/>
        <v>0</v>
      </c>
      <c r="AP410">
        <f t="shared" si="223"/>
        <v>0</v>
      </c>
      <c r="AQ410">
        <f t="shared" ca="1" si="215"/>
        <v>1</v>
      </c>
      <c r="AR410" t="str">
        <f t="shared" ca="1" si="216"/>
        <v>Supercritical</v>
      </c>
      <c r="AS410">
        <f t="shared" ca="1" si="217"/>
        <v>4.2690571017238305E-3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190</v>
      </c>
      <c r="I411">
        <v>0</v>
      </c>
      <c r="J411">
        <f t="shared" si="218"/>
        <v>1</v>
      </c>
      <c r="K411">
        <f t="shared" ca="1" si="219"/>
        <v>49.98</v>
      </c>
      <c r="L411">
        <f t="shared" ca="1" si="220"/>
        <v>1.301360869684927</v>
      </c>
      <c r="M411">
        <f t="shared" ca="1" si="193"/>
        <v>5.8912606570636648</v>
      </c>
      <c r="N411">
        <f t="shared" ca="1" si="194"/>
        <v>0.82629601440579525</v>
      </c>
      <c r="O411">
        <f t="shared" ca="1" si="195"/>
        <v>8.4837529536354168</v>
      </c>
      <c r="P411">
        <f t="shared" ca="1" si="196"/>
        <v>633.73286086968494</v>
      </c>
      <c r="Q411">
        <f t="shared" ca="1" si="197"/>
        <v>637.40126373300393</v>
      </c>
      <c r="R411">
        <f t="shared" ca="1" si="198"/>
        <v>2.0885473912370753E-2</v>
      </c>
      <c r="S411">
        <f t="shared" ca="1" si="199"/>
        <v>2.3744041232103443</v>
      </c>
      <c r="T411">
        <f t="shared" ca="1" si="200"/>
        <v>47.056362971969662</v>
      </c>
      <c r="U411">
        <f t="shared" ca="1" si="221"/>
        <v>-2.0385473912369889E-2</v>
      </c>
      <c r="V411">
        <f t="shared" ca="1" si="222"/>
        <v>0</v>
      </c>
      <c r="W411">
        <f t="shared" ca="1" si="201"/>
        <v>7.6627371983428736</v>
      </c>
      <c r="X411">
        <f t="shared" ca="1" si="202"/>
        <v>34.689211296898186</v>
      </c>
      <c r="Y411">
        <f t="shared" ca="1" si="203"/>
        <v>1.7473495043363132</v>
      </c>
      <c r="Z411">
        <f t="shared" ca="1" si="204"/>
        <v>1.4407937837568845</v>
      </c>
      <c r="AA411">
        <f t="shared" ca="1" si="205"/>
        <v>640.09423719834285</v>
      </c>
      <c r="AB411">
        <f t="shared" ca="1" si="206"/>
        <v>640.20004182256878</v>
      </c>
      <c r="AC411">
        <f t="shared" ca="1" si="207"/>
        <v>2.2192852603730996E-4</v>
      </c>
      <c r="AD411">
        <f t="shared" ca="1" si="208"/>
        <v>0.16617869983399514</v>
      </c>
      <c r="AE411">
        <f t="shared" ca="1" si="209"/>
        <v>140.24771282488226</v>
      </c>
      <c r="AF411">
        <f t="shared" ca="1" si="210"/>
        <v>-2.7807147398561938E-4</v>
      </c>
      <c r="AG411">
        <f t="shared" ca="1" si="211"/>
        <v>1</v>
      </c>
      <c r="AH411">
        <f ca="1"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+99)&gt;=IFERROR(AE411,-1E+99)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>7.6627371983428736</v>
      </c>
      <c r="AI411">
        <f t="shared" ca="1" si="212"/>
        <v>640.09423719834285</v>
      </c>
      <c r="AJ411">
        <f t="shared" ca="1" si="213"/>
        <v>640.20004182256878</v>
      </c>
      <c r="AM411">
        <v>0</v>
      </c>
      <c r="AN411">
        <v>0</v>
      </c>
      <c r="AO411">
        <f t="shared" si="214"/>
        <v>0</v>
      </c>
      <c r="AP411">
        <f t="shared" si="223"/>
        <v>0</v>
      </c>
      <c r="AQ411">
        <f t="shared" ca="1" si="215"/>
        <v>0.16617869983399514</v>
      </c>
      <c r="AR411" t="str">
        <f t="shared" ca="1" si="216"/>
        <v>Subcritical</v>
      </c>
      <c r="AS411">
        <f t="shared" ca="1" si="217"/>
        <v>2.2192852603730996E-4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190</v>
      </c>
      <c r="I412">
        <v>0</v>
      </c>
      <c r="J412">
        <f t="shared" si="218"/>
        <v>1</v>
      </c>
      <c r="K412">
        <f t="shared" ca="1" si="219"/>
        <v>49.98</v>
      </c>
      <c r="L412">
        <f t="shared" ca="1" si="220"/>
        <v>1.301360869684927</v>
      </c>
      <c r="M412">
        <f t="shared" ca="1" si="193"/>
        <v>5.8912606570636648</v>
      </c>
      <c r="N412">
        <f t="shared" ca="1" si="194"/>
        <v>0.82629601440579525</v>
      </c>
      <c r="O412">
        <f t="shared" ca="1" si="195"/>
        <v>8.4837529536354168</v>
      </c>
      <c r="P412">
        <f t="shared" ca="1" si="196"/>
        <v>633.73236086968495</v>
      </c>
      <c r="Q412">
        <f t="shared" ca="1" si="197"/>
        <v>637.40076373300394</v>
      </c>
      <c r="R412">
        <f t="shared" ca="1" si="198"/>
        <v>2.0885473912370753E-2</v>
      </c>
      <c r="S412">
        <f t="shared" ca="1" si="199"/>
        <v>2.3744041232103443</v>
      </c>
      <c r="T412">
        <f t="shared" ca="1" si="200"/>
        <v>47.056362971969662</v>
      </c>
      <c r="U412">
        <f t="shared" ca="1" si="221"/>
        <v>-2.0385473912369889E-2</v>
      </c>
      <c r="V412">
        <f t="shared" ca="1" si="222"/>
        <v>0</v>
      </c>
      <c r="W412">
        <f t="shared" ca="1" si="201"/>
        <v>7.6627574619478649</v>
      </c>
      <c r="X412">
        <f t="shared" ca="1" si="202"/>
        <v>34.689303030237987</v>
      </c>
      <c r="Y412">
        <f t="shared" ca="1" si="203"/>
        <v>1.7473505580133715</v>
      </c>
      <c r="Z412">
        <f t="shared" ca="1" si="204"/>
        <v>1.4407899736824752</v>
      </c>
      <c r="AA412">
        <f t="shared" ca="1" si="205"/>
        <v>640.09375746194792</v>
      </c>
      <c r="AB412">
        <f t="shared" ca="1" si="206"/>
        <v>640.19956152658926</v>
      </c>
      <c r="AC412">
        <f t="shared" ca="1" si="207"/>
        <v>2.2192717385740668E-4</v>
      </c>
      <c r="AD412">
        <f t="shared" ca="1" si="208"/>
        <v>0.16617804066319619</v>
      </c>
      <c r="AE412">
        <f t="shared" ca="1" si="209"/>
        <v>140.2483963427151</v>
      </c>
      <c r="AF412">
        <f t="shared" ca="1" si="210"/>
        <v>2.032368278719332E-3</v>
      </c>
      <c r="AG412">
        <f t="shared" ca="1" si="211"/>
        <v>0</v>
      </c>
      <c r="AH412">
        <f ca="1"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+99)&gt;=IFERROR(AE412,-1E+99)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>2.3161543751884444</v>
      </c>
      <c r="AI412">
        <f t="shared" ca="1" si="212"/>
        <v>634.74715437518853</v>
      </c>
      <c r="AJ412">
        <f t="shared" ca="1" si="213"/>
        <v>635.90523156278277</v>
      </c>
      <c r="AM412">
        <v>0</v>
      </c>
      <c r="AN412">
        <v>0</v>
      </c>
      <c r="AO412">
        <f t="shared" si="214"/>
        <v>0</v>
      </c>
      <c r="AP412">
        <f t="shared" si="223"/>
        <v>0</v>
      </c>
      <c r="AQ412">
        <f t="shared" ca="1" si="215"/>
        <v>1</v>
      </c>
      <c r="AR412" t="str">
        <f t="shared" ca="1" si="216"/>
        <v>Supercritical</v>
      </c>
      <c r="AS412">
        <f t="shared" ca="1" si="217"/>
        <v>4.2690571017238305E-3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190</v>
      </c>
      <c r="I413">
        <v>0</v>
      </c>
      <c r="J413">
        <f t="shared" si="218"/>
        <v>1</v>
      </c>
      <c r="K413">
        <f t="shared" ca="1" si="219"/>
        <v>49.98</v>
      </c>
      <c r="L413">
        <f t="shared" ca="1" si="220"/>
        <v>1.301360869684927</v>
      </c>
      <c r="M413">
        <f t="shared" ca="1" si="193"/>
        <v>5.8912606570636648</v>
      </c>
      <c r="N413">
        <f t="shared" ca="1" si="194"/>
        <v>0.82629601440579525</v>
      </c>
      <c r="O413">
        <f t="shared" ca="1" si="195"/>
        <v>8.4837529536354168</v>
      </c>
      <c r="P413">
        <f t="shared" ca="1" si="196"/>
        <v>633.73186086968497</v>
      </c>
      <c r="Q413">
        <f t="shared" ca="1" si="197"/>
        <v>637.40026373300395</v>
      </c>
      <c r="R413">
        <f t="shared" ca="1" si="198"/>
        <v>2.0885473912370753E-2</v>
      </c>
      <c r="S413">
        <f t="shared" ca="1" si="199"/>
        <v>2.3744041232103443</v>
      </c>
      <c r="T413">
        <f t="shared" ca="1" si="200"/>
        <v>47.056362971969662</v>
      </c>
      <c r="U413">
        <f t="shared" ca="1" si="221"/>
        <v>-2.0385473912369889E-2</v>
      </c>
      <c r="V413">
        <f t="shared" ca="1" si="222"/>
        <v>0</v>
      </c>
      <c r="W413">
        <f t="shared" ca="1" si="201"/>
        <v>7.6651399177291148</v>
      </c>
      <c r="X413">
        <f t="shared" ca="1" si="202"/>
        <v>34.700088407559704</v>
      </c>
      <c r="Y413">
        <f t="shared" ca="1" si="203"/>
        <v>1.7474744121597843</v>
      </c>
      <c r="Z413">
        <f t="shared" ca="1" si="204"/>
        <v>1.4403421516675858</v>
      </c>
      <c r="AA413">
        <f t="shared" ca="1" si="205"/>
        <v>640.09563991772916</v>
      </c>
      <c r="AB413">
        <f t="shared" ca="1" si="206"/>
        <v>640.20137822118841</v>
      </c>
      <c r="AC413">
        <f t="shared" ca="1" si="207"/>
        <v>2.2176827866462215E-4</v>
      </c>
      <c r="AD413">
        <f t="shared" ca="1" si="208"/>
        <v>0.16610057024406791</v>
      </c>
      <c r="AE413">
        <f t="shared" ca="1" si="209"/>
        <v>140.32877335696003</v>
      </c>
      <c r="AF413">
        <f t="shared" ca="1" si="210"/>
        <v>-2.7823172138141672E-4</v>
      </c>
      <c r="AG413">
        <f t="shared" ca="1" si="211"/>
        <v>1</v>
      </c>
      <c r="AH413">
        <f ca="1"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+99)&gt;=IFERROR(AE413,-1E+99)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>7.6651399177291148</v>
      </c>
      <c r="AI413">
        <f t="shared" ca="1" si="212"/>
        <v>640.09563991772916</v>
      </c>
      <c r="AJ413">
        <f t="shared" ca="1" si="213"/>
        <v>640.20137822118841</v>
      </c>
      <c r="AM413">
        <v>0</v>
      </c>
      <c r="AN413">
        <v>0</v>
      </c>
      <c r="AO413">
        <f t="shared" si="214"/>
        <v>0</v>
      </c>
      <c r="AP413">
        <f t="shared" si="223"/>
        <v>0</v>
      </c>
      <c r="AQ413">
        <f t="shared" ca="1" si="215"/>
        <v>0.16610057024406791</v>
      </c>
      <c r="AR413" t="str">
        <f t="shared" ca="1" si="216"/>
        <v>Subcritical</v>
      </c>
      <c r="AS413">
        <f t="shared" ca="1" si="217"/>
        <v>2.2176827866462215E-4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190</v>
      </c>
      <c r="I414">
        <v>0</v>
      </c>
      <c r="J414">
        <f t="shared" si="218"/>
        <v>1</v>
      </c>
      <c r="K414">
        <f t="shared" ca="1" si="219"/>
        <v>49.98</v>
      </c>
      <c r="L414">
        <f t="shared" ca="1" si="220"/>
        <v>1.301360869684927</v>
      </c>
      <c r="M414">
        <f t="shared" ca="1" si="193"/>
        <v>5.8912606570636648</v>
      </c>
      <c r="N414">
        <f t="shared" ca="1" si="194"/>
        <v>0.82629601440579525</v>
      </c>
      <c r="O414">
        <f t="shared" ca="1" si="195"/>
        <v>8.4837529536354168</v>
      </c>
      <c r="P414">
        <f t="shared" ca="1" si="196"/>
        <v>633.73136086968486</v>
      </c>
      <c r="Q414">
        <f t="shared" ca="1" si="197"/>
        <v>637.39976373300385</v>
      </c>
      <c r="R414">
        <f t="shared" ca="1" si="198"/>
        <v>2.0885473912370753E-2</v>
      </c>
      <c r="S414">
        <f t="shared" ca="1" si="199"/>
        <v>2.3744041232103443</v>
      </c>
      <c r="T414">
        <f t="shared" ca="1" si="200"/>
        <v>47.056362971969662</v>
      </c>
      <c r="U414">
        <f t="shared" ca="1" si="221"/>
        <v>-2.0385473912256202E-2</v>
      </c>
      <c r="V414">
        <f t="shared" ca="1" si="222"/>
        <v>0</v>
      </c>
      <c r="W414">
        <f t="shared" ca="1" si="201"/>
        <v>7.6651663528665441</v>
      </c>
      <c r="X414">
        <f t="shared" ca="1" si="202"/>
        <v>34.700208079426844</v>
      </c>
      <c r="Y414">
        <f t="shared" ca="1" si="203"/>
        <v>1.7474757860811996</v>
      </c>
      <c r="Z414">
        <f t="shared" ca="1" si="204"/>
        <v>1.4403371843073263</v>
      </c>
      <c r="AA414">
        <f t="shared" ca="1" si="205"/>
        <v>640.0951663528665</v>
      </c>
      <c r="AB414">
        <f t="shared" ca="1" si="206"/>
        <v>640.2009039269999</v>
      </c>
      <c r="AC414">
        <f t="shared" ca="1" si="207"/>
        <v>2.217665165465072E-4</v>
      </c>
      <c r="AD414">
        <f t="shared" ca="1" si="208"/>
        <v>0.16609971098921025</v>
      </c>
      <c r="AE414">
        <f t="shared" ca="1" si="209"/>
        <v>140.32966535243455</v>
      </c>
      <c r="AF414">
        <f t="shared" ca="1" si="210"/>
        <v>2.6456144048552233E-3</v>
      </c>
      <c r="AG414">
        <f t="shared" ca="1" si="211"/>
        <v>0</v>
      </c>
      <c r="AH414">
        <f ca="1"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+99)&gt;=IFERROR(AE414,-1E+99)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>2.3161543751884444</v>
      </c>
      <c r="AI414">
        <f t="shared" ca="1" si="212"/>
        <v>634.74615437518844</v>
      </c>
      <c r="AJ414">
        <f t="shared" ca="1" si="213"/>
        <v>635.90423156278268</v>
      </c>
      <c r="AM414">
        <v>0</v>
      </c>
      <c r="AN414">
        <v>0</v>
      </c>
      <c r="AO414">
        <f t="shared" si="214"/>
        <v>0</v>
      </c>
      <c r="AP414">
        <f t="shared" si="223"/>
        <v>0</v>
      </c>
      <c r="AQ414">
        <f t="shared" ca="1" si="215"/>
        <v>1</v>
      </c>
      <c r="AR414" t="str">
        <f t="shared" ca="1" si="216"/>
        <v>Supercritical</v>
      </c>
      <c r="AS414">
        <f t="shared" ca="1" si="217"/>
        <v>4.2690571017238305E-3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190</v>
      </c>
      <c r="I415">
        <v>0</v>
      </c>
      <c r="J415">
        <f t="shared" si="218"/>
        <v>0.99900000000002365</v>
      </c>
      <c r="K415">
        <f t="shared" ca="1" si="219"/>
        <v>49.98</v>
      </c>
      <c r="L415">
        <f t="shared" ca="1" si="220"/>
        <v>1.301360869684927</v>
      </c>
      <c r="M415">
        <f t="shared" ca="1" si="193"/>
        <v>5.8912606570636648</v>
      </c>
      <c r="N415">
        <f t="shared" ca="1" si="194"/>
        <v>0.82629601440579525</v>
      </c>
      <c r="O415">
        <f t="shared" ca="1" si="195"/>
        <v>8.4837529536354168</v>
      </c>
      <c r="P415">
        <f t="shared" ca="1" si="196"/>
        <v>633.73086086968488</v>
      </c>
      <c r="Q415">
        <f t="shared" ca="1" si="197"/>
        <v>637.39926373300386</v>
      </c>
      <c r="R415">
        <f t="shared" ca="1" si="198"/>
        <v>2.0885473912370753E-2</v>
      </c>
      <c r="S415">
        <f t="shared" ca="1" si="199"/>
        <v>2.3744041232103443</v>
      </c>
      <c r="T415">
        <f t="shared" ca="1" si="200"/>
        <v>47.056362971969662</v>
      </c>
      <c r="U415">
        <f t="shared" ca="1" si="221"/>
        <v>-2.0364588438496867E-2</v>
      </c>
      <c r="V415">
        <f t="shared" ca="1" si="222"/>
        <v>0</v>
      </c>
      <c r="W415">
        <f t="shared" ca="1" si="201"/>
        <v>7.6681765967483777</v>
      </c>
      <c r="X415">
        <f t="shared" ca="1" si="202"/>
        <v>34.713835453479909</v>
      </c>
      <c r="Y415">
        <f t="shared" ca="1" si="203"/>
        <v>1.7476321905631313</v>
      </c>
      <c r="Z415">
        <f t="shared" ca="1" si="204"/>
        <v>1.4397717609446616</v>
      </c>
      <c r="AA415">
        <f t="shared" ca="1" si="205"/>
        <v>640.09767659674833</v>
      </c>
      <c r="AB415">
        <f t="shared" ca="1" si="206"/>
        <v>640.20333116981737</v>
      </c>
      <c r="AC415">
        <f t="shared" ca="1" si="207"/>
        <v>2.2156599446294874E-4</v>
      </c>
      <c r="AD415">
        <f t="shared" ca="1" si="208"/>
        <v>0.16600191363957975</v>
      </c>
      <c r="AE415">
        <f t="shared" ca="1" si="209"/>
        <v>140.4312612327239</v>
      </c>
      <c r="AF415">
        <f t="shared" ca="1" si="210"/>
        <v>-2.7843400550864317E-4</v>
      </c>
      <c r="AG415">
        <f t="shared" ca="1" si="211"/>
        <v>1</v>
      </c>
      <c r="AH415">
        <f ca="1"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+99)&gt;=IFERROR(AE415,-1E+99)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>7.6681765967483777</v>
      </c>
      <c r="AI415">
        <f t="shared" ca="1" si="212"/>
        <v>640.09767659674833</v>
      </c>
      <c r="AJ415">
        <f t="shared" ca="1" si="213"/>
        <v>640.20333116981737</v>
      </c>
      <c r="AM415">
        <v>0</v>
      </c>
      <c r="AN415">
        <v>0</v>
      </c>
      <c r="AO415">
        <f t="shared" si="214"/>
        <v>0</v>
      </c>
      <c r="AP415">
        <f t="shared" si="223"/>
        <v>0</v>
      </c>
      <c r="AQ415">
        <f t="shared" ca="1" si="215"/>
        <v>0.16600191363957975</v>
      </c>
      <c r="AR415" t="str">
        <f t="shared" ca="1" si="216"/>
        <v>Subcritical</v>
      </c>
      <c r="AS415">
        <f t="shared" ca="1" si="217"/>
        <v>2.2156599446294874E-4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190</v>
      </c>
      <c r="I416">
        <v>0</v>
      </c>
      <c r="J416">
        <f t="shared" si="218"/>
        <v>1</v>
      </c>
      <c r="K416">
        <f t="shared" ca="1" si="219"/>
        <v>49.98</v>
      </c>
      <c r="L416">
        <f t="shared" ca="1" si="220"/>
        <v>1.301360869684927</v>
      </c>
      <c r="M416">
        <f t="shared" ca="1" si="193"/>
        <v>5.8912606570636648</v>
      </c>
      <c r="N416">
        <f t="shared" ca="1" si="194"/>
        <v>0.82629601440579525</v>
      </c>
      <c r="O416">
        <f t="shared" ca="1" si="195"/>
        <v>8.4837529536354168</v>
      </c>
      <c r="P416">
        <f t="shared" ca="1" si="196"/>
        <v>633.73036086968489</v>
      </c>
      <c r="Q416">
        <f t="shared" ca="1" si="197"/>
        <v>637.39876373300388</v>
      </c>
      <c r="R416">
        <f t="shared" ca="1" si="198"/>
        <v>2.0885473912370753E-2</v>
      </c>
      <c r="S416">
        <f t="shared" ca="1" si="199"/>
        <v>2.3744041232103443</v>
      </c>
      <c r="T416">
        <f t="shared" ca="1" si="200"/>
        <v>47.056362971969662</v>
      </c>
      <c r="U416">
        <f t="shared" ca="1" si="221"/>
        <v>-2.0385473912369889E-2</v>
      </c>
      <c r="V416">
        <f t="shared" ca="1" si="222"/>
        <v>0</v>
      </c>
      <c r="W416">
        <f t="shared" ca="1" si="201"/>
        <v>7.6682050667826145</v>
      </c>
      <c r="X416">
        <f t="shared" ca="1" si="202"/>
        <v>34.713964337324896</v>
      </c>
      <c r="Y416">
        <f t="shared" ca="1" si="203"/>
        <v>1.7476336693398469</v>
      </c>
      <c r="Z416">
        <f t="shared" ca="1" si="204"/>
        <v>1.4397664154497292</v>
      </c>
      <c r="AA416">
        <f t="shared" ca="1" si="205"/>
        <v>640.09720506678264</v>
      </c>
      <c r="AB416">
        <f t="shared" ca="1" si="206"/>
        <v>640.20285885531769</v>
      </c>
      <c r="AC416">
        <f t="shared" ca="1" si="207"/>
        <v>2.2156409926150011E-4</v>
      </c>
      <c r="AD416">
        <f t="shared" ca="1" si="208"/>
        <v>0.166000989158087</v>
      </c>
      <c r="AE416">
        <f t="shared" ca="1" si="209"/>
        <v>140.4322223044083</v>
      </c>
      <c r="AF416">
        <f t="shared" ca="1" si="210"/>
        <v>2.8414990817964281E-3</v>
      </c>
      <c r="AG416">
        <f t="shared" ca="1" si="211"/>
        <v>0</v>
      </c>
      <c r="AH416">
        <f ca="1"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+99)&gt;=IFERROR(AE416,-1E+99)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>2.3161543751884444</v>
      </c>
      <c r="AI416">
        <f t="shared" ca="1" si="212"/>
        <v>634.74515437518846</v>
      </c>
      <c r="AJ416">
        <f t="shared" ca="1" si="213"/>
        <v>635.90323156278271</v>
      </c>
      <c r="AM416">
        <v>0</v>
      </c>
      <c r="AN416">
        <v>0</v>
      </c>
      <c r="AO416">
        <f t="shared" si="214"/>
        <v>0</v>
      </c>
      <c r="AP416">
        <f t="shared" si="223"/>
        <v>0</v>
      </c>
      <c r="AQ416">
        <f t="shared" ca="1" si="215"/>
        <v>1</v>
      </c>
      <c r="AR416" t="str">
        <f t="shared" ca="1" si="216"/>
        <v>Supercritical</v>
      </c>
      <c r="AS416">
        <f t="shared" ca="1" si="217"/>
        <v>4.2690571017238305E-3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190</v>
      </c>
      <c r="I417">
        <v>0</v>
      </c>
      <c r="J417">
        <f t="shared" si="218"/>
        <v>1</v>
      </c>
      <c r="K417">
        <f t="shared" ca="1" si="219"/>
        <v>49.98</v>
      </c>
      <c r="L417">
        <f t="shared" ca="1" si="220"/>
        <v>1.301360869684927</v>
      </c>
      <c r="M417">
        <f t="shared" ca="1" si="193"/>
        <v>5.8912606570636648</v>
      </c>
      <c r="N417">
        <f t="shared" ca="1" si="194"/>
        <v>0.82629601440579525</v>
      </c>
      <c r="O417">
        <f t="shared" ca="1" si="195"/>
        <v>8.4837529536354168</v>
      </c>
      <c r="P417">
        <f t="shared" ca="1" si="196"/>
        <v>633.7298608696849</v>
      </c>
      <c r="Q417">
        <f t="shared" ca="1" si="197"/>
        <v>637.39826373300389</v>
      </c>
      <c r="R417">
        <f t="shared" ca="1" si="198"/>
        <v>2.0885473912370753E-2</v>
      </c>
      <c r="S417">
        <f t="shared" ca="1" si="199"/>
        <v>2.3744041232103443</v>
      </c>
      <c r="T417">
        <f t="shared" ca="1" si="200"/>
        <v>47.056362971969662</v>
      </c>
      <c r="U417">
        <f t="shared" ca="1" si="221"/>
        <v>-2.0385473912369889E-2</v>
      </c>
      <c r="V417">
        <f t="shared" ca="1" si="222"/>
        <v>0</v>
      </c>
      <c r="W417">
        <f t="shared" ca="1" si="201"/>
        <v>7.6714091819192083</v>
      </c>
      <c r="X417">
        <f t="shared" ca="1" si="202"/>
        <v>34.728469366548254</v>
      </c>
      <c r="Y417">
        <f t="shared" ca="1" si="203"/>
        <v>1.747800041783546</v>
      </c>
      <c r="Z417">
        <f t="shared" ca="1" si="204"/>
        <v>1.4391650686494861</v>
      </c>
      <c r="AA417">
        <f t="shared" ca="1" si="205"/>
        <v>640.0999091819192</v>
      </c>
      <c r="AB417">
        <f t="shared" ca="1" si="206"/>
        <v>640.205474732114</v>
      </c>
      <c r="AC417">
        <f t="shared" ca="1" si="207"/>
        <v>2.2135095981755677E-4</v>
      </c>
      <c r="AD417">
        <f t="shared" ca="1" si="208"/>
        <v>0.16589699964441806</v>
      </c>
      <c r="AE417">
        <f t="shared" ca="1" si="209"/>
        <v>140.54040933847111</v>
      </c>
      <c r="AF417">
        <f t="shared" ca="1" si="210"/>
        <v>-2.7864904018315428E-4</v>
      </c>
      <c r="AG417">
        <f t="shared" ca="1" si="211"/>
        <v>1</v>
      </c>
      <c r="AH417">
        <f ca="1"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+99)&gt;=IFERROR(AE417,-1E+99)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>7.6714091819192083</v>
      </c>
      <c r="AI417">
        <f t="shared" ca="1" si="212"/>
        <v>640.0999091819192</v>
      </c>
      <c r="AJ417">
        <f t="shared" ca="1" si="213"/>
        <v>640.205474732114</v>
      </c>
      <c r="AM417">
        <v>0</v>
      </c>
      <c r="AN417">
        <v>0</v>
      </c>
      <c r="AO417">
        <f t="shared" si="214"/>
        <v>0</v>
      </c>
      <c r="AP417">
        <f t="shared" si="223"/>
        <v>0</v>
      </c>
      <c r="AQ417">
        <f t="shared" ca="1" si="215"/>
        <v>0.16589699964441806</v>
      </c>
      <c r="AR417" t="str">
        <f t="shared" ca="1" si="216"/>
        <v>Subcritical</v>
      </c>
      <c r="AS417">
        <f t="shared" ca="1" si="217"/>
        <v>2.2135095981755677E-4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190</v>
      </c>
      <c r="I418">
        <v>0</v>
      </c>
      <c r="J418">
        <f t="shared" si="218"/>
        <v>1</v>
      </c>
      <c r="K418">
        <f t="shared" ca="1" si="219"/>
        <v>49.98</v>
      </c>
      <c r="L418">
        <f t="shared" ca="1" si="220"/>
        <v>1.301360869684927</v>
      </c>
      <c r="M418">
        <f t="shared" ca="1" si="193"/>
        <v>5.8912606570636648</v>
      </c>
      <c r="N418">
        <f t="shared" ca="1" si="194"/>
        <v>0.82629601440579525</v>
      </c>
      <c r="O418">
        <f t="shared" ca="1" si="195"/>
        <v>8.4837529536354168</v>
      </c>
      <c r="P418">
        <f t="shared" ca="1" si="196"/>
        <v>633.72936086968491</v>
      </c>
      <c r="Q418">
        <f t="shared" ca="1" si="197"/>
        <v>637.3977637330039</v>
      </c>
      <c r="R418">
        <f t="shared" ca="1" si="198"/>
        <v>2.0885473912370753E-2</v>
      </c>
      <c r="S418">
        <f t="shared" ca="1" si="199"/>
        <v>2.3744041232103443</v>
      </c>
      <c r="T418">
        <f t="shared" ca="1" si="200"/>
        <v>47.056362971969662</v>
      </c>
      <c r="U418">
        <f t="shared" ca="1" si="221"/>
        <v>-2.0385473912369889E-2</v>
      </c>
      <c r="V418">
        <f t="shared" ca="1" si="222"/>
        <v>0</v>
      </c>
      <c r="W418">
        <f t="shared" ca="1" si="201"/>
        <v>7.6714318151691439</v>
      </c>
      <c r="X418">
        <f t="shared" ca="1" si="202"/>
        <v>34.728571827270713</v>
      </c>
      <c r="Y418">
        <f t="shared" ca="1" si="203"/>
        <v>1.7478012166246284</v>
      </c>
      <c r="Z418">
        <f t="shared" ca="1" si="204"/>
        <v>1.4391608226386394</v>
      </c>
      <c r="AA418">
        <f t="shared" ca="1" si="205"/>
        <v>640.09943181516917</v>
      </c>
      <c r="AB418">
        <f t="shared" ca="1" si="206"/>
        <v>640.20499674245855</v>
      </c>
      <c r="AC418">
        <f t="shared" ca="1" si="207"/>
        <v>2.2134945531996879E-4</v>
      </c>
      <c r="AD418">
        <f t="shared" ca="1" si="208"/>
        <v>0.16589626546879527</v>
      </c>
      <c r="AE418">
        <f t="shared" ca="1" si="209"/>
        <v>140.54117372517638</v>
      </c>
      <c r="AF418">
        <f t="shared" ca="1" si="210"/>
        <v>2.2521227095921859E-3</v>
      </c>
      <c r="AG418">
        <f t="shared" ca="1" si="211"/>
        <v>0</v>
      </c>
      <c r="AH418">
        <f ca="1"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+99)&gt;=IFERROR(AE418,-1E+99)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>2.3161543751884444</v>
      </c>
      <c r="AI418">
        <f t="shared" ca="1" si="212"/>
        <v>634.74415437518849</v>
      </c>
      <c r="AJ418">
        <f t="shared" ca="1" si="213"/>
        <v>635.90223156278273</v>
      </c>
      <c r="AM418">
        <v>0</v>
      </c>
      <c r="AN418">
        <v>0</v>
      </c>
      <c r="AO418">
        <f t="shared" si="214"/>
        <v>0</v>
      </c>
      <c r="AP418">
        <f t="shared" si="223"/>
        <v>0</v>
      </c>
      <c r="AQ418">
        <f t="shared" ca="1" si="215"/>
        <v>1</v>
      </c>
      <c r="AR418" t="str">
        <f t="shared" ca="1" si="216"/>
        <v>Supercritical</v>
      </c>
      <c r="AS418">
        <f t="shared" ca="1" si="217"/>
        <v>4.2690571017238305E-3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190</v>
      </c>
      <c r="I419">
        <v>3.1E-2</v>
      </c>
      <c r="J419">
        <f t="shared" si="218"/>
        <v>1</v>
      </c>
      <c r="K419">
        <f t="shared" ca="1" si="219"/>
        <v>49.98</v>
      </c>
      <c r="L419">
        <f t="shared" ca="1" si="220"/>
        <v>1.301360869684927</v>
      </c>
      <c r="M419">
        <f t="shared" ca="1" si="193"/>
        <v>5.8912606570636648</v>
      </c>
      <c r="N419">
        <f t="shared" ca="1" si="194"/>
        <v>0.82629601440579525</v>
      </c>
      <c r="O419">
        <f t="shared" ca="1" si="195"/>
        <v>8.4837529536354168</v>
      </c>
      <c r="P419">
        <f t="shared" ca="1" si="196"/>
        <v>633.72886086968492</v>
      </c>
      <c r="Q419">
        <f t="shared" ca="1" si="197"/>
        <v>637.39726373300391</v>
      </c>
      <c r="R419">
        <f t="shared" ca="1" si="198"/>
        <v>2.0885473912370753E-2</v>
      </c>
      <c r="S419">
        <f t="shared" ca="1" si="199"/>
        <v>2.3744041232103443</v>
      </c>
      <c r="T419">
        <f t="shared" ca="1" si="200"/>
        <v>47.056362971969662</v>
      </c>
      <c r="U419">
        <f t="shared" ca="1" si="221"/>
        <v>-2.0575008060291111E-2</v>
      </c>
      <c r="V419">
        <f t="shared" ca="1" si="222"/>
        <v>0</v>
      </c>
      <c r="W419">
        <f t="shared" ca="1" si="201"/>
        <v>7.6740179449091892</v>
      </c>
      <c r="X419">
        <f t="shared" ca="1" si="202"/>
        <v>34.740279236603904</v>
      </c>
      <c r="Y419">
        <f t="shared" ca="1" si="203"/>
        <v>1.7479354215607088</v>
      </c>
      <c r="Z419">
        <f t="shared" ca="1" si="204"/>
        <v>1.438675828124572</v>
      </c>
      <c r="AA419">
        <f t="shared" ca="1" si="205"/>
        <v>640.10151794490923</v>
      </c>
      <c r="AB419">
        <f t="shared" ca="1" si="206"/>
        <v>640.20701173382008</v>
      </c>
      <c r="AC419">
        <f t="shared" ca="1" si="207"/>
        <v>2.2117764728997515E-4</v>
      </c>
      <c r="AD419">
        <f t="shared" ca="1" si="208"/>
        <v>0.16581241243611569</v>
      </c>
      <c r="AE419">
        <f t="shared" ca="1" si="209"/>
        <v>140.6285305054044</v>
      </c>
      <c r="AF419">
        <f t="shared" ca="1" si="210"/>
        <v>-2.7315066267874499E-4</v>
      </c>
      <c r="AG419">
        <f t="shared" ca="1" si="211"/>
        <v>1</v>
      </c>
      <c r="AH419">
        <f ca="1"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+99)&gt;=IFERROR(AE419,-1E+99)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>7.6740179449091892</v>
      </c>
      <c r="AI419">
        <f t="shared" ca="1" si="212"/>
        <v>640.10151794490923</v>
      </c>
      <c r="AJ419">
        <f t="shared" ca="1" si="213"/>
        <v>640.20701173382008</v>
      </c>
      <c r="AM419">
        <v>0</v>
      </c>
      <c r="AN419">
        <v>0</v>
      </c>
      <c r="AO419">
        <f t="shared" si="214"/>
        <v>0</v>
      </c>
      <c r="AP419">
        <f t="shared" si="223"/>
        <v>0</v>
      </c>
      <c r="AQ419">
        <f t="shared" ca="1" si="215"/>
        <v>0.16581241243611569</v>
      </c>
      <c r="AR419" t="str">
        <f t="shared" ca="1" si="216"/>
        <v>Subcritical</v>
      </c>
      <c r="AS419">
        <f t="shared" ca="1" si="217"/>
        <v>2.2117764728997515E-4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190</v>
      </c>
      <c r="I420">
        <v>3.1E-2</v>
      </c>
      <c r="J420">
        <f t="shared" si="218"/>
        <v>1.0009999999999764</v>
      </c>
      <c r="K420">
        <f t="shared" ca="1" si="219"/>
        <v>49.98</v>
      </c>
      <c r="L420">
        <f t="shared" ca="1" si="220"/>
        <v>1.301360869684927</v>
      </c>
      <c r="M420">
        <f t="shared" ca="1" si="193"/>
        <v>5.8912606570636648</v>
      </c>
      <c r="N420">
        <f t="shared" ca="1" si="194"/>
        <v>0.82629601440579525</v>
      </c>
      <c r="O420">
        <f t="shared" ca="1" si="195"/>
        <v>8.4837529536354168</v>
      </c>
      <c r="P420">
        <f t="shared" ca="1" si="196"/>
        <v>633.72836086968493</v>
      </c>
      <c r="Q420">
        <f t="shared" ca="1" si="197"/>
        <v>637.39676373300392</v>
      </c>
      <c r="R420">
        <f t="shared" ca="1" si="198"/>
        <v>2.0885473912370753E-2</v>
      </c>
      <c r="S420">
        <f t="shared" ca="1" si="199"/>
        <v>2.3744041232103443</v>
      </c>
      <c r="T420">
        <f t="shared" ca="1" si="200"/>
        <v>47.056362971969662</v>
      </c>
      <c r="U420">
        <f t="shared" ca="1" si="221"/>
        <v>-2.0595893534164134E-2</v>
      </c>
      <c r="V420">
        <f t="shared" ca="1" si="222"/>
        <v>0</v>
      </c>
      <c r="W420">
        <f t="shared" ca="1" si="201"/>
        <v>7.6740290176163022</v>
      </c>
      <c r="X420">
        <f t="shared" ca="1" si="202"/>
        <v>34.740329362749002</v>
      </c>
      <c r="Y420">
        <f t="shared" ca="1" si="203"/>
        <v>1.7479359960189631</v>
      </c>
      <c r="Z420">
        <f t="shared" ca="1" si="204"/>
        <v>1.4386737522872202</v>
      </c>
      <c r="AA420">
        <f t="shared" ca="1" si="205"/>
        <v>640.10102901761627</v>
      </c>
      <c r="AB420">
        <f t="shared" ca="1" si="206"/>
        <v>640.20652250209741</v>
      </c>
      <c r="AC420">
        <f t="shared" ca="1" si="207"/>
        <v>2.2117691210498408E-4</v>
      </c>
      <c r="AD420">
        <f t="shared" ca="1" si="208"/>
        <v>0.16581205356499101</v>
      </c>
      <c r="AE420">
        <f t="shared" ca="1" si="209"/>
        <v>140.62890459864025</v>
      </c>
      <c r="AF420">
        <f t="shared" ca="1" si="210"/>
        <v>1.1001831888961533E-3</v>
      </c>
      <c r="AG420">
        <f t="shared" ca="1" si="211"/>
        <v>0</v>
      </c>
      <c r="AH420">
        <f ca="1"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+99)&gt;=IFERROR(AE420,-1E+99)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>2.3161543751884444</v>
      </c>
      <c r="AI420">
        <f t="shared" ca="1" si="212"/>
        <v>634.74315437518851</v>
      </c>
      <c r="AJ420">
        <f t="shared" ca="1" si="213"/>
        <v>635.90123156278275</v>
      </c>
      <c r="AM420">
        <v>0</v>
      </c>
      <c r="AN420">
        <v>0</v>
      </c>
      <c r="AO420">
        <f t="shared" si="214"/>
        <v>0</v>
      </c>
      <c r="AP420">
        <f t="shared" si="223"/>
        <v>0</v>
      </c>
      <c r="AQ420">
        <f t="shared" ca="1" si="215"/>
        <v>1</v>
      </c>
      <c r="AR420" t="str">
        <f t="shared" ca="1" si="216"/>
        <v>Supercritical</v>
      </c>
      <c r="AS420">
        <f t="shared" ca="1" si="217"/>
        <v>4.2690571017238305E-3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190</v>
      </c>
      <c r="I421">
        <v>0</v>
      </c>
      <c r="J421">
        <f t="shared" si="218"/>
        <v>1</v>
      </c>
      <c r="K421">
        <f t="shared" ca="1" si="219"/>
        <v>49.98</v>
      </c>
      <c r="L421">
        <f t="shared" ca="1" si="220"/>
        <v>1.301360869684927</v>
      </c>
      <c r="M421">
        <f t="shared" ca="1" si="193"/>
        <v>5.8912606570636648</v>
      </c>
      <c r="N421">
        <f t="shared" ca="1" si="194"/>
        <v>0.82629601440579525</v>
      </c>
      <c r="O421">
        <f t="shared" ca="1" si="195"/>
        <v>8.4837529536354168</v>
      </c>
      <c r="P421">
        <f t="shared" ca="1" si="196"/>
        <v>633.72786086968495</v>
      </c>
      <c r="Q421">
        <f t="shared" ca="1" si="197"/>
        <v>637.39626373300393</v>
      </c>
      <c r="R421">
        <f t="shared" ca="1" si="198"/>
        <v>2.0885473912370753E-2</v>
      </c>
      <c r="S421">
        <f t="shared" ca="1" si="199"/>
        <v>2.3744041232103443</v>
      </c>
      <c r="T421">
        <f t="shared" ca="1" si="200"/>
        <v>47.056362971969662</v>
      </c>
      <c r="U421">
        <f t="shared" ca="1" si="221"/>
        <v>-2.0385473912369889E-2</v>
      </c>
      <c r="V421">
        <f t="shared" ca="1" si="222"/>
        <v>0</v>
      </c>
      <c r="W421">
        <f t="shared" ca="1" si="201"/>
        <v>7.6754388137696461</v>
      </c>
      <c r="X421">
        <f t="shared" ca="1" si="202"/>
        <v>34.746711509935189</v>
      </c>
      <c r="Y421">
        <f t="shared" ca="1" si="203"/>
        <v>1.7480091265777919</v>
      </c>
      <c r="Z421">
        <f t="shared" ca="1" si="204"/>
        <v>1.4384095020246486</v>
      </c>
      <c r="AA421">
        <f t="shared" ca="1" si="205"/>
        <v>640.10193881376972</v>
      </c>
      <c r="AB421">
        <f t="shared" ca="1" si="206"/>
        <v>640.20739354850548</v>
      </c>
      <c r="AC421">
        <f t="shared" ca="1" si="207"/>
        <v>2.2108333658748614E-4</v>
      </c>
      <c r="AD421">
        <f t="shared" ca="1" si="208"/>
        <v>0.16576637204764602</v>
      </c>
      <c r="AE421">
        <f t="shared" ca="1" si="209"/>
        <v>140.67653957754405</v>
      </c>
      <c r="AF421">
        <f t="shared" ca="1" si="210"/>
        <v>3.532498053573363E-4</v>
      </c>
      <c r="AG421">
        <f t="shared" ca="1" si="211"/>
        <v>1</v>
      </c>
      <c r="AH421">
        <f ca="1"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+99)&gt;=IFERROR(AE421,-1E+99)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>7.6754388137696461</v>
      </c>
      <c r="AI421">
        <f t="shared" ca="1" si="212"/>
        <v>640.10193881376972</v>
      </c>
      <c r="AJ421">
        <f t="shared" ca="1" si="213"/>
        <v>640.20739354850548</v>
      </c>
      <c r="AM421">
        <v>0</v>
      </c>
      <c r="AN421">
        <v>0</v>
      </c>
      <c r="AO421">
        <f t="shared" si="214"/>
        <v>0</v>
      </c>
      <c r="AP421">
        <f t="shared" si="223"/>
        <v>0</v>
      </c>
      <c r="AQ421">
        <f t="shared" ca="1" si="215"/>
        <v>0.16576637204764602</v>
      </c>
      <c r="AR421" t="str">
        <f t="shared" ca="1" si="216"/>
        <v>Subcritical</v>
      </c>
      <c r="AS421">
        <f t="shared" ca="1" si="217"/>
        <v>2.2108333658748614E-4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190</v>
      </c>
      <c r="I422">
        <v>0</v>
      </c>
      <c r="J422">
        <f t="shared" si="218"/>
        <v>1</v>
      </c>
      <c r="K422">
        <f t="shared" ca="1" si="219"/>
        <v>49.98</v>
      </c>
      <c r="L422">
        <f t="shared" ca="1" si="220"/>
        <v>1.301360869684927</v>
      </c>
      <c r="M422">
        <f t="shared" ca="1" si="193"/>
        <v>5.8912606570636648</v>
      </c>
      <c r="N422">
        <f t="shared" ca="1" si="194"/>
        <v>0.82629601440579525</v>
      </c>
      <c r="O422">
        <f t="shared" ca="1" si="195"/>
        <v>8.4837529536354168</v>
      </c>
      <c r="P422">
        <f t="shared" ca="1" si="196"/>
        <v>633.72736086968496</v>
      </c>
      <c r="Q422">
        <f t="shared" ca="1" si="197"/>
        <v>637.39576373300395</v>
      </c>
      <c r="R422">
        <f t="shared" ca="1" si="198"/>
        <v>2.0885473912370753E-2</v>
      </c>
      <c r="S422">
        <f t="shared" ca="1" si="199"/>
        <v>2.3744041232103443</v>
      </c>
      <c r="T422">
        <f t="shared" ca="1" si="200"/>
        <v>47.056362971969662</v>
      </c>
      <c r="U422">
        <f t="shared" ca="1" si="221"/>
        <v>-2.0385473912369889E-2</v>
      </c>
      <c r="V422">
        <f t="shared" ca="1" si="222"/>
        <v>0</v>
      </c>
      <c r="W422">
        <f t="shared" ca="1" si="201"/>
        <v>7.6760709743328457</v>
      </c>
      <c r="X422">
        <f t="shared" ca="1" si="202"/>
        <v>34.749573300804791</v>
      </c>
      <c r="Y422">
        <f t="shared" ca="1" si="203"/>
        <v>1.7480419119969723</v>
      </c>
      <c r="Z422">
        <f t="shared" ca="1" si="204"/>
        <v>1.4382910422339625</v>
      </c>
      <c r="AA422">
        <f t="shared" ca="1" si="205"/>
        <v>640.10207097433295</v>
      </c>
      <c r="AB422">
        <f t="shared" ca="1" si="206"/>
        <v>640.20750834039666</v>
      </c>
      <c r="AC422">
        <f t="shared" ca="1" si="207"/>
        <v>2.2104139580082094E-4</v>
      </c>
      <c r="AD422">
        <f t="shared" ca="1" si="208"/>
        <v>0.16574589500816975</v>
      </c>
      <c r="AE422">
        <f t="shared" ca="1" si="209"/>
        <v>140.69790245373065</v>
      </c>
      <c r="AF422">
        <f t="shared" ca="1" si="210"/>
        <v>-2.7917964553125785E-4</v>
      </c>
      <c r="AG422">
        <f t="shared" ca="1" si="211"/>
        <v>1</v>
      </c>
      <c r="AH422">
        <f ca="1"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+99)&gt;=IFERROR(AE422,-1E+99)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>7.6760709743328457</v>
      </c>
      <c r="AI422">
        <f t="shared" ca="1" si="212"/>
        <v>640.10207097433295</v>
      </c>
      <c r="AJ422">
        <f t="shared" ca="1" si="213"/>
        <v>640.20750834039666</v>
      </c>
      <c r="AM422">
        <v>0</v>
      </c>
      <c r="AN422">
        <v>0</v>
      </c>
      <c r="AO422">
        <f t="shared" si="214"/>
        <v>0</v>
      </c>
      <c r="AP422">
        <f t="shared" si="223"/>
        <v>0</v>
      </c>
      <c r="AQ422">
        <f t="shared" ca="1" si="215"/>
        <v>0.16574589500816975</v>
      </c>
      <c r="AR422" t="str">
        <f t="shared" ca="1" si="216"/>
        <v>Subcritical</v>
      </c>
      <c r="AS422">
        <f t="shared" ca="1" si="217"/>
        <v>2.2104139580082094E-4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190</v>
      </c>
      <c r="I423">
        <v>0</v>
      </c>
      <c r="J423">
        <f t="shared" si="218"/>
        <v>0.99900000000002365</v>
      </c>
      <c r="K423">
        <f t="shared" ca="1" si="219"/>
        <v>49.98</v>
      </c>
      <c r="L423">
        <f t="shared" ca="1" si="220"/>
        <v>1.301360869684927</v>
      </c>
      <c r="M423">
        <f t="shared" ca="1" si="193"/>
        <v>5.8912606570636648</v>
      </c>
      <c r="N423">
        <f t="shared" ca="1" si="194"/>
        <v>0.82629601440579525</v>
      </c>
      <c r="O423">
        <f t="shared" ca="1" si="195"/>
        <v>8.4837529536354168</v>
      </c>
      <c r="P423">
        <f t="shared" ca="1" si="196"/>
        <v>633.72686086968497</v>
      </c>
      <c r="Q423">
        <f t="shared" ca="1" si="197"/>
        <v>637.39526373300396</v>
      </c>
      <c r="R423">
        <f t="shared" ca="1" si="198"/>
        <v>2.0885473912370753E-2</v>
      </c>
      <c r="S423">
        <f t="shared" ca="1" si="199"/>
        <v>2.3744041232103443</v>
      </c>
      <c r="T423">
        <f t="shared" ca="1" si="200"/>
        <v>47.056362971969662</v>
      </c>
      <c r="U423">
        <f t="shared" ca="1" si="221"/>
        <v>-2.0364588438496867E-2</v>
      </c>
      <c r="V423">
        <f t="shared" ca="1" si="222"/>
        <v>0</v>
      </c>
      <c r="W423">
        <f t="shared" ca="1" si="201"/>
        <v>7.6760584304611221</v>
      </c>
      <c r="X423">
        <f t="shared" ca="1" si="202"/>
        <v>34.749516514697504</v>
      </c>
      <c r="Y423">
        <f t="shared" ca="1" si="203"/>
        <v>1.7480412614811391</v>
      </c>
      <c r="Z423">
        <f t="shared" ca="1" si="204"/>
        <v>1.4382933926249211</v>
      </c>
      <c r="AA423">
        <f t="shared" ca="1" si="205"/>
        <v>640.10155843046118</v>
      </c>
      <c r="AB423">
        <f t="shared" ca="1" si="206"/>
        <v>640.20699614112721</v>
      </c>
      <c r="AC423">
        <f t="shared" ca="1" si="207"/>
        <v>2.2104222791147497E-4</v>
      </c>
      <c r="AD423">
        <f t="shared" ca="1" si="208"/>
        <v>0.16574630129013987</v>
      </c>
      <c r="AE423">
        <f t="shared" ca="1" si="209"/>
        <v>140.6974785346716</v>
      </c>
      <c r="AF423">
        <f t="shared" ca="1" si="210"/>
        <v>-1.2662876599733863E-3</v>
      </c>
      <c r="AG423">
        <f t="shared" ca="1" si="211"/>
        <v>0</v>
      </c>
      <c r="AH423">
        <f ca="1"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+99)&gt;=IFERROR(AE423,-1E+99)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>2.3161543751884444</v>
      </c>
      <c r="AI423">
        <f t="shared" ca="1" si="212"/>
        <v>634.74165437518855</v>
      </c>
      <c r="AJ423">
        <f t="shared" ca="1" si="213"/>
        <v>635.89973156278279</v>
      </c>
      <c r="AM423">
        <v>0</v>
      </c>
      <c r="AN423">
        <v>0</v>
      </c>
      <c r="AO423">
        <f t="shared" si="214"/>
        <v>0</v>
      </c>
      <c r="AP423">
        <f t="shared" si="223"/>
        <v>0</v>
      </c>
      <c r="AQ423">
        <f t="shared" ca="1" si="215"/>
        <v>1</v>
      </c>
      <c r="AR423" t="str">
        <f t="shared" ca="1" si="216"/>
        <v>Supercritical</v>
      </c>
      <c r="AS423">
        <f t="shared" ca="1" si="217"/>
        <v>4.2690571017238305E-3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190</v>
      </c>
      <c r="I424">
        <v>0</v>
      </c>
      <c r="J424">
        <f t="shared" si="218"/>
        <v>1</v>
      </c>
      <c r="K424">
        <f t="shared" ca="1" si="219"/>
        <v>49.98</v>
      </c>
      <c r="L424">
        <f t="shared" ca="1" si="220"/>
        <v>1.301360869684927</v>
      </c>
      <c r="M424">
        <f t="shared" ca="1" si="193"/>
        <v>5.8912606570636648</v>
      </c>
      <c r="N424">
        <f t="shared" ca="1" si="194"/>
        <v>0.82629601440579525</v>
      </c>
      <c r="O424">
        <f t="shared" ca="1" si="195"/>
        <v>8.4837529536354168</v>
      </c>
      <c r="P424">
        <f t="shared" ca="1" si="196"/>
        <v>633.72636086968487</v>
      </c>
      <c r="Q424">
        <f t="shared" ca="1" si="197"/>
        <v>637.39476373300386</v>
      </c>
      <c r="R424">
        <f t="shared" ca="1" si="198"/>
        <v>2.0885473912370753E-2</v>
      </c>
      <c r="S424">
        <f t="shared" ca="1" si="199"/>
        <v>2.3744041232103443</v>
      </c>
      <c r="T424">
        <f t="shared" ca="1" si="200"/>
        <v>47.056362971969662</v>
      </c>
      <c r="U424">
        <f t="shared" ca="1" si="221"/>
        <v>-2.0385473912256202E-2</v>
      </c>
      <c r="V424">
        <f t="shared" ca="1" si="222"/>
        <v>0</v>
      </c>
      <c r="W424">
        <f t="shared" ca="1" si="201"/>
        <v>7.6750154188361295</v>
      </c>
      <c r="X424">
        <f t="shared" ca="1" si="202"/>
        <v>34.744794801071158</v>
      </c>
      <c r="Y424">
        <f t="shared" ca="1" si="203"/>
        <v>1.7479871659312685</v>
      </c>
      <c r="Z424">
        <f t="shared" ca="1" si="204"/>
        <v>1.4384888523923345</v>
      </c>
      <c r="AA424">
        <f t="shared" ca="1" si="205"/>
        <v>640.10001541883605</v>
      </c>
      <c r="AB424">
        <f t="shared" ca="1" si="206"/>
        <v>640.20548178878801</v>
      </c>
      <c r="AC424">
        <f t="shared" ca="1" si="207"/>
        <v>2.2111143336577454E-4</v>
      </c>
      <c r="AD424">
        <f t="shared" ca="1" si="208"/>
        <v>0.16578008907741865</v>
      </c>
      <c r="AE424">
        <f t="shared" ca="1" si="209"/>
        <v>140.66223267604713</v>
      </c>
      <c r="AF424">
        <f t="shared" ca="1" si="210"/>
        <v>-2.7888856664048944E-4</v>
      </c>
      <c r="AG424">
        <f t="shared" ca="1" si="211"/>
        <v>1</v>
      </c>
      <c r="AH424">
        <f ca="1"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+99)&gt;=IFERROR(AE424,-1E+99)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>7.6750154188361295</v>
      </c>
      <c r="AI424">
        <f t="shared" ca="1" si="212"/>
        <v>640.10001541883605</v>
      </c>
      <c r="AJ424">
        <f t="shared" ca="1" si="213"/>
        <v>640.20548178878801</v>
      </c>
      <c r="AM424">
        <v>0</v>
      </c>
      <c r="AN424">
        <v>0</v>
      </c>
      <c r="AO424">
        <f t="shared" si="214"/>
        <v>0</v>
      </c>
      <c r="AP424">
        <f t="shared" si="223"/>
        <v>0</v>
      </c>
      <c r="AQ424">
        <f t="shared" ca="1" si="215"/>
        <v>0.16578008907741865</v>
      </c>
      <c r="AR424" t="str">
        <f t="shared" ca="1" si="216"/>
        <v>Subcritical</v>
      </c>
      <c r="AS424">
        <f t="shared" ca="1" si="217"/>
        <v>2.2111143336577454E-4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190</v>
      </c>
      <c r="I425">
        <v>0</v>
      </c>
      <c r="J425">
        <f t="shared" si="218"/>
        <v>1</v>
      </c>
      <c r="K425">
        <f t="shared" ca="1" si="219"/>
        <v>49.98</v>
      </c>
      <c r="L425">
        <f t="shared" ca="1" si="220"/>
        <v>1.301360869684927</v>
      </c>
      <c r="M425">
        <f t="shared" ca="1" si="193"/>
        <v>5.8912606570636648</v>
      </c>
      <c r="N425">
        <f t="shared" ca="1" si="194"/>
        <v>0.82629601440579525</v>
      </c>
      <c r="O425">
        <f t="shared" ca="1" si="195"/>
        <v>8.4837529536354168</v>
      </c>
      <c r="P425">
        <f t="shared" ca="1" si="196"/>
        <v>633.72586086968488</v>
      </c>
      <c r="Q425">
        <f t="shared" ca="1" si="197"/>
        <v>637.39426373300387</v>
      </c>
      <c r="R425">
        <f t="shared" ca="1" si="198"/>
        <v>2.0885473912370753E-2</v>
      </c>
      <c r="S425">
        <f t="shared" ca="1" si="199"/>
        <v>2.3744041232103443</v>
      </c>
      <c r="T425">
        <f t="shared" ca="1" si="200"/>
        <v>47.056362971969662</v>
      </c>
      <c r="U425">
        <f t="shared" ca="1" si="221"/>
        <v>-2.0385473912369889E-2</v>
      </c>
      <c r="V425">
        <f t="shared" ca="1" si="222"/>
        <v>0</v>
      </c>
      <c r="W425">
        <f t="shared" ca="1" si="201"/>
        <v>7.6749904871625132</v>
      </c>
      <c r="X425">
        <f t="shared" ca="1" si="202"/>
        <v>34.744681935384698</v>
      </c>
      <c r="Y425">
        <f t="shared" ca="1" si="203"/>
        <v>1.7479858727169981</v>
      </c>
      <c r="Z425">
        <f t="shared" ca="1" si="204"/>
        <v>1.4384935252234772</v>
      </c>
      <c r="AA425">
        <f t="shared" ca="1" si="205"/>
        <v>640.09949048716248</v>
      </c>
      <c r="AB425">
        <f t="shared" ca="1" si="206"/>
        <v>640.20495754231592</v>
      </c>
      <c r="AC425">
        <f t="shared" ca="1" si="207"/>
        <v>2.2111308801330435E-4</v>
      </c>
      <c r="AD425">
        <f t="shared" ca="1" si="208"/>
        <v>0.16578089686573508</v>
      </c>
      <c r="AE425">
        <f t="shared" ca="1" si="209"/>
        <v>140.66139023871608</v>
      </c>
      <c r="AF425">
        <f t="shared" ca="1" si="210"/>
        <v>-2.4987576633748176E-3</v>
      </c>
      <c r="AG425">
        <f t="shared" ca="1" si="211"/>
        <v>0</v>
      </c>
      <c r="AH425">
        <f ca="1"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+99)&gt;=IFERROR(AE425,-1E+99)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>2.3161543751884444</v>
      </c>
      <c r="AI425">
        <f t="shared" ca="1" si="212"/>
        <v>634.74065437518846</v>
      </c>
      <c r="AJ425">
        <f t="shared" ca="1" si="213"/>
        <v>635.8987315627827</v>
      </c>
      <c r="AM425">
        <v>0</v>
      </c>
      <c r="AN425">
        <v>0</v>
      </c>
      <c r="AO425">
        <f t="shared" si="214"/>
        <v>0</v>
      </c>
      <c r="AP425">
        <f t="shared" si="223"/>
        <v>0</v>
      </c>
      <c r="AQ425">
        <f t="shared" ca="1" si="215"/>
        <v>1</v>
      </c>
      <c r="AR425" t="str">
        <f t="shared" ca="1" si="216"/>
        <v>Supercritical</v>
      </c>
      <c r="AS425">
        <f t="shared" ca="1" si="217"/>
        <v>4.2690571017238305E-3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190</v>
      </c>
      <c r="I426">
        <v>0</v>
      </c>
      <c r="J426">
        <f t="shared" si="218"/>
        <v>1</v>
      </c>
      <c r="K426">
        <f t="shared" ca="1" si="219"/>
        <v>49.98</v>
      </c>
      <c r="L426">
        <f t="shared" ca="1" si="220"/>
        <v>1.301360869684927</v>
      </c>
      <c r="M426">
        <f t="shared" ca="1" si="193"/>
        <v>5.8912606570636648</v>
      </c>
      <c r="N426">
        <f t="shared" ca="1" si="194"/>
        <v>0.82629601440579525</v>
      </c>
      <c r="O426">
        <f t="shared" ca="1" si="195"/>
        <v>8.4837529536354168</v>
      </c>
      <c r="P426">
        <f t="shared" ca="1" si="196"/>
        <v>633.72536086968489</v>
      </c>
      <c r="Q426">
        <f t="shared" ca="1" si="197"/>
        <v>637.39376373300388</v>
      </c>
      <c r="R426">
        <f t="shared" ca="1" si="198"/>
        <v>2.0885473912370753E-2</v>
      </c>
      <c r="S426">
        <f t="shared" ca="1" si="199"/>
        <v>2.3744041232103443</v>
      </c>
      <c r="T426">
        <f t="shared" ca="1" si="200"/>
        <v>47.056362971969662</v>
      </c>
      <c r="U426">
        <f t="shared" ca="1" si="221"/>
        <v>-2.0385473912369889E-2</v>
      </c>
      <c r="V426">
        <f t="shared" ca="1" si="222"/>
        <v>0</v>
      </c>
      <c r="W426">
        <f t="shared" ca="1" si="201"/>
        <v>7.6726706550007773</v>
      </c>
      <c r="X426">
        <f t="shared" ca="1" si="202"/>
        <v>34.734180055188517</v>
      </c>
      <c r="Y426">
        <f t="shared" ca="1" si="203"/>
        <v>1.7478655138489969</v>
      </c>
      <c r="Z426">
        <f t="shared" ca="1" si="204"/>
        <v>1.4389284537762996</v>
      </c>
      <c r="AA426">
        <f t="shared" ca="1" si="205"/>
        <v>640.09667065500071</v>
      </c>
      <c r="AB426">
        <f t="shared" ca="1" si="206"/>
        <v>640.2022014957289</v>
      </c>
      <c r="AC426">
        <f t="shared" ca="1" si="207"/>
        <v>2.212671291056786E-4</v>
      </c>
      <c r="AD426">
        <f t="shared" ca="1" si="208"/>
        <v>0.16585608833593779</v>
      </c>
      <c r="AE426">
        <f t="shared" ca="1" si="209"/>
        <v>140.58301646393573</v>
      </c>
      <c r="AF426">
        <f t="shared" ca="1" si="210"/>
        <v>-2.7873287092461396E-4</v>
      </c>
      <c r="AG426">
        <f t="shared" ca="1" si="211"/>
        <v>1</v>
      </c>
      <c r="AH426">
        <f ca="1"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+99)&gt;=IFERROR(AE426,-1E+99)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>7.6726706550007773</v>
      </c>
      <c r="AI426">
        <f t="shared" ca="1" si="212"/>
        <v>640.09667065500071</v>
      </c>
      <c r="AJ426">
        <f t="shared" ca="1" si="213"/>
        <v>640.2022014957289</v>
      </c>
      <c r="AM426">
        <v>0</v>
      </c>
      <c r="AN426">
        <v>0</v>
      </c>
      <c r="AO426">
        <f t="shared" si="214"/>
        <v>0</v>
      </c>
      <c r="AP426">
        <f t="shared" si="223"/>
        <v>0</v>
      </c>
      <c r="AQ426">
        <f t="shared" ca="1" si="215"/>
        <v>0.16585608833593779</v>
      </c>
      <c r="AR426" t="str">
        <f t="shared" ca="1" si="216"/>
        <v>Subcritical</v>
      </c>
      <c r="AS426">
        <f t="shared" ca="1" si="217"/>
        <v>2.212671291056786E-4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190</v>
      </c>
      <c r="I427">
        <v>0</v>
      </c>
      <c r="J427">
        <f t="shared" si="218"/>
        <v>1</v>
      </c>
      <c r="K427">
        <f t="shared" ca="1" si="219"/>
        <v>49.98</v>
      </c>
      <c r="L427">
        <f t="shared" ca="1" si="220"/>
        <v>1.301360869684927</v>
      </c>
      <c r="M427">
        <f t="shared" ca="1" si="193"/>
        <v>5.8912606570636648</v>
      </c>
      <c r="N427">
        <f t="shared" ca="1" si="194"/>
        <v>0.82629601440579525</v>
      </c>
      <c r="O427">
        <f t="shared" ca="1" si="195"/>
        <v>8.4837529536354168</v>
      </c>
      <c r="P427">
        <f t="shared" ca="1" si="196"/>
        <v>633.7248608696849</v>
      </c>
      <c r="Q427">
        <f t="shared" ca="1" si="197"/>
        <v>637.39326373300389</v>
      </c>
      <c r="R427">
        <f t="shared" ca="1" si="198"/>
        <v>2.0885473912370753E-2</v>
      </c>
      <c r="S427">
        <f t="shared" ca="1" si="199"/>
        <v>2.3744041232103443</v>
      </c>
      <c r="T427">
        <f t="shared" ca="1" si="200"/>
        <v>47.056362971969662</v>
      </c>
      <c r="U427">
        <f t="shared" ca="1" si="221"/>
        <v>-2.0385473912369889E-2</v>
      </c>
      <c r="V427">
        <f t="shared" ca="1" si="222"/>
        <v>0</v>
      </c>
      <c r="W427">
        <f t="shared" ca="1" si="201"/>
        <v>7.6726400575055553</v>
      </c>
      <c r="X427">
        <f t="shared" ca="1" si="202"/>
        <v>34.734041540327652</v>
      </c>
      <c r="Y427">
        <f t="shared" ca="1" si="203"/>
        <v>1.7478639259966082</v>
      </c>
      <c r="Z427">
        <f t="shared" ca="1" si="204"/>
        <v>1.4389341920366843</v>
      </c>
      <c r="AA427">
        <f t="shared" ca="1" si="205"/>
        <v>640.09614005750552</v>
      </c>
      <c r="AB427">
        <f t="shared" ca="1" si="206"/>
        <v>640.20167173992206</v>
      </c>
      <c r="AC427">
        <f t="shared" ca="1" si="207"/>
        <v>2.2126916189511552E-4</v>
      </c>
      <c r="AD427">
        <f t="shared" ca="1" si="208"/>
        <v>0.16585708045583883</v>
      </c>
      <c r="AE427">
        <f t="shared" ca="1" si="209"/>
        <v>140.58198292244262</v>
      </c>
      <c r="AF427">
        <f t="shared" ca="1" si="210"/>
        <v>-3.0545493556246583E-3</v>
      </c>
      <c r="AG427">
        <f t="shared" ca="1" si="211"/>
        <v>0</v>
      </c>
      <c r="AH427">
        <f ca="1"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+99)&gt;=IFERROR(AE427,-1E+99)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>2.3161543751884444</v>
      </c>
      <c r="AI427">
        <f t="shared" ca="1" si="212"/>
        <v>634.73965437518848</v>
      </c>
      <c r="AJ427">
        <f t="shared" ca="1" si="213"/>
        <v>635.89773156278272</v>
      </c>
      <c r="AM427">
        <v>0</v>
      </c>
      <c r="AN427">
        <v>0</v>
      </c>
      <c r="AO427">
        <f t="shared" si="214"/>
        <v>0</v>
      </c>
      <c r="AP427">
        <f t="shared" si="223"/>
        <v>0</v>
      </c>
      <c r="AQ427">
        <f t="shared" ca="1" si="215"/>
        <v>1</v>
      </c>
      <c r="AR427" t="str">
        <f t="shared" ca="1" si="216"/>
        <v>Supercritical</v>
      </c>
      <c r="AS427">
        <f t="shared" ca="1" si="217"/>
        <v>4.2690571017238305E-3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190</v>
      </c>
      <c r="I428">
        <v>0</v>
      </c>
      <c r="J428">
        <f t="shared" si="218"/>
        <v>1</v>
      </c>
      <c r="K428">
        <f t="shared" ca="1" si="219"/>
        <v>49.98</v>
      </c>
      <c r="L428">
        <f t="shared" ca="1" si="220"/>
        <v>1.301360869684927</v>
      </c>
      <c r="M428">
        <f t="shared" ca="1" si="193"/>
        <v>5.8912606570636648</v>
      </c>
      <c r="N428">
        <f t="shared" ca="1" si="194"/>
        <v>0.82629601440579525</v>
      </c>
      <c r="O428">
        <f t="shared" ca="1" si="195"/>
        <v>8.4837529536354168</v>
      </c>
      <c r="P428">
        <f t="shared" ca="1" si="196"/>
        <v>633.72436086968492</v>
      </c>
      <c r="Q428">
        <f t="shared" ca="1" si="197"/>
        <v>637.3927637330039</v>
      </c>
      <c r="R428">
        <f t="shared" ca="1" si="198"/>
        <v>2.0885473912370753E-2</v>
      </c>
      <c r="S428">
        <f t="shared" ca="1" si="199"/>
        <v>2.3744041232103443</v>
      </c>
      <c r="T428">
        <f t="shared" ca="1" si="200"/>
        <v>47.056362971969662</v>
      </c>
      <c r="U428">
        <f t="shared" ca="1" si="221"/>
        <v>-2.0385473912369889E-2</v>
      </c>
      <c r="V428">
        <f t="shared" ca="1" si="222"/>
        <v>0</v>
      </c>
      <c r="W428">
        <f t="shared" ca="1" si="201"/>
        <v>7.6697523734623365</v>
      </c>
      <c r="X428">
        <f t="shared" ca="1" si="202"/>
        <v>34.720968994663998</v>
      </c>
      <c r="Y428">
        <f t="shared" ca="1" si="203"/>
        <v>1.7477140260437001</v>
      </c>
      <c r="Z428">
        <f t="shared" ca="1" si="204"/>
        <v>1.4394759549389604</v>
      </c>
      <c r="AA428">
        <f t="shared" ca="1" si="205"/>
        <v>640.0927523734623</v>
      </c>
      <c r="AB428">
        <f t="shared" ca="1" si="206"/>
        <v>640.1983635368083</v>
      </c>
      <c r="AC428">
        <f t="shared" ca="1" si="207"/>
        <v>2.2146113373650502E-4</v>
      </c>
      <c r="AD428">
        <f t="shared" ca="1" si="208"/>
        <v>0.16595075778061644</v>
      </c>
      <c r="AE428">
        <f t="shared" ca="1" si="209"/>
        <v>140.48446103391808</v>
      </c>
      <c r="AF428">
        <f t="shared" ca="1" si="210"/>
        <v>-2.7308228948186297E-4</v>
      </c>
      <c r="AG428">
        <f t="shared" ca="1" si="211"/>
        <v>1</v>
      </c>
      <c r="AH428">
        <f ca="1"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+99)&gt;=IFERROR(AE428,-1E+99)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>7.6697523734623365</v>
      </c>
      <c r="AI428">
        <f t="shared" ca="1" si="212"/>
        <v>640.0927523734623</v>
      </c>
      <c r="AJ428">
        <f t="shared" ca="1" si="213"/>
        <v>640.1983635368083</v>
      </c>
      <c r="AM428">
        <v>0</v>
      </c>
      <c r="AN428">
        <v>0</v>
      </c>
      <c r="AO428">
        <f t="shared" si="214"/>
        <v>0</v>
      </c>
      <c r="AP428">
        <f t="shared" si="223"/>
        <v>0</v>
      </c>
      <c r="AQ428">
        <f t="shared" ca="1" si="215"/>
        <v>0.16595075778061644</v>
      </c>
      <c r="AR428" t="str">
        <f t="shared" ca="1" si="216"/>
        <v>Subcritical</v>
      </c>
      <c r="AS428">
        <f t="shared" ca="1" si="217"/>
        <v>2.2146113373650502E-4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190</v>
      </c>
      <c r="I429">
        <v>3.1E-2</v>
      </c>
      <c r="J429">
        <f t="shared" si="218"/>
        <v>1</v>
      </c>
      <c r="K429">
        <f t="shared" ca="1" si="219"/>
        <v>49.98</v>
      </c>
      <c r="L429">
        <f t="shared" ca="1" si="220"/>
        <v>1.301360869684927</v>
      </c>
      <c r="M429">
        <f t="shared" ca="1" si="193"/>
        <v>5.8912606570636648</v>
      </c>
      <c r="N429">
        <f t="shared" ca="1" si="194"/>
        <v>0.82629601440579525</v>
      </c>
      <c r="O429">
        <f t="shared" ca="1" si="195"/>
        <v>8.4837529536354168</v>
      </c>
      <c r="P429">
        <f t="shared" ca="1" si="196"/>
        <v>633.72386086968493</v>
      </c>
      <c r="Q429">
        <f t="shared" ca="1" si="197"/>
        <v>637.39226373300392</v>
      </c>
      <c r="R429">
        <f t="shared" ca="1" si="198"/>
        <v>2.0885473912370753E-2</v>
      </c>
      <c r="S429">
        <f t="shared" ca="1" si="199"/>
        <v>2.3744041232103443</v>
      </c>
      <c r="T429">
        <f t="shared" ca="1" si="200"/>
        <v>47.056362971969662</v>
      </c>
      <c r="U429">
        <f t="shared" ca="1" si="221"/>
        <v>-2.0575008060291111E-2</v>
      </c>
      <c r="V429">
        <f t="shared" ca="1" si="222"/>
        <v>0</v>
      </c>
      <c r="W429">
        <f t="shared" ca="1" si="201"/>
        <v>7.6697274074340047</v>
      </c>
      <c r="X429">
        <f t="shared" ca="1" si="202"/>
        <v>34.720855973453737</v>
      </c>
      <c r="Y429">
        <f t="shared" ca="1" si="203"/>
        <v>1.7477127296747845</v>
      </c>
      <c r="Z429">
        <f t="shared" ca="1" si="204"/>
        <v>1.4394806406331926</v>
      </c>
      <c r="AA429">
        <f t="shared" ca="1" si="205"/>
        <v>640.09222740743405</v>
      </c>
      <c r="AB429">
        <f t="shared" ca="1" si="206"/>
        <v>640.19783925833917</v>
      </c>
      <c r="AC429">
        <f t="shared" ca="1" si="207"/>
        <v>2.2146279453939214E-4</v>
      </c>
      <c r="AD429">
        <f t="shared" ca="1" si="208"/>
        <v>0.16595156807043618</v>
      </c>
      <c r="AE429">
        <f t="shared" ca="1" si="209"/>
        <v>140.483618063314</v>
      </c>
      <c r="AF429">
        <f t="shared" ca="1" si="210"/>
        <v>-2.4830636291426345E-3</v>
      </c>
      <c r="AG429">
        <f t="shared" ca="1" si="211"/>
        <v>0</v>
      </c>
      <c r="AH429">
        <f ca="1"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+99)&gt;=IFERROR(AE429,-1E+99)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>2.3161543751884444</v>
      </c>
      <c r="AI429">
        <f t="shared" ca="1" si="212"/>
        <v>634.7386543751885</v>
      </c>
      <c r="AJ429">
        <f t="shared" ca="1" si="213"/>
        <v>635.89673156278275</v>
      </c>
      <c r="AM429">
        <v>0</v>
      </c>
      <c r="AN429">
        <v>0</v>
      </c>
      <c r="AO429">
        <f t="shared" si="214"/>
        <v>0</v>
      </c>
      <c r="AP429">
        <f t="shared" si="223"/>
        <v>0</v>
      </c>
      <c r="AQ429">
        <f t="shared" ca="1" si="215"/>
        <v>1</v>
      </c>
      <c r="AR429" t="str">
        <f t="shared" ca="1" si="216"/>
        <v>Supercritical</v>
      </c>
      <c r="AS429">
        <f t="shared" ca="1" si="217"/>
        <v>4.2690571017238305E-3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190</v>
      </c>
      <c r="I430">
        <v>3.1E-2</v>
      </c>
      <c r="J430">
        <f t="shared" si="218"/>
        <v>1.0009999999999764</v>
      </c>
      <c r="K430">
        <f t="shared" ca="1" si="219"/>
        <v>49.98</v>
      </c>
      <c r="L430">
        <f t="shared" ca="1" si="220"/>
        <v>1.301360869684927</v>
      </c>
      <c r="M430">
        <f t="shared" ca="1" si="193"/>
        <v>5.8912606570636648</v>
      </c>
      <c r="N430">
        <f t="shared" ca="1" si="194"/>
        <v>0.82629601440579525</v>
      </c>
      <c r="O430">
        <f t="shared" ca="1" si="195"/>
        <v>8.4837529536354168</v>
      </c>
      <c r="P430">
        <f t="shared" ca="1" si="196"/>
        <v>633.72336086968494</v>
      </c>
      <c r="Q430">
        <f t="shared" ca="1" si="197"/>
        <v>637.39176373300393</v>
      </c>
      <c r="R430">
        <f t="shared" ca="1" si="198"/>
        <v>2.0885473912370753E-2</v>
      </c>
      <c r="S430">
        <f t="shared" ca="1" si="199"/>
        <v>2.3744041232103443</v>
      </c>
      <c r="T430">
        <f t="shared" ca="1" si="200"/>
        <v>47.056362971969662</v>
      </c>
      <c r="U430">
        <f t="shared" ca="1" si="221"/>
        <v>-2.0595893534164134E-2</v>
      </c>
      <c r="V430">
        <f t="shared" ca="1" si="222"/>
        <v>0</v>
      </c>
      <c r="W430">
        <f t="shared" ca="1" si="201"/>
        <v>7.6674371352524524</v>
      </c>
      <c r="X430">
        <f t="shared" ca="1" si="202"/>
        <v>34.710487911287856</v>
      </c>
      <c r="Y430">
        <f t="shared" ca="1" si="203"/>
        <v>1.7475937788425788</v>
      </c>
      <c r="Z430">
        <f t="shared" ca="1" si="204"/>
        <v>1.43991061513562</v>
      </c>
      <c r="AA430">
        <f t="shared" ca="1" si="205"/>
        <v>640.08943713525252</v>
      </c>
      <c r="AB430">
        <f t="shared" ca="1" si="206"/>
        <v>640.19511208834024</v>
      </c>
      <c r="AC430">
        <f t="shared" ca="1" si="207"/>
        <v>2.2161522754469477E-4</v>
      </c>
      <c r="AD430">
        <f t="shared" ca="1" si="208"/>
        <v>0.16602592850545608</v>
      </c>
      <c r="AE430">
        <f t="shared" ca="1" si="209"/>
        <v>140.40630036022139</v>
      </c>
      <c r="AF430">
        <f t="shared" ca="1" si="210"/>
        <v>-2.7838477240038628E-4</v>
      </c>
      <c r="AG430">
        <f t="shared" ca="1" si="211"/>
        <v>1</v>
      </c>
      <c r="AH430">
        <f ca="1"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+99)&gt;=IFERROR(AE430,-1E+99)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>7.6674371352524524</v>
      </c>
      <c r="AI430">
        <f t="shared" ca="1" si="212"/>
        <v>640.08943713525252</v>
      </c>
      <c r="AJ430">
        <f t="shared" ca="1" si="213"/>
        <v>640.19511208834024</v>
      </c>
      <c r="AM430">
        <v>0</v>
      </c>
      <c r="AN430">
        <v>0</v>
      </c>
      <c r="AO430">
        <f t="shared" si="214"/>
        <v>0</v>
      </c>
      <c r="AP430">
        <f t="shared" si="223"/>
        <v>0</v>
      </c>
      <c r="AQ430">
        <f t="shared" ca="1" si="215"/>
        <v>0.16602592850545608</v>
      </c>
      <c r="AR430" t="str">
        <f t="shared" ca="1" si="216"/>
        <v>Subcritical</v>
      </c>
      <c r="AS430">
        <f t="shared" ca="1" si="217"/>
        <v>2.2161522754469477E-4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190</v>
      </c>
      <c r="I431">
        <v>0</v>
      </c>
      <c r="J431">
        <f t="shared" si="218"/>
        <v>1</v>
      </c>
      <c r="K431">
        <f t="shared" ca="1" si="219"/>
        <v>49.98</v>
      </c>
      <c r="L431">
        <f t="shared" ca="1" si="220"/>
        <v>1.301360869684927</v>
      </c>
      <c r="M431">
        <f t="shared" ca="1" si="193"/>
        <v>5.8912606570636648</v>
      </c>
      <c r="N431">
        <f t="shared" ca="1" si="194"/>
        <v>0.82629601440579525</v>
      </c>
      <c r="O431">
        <f t="shared" ca="1" si="195"/>
        <v>8.4837529536354168</v>
      </c>
      <c r="P431">
        <f t="shared" ca="1" si="196"/>
        <v>633.72286086968495</v>
      </c>
      <c r="Q431">
        <f t="shared" ca="1" si="197"/>
        <v>637.39126373300394</v>
      </c>
      <c r="R431">
        <f t="shared" ca="1" si="198"/>
        <v>2.0885473912370753E-2</v>
      </c>
      <c r="S431">
        <f t="shared" ca="1" si="199"/>
        <v>2.3744041232103443</v>
      </c>
      <c r="T431">
        <f t="shared" ca="1" si="200"/>
        <v>47.056362971969662</v>
      </c>
      <c r="U431">
        <f t="shared" ca="1" si="221"/>
        <v>-2.0385473912369889E-2</v>
      </c>
      <c r="V431">
        <f t="shared" ca="1" si="222"/>
        <v>0</v>
      </c>
      <c r="W431">
        <f t="shared" ca="1" si="201"/>
        <v>7.6674263261618769</v>
      </c>
      <c r="X431">
        <f t="shared" ca="1" si="202"/>
        <v>34.710438978534818</v>
      </c>
      <c r="Y431">
        <f t="shared" ca="1" si="203"/>
        <v>1.7475932173162023</v>
      </c>
      <c r="Z431">
        <f t="shared" ca="1" si="204"/>
        <v>1.4399126450376494</v>
      </c>
      <c r="AA431">
        <f t="shared" ca="1" si="205"/>
        <v>640.08892632616187</v>
      </c>
      <c r="AB431">
        <f t="shared" ca="1" si="206"/>
        <v>640.19460157719857</v>
      </c>
      <c r="AC431">
        <f t="shared" ca="1" si="207"/>
        <v>2.2161594732999612E-4</v>
      </c>
      <c r="AD431">
        <f t="shared" ca="1" si="208"/>
        <v>0.16602627958609031</v>
      </c>
      <c r="AE431">
        <f t="shared" ca="1" si="209"/>
        <v>140.40593551362548</v>
      </c>
      <c r="AF431">
        <f t="shared" ca="1" si="210"/>
        <v>-1.0712239746908381E-3</v>
      </c>
      <c r="AG431">
        <f t="shared" ca="1" si="211"/>
        <v>0</v>
      </c>
      <c r="AH431">
        <f ca="1"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+99)&gt;=IFERROR(AE431,-1E+99)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>2.3161543751884444</v>
      </c>
      <c r="AI431">
        <f t="shared" ca="1" si="212"/>
        <v>634.73765437518853</v>
      </c>
      <c r="AJ431">
        <f t="shared" ca="1" si="213"/>
        <v>635.89573156278277</v>
      </c>
      <c r="AM431">
        <v>0</v>
      </c>
      <c r="AN431">
        <v>0</v>
      </c>
      <c r="AO431">
        <f t="shared" si="214"/>
        <v>0</v>
      </c>
      <c r="AP431">
        <f t="shared" si="223"/>
        <v>0</v>
      </c>
      <c r="AQ431">
        <f t="shared" ca="1" si="215"/>
        <v>1</v>
      </c>
      <c r="AR431" t="str">
        <f t="shared" ca="1" si="216"/>
        <v>Supercritical</v>
      </c>
      <c r="AS431">
        <f t="shared" ca="1" si="217"/>
        <v>4.2690571017238305E-3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190</v>
      </c>
      <c r="I432">
        <v>12.746</v>
      </c>
      <c r="J432">
        <f t="shared" si="218"/>
        <v>0.99900000000002365</v>
      </c>
      <c r="K432">
        <f t="shared" ca="1" si="219"/>
        <v>49.98</v>
      </c>
      <c r="L432">
        <f t="shared" ca="1" si="220"/>
        <v>1.301360869684927</v>
      </c>
      <c r="M432">
        <f t="shared" ca="1" si="193"/>
        <v>6.4157090875466896</v>
      </c>
      <c r="N432">
        <f t="shared" ca="1" si="194"/>
        <v>0.85171194549971418</v>
      </c>
      <c r="O432">
        <f t="shared" ca="1" si="195"/>
        <v>7.790253472841286</v>
      </c>
      <c r="P432">
        <f t="shared" ca="1" si="196"/>
        <v>633.72236086968496</v>
      </c>
      <c r="Q432">
        <f t="shared" ca="1" si="197"/>
        <v>636.81553361031263</v>
      </c>
      <c r="R432">
        <f t="shared" ca="1" si="198"/>
        <v>1.6913313964768532E-2</v>
      </c>
      <c r="S432">
        <f t="shared" ca="1" si="199"/>
        <v>2.1803098307856454</v>
      </c>
      <c r="T432">
        <f t="shared" ca="1" si="200"/>
        <v>43.864369301701451</v>
      </c>
      <c r="U432">
        <f t="shared" ca="1" si="221"/>
        <v>0.30635148651288091</v>
      </c>
      <c r="V432">
        <f t="shared" ca="1" si="222"/>
        <v>0</v>
      </c>
      <c r="W432">
        <f t="shared" ca="1" si="201"/>
        <v>7.6761544263958488</v>
      </c>
      <c r="X432">
        <f t="shared" ca="1" si="202"/>
        <v>37.843441322131532</v>
      </c>
      <c r="Y432">
        <f t="shared" ca="1" si="203"/>
        <v>1.8658349794788125</v>
      </c>
      <c r="Z432">
        <f t="shared" ca="1" si="204"/>
        <v>1.3207044141297686</v>
      </c>
      <c r="AA432">
        <f t="shared" ca="1" si="205"/>
        <v>640.09715442639595</v>
      </c>
      <c r="AB432">
        <f t="shared" ca="1" si="206"/>
        <v>640.18605657468856</v>
      </c>
      <c r="AC432">
        <f t="shared" ca="1" si="207"/>
        <v>1.7085569888644267E-4</v>
      </c>
      <c r="AD432">
        <f t="shared" ca="1" si="208"/>
        <v>0.15219461070571577</v>
      </c>
      <c r="AE432">
        <f t="shared" ca="1" si="209"/>
        <v>151.97477627211467</v>
      </c>
      <c r="AF432">
        <f t="shared" ca="1" si="210"/>
        <v>-9.1997610979888123E-5</v>
      </c>
      <c r="AG432">
        <f t="shared" ca="1" si="211"/>
        <v>1</v>
      </c>
      <c r="AH432">
        <f ca="1"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+99)&gt;=IFERROR(AE432,-1E+99)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>7.6761544263958488</v>
      </c>
      <c r="AI432">
        <f t="shared" ca="1" si="212"/>
        <v>640.09715442639595</v>
      </c>
      <c r="AJ432">
        <f t="shared" ca="1" si="213"/>
        <v>640.18605657468856</v>
      </c>
      <c r="AM432">
        <v>0</v>
      </c>
      <c r="AN432">
        <v>0</v>
      </c>
      <c r="AO432">
        <f t="shared" si="214"/>
        <v>0</v>
      </c>
      <c r="AP432">
        <f t="shared" si="223"/>
        <v>0</v>
      </c>
      <c r="AQ432">
        <f t="shared" ca="1" si="215"/>
        <v>0.15219461070571577</v>
      </c>
      <c r="AR432" t="str">
        <f t="shared" ca="1" si="216"/>
        <v>Subcritical</v>
      </c>
      <c r="AS432">
        <f t="shared" ca="1" si="217"/>
        <v>1.7085569888644267E-4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190</v>
      </c>
      <c r="I433">
        <v>16.733000000000001</v>
      </c>
      <c r="J433">
        <f t="shared" si="218"/>
        <v>0.96799999999996089</v>
      </c>
      <c r="K433">
        <f t="shared" ca="1" si="219"/>
        <v>49.98</v>
      </c>
      <c r="L433">
        <f t="shared" ca="1" si="220"/>
        <v>1.301360869684927</v>
      </c>
      <c r="M433">
        <f t="shared" ca="1" si="193"/>
        <v>6.7670765223616209</v>
      </c>
      <c r="N433">
        <f t="shared" ca="1" si="194"/>
        <v>0.86727128666107323</v>
      </c>
      <c r="O433">
        <f t="shared" ca="1" si="195"/>
        <v>7.3857595425206792</v>
      </c>
      <c r="P433">
        <f t="shared" ca="1" si="196"/>
        <v>633.72186086968486</v>
      </c>
      <c r="Q433">
        <f t="shared" ca="1" si="197"/>
        <v>636.5021587300281</v>
      </c>
      <c r="R433">
        <f t="shared" ca="1" si="198"/>
        <v>1.4839965425134221E-2</v>
      </c>
      <c r="S433">
        <f t="shared" ca="1" si="199"/>
        <v>2.067101435725621</v>
      </c>
      <c r="T433">
        <f t="shared" ca="1" si="200"/>
        <v>42.032181045985091</v>
      </c>
      <c r="U433">
        <f t="shared" ca="1" si="221"/>
        <v>0.11788039652628868</v>
      </c>
      <c r="V433">
        <f t="shared" ca="1" si="222"/>
        <v>0</v>
      </c>
      <c r="W433">
        <f t="shared" ca="1" si="201"/>
        <v>7.6802848555174217</v>
      </c>
      <c r="X433">
        <f t="shared" ca="1" si="202"/>
        <v>39.937481248690595</v>
      </c>
      <c r="Y433">
        <f t="shared" ca="1" si="203"/>
        <v>1.9424306723979625</v>
      </c>
      <c r="Z433">
        <f t="shared" ca="1" si="204"/>
        <v>1.2514559866400854</v>
      </c>
      <c r="AA433">
        <f t="shared" ca="1" si="205"/>
        <v>640.10078485551742</v>
      </c>
      <c r="AB433">
        <f t="shared" ca="1" si="206"/>
        <v>640.18060861120023</v>
      </c>
      <c r="AC433">
        <f t="shared" ca="1" si="207"/>
        <v>1.4539617298074201E-4</v>
      </c>
      <c r="AD433">
        <f t="shared" ca="1" si="208"/>
        <v>0.14417581415284161</v>
      </c>
      <c r="AE433">
        <f t="shared" ca="1" si="209"/>
        <v>159.74153569248159</v>
      </c>
      <c r="AF433">
        <f t="shared" ca="1" si="210"/>
        <v>-5.0110344318454736E-6</v>
      </c>
      <c r="AG433">
        <f t="shared" ca="1" si="211"/>
        <v>1</v>
      </c>
      <c r="AH433">
        <f ca="1"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+99)&gt;=IFERROR(AE433,-1E+99)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>7.6802848555174217</v>
      </c>
      <c r="AI433">
        <f t="shared" ca="1" si="212"/>
        <v>640.10078485551742</v>
      </c>
      <c r="AJ433">
        <f t="shared" ca="1" si="213"/>
        <v>640.18060861120023</v>
      </c>
      <c r="AM433">
        <v>0</v>
      </c>
      <c r="AN433">
        <v>0</v>
      </c>
      <c r="AO433">
        <f t="shared" si="214"/>
        <v>0</v>
      </c>
      <c r="AP433">
        <f t="shared" si="223"/>
        <v>0</v>
      </c>
      <c r="AQ433">
        <f t="shared" ca="1" si="215"/>
        <v>0.14417581415284161</v>
      </c>
      <c r="AR433" t="str">
        <f t="shared" ca="1" si="216"/>
        <v>Subcritical</v>
      </c>
      <c r="AS433">
        <f t="shared" ca="1" si="217"/>
        <v>1.4539617298074201E-4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190</v>
      </c>
      <c r="I434">
        <v>2.7E-2</v>
      </c>
      <c r="J434">
        <f t="shared" si="218"/>
        <v>1</v>
      </c>
      <c r="K434">
        <f t="shared" ca="1" si="219"/>
        <v>49.98</v>
      </c>
      <c r="L434">
        <f t="shared" ca="1" si="220"/>
        <v>1.301360869684927</v>
      </c>
      <c r="M434">
        <f t="shared" ca="1" si="193"/>
        <v>6.7670765223616209</v>
      </c>
      <c r="N434">
        <f t="shared" ca="1" si="194"/>
        <v>0.86727128666107323</v>
      </c>
      <c r="O434">
        <f t="shared" ca="1" si="195"/>
        <v>7.3857595425206792</v>
      </c>
      <c r="P434">
        <f t="shared" ca="1" si="196"/>
        <v>633.72136086968487</v>
      </c>
      <c r="Q434">
        <f t="shared" ca="1" si="197"/>
        <v>636.50165873002811</v>
      </c>
      <c r="R434">
        <f t="shared" ca="1" si="198"/>
        <v>1.4839965425134221E-2</v>
      </c>
      <c r="S434">
        <f t="shared" ca="1" si="199"/>
        <v>2.067101435725621</v>
      </c>
      <c r="T434">
        <f t="shared" ca="1" si="200"/>
        <v>42.032181045985091</v>
      </c>
      <c r="U434">
        <f t="shared" ca="1" si="221"/>
        <v>-1.4465078828834521E-2</v>
      </c>
      <c r="V434">
        <f t="shared" ca="1" si="222"/>
        <v>0</v>
      </c>
      <c r="W434">
        <f t="shared" ca="1" si="201"/>
        <v>7.6806359290048549</v>
      </c>
      <c r="X434">
        <f t="shared" ca="1" si="202"/>
        <v>39.939306830825245</v>
      </c>
      <c r="Y434">
        <f t="shared" ca="1" si="203"/>
        <v>1.9424531277361987</v>
      </c>
      <c r="Z434">
        <f t="shared" ca="1" si="204"/>
        <v>1.2513987839524876</v>
      </c>
      <c r="AA434">
        <f t="shared" ca="1" si="205"/>
        <v>640.10063592900485</v>
      </c>
      <c r="AB434">
        <f t="shared" ca="1" si="206"/>
        <v>640.18045238754098</v>
      </c>
      <c r="AC434">
        <f t="shared" ca="1" si="207"/>
        <v>1.4538064059530523E-4</v>
      </c>
      <c r="AD434">
        <f t="shared" ca="1" si="208"/>
        <v>0.14416592908708581</v>
      </c>
      <c r="AE434">
        <f t="shared" ca="1" si="209"/>
        <v>159.75526556743688</v>
      </c>
      <c r="AF434">
        <f t="shared" ca="1" si="210"/>
        <v>-4.3565995611061226E-6</v>
      </c>
      <c r="AG434">
        <f t="shared" ca="1" si="211"/>
        <v>1</v>
      </c>
      <c r="AH434">
        <f ca="1"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+99)&gt;=IFERROR(AE434,-1E+99)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>7.6806359290048549</v>
      </c>
      <c r="AI434">
        <f t="shared" ca="1" si="212"/>
        <v>640.10063592900485</v>
      </c>
      <c r="AJ434">
        <f t="shared" ca="1" si="213"/>
        <v>640.18045238754098</v>
      </c>
      <c r="AM434">
        <v>0</v>
      </c>
      <c r="AN434">
        <v>0</v>
      </c>
      <c r="AO434">
        <f t="shared" si="214"/>
        <v>0</v>
      </c>
      <c r="AP434">
        <f t="shared" si="223"/>
        <v>0</v>
      </c>
      <c r="AQ434">
        <f t="shared" ca="1" si="215"/>
        <v>0.14416592908708581</v>
      </c>
      <c r="AR434" t="str">
        <f t="shared" ca="1" si="216"/>
        <v>Subcritical</v>
      </c>
      <c r="AS434">
        <f t="shared" ca="1" si="217"/>
        <v>1.4538064059530523E-4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190</v>
      </c>
      <c r="I435">
        <v>2.7E-2</v>
      </c>
      <c r="J435">
        <f t="shared" si="218"/>
        <v>1</v>
      </c>
      <c r="K435">
        <f t="shared" ca="1" si="219"/>
        <v>49.98</v>
      </c>
      <c r="L435">
        <f t="shared" ca="1" si="220"/>
        <v>1.301360869684927</v>
      </c>
      <c r="M435">
        <f t="shared" ca="1" si="193"/>
        <v>6.7670765223616209</v>
      </c>
      <c r="N435">
        <f t="shared" ca="1" si="194"/>
        <v>0.86727128666107323</v>
      </c>
      <c r="O435">
        <f t="shared" ca="1" si="195"/>
        <v>7.3857595425206792</v>
      </c>
      <c r="P435">
        <f t="shared" ca="1" si="196"/>
        <v>633.72086086968488</v>
      </c>
      <c r="Q435">
        <f t="shared" ca="1" si="197"/>
        <v>636.50115873002812</v>
      </c>
      <c r="R435">
        <f t="shared" ca="1" si="198"/>
        <v>1.4839965425134221E-2</v>
      </c>
      <c r="S435">
        <f t="shared" ca="1" si="199"/>
        <v>2.067101435725621</v>
      </c>
      <c r="T435">
        <f t="shared" ca="1" si="200"/>
        <v>42.032181045985091</v>
      </c>
      <c r="U435">
        <f t="shared" ca="1" si="221"/>
        <v>-1.4465078828834521E-2</v>
      </c>
      <c r="V435">
        <f t="shared" ca="1" si="222"/>
        <v>0</v>
      </c>
      <c r="W435">
        <f t="shared" ca="1" si="201"/>
        <v>7.6809876896591778</v>
      </c>
      <c r="X435">
        <f t="shared" ca="1" si="202"/>
        <v>39.941135986227728</v>
      </c>
      <c r="Y435">
        <f t="shared" ca="1" si="203"/>
        <v>1.9424756254888487</v>
      </c>
      <c r="Z435">
        <f t="shared" ca="1" si="204"/>
        <v>1.2513414745447855</v>
      </c>
      <c r="AA435">
        <f t="shared" ca="1" si="205"/>
        <v>640.10048768965919</v>
      </c>
      <c r="AB435">
        <f t="shared" ca="1" si="206"/>
        <v>640.18029683776911</v>
      </c>
      <c r="AC435">
        <f t="shared" ca="1" si="207"/>
        <v>1.4536508026068224E-4</v>
      </c>
      <c r="AD435">
        <f t="shared" ca="1" si="208"/>
        <v>0.14415602580583076</v>
      </c>
      <c r="AE435">
        <f t="shared" ca="1" si="209"/>
        <v>159.76902298581288</v>
      </c>
      <c r="AF435">
        <f t="shared" ca="1" si="210"/>
        <v>-3.5904198512071162E-6</v>
      </c>
      <c r="AG435">
        <f t="shared" ca="1" si="211"/>
        <v>1</v>
      </c>
      <c r="AH435">
        <f ca="1"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+99)&gt;=IFERROR(AE435,-1E+99)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>7.6809876896591778</v>
      </c>
      <c r="AI435">
        <f t="shared" ca="1" si="212"/>
        <v>640.10048768965919</v>
      </c>
      <c r="AJ435">
        <f t="shared" ca="1" si="213"/>
        <v>640.18029683776911</v>
      </c>
      <c r="AM435">
        <v>0</v>
      </c>
      <c r="AN435">
        <v>0</v>
      </c>
      <c r="AO435">
        <f t="shared" si="214"/>
        <v>0</v>
      </c>
      <c r="AP435">
        <f t="shared" si="223"/>
        <v>0</v>
      </c>
      <c r="AQ435">
        <f t="shared" ca="1" si="215"/>
        <v>0.14415602580583076</v>
      </c>
      <c r="AR435" t="str">
        <f t="shared" ca="1" si="216"/>
        <v>Subcritical</v>
      </c>
      <c r="AS435">
        <f t="shared" ca="1" si="217"/>
        <v>1.4536508026068224E-4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190</v>
      </c>
      <c r="I436">
        <v>2.3E-2</v>
      </c>
      <c r="J436">
        <f t="shared" si="218"/>
        <v>1</v>
      </c>
      <c r="K436">
        <f t="shared" ca="1" si="219"/>
        <v>49.98</v>
      </c>
      <c r="L436">
        <f t="shared" ca="1" si="220"/>
        <v>1.301360869684927</v>
      </c>
      <c r="M436">
        <f t="shared" ca="1" si="193"/>
        <v>6.7670765223616209</v>
      </c>
      <c r="N436">
        <f t="shared" ca="1" si="194"/>
        <v>0.86727128666107323</v>
      </c>
      <c r="O436">
        <f t="shared" ca="1" si="195"/>
        <v>7.3857595425206792</v>
      </c>
      <c r="P436">
        <f t="shared" ca="1" si="196"/>
        <v>633.7203608696849</v>
      </c>
      <c r="Q436">
        <f t="shared" ca="1" si="197"/>
        <v>636.50065873002814</v>
      </c>
      <c r="R436">
        <f t="shared" ca="1" si="198"/>
        <v>1.4839965425134221E-2</v>
      </c>
      <c r="S436">
        <f t="shared" ca="1" si="199"/>
        <v>2.067101435725621</v>
      </c>
      <c r="T436">
        <f t="shared" ca="1" si="200"/>
        <v>42.032181045985091</v>
      </c>
      <c r="U436">
        <f t="shared" ca="1" si="221"/>
        <v>-1.4446543509848198E-2</v>
      </c>
      <c r="V436">
        <f t="shared" ca="1" si="222"/>
        <v>0</v>
      </c>
      <c r="W436">
        <f t="shared" ca="1" si="201"/>
        <v>7.6813407895589139</v>
      </c>
      <c r="X436">
        <f t="shared" ca="1" si="202"/>
        <v>39.942972105706353</v>
      </c>
      <c r="Y436">
        <f t="shared" ca="1" si="203"/>
        <v>1.9424982073481083</v>
      </c>
      <c r="Z436">
        <f t="shared" ca="1" si="204"/>
        <v>1.2512839522239692</v>
      </c>
      <c r="AA436">
        <f t="shared" ca="1" si="205"/>
        <v>640.10034078955891</v>
      </c>
      <c r="AB436">
        <f t="shared" ca="1" si="206"/>
        <v>640.18014260041991</v>
      </c>
      <c r="AC436">
        <f t="shared" ca="1" si="207"/>
        <v>1.4534946315252178E-4</v>
      </c>
      <c r="AD436">
        <f t="shared" ca="1" si="208"/>
        <v>0.14414608596042841</v>
      </c>
      <c r="AE436">
        <f t="shared" ca="1" si="209"/>
        <v>159.78283345630129</v>
      </c>
      <c r="AF436">
        <f t="shared" ca="1" si="210"/>
        <v>-2.9581239004983217E-6</v>
      </c>
      <c r="AG436">
        <f t="shared" ca="1" si="211"/>
        <v>1</v>
      </c>
      <c r="AH436">
        <f ca="1"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+99)&gt;=IFERROR(AE436,-1E+99)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>7.6813407895589139</v>
      </c>
      <c r="AI436">
        <f t="shared" ca="1" si="212"/>
        <v>640.10034078955891</v>
      </c>
      <c r="AJ436">
        <f t="shared" ca="1" si="213"/>
        <v>640.18014260041991</v>
      </c>
      <c r="AM436">
        <v>0</v>
      </c>
      <c r="AN436">
        <v>0</v>
      </c>
      <c r="AO436">
        <f t="shared" si="214"/>
        <v>0</v>
      </c>
      <c r="AP436">
        <f t="shared" si="223"/>
        <v>0</v>
      </c>
      <c r="AQ436">
        <f t="shared" ca="1" si="215"/>
        <v>0.14414608596042841</v>
      </c>
      <c r="AR436" t="str">
        <f t="shared" ca="1" si="216"/>
        <v>Subcritical</v>
      </c>
      <c r="AS436">
        <f t="shared" ca="1" si="217"/>
        <v>1.4534946315252178E-4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190</v>
      </c>
      <c r="I437">
        <v>2.3E-2</v>
      </c>
      <c r="J437">
        <f t="shared" si="218"/>
        <v>1.0010000000000332</v>
      </c>
      <c r="K437">
        <f t="shared" ca="1" si="219"/>
        <v>49.98</v>
      </c>
      <c r="L437">
        <f t="shared" ca="1" si="220"/>
        <v>1.301360869684927</v>
      </c>
      <c r="M437">
        <f t="shared" ca="1" si="193"/>
        <v>6.7670765223616209</v>
      </c>
      <c r="N437">
        <f t="shared" ca="1" si="194"/>
        <v>0.86727128666107323</v>
      </c>
      <c r="O437">
        <f t="shared" ca="1" si="195"/>
        <v>7.3857595425206792</v>
      </c>
      <c r="P437">
        <f t="shared" ca="1" si="196"/>
        <v>633.71986086968491</v>
      </c>
      <c r="Q437">
        <f t="shared" ca="1" si="197"/>
        <v>636.50015873002815</v>
      </c>
      <c r="R437">
        <f t="shared" ca="1" si="198"/>
        <v>1.4839965425134221E-2</v>
      </c>
      <c r="S437">
        <f t="shared" ca="1" si="199"/>
        <v>2.067101435725621</v>
      </c>
      <c r="T437">
        <f t="shared" ca="1" si="200"/>
        <v>42.032181045985091</v>
      </c>
      <c r="U437">
        <f t="shared" ca="1" si="221"/>
        <v>-1.4461383475236289E-2</v>
      </c>
      <c r="V437">
        <f t="shared" ca="1" si="222"/>
        <v>0</v>
      </c>
      <c r="W437">
        <f t="shared" ca="1" si="201"/>
        <v>7.6816943970350051</v>
      </c>
      <c r="X437">
        <f t="shared" ca="1" si="202"/>
        <v>39.944810864582031</v>
      </c>
      <c r="Y437">
        <f t="shared" ca="1" si="203"/>
        <v>1.9425208201141029</v>
      </c>
      <c r="Z437">
        <f t="shared" ca="1" si="204"/>
        <v>1.2512263525151872</v>
      </c>
      <c r="AA437">
        <f t="shared" ca="1" si="205"/>
        <v>640.10019439703501</v>
      </c>
      <c r="AB437">
        <f t="shared" ca="1" si="206"/>
        <v>640.17998886111388</v>
      </c>
      <c r="AC437">
        <f t="shared" ca="1" si="207"/>
        <v>1.4533382607324181E-4</v>
      </c>
      <c r="AD437">
        <f t="shared" ca="1" si="208"/>
        <v>0.14413613297133038</v>
      </c>
      <c r="AE437">
        <f t="shared" ca="1" si="209"/>
        <v>159.79666445588788</v>
      </c>
      <c r="AF437">
        <f t="shared" ca="1" si="210"/>
        <v>-3.167736167597468E-6</v>
      </c>
      <c r="AG437">
        <f t="shared" ca="1" si="211"/>
        <v>1</v>
      </c>
      <c r="AH437">
        <f ca="1"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+99)&gt;=IFERROR(AE437,-1E+99)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>7.6816943970350051</v>
      </c>
      <c r="AI437">
        <f t="shared" ca="1" si="212"/>
        <v>640.10019439703501</v>
      </c>
      <c r="AJ437">
        <f t="shared" ca="1" si="213"/>
        <v>640.17998886111388</v>
      </c>
      <c r="AM437">
        <v>0</v>
      </c>
      <c r="AN437">
        <v>0</v>
      </c>
      <c r="AO437">
        <f t="shared" si="214"/>
        <v>0</v>
      </c>
      <c r="AP437">
        <f t="shared" si="223"/>
        <v>0</v>
      </c>
      <c r="AQ437">
        <f t="shared" ca="1" si="215"/>
        <v>0.14413613297133038</v>
      </c>
      <c r="AR437" t="str">
        <f t="shared" ca="1" si="216"/>
        <v>Subcritical</v>
      </c>
      <c r="AS437">
        <f t="shared" ca="1" si="217"/>
        <v>1.4533382607324181E-4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190</v>
      </c>
      <c r="I438">
        <v>0</v>
      </c>
      <c r="J438">
        <f t="shared" si="218"/>
        <v>0.9989999999999668</v>
      </c>
      <c r="K438">
        <f t="shared" ca="1" si="219"/>
        <v>49.98</v>
      </c>
      <c r="L438">
        <f t="shared" ca="1" si="220"/>
        <v>1.301360869684927</v>
      </c>
      <c r="M438">
        <f t="shared" ca="1" si="193"/>
        <v>6.7670765223616209</v>
      </c>
      <c r="N438">
        <f t="shared" ca="1" si="194"/>
        <v>0.86727128666107323</v>
      </c>
      <c r="O438">
        <f t="shared" ca="1" si="195"/>
        <v>7.3857595425206792</v>
      </c>
      <c r="P438">
        <f t="shared" ca="1" si="196"/>
        <v>633.71936086968492</v>
      </c>
      <c r="Q438">
        <f t="shared" ca="1" si="197"/>
        <v>636.49965873002816</v>
      </c>
      <c r="R438">
        <f t="shared" ca="1" si="198"/>
        <v>1.4839965425134221E-2</v>
      </c>
      <c r="S438">
        <f t="shared" ca="1" si="199"/>
        <v>2.067101435725621</v>
      </c>
      <c r="T438">
        <f t="shared" ca="1" si="200"/>
        <v>42.032181045985091</v>
      </c>
      <c r="U438">
        <f t="shared" ca="1" si="221"/>
        <v>-1.4325125459777155E-2</v>
      </c>
      <c r="V438">
        <f t="shared" ca="1" si="222"/>
        <v>0</v>
      </c>
      <c r="W438">
        <f t="shared" ca="1" si="201"/>
        <v>7.6820511932354485</v>
      </c>
      <c r="X438">
        <f t="shared" ca="1" si="202"/>
        <v>39.946666204824332</v>
      </c>
      <c r="Y438">
        <f t="shared" ca="1" si="203"/>
        <v>1.9425436352186811</v>
      </c>
      <c r="Z438">
        <f t="shared" ca="1" si="204"/>
        <v>1.2511682387644141</v>
      </c>
      <c r="AA438">
        <f t="shared" ca="1" si="205"/>
        <v>640.10005119323546</v>
      </c>
      <c r="AB438">
        <f t="shared" ca="1" si="206"/>
        <v>640.1798382453095</v>
      </c>
      <c r="AC438">
        <f t="shared" ca="1" si="207"/>
        <v>1.4531805049671612E-4</v>
      </c>
      <c r="AD438">
        <f t="shared" ca="1" si="208"/>
        <v>0.14412609139008747</v>
      </c>
      <c r="AE438">
        <f t="shared" ca="1" si="209"/>
        <v>159.81062086561241</v>
      </c>
      <c r="AF438">
        <f t="shared" ca="1" si="210"/>
        <v>-4.4674828814095235E-6</v>
      </c>
      <c r="AG438">
        <f t="shared" ca="1" si="211"/>
        <v>1</v>
      </c>
      <c r="AH438">
        <f ca="1"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+99)&gt;=IFERROR(AE438,-1E+99)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>7.6820511932354485</v>
      </c>
      <c r="AI438">
        <f t="shared" ca="1" si="212"/>
        <v>640.10005119323546</v>
      </c>
      <c r="AJ438">
        <f t="shared" ca="1" si="213"/>
        <v>640.1798382453095</v>
      </c>
      <c r="AM438">
        <v>0</v>
      </c>
      <c r="AN438">
        <v>0</v>
      </c>
      <c r="AO438">
        <f t="shared" si="214"/>
        <v>0</v>
      </c>
      <c r="AP438">
        <f t="shared" si="223"/>
        <v>0</v>
      </c>
      <c r="AQ438">
        <f t="shared" ca="1" si="215"/>
        <v>0.14412609139008747</v>
      </c>
      <c r="AR438" t="str">
        <f t="shared" ca="1" si="216"/>
        <v>Subcritical</v>
      </c>
      <c r="AS438">
        <f t="shared" ca="1" si="217"/>
        <v>1.4531805049671612E-4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190</v>
      </c>
      <c r="I439">
        <v>2.7E-2</v>
      </c>
      <c r="J439">
        <f t="shared" si="218"/>
        <v>1</v>
      </c>
      <c r="K439">
        <f t="shared" ca="1" si="219"/>
        <v>49.98</v>
      </c>
      <c r="L439">
        <f t="shared" ca="1" si="220"/>
        <v>1.301360869684927</v>
      </c>
      <c r="M439">
        <f t="shared" ca="1" si="193"/>
        <v>6.7670765223616209</v>
      </c>
      <c r="N439">
        <f t="shared" ca="1" si="194"/>
        <v>0.86727128666107323</v>
      </c>
      <c r="O439">
        <f t="shared" ca="1" si="195"/>
        <v>7.3857595425206792</v>
      </c>
      <c r="P439">
        <f t="shared" ca="1" si="196"/>
        <v>633.71886086968493</v>
      </c>
      <c r="Q439">
        <f t="shared" ca="1" si="197"/>
        <v>636.49915873002817</v>
      </c>
      <c r="R439">
        <f t="shared" ca="1" si="198"/>
        <v>1.4839965425134221E-2</v>
      </c>
      <c r="S439">
        <f t="shared" ca="1" si="199"/>
        <v>2.067101435725621</v>
      </c>
      <c r="T439">
        <f t="shared" ca="1" si="200"/>
        <v>42.032181045985091</v>
      </c>
      <c r="U439">
        <f t="shared" ca="1" si="221"/>
        <v>-1.4465078828834521E-2</v>
      </c>
      <c r="V439">
        <f t="shared" ca="1" si="222"/>
        <v>0</v>
      </c>
      <c r="W439">
        <f t="shared" ca="1" si="201"/>
        <v>7.6824028771795172</v>
      </c>
      <c r="X439">
        <f t="shared" ca="1" si="202"/>
        <v>39.948494961333488</v>
      </c>
      <c r="Y439">
        <f t="shared" ca="1" si="203"/>
        <v>1.9425661218738122</v>
      </c>
      <c r="Z439">
        <f t="shared" ca="1" si="204"/>
        <v>1.2511109629630877</v>
      </c>
      <c r="AA439">
        <f t="shared" ca="1" si="205"/>
        <v>640.09990287717949</v>
      </c>
      <c r="AB439">
        <f t="shared" ca="1" si="206"/>
        <v>640.17968262446016</v>
      </c>
      <c r="AC439">
        <f t="shared" ca="1" si="207"/>
        <v>1.453025034261393E-4</v>
      </c>
      <c r="AD439">
        <f t="shared" ca="1" si="208"/>
        <v>0.14411619482784277</v>
      </c>
      <c r="AE439">
        <f t="shared" ca="1" si="209"/>
        <v>159.82437797948521</v>
      </c>
      <c r="AF439">
        <f t="shared" ca="1" si="210"/>
        <v>-6.2276255903270794E-6</v>
      </c>
      <c r="AG439">
        <f t="shared" ca="1" si="211"/>
        <v>1</v>
      </c>
      <c r="AH439">
        <f ca="1"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+99)&gt;=IFERROR(AE439,-1E+99)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>7.6824028771795172</v>
      </c>
      <c r="AI439">
        <f t="shared" ca="1" si="212"/>
        <v>640.09990287717949</v>
      </c>
      <c r="AJ439">
        <f t="shared" ca="1" si="213"/>
        <v>640.17968262446016</v>
      </c>
      <c r="AM439">
        <v>0</v>
      </c>
      <c r="AN439">
        <v>0</v>
      </c>
      <c r="AO439">
        <f t="shared" si="214"/>
        <v>0</v>
      </c>
      <c r="AP439">
        <f t="shared" si="223"/>
        <v>0</v>
      </c>
      <c r="AQ439">
        <f t="shared" ca="1" si="215"/>
        <v>0.14411619482784277</v>
      </c>
      <c r="AR439" t="str">
        <f t="shared" ca="1" si="216"/>
        <v>Subcritical</v>
      </c>
      <c r="AS439">
        <f t="shared" ca="1" si="217"/>
        <v>1.453025034261393E-4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190</v>
      </c>
      <c r="I440">
        <v>7.8E-2</v>
      </c>
      <c r="J440">
        <f t="shared" si="218"/>
        <v>1</v>
      </c>
      <c r="K440">
        <f t="shared" ca="1" si="219"/>
        <v>49.98</v>
      </c>
      <c r="L440">
        <f t="shared" ca="1" si="220"/>
        <v>1.301360869684927</v>
      </c>
      <c r="M440">
        <f t="shared" ca="1" si="193"/>
        <v>6.7670765223616209</v>
      </c>
      <c r="N440">
        <f t="shared" ca="1" si="194"/>
        <v>0.86727128666107323</v>
      </c>
      <c r="O440">
        <f t="shared" ca="1" si="195"/>
        <v>7.3857595425206792</v>
      </c>
      <c r="P440">
        <f t="shared" ca="1" si="196"/>
        <v>633.71836086968494</v>
      </c>
      <c r="Q440">
        <f t="shared" ca="1" si="197"/>
        <v>636.49865873002818</v>
      </c>
      <c r="R440">
        <f t="shared" ca="1" si="198"/>
        <v>1.4839965425134221E-2</v>
      </c>
      <c r="S440">
        <f t="shared" ca="1" si="199"/>
        <v>2.067101435725621</v>
      </c>
      <c r="T440">
        <f t="shared" ca="1" si="200"/>
        <v>42.032181045985091</v>
      </c>
      <c r="U440">
        <f t="shared" ca="1" si="221"/>
        <v>-1.4701404146990171E-2</v>
      </c>
      <c r="V440">
        <f t="shared" ca="1" si="222"/>
        <v>0</v>
      </c>
      <c r="W440">
        <f t="shared" ca="1" si="201"/>
        <v>7.6827458948902656</v>
      </c>
      <c r="X440">
        <f t="shared" ca="1" si="202"/>
        <v>39.950278653429379</v>
      </c>
      <c r="Y440">
        <f t="shared" ca="1" si="203"/>
        <v>1.9425880529286248</v>
      </c>
      <c r="Z440">
        <f t="shared" ca="1" si="204"/>
        <v>1.2510551036096378</v>
      </c>
      <c r="AA440">
        <f t="shared" ca="1" si="205"/>
        <v>640.09974589489025</v>
      </c>
      <c r="AB440">
        <f t="shared" ca="1" si="206"/>
        <v>640.17951851834937</v>
      </c>
      <c r="AC440">
        <f t="shared" ca="1" si="207"/>
        <v>1.452873418298654E-4</v>
      </c>
      <c r="AD440">
        <f t="shared" ca="1" si="208"/>
        <v>0.14410654322876881</v>
      </c>
      <c r="AE440">
        <f t="shared" ca="1" si="209"/>
        <v>159.83779673439142</v>
      </c>
      <c r="AF440">
        <f t="shared" ca="1" si="210"/>
        <v>-7.6240487487666542E-6</v>
      </c>
      <c r="AG440">
        <f t="shared" ca="1" si="211"/>
        <v>1</v>
      </c>
      <c r="AH440">
        <f ca="1"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+99)&gt;=IFERROR(AE440,-1E+99)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>7.6827458948902656</v>
      </c>
      <c r="AI440">
        <f t="shared" ca="1" si="212"/>
        <v>640.09974589489025</v>
      </c>
      <c r="AJ440">
        <f t="shared" ca="1" si="213"/>
        <v>640.17951851834937</v>
      </c>
      <c r="AM440">
        <v>0</v>
      </c>
      <c r="AN440">
        <v>0</v>
      </c>
      <c r="AO440">
        <f t="shared" si="214"/>
        <v>0</v>
      </c>
      <c r="AP440">
        <f t="shared" si="223"/>
        <v>0</v>
      </c>
      <c r="AQ440">
        <f t="shared" ca="1" si="215"/>
        <v>0.14410654322876881</v>
      </c>
      <c r="AR440" t="str">
        <f t="shared" ca="1" si="216"/>
        <v>Subcritical</v>
      </c>
      <c r="AS440">
        <f t="shared" ca="1" si="217"/>
        <v>1.452873418298654E-4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190</v>
      </c>
      <c r="I441">
        <v>7.8E-2</v>
      </c>
      <c r="J441">
        <f t="shared" si="218"/>
        <v>1</v>
      </c>
      <c r="K441">
        <f t="shared" ca="1" si="219"/>
        <v>49.98</v>
      </c>
      <c r="L441">
        <f t="shared" ca="1" si="220"/>
        <v>1.301360869684927</v>
      </c>
      <c r="M441">
        <f t="shared" ca="1" si="193"/>
        <v>6.7670765223616209</v>
      </c>
      <c r="N441">
        <f t="shared" ca="1" si="194"/>
        <v>0.86727128666107323</v>
      </c>
      <c r="O441">
        <f t="shared" ca="1" si="195"/>
        <v>7.3857595425206792</v>
      </c>
      <c r="P441">
        <f t="shared" ca="1" si="196"/>
        <v>633.71786086968496</v>
      </c>
      <c r="Q441">
        <f t="shared" ca="1" si="197"/>
        <v>636.49815873002819</v>
      </c>
      <c r="R441">
        <f t="shared" ca="1" si="198"/>
        <v>1.4839965425134221E-2</v>
      </c>
      <c r="S441">
        <f t="shared" ca="1" si="199"/>
        <v>2.067101435725621</v>
      </c>
      <c r="T441">
        <f t="shared" ca="1" si="200"/>
        <v>42.032181045985091</v>
      </c>
      <c r="U441">
        <f t="shared" ca="1" si="221"/>
        <v>-1.4701404146990171E-2</v>
      </c>
      <c r="V441">
        <f t="shared" ca="1" si="222"/>
        <v>0</v>
      </c>
      <c r="W441">
        <f t="shared" ca="1" si="201"/>
        <v>7.6830875027229135</v>
      </c>
      <c r="X441">
        <f t="shared" ca="1" si="202"/>
        <v>39.95205501415915</v>
      </c>
      <c r="Y441">
        <f t="shared" ca="1" si="203"/>
        <v>1.9426098923878665</v>
      </c>
      <c r="Z441">
        <f t="shared" ca="1" si="204"/>
        <v>1.2509994788074583</v>
      </c>
      <c r="AA441">
        <f t="shared" ca="1" si="205"/>
        <v>640.09958750272301</v>
      </c>
      <c r="AB441">
        <f t="shared" ca="1" si="206"/>
        <v>640.17935303258935</v>
      </c>
      <c r="AC441">
        <f t="shared" ca="1" si="207"/>
        <v>1.452722448685162E-4</v>
      </c>
      <c r="AD441">
        <f t="shared" ca="1" si="208"/>
        <v>0.14409693237050034</v>
      </c>
      <c r="AE441">
        <f t="shared" ca="1" si="209"/>
        <v>159.85116096859508</v>
      </c>
      <c r="AF441">
        <f t="shared" ca="1" si="210"/>
        <v>-8.4689455661646207E-6</v>
      </c>
      <c r="AG441">
        <f t="shared" ca="1" si="211"/>
        <v>1</v>
      </c>
      <c r="AH441">
        <f ca="1"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+99)&gt;=IFERROR(AE441,-1E+99)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>7.6830875027229135</v>
      </c>
      <c r="AI441">
        <f t="shared" ca="1" si="212"/>
        <v>640.09958750272301</v>
      </c>
      <c r="AJ441">
        <f t="shared" ca="1" si="213"/>
        <v>640.17935303258935</v>
      </c>
      <c r="AM441">
        <v>0</v>
      </c>
      <c r="AN441">
        <v>0</v>
      </c>
      <c r="AO441">
        <f t="shared" si="214"/>
        <v>0</v>
      </c>
      <c r="AP441">
        <f t="shared" si="223"/>
        <v>0</v>
      </c>
      <c r="AQ441">
        <f t="shared" ca="1" si="215"/>
        <v>0.14409693237050034</v>
      </c>
      <c r="AR441" t="str">
        <f t="shared" ca="1" si="216"/>
        <v>Subcritical</v>
      </c>
      <c r="AS441">
        <f t="shared" ca="1" si="217"/>
        <v>1.452722448685162E-4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190</v>
      </c>
      <c r="I442">
        <v>2.7E-2</v>
      </c>
      <c r="J442">
        <f t="shared" si="218"/>
        <v>1.0010000000000332</v>
      </c>
      <c r="K442">
        <f t="shared" ca="1" si="219"/>
        <v>49.98</v>
      </c>
      <c r="L442">
        <f t="shared" ca="1" si="220"/>
        <v>1.301360869684927</v>
      </c>
      <c r="M442">
        <f t="shared" ca="1" si="193"/>
        <v>6.7670765223616209</v>
      </c>
      <c r="N442">
        <f t="shared" ca="1" si="194"/>
        <v>0.86727128666107323</v>
      </c>
      <c r="O442">
        <f t="shared" ca="1" si="195"/>
        <v>7.3857595425206792</v>
      </c>
      <c r="P442">
        <f t="shared" ca="1" si="196"/>
        <v>633.71736086968497</v>
      </c>
      <c r="Q442">
        <f t="shared" ca="1" si="197"/>
        <v>636.49765873002821</v>
      </c>
      <c r="R442">
        <f t="shared" ca="1" si="198"/>
        <v>1.4839965425134221E-2</v>
      </c>
      <c r="S442">
        <f t="shared" ca="1" si="199"/>
        <v>2.067101435725621</v>
      </c>
      <c r="T442">
        <f t="shared" ca="1" si="200"/>
        <v>42.032181045985091</v>
      </c>
      <c r="U442">
        <f t="shared" ca="1" si="221"/>
        <v>-1.4479918794222613E-2</v>
      </c>
      <c r="V442">
        <f t="shared" ca="1" si="222"/>
        <v>0</v>
      </c>
      <c r="W442">
        <f t="shared" ca="1" si="201"/>
        <v>7.683434995598164</v>
      </c>
      <c r="X442">
        <f t="shared" ca="1" si="202"/>
        <v>39.953861977110456</v>
      </c>
      <c r="Y442">
        <f t="shared" ca="1" si="203"/>
        <v>1.9426321065972971</v>
      </c>
      <c r="Z442">
        <f t="shared" ca="1" si="204"/>
        <v>1.250942900804771</v>
      </c>
      <c r="AA442">
        <f t="shared" ca="1" si="205"/>
        <v>640.09943499559824</v>
      </c>
      <c r="AB442">
        <f t="shared" ca="1" si="206"/>
        <v>640.17919331063774</v>
      </c>
      <c r="AC442">
        <f t="shared" ca="1" si="207"/>
        <v>1.4525689019683223E-4</v>
      </c>
      <c r="AD442">
        <f t="shared" ca="1" si="208"/>
        <v>0.14408715703735459</v>
      </c>
      <c r="AE442">
        <f t="shared" ca="1" si="209"/>
        <v>159.86475608334018</v>
      </c>
      <c r="AF442">
        <f t="shared" ca="1" si="210"/>
        <v>-9.0636424374679336E-6</v>
      </c>
      <c r="AG442">
        <f t="shared" ca="1" si="211"/>
        <v>1</v>
      </c>
      <c r="AH442">
        <f ca="1"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+99)&gt;=IFERROR(AE442,-1E+99)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>7.683434995598164</v>
      </c>
      <c r="AI442">
        <f t="shared" ca="1" si="212"/>
        <v>640.09943499559824</v>
      </c>
      <c r="AJ442">
        <f t="shared" ca="1" si="213"/>
        <v>640.17919331063774</v>
      </c>
      <c r="AM442">
        <v>0</v>
      </c>
      <c r="AN442">
        <v>0</v>
      </c>
      <c r="AO442">
        <f t="shared" si="214"/>
        <v>0</v>
      </c>
      <c r="AP442">
        <f t="shared" si="223"/>
        <v>0</v>
      </c>
      <c r="AQ442">
        <f t="shared" ca="1" si="215"/>
        <v>0.14408715703735459</v>
      </c>
      <c r="AR442" t="str">
        <f t="shared" ca="1" si="216"/>
        <v>Subcritical</v>
      </c>
      <c r="AS442">
        <f t="shared" ca="1" si="217"/>
        <v>1.4525689019683223E-4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190</v>
      </c>
      <c r="I443">
        <v>0</v>
      </c>
      <c r="J443">
        <f t="shared" si="218"/>
        <v>0.9989999999999668</v>
      </c>
      <c r="K443">
        <f t="shared" ca="1" si="219"/>
        <v>49.98</v>
      </c>
      <c r="L443">
        <f t="shared" ca="1" si="220"/>
        <v>1.301360869684927</v>
      </c>
      <c r="M443">
        <f t="shared" ca="1" si="193"/>
        <v>6.7670765223616209</v>
      </c>
      <c r="N443">
        <f t="shared" ca="1" si="194"/>
        <v>0.86727128666107323</v>
      </c>
      <c r="O443">
        <f t="shared" ca="1" si="195"/>
        <v>7.3857595425206792</v>
      </c>
      <c r="P443">
        <f t="shared" ca="1" si="196"/>
        <v>633.71686086968487</v>
      </c>
      <c r="Q443">
        <f t="shared" ca="1" si="197"/>
        <v>636.4971587300281</v>
      </c>
      <c r="R443">
        <f t="shared" ca="1" si="198"/>
        <v>1.4839965425134221E-2</v>
      </c>
      <c r="S443">
        <f t="shared" ca="1" si="199"/>
        <v>2.067101435725621</v>
      </c>
      <c r="T443">
        <f t="shared" ca="1" si="200"/>
        <v>42.032181045985091</v>
      </c>
      <c r="U443">
        <f t="shared" ca="1" si="221"/>
        <v>-1.4325125459663468E-2</v>
      </c>
      <c r="V443">
        <f t="shared" ca="1" si="222"/>
        <v>0</v>
      </c>
      <c r="W443">
        <f t="shared" ca="1" si="201"/>
        <v>7.6837858330079198</v>
      </c>
      <c r="X443">
        <f t="shared" ca="1" si="202"/>
        <v>39.955686331641182</v>
      </c>
      <c r="Y443">
        <f t="shared" ca="1" si="203"/>
        <v>1.9426545330901004</v>
      </c>
      <c r="Z443">
        <f t="shared" ca="1" si="204"/>
        <v>1.2508857834440574</v>
      </c>
      <c r="AA443">
        <f t="shared" ca="1" si="205"/>
        <v>640.09928583300791</v>
      </c>
      <c r="AB443">
        <f t="shared" ca="1" si="206"/>
        <v>640.17903686477257</v>
      </c>
      <c r="AC443">
        <f t="shared" ca="1" si="207"/>
        <v>1.4524139016686654E-4</v>
      </c>
      <c r="AD443">
        <f t="shared" ca="1" si="208"/>
        <v>0.14407728874019998</v>
      </c>
      <c r="AE443">
        <f t="shared" ca="1" si="209"/>
        <v>159.87848271121265</v>
      </c>
      <c r="AF443">
        <f t="shared" ca="1" si="210"/>
        <v>-9.4727132591287955E-6</v>
      </c>
      <c r="AG443">
        <f t="shared" ca="1" si="211"/>
        <v>1</v>
      </c>
      <c r="AH443">
        <f ca="1"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+99)&gt;=IFERROR(AE443,-1E+99)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>7.6837858330079198</v>
      </c>
      <c r="AI443">
        <f t="shared" ca="1" si="212"/>
        <v>640.09928583300791</v>
      </c>
      <c r="AJ443">
        <f t="shared" ca="1" si="213"/>
        <v>640.17903686477257</v>
      </c>
      <c r="AM443">
        <v>0</v>
      </c>
      <c r="AN443">
        <v>0</v>
      </c>
      <c r="AO443">
        <f t="shared" si="214"/>
        <v>0</v>
      </c>
      <c r="AP443">
        <f t="shared" si="223"/>
        <v>0</v>
      </c>
      <c r="AQ443">
        <f t="shared" ca="1" si="215"/>
        <v>0.14407728874019998</v>
      </c>
      <c r="AR443" t="str">
        <f t="shared" ca="1" si="216"/>
        <v>Subcritical</v>
      </c>
      <c r="AS443">
        <f t="shared" ca="1" si="217"/>
        <v>1.4524139016686654E-4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190</v>
      </c>
      <c r="I444">
        <v>2.3E-2</v>
      </c>
      <c r="J444">
        <f t="shared" si="218"/>
        <v>1</v>
      </c>
      <c r="K444">
        <f t="shared" ca="1" si="219"/>
        <v>49.98</v>
      </c>
      <c r="L444">
        <f t="shared" ca="1" si="220"/>
        <v>1.301360869684927</v>
      </c>
      <c r="M444">
        <f t="shared" ca="1" si="193"/>
        <v>6.7670765223616209</v>
      </c>
      <c r="N444">
        <f t="shared" ca="1" si="194"/>
        <v>0.86727128666107323</v>
      </c>
      <c r="O444">
        <f t="shared" ca="1" si="195"/>
        <v>7.3857595425206792</v>
      </c>
      <c r="P444">
        <f t="shared" ca="1" si="196"/>
        <v>633.71636086968488</v>
      </c>
      <c r="Q444">
        <f t="shared" ca="1" si="197"/>
        <v>636.49665873002812</v>
      </c>
      <c r="R444">
        <f t="shared" ca="1" si="198"/>
        <v>1.4839965425134221E-2</v>
      </c>
      <c r="S444">
        <f t="shared" ca="1" si="199"/>
        <v>2.067101435725621</v>
      </c>
      <c r="T444">
        <f t="shared" ca="1" si="200"/>
        <v>42.032181045985091</v>
      </c>
      <c r="U444">
        <f t="shared" ca="1" si="221"/>
        <v>-1.4446543509848198E-2</v>
      </c>
      <c r="V444">
        <f t="shared" ca="1" si="222"/>
        <v>0</v>
      </c>
      <c r="W444">
        <f t="shared" ca="1" si="201"/>
        <v>7.6841330207907044</v>
      </c>
      <c r="X444">
        <f t="shared" ca="1" si="202"/>
        <v>39.957491708111661</v>
      </c>
      <c r="Y444">
        <f t="shared" ca="1" si="203"/>
        <v>1.9426767247823624</v>
      </c>
      <c r="Z444">
        <f t="shared" ca="1" si="204"/>
        <v>1.2508292653878896</v>
      </c>
      <c r="AA444">
        <f t="shared" ca="1" si="205"/>
        <v>640.09913302079065</v>
      </c>
      <c r="AB444">
        <f t="shared" ca="1" si="206"/>
        <v>640.17887684602772</v>
      </c>
      <c r="AC444">
        <f t="shared" ca="1" si="207"/>
        <v>1.4522605377768235E-4</v>
      </c>
      <c r="AD444">
        <f t="shared" ca="1" si="208"/>
        <v>0.14406752420802824</v>
      </c>
      <c r="AE444">
        <f t="shared" ca="1" si="209"/>
        <v>159.89206720250039</v>
      </c>
      <c r="AF444">
        <f t="shared" ca="1" si="210"/>
        <v>-9.4558251930720871E-6</v>
      </c>
      <c r="AG444">
        <f t="shared" ca="1" si="211"/>
        <v>1</v>
      </c>
      <c r="AH444">
        <f ca="1"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+99)&gt;=IFERROR(AE444,-1E+99)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>7.6841330207907044</v>
      </c>
      <c r="AI444">
        <f t="shared" ca="1" si="212"/>
        <v>640.09913302079065</v>
      </c>
      <c r="AJ444">
        <f t="shared" ca="1" si="213"/>
        <v>640.17887684602772</v>
      </c>
      <c r="AM444">
        <v>0</v>
      </c>
      <c r="AN444">
        <v>0</v>
      </c>
      <c r="AO444">
        <f t="shared" si="214"/>
        <v>0</v>
      </c>
      <c r="AP444">
        <f t="shared" si="223"/>
        <v>0</v>
      </c>
      <c r="AQ444">
        <f t="shared" ca="1" si="215"/>
        <v>0.14406752420802824</v>
      </c>
      <c r="AR444" t="str">
        <f t="shared" ca="1" si="216"/>
        <v>Subcritical</v>
      </c>
      <c r="AS444">
        <f t="shared" ca="1" si="217"/>
        <v>1.4522605377768235E-4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190</v>
      </c>
      <c r="I445">
        <v>2.3E-2</v>
      </c>
      <c r="J445">
        <f t="shared" si="218"/>
        <v>1.0010000000000332</v>
      </c>
      <c r="K445">
        <f t="shared" ca="1" si="219"/>
        <v>49.98</v>
      </c>
      <c r="L445">
        <f t="shared" ca="1" si="220"/>
        <v>1.301360869684927</v>
      </c>
      <c r="M445">
        <f t="shared" ca="1" si="193"/>
        <v>6.7670765223616209</v>
      </c>
      <c r="N445">
        <f t="shared" ca="1" si="194"/>
        <v>0.86727128666107323</v>
      </c>
      <c r="O445">
        <f t="shared" ca="1" si="195"/>
        <v>7.3857595425206792</v>
      </c>
      <c r="P445">
        <f t="shared" ca="1" si="196"/>
        <v>633.71586086968489</v>
      </c>
      <c r="Q445">
        <f t="shared" ca="1" si="197"/>
        <v>636.49615873002813</v>
      </c>
      <c r="R445">
        <f t="shared" ca="1" si="198"/>
        <v>1.4839965425134221E-2</v>
      </c>
      <c r="S445">
        <f t="shared" ca="1" si="199"/>
        <v>2.067101435725621</v>
      </c>
      <c r="T445">
        <f t="shared" ca="1" si="200"/>
        <v>42.032181045985091</v>
      </c>
      <c r="U445">
        <f t="shared" ca="1" si="221"/>
        <v>-1.4461383475236289E-2</v>
      </c>
      <c r="V445">
        <f t="shared" ca="1" si="222"/>
        <v>0</v>
      </c>
      <c r="W445">
        <f t="shared" ca="1" si="201"/>
        <v>7.6844800983142587</v>
      </c>
      <c r="X445">
        <f t="shared" ca="1" si="202"/>
        <v>39.959296511234143</v>
      </c>
      <c r="Y445">
        <f t="shared" ca="1" si="203"/>
        <v>1.9426989079294306</v>
      </c>
      <c r="Z445">
        <f t="shared" ca="1" si="204"/>
        <v>1.2507727703852003</v>
      </c>
      <c r="AA445">
        <f t="shared" ca="1" si="205"/>
        <v>640.0989800983142</v>
      </c>
      <c r="AB445">
        <f t="shared" ca="1" si="206"/>
        <v>640.17871672028855</v>
      </c>
      <c r="AC445">
        <f t="shared" ca="1" si="207"/>
        <v>1.4521072464474056E-4</v>
      </c>
      <c r="AD445">
        <f t="shared" ca="1" si="208"/>
        <v>0.14405776387923347</v>
      </c>
      <c r="AE445">
        <f t="shared" ca="1" si="209"/>
        <v>159.90564803216441</v>
      </c>
      <c r="AF445">
        <f t="shared" ca="1" si="210"/>
        <v>-8.9710648580876295E-6</v>
      </c>
      <c r="AG445">
        <f t="shared" ca="1" si="211"/>
        <v>1</v>
      </c>
      <c r="AH445">
        <f ca="1"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+99)&gt;=IFERROR(AE445,-1E+99)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>7.6844800983142587</v>
      </c>
      <c r="AI445">
        <f t="shared" ca="1" si="212"/>
        <v>640.0989800983142</v>
      </c>
      <c r="AJ445">
        <f t="shared" ca="1" si="213"/>
        <v>640.17871672028855</v>
      </c>
      <c r="AM445">
        <v>0</v>
      </c>
      <c r="AN445">
        <v>0</v>
      </c>
      <c r="AO445">
        <f t="shared" si="214"/>
        <v>0</v>
      </c>
      <c r="AP445">
        <f t="shared" si="223"/>
        <v>0</v>
      </c>
      <c r="AQ445">
        <f t="shared" ca="1" si="215"/>
        <v>0.14405776387923347</v>
      </c>
      <c r="AR445" t="str">
        <f t="shared" ca="1" si="216"/>
        <v>Subcritical</v>
      </c>
      <c r="AS445">
        <f t="shared" ca="1" si="217"/>
        <v>1.4521072464474056E-4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190</v>
      </c>
      <c r="I446">
        <v>2.7E-2</v>
      </c>
      <c r="J446">
        <f t="shared" si="218"/>
        <v>0.9989999999999668</v>
      </c>
      <c r="K446">
        <f t="shared" ca="1" si="219"/>
        <v>49.98</v>
      </c>
      <c r="L446">
        <f t="shared" ca="1" si="220"/>
        <v>1.301360869684927</v>
      </c>
      <c r="M446">
        <f t="shared" ca="1" si="193"/>
        <v>6.7670765223616209</v>
      </c>
      <c r="N446">
        <f t="shared" ca="1" si="194"/>
        <v>0.86727128666107323</v>
      </c>
      <c r="O446">
        <f t="shared" ca="1" si="195"/>
        <v>7.3857595425206792</v>
      </c>
      <c r="P446">
        <f t="shared" ca="1" si="196"/>
        <v>633.7153608696849</v>
      </c>
      <c r="Q446">
        <f t="shared" ca="1" si="197"/>
        <v>636.49565873002814</v>
      </c>
      <c r="R446">
        <f t="shared" ca="1" si="198"/>
        <v>1.4839965425134221E-2</v>
      </c>
      <c r="S446">
        <f t="shared" ca="1" si="199"/>
        <v>2.067101435725621</v>
      </c>
      <c r="T446">
        <f t="shared" ca="1" si="200"/>
        <v>42.032181045985091</v>
      </c>
      <c r="U446">
        <f t="shared" ca="1" si="221"/>
        <v>-1.445023886344643E-2</v>
      </c>
      <c r="V446">
        <f t="shared" ca="1" si="222"/>
        <v>0</v>
      </c>
      <c r="W446">
        <f t="shared" ca="1" si="201"/>
        <v>7.684827446039213</v>
      </c>
      <c r="X446">
        <f t="shared" ca="1" si="202"/>
        <v>39.961102719403911</v>
      </c>
      <c r="Y446">
        <f t="shared" ca="1" si="203"/>
        <v>1.942721106847219</v>
      </c>
      <c r="Z446">
        <f t="shared" ca="1" si="204"/>
        <v>1.2507162365099402</v>
      </c>
      <c r="AA446">
        <f t="shared" ca="1" si="205"/>
        <v>640.09882744603919</v>
      </c>
      <c r="AB446">
        <f t="shared" ca="1" si="206"/>
        <v>640.17855686012024</v>
      </c>
      <c r="AC446">
        <f t="shared" ca="1" si="207"/>
        <v>1.4519538596566045E-4</v>
      </c>
      <c r="AD446">
        <f t="shared" ca="1" si="208"/>
        <v>0.14404799705529261</v>
      </c>
      <c r="AE446">
        <f t="shared" ca="1" si="209"/>
        <v>159.91924008773265</v>
      </c>
      <c r="AF446">
        <f t="shared" ca="1" si="210"/>
        <v>-8.1829476812345092E-6</v>
      </c>
      <c r="AG446">
        <f t="shared" ca="1" si="211"/>
        <v>1</v>
      </c>
      <c r="AH446">
        <f ca="1"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+99)&gt;=IFERROR(AE446,-1E+99)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>7.684827446039213</v>
      </c>
      <c r="AI446">
        <f t="shared" ca="1" si="212"/>
        <v>640.09882744603919</v>
      </c>
      <c r="AJ446">
        <f t="shared" ca="1" si="213"/>
        <v>640.17855686012024</v>
      </c>
      <c r="AM446">
        <v>0</v>
      </c>
      <c r="AN446">
        <v>0</v>
      </c>
      <c r="AO446">
        <f t="shared" si="214"/>
        <v>0</v>
      </c>
      <c r="AP446">
        <f t="shared" si="223"/>
        <v>0</v>
      </c>
      <c r="AQ446">
        <f t="shared" ca="1" si="215"/>
        <v>0.14404799705529261</v>
      </c>
      <c r="AR446" t="str">
        <f t="shared" ca="1" si="216"/>
        <v>Subcritical</v>
      </c>
      <c r="AS446">
        <f t="shared" ca="1" si="217"/>
        <v>1.4519538596566045E-4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190</v>
      </c>
      <c r="I447">
        <v>2.7E-2</v>
      </c>
      <c r="J447">
        <f t="shared" si="218"/>
        <v>1.0010000000000332</v>
      </c>
      <c r="K447">
        <f t="shared" ca="1" si="219"/>
        <v>49.98</v>
      </c>
      <c r="L447">
        <f t="shared" ca="1" si="220"/>
        <v>1.301360869684927</v>
      </c>
      <c r="M447">
        <f t="shared" ca="1" si="193"/>
        <v>6.7670765223616209</v>
      </c>
      <c r="N447">
        <f t="shared" ca="1" si="194"/>
        <v>0.86727128666107323</v>
      </c>
      <c r="O447">
        <f t="shared" ca="1" si="195"/>
        <v>7.3857595425206792</v>
      </c>
      <c r="P447">
        <f t="shared" ca="1" si="196"/>
        <v>633.71486086968491</v>
      </c>
      <c r="Q447">
        <f t="shared" ca="1" si="197"/>
        <v>636.49515873002815</v>
      </c>
      <c r="R447">
        <f t="shared" ca="1" si="198"/>
        <v>1.4839965425134221E-2</v>
      </c>
      <c r="S447">
        <f t="shared" ca="1" si="199"/>
        <v>2.067101435725621</v>
      </c>
      <c r="T447">
        <f t="shared" ca="1" si="200"/>
        <v>42.032181045985091</v>
      </c>
      <c r="U447">
        <f t="shared" ca="1" si="221"/>
        <v>-1.4479918794222613E-2</v>
      </c>
      <c r="V447">
        <f t="shared" ca="1" si="222"/>
        <v>0</v>
      </c>
      <c r="W447">
        <f t="shared" ca="1" si="201"/>
        <v>7.6851753240266172</v>
      </c>
      <c r="X447">
        <f t="shared" ca="1" si="202"/>
        <v>39.962911684938412</v>
      </c>
      <c r="Y447">
        <f t="shared" ca="1" si="203"/>
        <v>1.9427433381511401</v>
      </c>
      <c r="Z447">
        <f t="shared" ca="1" si="204"/>
        <v>1.2506596214518804</v>
      </c>
      <c r="AA447">
        <f t="shared" ca="1" si="205"/>
        <v>640.09867532402666</v>
      </c>
      <c r="AB447">
        <f t="shared" ca="1" si="206"/>
        <v>640.17839752019029</v>
      </c>
      <c r="AC447">
        <f t="shared" ca="1" si="207"/>
        <v>1.4518002626406163E-4</v>
      </c>
      <c r="AD447">
        <f t="shared" ca="1" si="208"/>
        <v>0.14403821642737508</v>
      </c>
      <c r="AE447">
        <f t="shared" ca="1" si="209"/>
        <v>159.93285354790373</v>
      </c>
      <c r="AF447">
        <f t="shared" ca="1" si="210"/>
        <v>-7.1828055752121145E-6</v>
      </c>
      <c r="AG447">
        <f t="shared" ca="1" si="211"/>
        <v>1</v>
      </c>
      <c r="AH447">
        <f ca="1"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+99)&gt;=IFERROR(AE447,-1E+99)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>7.6851753240266172</v>
      </c>
      <c r="AI447">
        <f t="shared" ca="1" si="212"/>
        <v>640.09867532402666</v>
      </c>
      <c r="AJ447">
        <f t="shared" ca="1" si="213"/>
        <v>640.17839752019029</v>
      </c>
      <c r="AM447">
        <v>0</v>
      </c>
      <c r="AN447">
        <v>0</v>
      </c>
      <c r="AO447">
        <f t="shared" si="214"/>
        <v>0</v>
      </c>
      <c r="AP447">
        <f t="shared" si="223"/>
        <v>0</v>
      </c>
      <c r="AQ447">
        <f t="shared" ca="1" si="215"/>
        <v>0.14403821642737508</v>
      </c>
      <c r="AR447" t="str">
        <f t="shared" ca="1" si="216"/>
        <v>Subcritical</v>
      </c>
      <c r="AS447">
        <f t="shared" ca="1" si="217"/>
        <v>1.4518002626406163E-4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190</v>
      </c>
      <c r="I448">
        <v>0</v>
      </c>
      <c r="J448">
        <f t="shared" si="218"/>
        <v>0.9989999999999668</v>
      </c>
      <c r="K448">
        <f t="shared" ca="1" si="219"/>
        <v>49.98</v>
      </c>
      <c r="L448">
        <f t="shared" ca="1" si="220"/>
        <v>1.301360869684927</v>
      </c>
      <c r="M448">
        <f t="shared" ca="1" si="193"/>
        <v>6.7670765223616209</v>
      </c>
      <c r="N448">
        <f t="shared" ca="1" si="194"/>
        <v>0.86727128666107323</v>
      </c>
      <c r="O448">
        <f t="shared" ca="1" si="195"/>
        <v>7.3857595425206792</v>
      </c>
      <c r="P448">
        <f t="shared" ca="1" si="196"/>
        <v>633.71436086968492</v>
      </c>
      <c r="Q448">
        <f t="shared" ca="1" si="197"/>
        <v>636.49465873002816</v>
      </c>
      <c r="R448">
        <f t="shared" ca="1" si="198"/>
        <v>1.4839965425134221E-2</v>
      </c>
      <c r="S448">
        <f t="shared" ca="1" si="199"/>
        <v>2.067101435725621</v>
      </c>
      <c r="T448">
        <f t="shared" ca="1" si="200"/>
        <v>42.032181045985091</v>
      </c>
      <c r="U448">
        <f t="shared" ca="1" si="221"/>
        <v>-1.4325125459777155E-2</v>
      </c>
      <c r="V448">
        <f t="shared" ca="1" si="222"/>
        <v>0</v>
      </c>
      <c r="W448">
        <f t="shared" ca="1" si="201"/>
        <v>7.6855281782445148</v>
      </c>
      <c r="X448">
        <f t="shared" ca="1" si="202"/>
        <v>39.96474652687148</v>
      </c>
      <c r="Y448">
        <f t="shared" ca="1" si="203"/>
        <v>1.9427658859271373</v>
      </c>
      <c r="Z448">
        <f t="shared" ca="1" si="204"/>
        <v>1.2506022017778711</v>
      </c>
      <c r="AA448">
        <f t="shared" ca="1" si="205"/>
        <v>640.09852817824458</v>
      </c>
      <c r="AB448">
        <f t="shared" ca="1" si="206"/>
        <v>640.17824305424313</v>
      </c>
      <c r="AC448">
        <f t="shared" ca="1" si="207"/>
        <v>1.4516444929571311E-4</v>
      </c>
      <c r="AD448">
        <f t="shared" ca="1" si="208"/>
        <v>0.14402829702281411</v>
      </c>
      <c r="AE448">
        <f t="shared" ca="1" si="209"/>
        <v>159.9466624117417</v>
      </c>
      <c r="AF448">
        <f t="shared" ca="1" si="210"/>
        <v>-6.0831529253846384E-6</v>
      </c>
      <c r="AG448">
        <f t="shared" ca="1" si="211"/>
        <v>1</v>
      </c>
      <c r="AH448">
        <f ca="1"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+99)&gt;=IFERROR(AE448,-1E+99)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>7.6855281782445148</v>
      </c>
      <c r="AI448">
        <f t="shared" ca="1" si="212"/>
        <v>640.09852817824458</v>
      </c>
      <c r="AJ448">
        <f t="shared" ca="1" si="213"/>
        <v>640.17824305424313</v>
      </c>
      <c r="AM448">
        <v>0</v>
      </c>
      <c r="AN448">
        <v>0</v>
      </c>
      <c r="AO448">
        <f t="shared" si="214"/>
        <v>0</v>
      </c>
      <c r="AP448">
        <f t="shared" si="223"/>
        <v>0</v>
      </c>
      <c r="AQ448">
        <f t="shared" ca="1" si="215"/>
        <v>0.14402829702281411</v>
      </c>
      <c r="AR448" t="str">
        <f t="shared" ca="1" si="216"/>
        <v>Subcritical</v>
      </c>
      <c r="AS448">
        <f t="shared" ca="1" si="217"/>
        <v>1.4516444929571311E-4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190</v>
      </c>
      <c r="I449">
        <v>2.3E-2</v>
      </c>
      <c r="J449">
        <f t="shared" si="218"/>
        <v>1</v>
      </c>
      <c r="K449">
        <f t="shared" ca="1" si="219"/>
        <v>49.98</v>
      </c>
      <c r="L449">
        <f t="shared" ca="1" si="220"/>
        <v>1.301360869684927</v>
      </c>
      <c r="M449">
        <f t="shared" ca="1" si="193"/>
        <v>6.7670765223616209</v>
      </c>
      <c r="N449">
        <f t="shared" ca="1" si="194"/>
        <v>0.86727128666107323</v>
      </c>
      <c r="O449">
        <f t="shared" ca="1" si="195"/>
        <v>7.3857595425206792</v>
      </c>
      <c r="P449">
        <f t="shared" ca="1" si="196"/>
        <v>633.71386086968494</v>
      </c>
      <c r="Q449">
        <f t="shared" ca="1" si="197"/>
        <v>636.49415873002818</v>
      </c>
      <c r="R449">
        <f t="shared" ca="1" si="198"/>
        <v>1.4839965425134221E-2</v>
      </c>
      <c r="S449">
        <f t="shared" ca="1" si="199"/>
        <v>2.067101435725621</v>
      </c>
      <c r="T449">
        <f t="shared" ca="1" si="200"/>
        <v>42.032181045985091</v>
      </c>
      <c r="U449">
        <f t="shared" ca="1" si="221"/>
        <v>-1.4446543509848198E-2</v>
      </c>
      <c r="V449">
        <f t="shared" ca="1" si="222"/>
        <v>0</v>
      </c>
      <c r="W449">
        <f t="shared" ca="1" si="201"/>
        <v>7.6858789235223508</v>
      </c>
      <c r="X449">
        <f t="shared" ca="1" si="202"/>
        <v>39.966570402316222</v>
      </c>
      <c r="Y449">
        <f t="shared" ca="1" si="203"/>
        <v>1.9427882974063757</v>
      </c>
      <c r="Z449">
        <f t="shared" ca="1" si="204"/>
        <v>1.2505451305149631</v>
      </c>
      <c r="AA449">
        <f t="shared" ca="1" si="205"/>
        <v>640.09837892352232</v>
      </c>
      <c r="AB449">
        <f t="shared" ca="1" si="206"/>
        <v>640.17808652410611</v>
      </c>
      <c r="AC449">
        <f t="shared" ca="1" si="207"/>
        <v>1.4514896786919169E-4</v>
      </c>
      <c r="AD449">
        <f t="shared" ca="1" si="208"/>
        <v>0.14401843803286357</v>
      </c>
      <c r="AE449">
        <f t="shared" ca="1" si="209"/>
        <v>159.96038941098368</v>
      </c>
      <c r="AF449">
        <f t="shared" ca="1" si="210"/>
        <v>-5.2660477649624227E-6</v>
      </c>
      <c r="AG449">
        <f t="shared" ca="1" si="211"/>
        <v>1</v>
      </c>
      <c r="AH449">
        <f ca="1"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+99)&gt;=IFERROR(AE449,-1E+99)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>7.6858789235223508</v>
      </c>
      <c r="AI449">
        <f t="shared" ca="1" si="212"/>
        <v>640.09837892352232</v>
      </c>
      <c r="AJ449">
        <f t="shared" ca="1" si="213"/>
        <v>640.17808652410611</v>
      </c>
      <c r="AM449">
        <v>0</v>
      </c>
      <c r="AN449">
        <v>0</v>
      </c>
      <c r="AO449">
        <f t="shared" si="214"/>
        <v>0</v>
      </c>
      <c r="AP449">
        <f t="shared" si="223"/>
        <v>0</v>
      </c>
      <c r="AQ449">
        <f t="shared" ca="1" si="215"/>
        <v>0.14401843803286357</v>
      </c>
      <c r="AR449" t="str">
        <f t="shared" ca="1" si="216"/>
        <v>Subcritical</v>
      </c>
      <c r="AS449">
        <f t="shared" ca="1" si="217"/>
        <v>1.4514896786919169E-4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190</v>
      </c>
      <c r="I450">
        <v>2.3E-2</v>
      </c>
      <c r="J450">
        <f t="shared" si="218"/>
        <v>1.0010000000000332</v>
      </c>
      <c r="K450">
        <f t="shared" ca="1" si="219"/>
        <v>49.98</v>
      </c>
      <c r="L450">
        <f t="shared" ca="1" si="220"/>
        <v>1.301360869684927</v>
      </c>
      <c r="M450">
        <f t="shared" ca="1" si="193"/>
        <v>6.7670765223616209</v>
      </c>
      <c r="N450">
        <f t="shared" ca="1" si="194"/>
        <v>0.86727128666107323</v>
      </c>
      <c r="O450">
        <f t="shared" ca="1" si="195"/>
        <v>7.3857595425206792</v>
      </c>
      <c r="P450">
        <f t="shared" ca="1" si="196"/>
        <v>633.71336086968495</v>
      </c>
      <c r="Q450">
        <f t="shared" ca="1" si="197"/>
        <v>636.49365873002819</v>
      </c>
      <c r="R450">
        <f t="shared" ca="1" si="198"/>
        <v>1.4839965425134221E-2</v>
      </c>
      <c r="S450">
        <f t="shared" ca="1" si="199"/>
        <v>2.067101435725621</v>
      </c>
      <c r="T450">
        <f t="shared" ca="1" si="200"/>
        <v>42.032181045985091</v>
      </c>
      <c r="U450">
        <f t="shared" ca="1" si="221"/>
        <v>-1.4461383475236289E-2</v>
      </c>
      <c r="V450">
        <f t="shared" ca="1" si="222"/>
        <v>0</v>
      </c>
      <c r="W450">
        <f t="shared" ca="1" si="201"/>
        <v>7.6862303679413619</v>
      </c>
      <c r="X450">
        <f t="shared" ca="1" si="202"/>
        <v>39.968397913295085</v>
      </c>
      <c r="Y450">
        <f t="shared" ca="1" si="203"/>
        <v>1.9428107520254854</v>
      </c>
      <c r="Z450">
        <f t="shared" ca="1" si="204"/>
        <v>1.2504879507160493</v>
      </c>
      <c r="AA450">
        <f t="shared" ca="1" si="205"/>
        <v>640.09823036794137</v>
      </c>
      <c r="AB450">
        <f t="shared" ca="1" si="206"/>
        <v>640.17793067960736</v>
      </c>
      <c r="AC450">
        <f t="shared" ca="1" si="207"/>
        <v>1.4513345802433415E-4</v>
      </c>
      <c r="AD450">
        <f t="shared" ca="1" si="208"/>
        <v>0.14400856051906</v>
      </c>
      <c r="AE450">
        <f t="shared" ca="1" si="209"/>
        <v>159.97414444052342</v>
      </c>
      <c r="AF450">
        <f t="shared" ca="1" si="210"/>
        <v>-5.0715557335934136E-6</v>
      </c>
      <c r="AG450">
        <f t="shared" ca="1" si="211"/>
        <v>1</v>
      </c>
      <c r="AH450">
        <f ca="1"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+99)&gt;=IFERROR(AE450,-1E+99)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>7.6862303679413619</v>
      </c>
      <c r="AI450">
        <f t="shared" ca="1" si="212"/>
        <v>640.09823036794137</v>
      </c>
      <c r="AJ450">
        <f t="shared" ca="1" si="213"/>
        <v>640.17793067960736</v>
      </c>
      <c r="AM450">
        <v>0</v>
      </c>
      <c r="AN450">
        <v>0</v>
      </c>
      <c r="AO450">
        <f t="shared" si="214"/>
        <v>0</v>
      </c>
      <c r="AP450">
        <f t="shared" si="223"/>
        <v>0</v>
      </c>
      <c r="AQ450">
        <f t="shared" ca="1" si="215"/>
        <v>0.14400856051906</v>
      </c>
      <c r="AR450" t="str">
        <f t="shared" ca="1" si="216"/>
        <v>Subcritical</v>
      </c>
      <c r="AS450">
        <f t="shared" ca="1" si="217"/>
        <v>1.4513345802433415E-4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190</v>
      </c>
      <c r="I451">
        <v>2.7E-2</v>
      </c>
      <c r="J451">
        <f t="shared" si="218"/>
        <v>0.9989999999999668</v>
      </c>
      <c r="K451">
        <f t="shared" ca="1" si="219"/>
        <v>49.98</v>
      </c>
      <c r="L451">
        <f t="shared" ca="1" si="220"/>
        <v>1.301360869684927</v>
      </c>
      <c r="M451">
        <f t="shared" ca="1" si="193"/>
        <v>6.7670765223616209</v>
      </c>
      <c r="N451">
        <f t="shared" ca="1" si="194"/>
        <v>0.86727128666107323</v>
      </c>
      <c r="O451">
        <f t="shared" ca="1" si="195"/>
        <v>7.3857595425206792</v>
      </c>
      <c r="P451">
        <f t="shared" ca="1" si="196"/>
        <v>633.71286086968496</v>
      </c>
      <c r="Q451">
        <f t="shared" ca="1" si="197"/>
        <v>636.4931587300282</v>
      </c>
      <c r="R451">
        <f t="shared" ca="1" si="198"/>
        <v>1.4839965425134221E-2</v>
      </c>
      <c r="S451">
        <f t="shared" ca="1" si="199"/>
        <v>2.067101435725621</v>
      </c>
      <c r="T451">
        <f t="shared" ca="1" si="200"/>
        <v>42.032181045985091</v>
      </c>
      <c r="U451">
        <f t="shared" ca="1" si="221"/>
        <v>-1.445023886344643E-2</v>
      </c>
      <c r="V451">
        <f t="shared" ca="1" si="222"/>
        <v>0</v>
      </c>
      <c r="W451">
        <f t="shared" ca="1" si="201"/>
        <v>7.6865817789099067</v>
      </c>
      <c r="X451">
        <f t="shared" ca="1" si="202"/>
        <v>39.970225250331517</v>
      </c>
      <c r="Y451">
        <f t="shared" ca="1" si="203"/>
        <v>1.9428332029732454</v>
      </c>
      <c r="Z451">
        <f t="shared" ca="1" si="204"/>
        <v>1.2504307815874882</v>
      </c>
      <c r="AA451">
        <f t="shared" ca="1" si="205"/>
        <v>640.09808177891</v>
      </c>
      <c r="AB451">
        <f t="shared" ca="1" si="206"/>
        <v>640.17777480335144</v>
      </c>
      <c r="AC451">
        <f t="shared" ca="1" si="207"/>
        <v>1.4511795209809755E-4</v>
      </c>
      <c r="AD451">
        <f t="shared" ca="1" si="208"/>
        <v>0.1439986850742683</v>
      </c>
      <c r="AE451">
        <f t="shared" ca="1" si="209"/>
        <v>159.98789882967233</v>
      </c>
      <c r="AF451">
        <f t="shared" ca="1" si="210"/>
        <v>-5.2184166179358726E-6</v>
      </c>
      <c r="AG451">
        <f t="shared" ca="1" si="211"/>
        <v>1</v>
      </c>
      <c r="AH451">
        <f ca="1"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+99)&gt;=IFERROR(AE451,-1E+99)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>7.6865817789099067</v>
      </c>
      <c r="AI451">
        <f t="shared" ca="1" si="212"/>
        <v>640.09808177891</v>
      </c>
      <c r="AJ451">
        <f t="shared" ca="1" si="213"/>
        <v>640.17777480335144</v>
      </c>
      <c r="AM451">
        <v>0</v>
      </c>
      <c r="AN451">
        <v>0</v>
      </c>
      <c r="AO451">
        <f t="shared" si="214"/>
        <v>0</v>
      </c>
      <c r="AP451">
        <f t="shared" si="223"/>
        <v>0</v>
      </c>
      <c r="AQ451">
        <f t="shared" ca="1" si="215"/>
        <v>0.1439986850742683</v>
      </c>
      <c r="AR451" t="str">
        <f t="shared" ca="1" si="216"/>
        <v>Subcritical</v>
      </c>
      <c r="AS451">
        <f t="shared" ca="1" si="217"/>
        <v>1.4511795209809755E-4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190</v>
      </c>
      <c r="I452">
        <v>2.7E-2</v>
      </c>
      <c r="J452">
        <f t="shared" si="218"/>
        <v>1.0010000000000332</v>
      </c>
      <c r="K452">
        <f t="shared" ca="1" si="219"/>
        <v>49.98</v>
      </c>
      <c r="L452">
        <f t="shared" ca="1" si="220"/>
        <v>1.301360869684927</v>
      </c>
      <c r="M452">
        <f t="shared" ca="1" si="193"/>
        <v>6.7670765223616209</v>
      </c>
      <c r="N452">
        <f t="shared" ca="1" si="194"/>
        <v>0.86727128666107323</v>
      </c>
      <c r="O452">
        <f t="shared" ca="1" si="195"/>
        <v>7.3857595425206792</v>
      </c>
      <c r="P452">
        <f t="shared" ca="1" si="196"/>
        <v>633.71236086968486</v>
      </c>
      <c r="Q452">
        <f t="shared" ca="1" si="197"/>
        <v>636.4926587300281</v>
      </c>
      <c r="R452">
        <f t="shared" ca="1" si="198"/>
        <v>1.4839965425134221E-2</v>
      </c>
      <c r="S452">
        <f t="shared" ca="1" si="199"/>
        <v>2.067101435725621</v>
      </c>
      <c r="T452">
        <f t="shared" ca="1" si="200"/>
        <v>42.032181045985091</v>
      </c>
      <c r="U452">
        <f t="shared" ca="1" si="221"/>
        <v>-1.4479918794108926E-2</v>
      </c>
      <c r="V452">
        <f t="shared" ca="1" si="222"/>
        <v>0</v>
      </c>
      <c r="W452">
        <f t="shared" ca="1" si="201"/>
        <v>7.6869327631768378</v>
      </c>
      <c r="X452">
        <f t="shared" ca="1" si="202"/>
        <v>39.972050368519561</v>
      </c>
      <c r="Y452">
        <f t="shared" ca="1" si="203"/>
        <v>1.9428556251287914</v>
      </c>
      <c r="Z452">
        <f t="shared" ca="1" si="204"/>
        <v>1.250373687094178</v>
      </c>
      <c r="AA452">
        <f t="shared" ca="1" si="205"/>
        <v>640.0979327631768</v>
      </c>
      <c r="AB452">
        <f t="shared" ca="1" si="206"/>
        <v>640.17761851023988</v>
      </c>
      <c r="AC452">
        <f t="shared" ca="1" si="207"/>
        <v>1.4510246743729604E-4</v>
      </c>
      <c r="AD452">
        <f t="shared" ca="1" si="208"/>
        <v>0.14398882274734043</v>
      </c>
      <c r="AE452">
        <f t="shared" ca="1" si="209"/>
        <v>160.0016371850804</v>
      </c>
      <c r="AF452">
        <f t="shared" ca="1" si="210"/>
        <v>-5.0651298124648747E-6</v>
      </c>
      <c r="AG452">
        <f t="shared" ca="1" si="211"/>
        <v>1</v>
      </c>
      <c r="AH452">
        <f ca="1"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+99)&gt;=IFERROR(AE452,-1E+99)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>7.6869327631768378</v>
      </c>
      <c r="AI452">
        <f t="shared" ca="1" si="212"/>
        <v>640.0979327631768</v>
      </c>
      <c r="AJ452">
        <f t="shared" ca="1" si="213"/>
        <v>640.17761851023988</v>
      </c>
      <c r="AM452">
        <v>0</v>
      </c>
      <c r="AN452">
        <v>0</v>
      </c>
      <c r="AO452">
        <f t="shared" si="214"/>
        <v>0</v>
      </c>
      <c r="AP452">
        <f t="shared" si="223"/>
        <v>0</v>
      </c>
      <c r="AQ452">
        <f t="shared" ca="1" si="215"/>
        <v>0.14398882274734043</v>
      </c>
      <c r="AR452" t="str">
        <f t="shared" ca="1" si="216"/>
        <v>Subcritical</v>
      </c>
      <c r="AS452">
        <f t="shared" ca="1" si="217"/>
        <v>1.4510246743729604E-4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190</v>
      </c>
      <c r="I453">
        <v>0.05</v>
      </c>
      <c r="J453">
        <f t="shared" si="218"/>
        <v>0.9989999999999668</v>
      </c>
      <c r="K453">
        <f t="shared" ca="1" si="219"/>
        <v>49.98</v>
      </c>
      <c r="L453">
        <f t="shared" ca="1" si="220"/>
        <v>1.301360869684927</v>
      </c>
      <c r="M453">
        <f t="shared" ca="1" si="193"/>
        <v>6.7670765223616209</v>
      </c>
      <c r="N453">
        <f t="shared" ca="1" si="194"/>
        <v>0.86727128666107323</v>
      </c>
      <c r="O453">
        <f t="shared" ca="1" si="195"/>
        <v>7.3857595425206792</v>
      </c>
      <c r="P453">
        <f t="shared" ca="1" si="196"/>
        <v>633.71186086968487</v>
      </c>
      <c r="Q453">
        <f t="shared" ca="1" si="197"/>
        <v>636.49215873002811</v>
      </c>
      <c r="R453">
        <f t="shared" ca="1" si="198"/>
        <v>1.4839965425134221E-2</v>
      </c>
      <c r="S453">
        <f t="shared" ca="1" si="199"/>
        <v>2.067101435725621</v>
      </c>
      <c r="T453">
        <f t="shared" ca="1" si="200"/>
        <v>42.032181045985091</v>
      </c>
      <c r="U453">
        <f t="shared" ca="1" si="221"/>
        <v>-1.4556816948129381E-2</v>
      </c>
      <c r="V453">
        <f t="shared" ca="1" si="222"/>
        <v>0</v>
      </c>
      <c r="W453">
        <f t="shared" ca="1" si="201"/>
        <v>7.687281119404247</v>
      </c>
      <c r="X453">
        <f t="shared" ca="1" si="202"/>
        <v>39.973861820902087</v>
      </c>
      <c r="Y453">
        <f t="shared" ca="1" si="203"/>
        <v>1.9428778778827149</v>
      </c>
      <c r="Z453">
        <f t="shared" ca="1" si="204"/>
        <v>1.2503170252583842</v>
      </c>
      <c r="AA453">
        <f t="shared" ca="1" si="205"/>
        <v>640.0977811194042</v>
      </c>
      <c r="AB453">
        <f t="shared" ca="1" si="206"/>
        <v>640.17745964456481</v>
      </c>
      <c r="AC453">
        <f t="shared" ca="1" si="207"/>
        <v>1.4508710112792926E-4</v>
      </c>
      <c r="AD453">
        <f t="shared" ca="1" si="208"/>
        <v>0.14397903537895043</v>
      </c>
      <c r="AE453">
        <f t="shared" ca="1" si="209"/>
        <v>160.01527333247364</v>
      </c>
      <c r="AF453">
        <f t="shared" ca="1" si="210"/>
        <v>-4.439282747625839E-6</v>
      </c>
      <c r="AG453">
        <f t="shared" ca="1" si="211"/>
        <v>1</v>
      </c>
      <c r="AH453">
        <f ca="1"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+99)&gt;=IFERROR(AE453,-1E+99)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>7.687281119404247</v>
      </c>
      <c r="AI453">
        <f t="shared" ca="1" si="212"/>
        <v>640.0977811194042</v>
      </c>
      <c r="AJ453">
        <f t="shared" ca="1" si="213"/>
        <v>640.17745964456481</v>
      </c>
      <c r="AM453">
        <v>0</v>
      </c>
      <c r="AN453">
        <v>0</v>
      </c>
      <c r="AO453">
        <f t="shared" si="214"/>
        <v>0</v>
      </c>
      <c r="AP453">
        <f t="shared" si="223"/>
        <v>0</v>
      </c>
      <c r="AQ453">
        <f t="shared" ca="1" si="215"/>
        <v>0.14397903537895043</v>
      </c>
      <c r="AR453" t="str">
        <f t="shared" ca="1" si="216"/>
        <v>Subcritical</v>
      </c>
      <c r="AS453">
        <f t="shared" ca="1" si="217"/>
        <v>1.4508710112792926E-4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190</v>
      </c>
      <c r="I454">
        <v>7.8E-2</v>
      </c>
      <c r="J454">
        <f t="shared" si="218"/>
        <v>1</v>
      </c>
      <c r="K454">
        <f t="shared" ca="1" si="219"/>
        <v>49.98</v>
      </c>
      <c r="L454">
        <f t="shared" ca="1" si="220"/>
        <v>1.301360869684927</v>
      </c>
      <c r="M454">
        <f t="shared" ca="1" si="193"/>
        <v>6.7670765223616209</v>
      </c>
      <c r="N454">
        <f t="shared" ca="1" si="194"/>
        <v>0.86727128666107323</v>
      </c>
      <c r="O454">
        <f t="shared" ca="1" si="195"/>
        <v>7.3857595425206792</v>
      </c>
      <c r="P454">
        <f t="shared" ca="1" si="196"/>
        <v>633.71136086968488</v>
      </c>
      <c r="Q454">
        <f t="shared" ca="1" si="197"/>
        <v>636.49165873002812</v>
      </c>
      <c r="R454">
        <f t="shared" ca="1" si="198"/>
        <v>1.4839965425134221E-2</v>
      </c>
      <c r="S454">
        <f t="shared" ca="1" si="199"/>
        <v>2.067101435725621</v>
      </c>
      <c r="T454">
        <f t="shared" ca="1" si="200"/>
        <v>42.032181045985091</v>
      </c>
      <c r="U454">
        <f t="shared" ca="1" si="221"/>
        <v>-1.4701404146990171E-2</v>
      </c>
      <c r="V454">
        <f t="shared" ca="1" si="222"/>
        <v>0</v>
      </c>
      <c r="W454">
        <f t="shared" ca="1" si="201"/>
        <v>7.6876262118379692</v>
      </c>
      <c r="X454">
        <f t="shared" ca="1" si="202"/>
        <v>39.975656301557443</v>
      </c>
      <c r="Y454">
        <f t="shared" ca="1" si="203"/>
        <v>1.9428999206618465</v>
      </c>
      <c r="Z454">
        <f t="shared" ca="1" si="204"/>
        <v>1.250260899357712</v>
      </c>
      <c r="AA454">
        <f t="shared" ca="1" si="205"/>
        <v>640.09762621183791</v>
      </c>
      <c r="AB454">
        <f t="shared" ca="1" si="206"/>
        <v>640.17729758372695</v>
      </c>
      <c r="AC454">
        <f t="shared" ca="1" si="207"/>
        <v>1.4507188115237967E-4</v>
      </c>
      <c r="AD454">
        <f t="shared" ca="1" si="208"/>
        <v>0.14396934080286994</v>
      </c>
      <c r="AE454">
        <f t="shared" ca="1" si="209"/>
        <v>160.02878236905812</v>
      </c>
      <c r="AF454">
        <f t="shared" ca="1" si="210"/>
        <v>-3.8427817798947217E-6</v>
      </c>
      <c r="AG454">
        <f t="shared" ca="1" si="211"/>
        <v>1</v>
      </c>
      <c r="AH454">
        <f ca="1"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+99)&gt;=IFERROR(AE454,-1E+99)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>7.6876262118379692</v>
      </c>
      <c r="AI454">
        <f t="shared" ca="1" si="212"/>
        <v>640.09762621183791</v>
      </c>
      <c r="AJ454">
        <f t="shared" ca="1" si="213"/>
        <v>640.17729758372695</v>
      </c>
      <c r="AM454">
        <v>0</v>
      </c>
      <c r="AN454">
        <v>0</v>
      </c>
      <c r="AO454">
        <f t="shared" si="214"/>
        <v>0</v>
      </c>
      <c r="AP454">
        <f t="shared" si="223"/>
        <v>0</v>
      </c>
      <c r="AQ454">
        <f t="shared" ca="1" si="215"/>
        <v>0.14396934080286994</v>
      </c>
      <c r="AR454" t="str">
        <f t="shared" ca="1" si="216"/>
        <v>Subcritical</v>
      </c>
      <c r="AS454">
        <f t="shared" ca="1" si="217"/>
        <v>1.4507188115237967E-4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190</v>
      </c>
      <c r="I455">
        <v>2.7E-2</v>
      </c>
      <c r="J455">
        <f t="shared" si="218"/>
        <v>1.0010000000000332</v>
      </c>
      <c r="K455">
        <f t="shared" ca="1" si="219"/>
        <v>49.98</v>
      </c>
      <c r="L455">
        <f t="shared" ca="1" si="220"/>
        <v>1.301360869684927</v>
      </c>
      <c r="M455">
        <f t="shared" ca="1" si="193"/>
        <v>6.7670765223616209</v>
      </c>
      <c r="N455">
        <f t="shared" ca="1" si="194"/>
        <v>0.86727128666107323</v>
      </c>
      <c r="O455">
        <f t="shared" ca="1" si="195"/>
        <v>7.3857595425206792</v>
      </c>
      <c r="P455">
        <f t="shared" ca="1" si="196"/>
        <v>633.71086086968489</v>
      </c>
      <c r="Q455">
        <f t="shared" ca="1" si="197"/>
        <v>636.49115873002813</v>
      </c>
      <c r="R455">
        <f t="shared" ca="1" si="198"/>
        <v>1.4839965425134221E-2</v>
      </c>
      <c r="S455">
        <f t="shared" ca="1" si="199"/>
        <v>2.067101435725621</v>
      </c>
      <c r="T455">
        <f t="shared" ca="1" si="200"/>
        <v>42.032181045985091</v>
      </c>
      <c r="U455">
        <f t="shared" ca="1" si="221"/>
        <v>-1.4479918794222613E-2</v>
      </c>
      <c r="V455">
        <f t="shared" ca="1" si="222"/>
        <v>0</v>
      </c>
      <c r="W455">
        <f t="shared" ca="1" si="201"/>
        <v>7.6879786504289331</v>
      </c>
      <c r="X455">
        <f t="shared" ca="1" si="202"/>
        <v>39.977488982230454</v>
      </c>
      <c r="Y455">
        <f t="shared" ca="1" si="203"/>
        <v>1.9429224311504423</v>
      </c>
      <c r="Z455">
        <f t="shared" ca="1" si="204"/>
        <v>1.2502035838773051</v>
      </c>
      <c r="AA455">
        <f t="shared" ca="1" si="205"/>
        <v>640.09747865042891</v>
      </c>
      <c r="AB455">
        <f t="shared" ca="1" si="206"/>
        <v>640.17714271776526</v>
      </c>
      <c r="AC455">
        <f t="shared" ca="1" si="207"/>
        <v>1.4505633961048789E-4</v>
      </c>
      <c r="AD455">
        <f t="shared" ca="1" si="208"/>
        <v>0.14395944097632313</v>
      </c>
      <c r="AE455">
        <f t="shared" ca="1" si="209"/>
        <v>160.04257964501193</v>
      </c>
      <c r="AF455">
        <f t="shared" ca="1" si="210"/>
        <v>-3.8018031318642898E-6</v>
      </c>
      <c r="AG455">
        <f t="shared" ca="1" si="211"/>
        <v>1</v>
      </c>
      <c r="AH455">
        <f ca="1"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+99)&gt;=IFERROR(AE455,-1E+99)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>7.6879786504289331</v>
      </c>
      <c r="AI455">
        <f t="shared" ca="1" si="212"/>
        <v>640.09747865042891</v>
      </c>
      <c r="AJ455">
        <f t="shared" ca="1" si="213"/>
        <v>640.17714271776526</v>
      </c>
      <c r="AM455">
        <v>0</v>
      </c>
      <c r="AN455">
        <v>0</v>
      </c>
      <c r="AO455">
        <f t="shared" si="214"/>
        <v>0</v>
      </c>
      <c r="AP455">
        <f t="shared" si="223"/>
        <v>0</v>
      </c>
      <c r="AQ455">
        <f t="shared" ca="1" si="215"/>
        <v>0.14395944097632313</v>
      </c>
      <c r="AR455" t="str">
        <f t="shared" ca="1" si="216"/>
        <v>Subcritical</v>
      </c>
      <c r="AS455">
        <f t="shared" ca="1" si="217"/>
        <v>1.4505633961048789E-4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190</v>
      </c>
      <c r="I456">
        <v>2.7E-2</v>
      </c>
      <c r="J456">
        <f t="shared" si="218"/>
        <v>0.9989999999999668</v>
      </c>
      <c r="K456">
        <f t="shared" ca="1" si="219"/>
        <v>49.98</v>
      </c>
      <c r="L456">
        <f t="shared" ca="1" si="220"/>
        <v>1.301360869684927</v>
      </c>
      <c r="M456">
        <f t="shared" ca="1" si="193"/>
        <v>6.7670765223616209</v>
      </c>
      <c r="N456">
        <f t="shared" ca="1" si="194"/>
        <v>0.86727128666107323</v>
      </c>
      <c r="O456">
        <f t="shared" ca="1" si="195"/>
        <v>7.3857595425206792</v>
      </c>
      <c r="P456">
        <f t="shared" ca="1" si="196"/>
        <v>633.71036086968491</v>
      </c>
      <c r="Q456">
        <f t="shared" ca="1" si="197"/>
        <v>636.49065873002814</v>
      </c>
      <c r="R456">
        <f t="shared" ca="1" si="198"/>
        <v>1.4839965425134221E-2</v>
      </c>
      <c r="S456">
        <f t="shared" ca="1" si="199"/>
        <v>2.067101435725621</v>
      </c>
      <c r="T456">
        <f t="shared" ca="1" si="200"/>
        <v>42.032181045985091</v>
      </c>
      <c r="U456">
        <f t="shared" ca="1" si="221"/>
        <v>-1.445023886344643E-2</v>
      </c>
      <c r="V456">
        <f t="shared" ca="1" si="222"/>
        <v>0</v>
      </c>
      <c r="W456">
        <f t="shared" ca="1" si="201"/>
        <v>7.6883314364416879</v>
      </c>
      <c r="X456">
        <f t="shared" ca="1" si="202"/>
        <v>39.979323469496777</v>
      </c>
      <c r="Y456">
        <f t="shared" ca="1" si="203"/>
        <v>1.9429449622845736</v>
      </c>
      <c r="Z456">
        <f t="shared" ca="1" si="204"/>
        <v>1.2501462171598148</v>
      </c>
      <c r="AA456">
        <f t="shared" ca="1" si="205"/>
        <v>640.09733143644166</v>
      </c>
      <c r="AB456">
        <f t="shared" ca="1" si="206"/>
        <v>640.17698819303075</v>
      </c>
      <c r="AC456">
        <f t="shared" ca="1" si="207"/>
        <v>1.4504078520596384E-4</v>
      </c>
      <c r="AD456">
        <f t="shared" ca="1" si="208"/>
        <v>0.14394953252707204</v>
      </c>
      <c r="AE456">
        <f t="shared" ca="1" si="209"/>
        <v>160.05639119551819</v>
      </c>
      <c r="AF456">
        <f t="shared" ca="1" si="210"/>
        <v>-4.1970401980506722E-6</v>
      </c>
      <c r="AG456">
        <f t="shared" ca="1" si="211"/>
        <v>1</v>
      </c>
      <c r="AH456">
        <f ca="1"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+99)&gt;=IFERROR(AE456,-1E+99)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>7.6883314364416879</v>
      </c>
      <c r="AI456">
        <f t="shared" ca="1" si="212"/>
        <v>640.09733143644166</v>
      </c>
      <c r="AJ456">
        <f t="shared" ca="1" si="213"/>
        <v>640.17698819303075</v>
      </c>
      <c r="AM456">
        <v>0</v>
      </c>
      <c r="AN456">
        <v>0</v>
      </c>
      <c r="AO456">
        <f t="shared" si="214"/>
        <v>0</v>
      </c>
      <c r="AP456">
        <f t="shared" si="223"/>
        <v>0</v>
      </c>
      <c r="AQ456">
        <f t="shared" ca="1" si="215"/>
        <v>0.14394953252707204</v>
      </c>
      <c r="AR456" t="str">
        <f t="shared" ca="1" si="216"/>
        <v>Subcritical</v>
      </c>
      <c r="AS456">
        <f t="shared" ca="1" si="217"/>
        <v>1.4504078520596384E-4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190</v>
      </c>
      <c r="I457">
        <v>7.8E-2</v>
      </c>
      <c r="J457">
        <f t="shared" si="218"/>
        <v>1.0010000000000332</v>
      </c>
      <c r="K457">
        <f t="shared" ca="1" si="219"/>
        <v>49.98</v>
      </c>
      <c r="L457">
        <f t="shared" ca="1" si="220"/>
        <v>1.301360869684927</v>
      </c>
      <c r="M457">
        <f t="shared" ca="1" si="193"/>
        <v>6.7670765223616209</v>
      </c>
      <c r="N457">
        <f t="shared" ca="1" si="194"/>
        <v>0.86727128666107323</v>
      </c>
      <c r="O457">
        <f t="shared" ca="1" si="195"/>
        <v>7.3857595425206792</v>
      </c>
      <c r="P457">
        <f t="shared" ca="1" si="196"/>
        <v>633.70986086968492</v>
      </c>
      <c r="Q457">
        <f t="shared" ca="1" si="197"/>
        <v>636.49015873002816</v>
      </c>
      <c r="R457">
        <f t="shared" ca="1" si="198"/>
        <v>1.4839965425134221E-2</v>
      </c>
      <c r="S457">
        <f t="shared" ca="1" si="199"/>
        <v>2.067101435725621</v>
      </c>
      <c r="T457">
        <f t="shared" ca="1" si="200"/>
        <v>42.032181045985091</v>
      </c>
      <c r="U457">
        <f t="shared" ca="1" si="221"/>
        <v>-1.4716244112378263E-2</v>
      </c>
      <c r="V457">
        <f t="shared" ca="1" si="222"/>
        <v>0</v>
      </c>
      <c r="W457">
        <f t="shared" ca="1" si="201"/>
        <v>7.6886766665346711</v>
      </c>
      <c r="X457">
        <f t="shared" ca="1" si="202"/>
        <v>39.98111866598029</v>
      </c>
      <c r="Y457">
        <f t="shared" ca="1" si="203"/>
        <v>1.9429670093542908</v>
      </c>
      <c r="Z457">
        <f t="shared" ca="1" si="204"/>
        <v>1.2500900842108678</v>
      </c>
      <c r="AA457">
        <f t="shared" ca="1" si="205"/>
        <v>640.09717666653466</v>
      </c>
      <c r="AB457">
        <f t="shared" ca="1" si="206"/>
        <v>640.17682626993133</v>
      </c>
      <c r="AC457">
        <f t="shared" ca="1" si="207"/>
        <v>1.4502556632339518E-4</v>
      </c>
      <c r="AD457">
        <f t="shared" ca="1" si="208"/>
        <v>0.14393983739588065</v>
      </c>
      <c r="AE457">
        <f t="shared" ca="1" si="209"/>
        <v>160.06990758473793</v>
      </c>
      <c r="AF457">
        <f t="shared" ca="1" si="210"/>
        <v>-4.7277359271902242E-6</v>
      </c>
      <c r="AG457">
        <f t="shared" ca="1" si="211"/>
        <v>1</v>
      </c>
      <c r="AH457">
        <f ca="1"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+99)&gt;=IFERROR(AE457,-1E+99)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>7.6886766665346711</v>
      </c>
      <c r="AI457">
        <f t="shared" ca="1" si="212"/>
        <v>640.09717666653466</v>
      </c>
      <c r="AJ457">
        <f t="shared" ca="1" si="213"/>
        <v>640.17682626993133</v>
      </c>
      <c r="AM457">
        <v>0</v>
      </c>
      <c r="AN457">
        <v>0</v>
      </c>
      <c r="AO457">
        <f t="shared" si="214"/>
        <v>0</v>
      </c>
      <c r="AP457">
        <f t="shared" si="223"/>
        <v>0</v>
      </c>
      <c r="AQ457">
        <f t="shared" ca="1" si="215"/>
        <v>0.14393983739588065</v>
      </c>
      <c r="AR457" t="str">
        <f t="shared" ca="1" si="216"/>
        <v>Subcritical</v>
      </c>
      <c r="AS457">
        <f t="shared" ca="1" si="217"/>
        <v>1.4502556632339518E-4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190</v>
      </c>
      <c r="I458">
        <v>0.05</v>
      </c>
      <c r="J458">
        <f t="shared" si="218"/>
        <v>1</v>
      </c>
      <c r="K458">
        <f t="shared" ca="1" si="219"/>
        <v>49.98</v>
      </c>
      <c r="L458">
        <f t="shared" ca="1" si="220"/>
        <v>1.301360869684927</v>
      </c>
      <c r="M458">
        <f t="shared" ca="1" si="193"/>
        <v>6.7670765223616209</v>
      </c>
      <c r="N458">
        <f t="shared" ca="1" si="194"/>
        <v>0.86727128666107323</v>
      </c>
      <c r="O458">
        <f t="shared" ca="1" si="195"/>
        <v>7.3857595425206792</v>
      </c>
      <c r="P458">
        <f t="shared" ca="1" si="196"/>
        <v>633.70936086968493</v>
      </c>
      <c r="Q458">
        <f t="shared" ca="1" si="197"/>
        <v>636.48965873002817</v>
      </c>
      <c r="R458">
        <f t="shared" ca="1" si="198"/>
        <v>1.4839965425134221E-2</v>
      </c>
      <c r="S458">
        <f t="shared" ca="1" si="199"/>
        <v>2.067101435725621</v>
      </c>
      <c r="T458">
        <f t="shared" ca="1" si="200"/>
        <v>42.032181045985091</v>
      </c>
      <c r="U458">
        <f t="shared" ca="1" si="221"/>
        <v>-1.4571656913517472E-2</v>
      </c>
      <c r="V458">
        <f t="shared" ca="1" si="222"/>
        <v>0</v>
      </c>
      <c r="W458">
        <f t="shared" ca="1" si="201"/>
        <v>7.6890252847652354</v>
      </c>
      <c r="X458">
        <f t="shared" ca="1" si="202"/>
        <v>39.982931480779229</v>
      </c>
      <c r="Y458">
        <f t="shared" ca="1" si="203"/>
        <v>1.9429892712957559</v>
      </c>
      <c r="Z458">
        <f t="shared" ca="1" si="204"/>
        <v>1.2500334054802011</v>
      </c>
      <c r="AA458">
        <f t="shared" ca="1" si="205"/>
        <v>640.09702528476521</v>
      </c>
      <c r="AB458">
        <f t="shared" ca="1" si="206"/>
        <v>640.17666766574462</v>
      </c>
      <c r="AC458">
        <f t="shared" ca="1" si="207"/>
        <v>1.4501020046901983E-4</v>
      </c>
      <c r="AD458">
        <f t="shared" ca="1" si="208"/>
        <v>0.1439300482195994</v>
      </c>
      <c r="AE458">
        <f t="shared" ca="1" si="209"/>
        <v>160.08355728070708</v>
      </c>
      <c r="AF458">
        <f t="shared" ca="1" si="210"/>
        <v>-5.5282037010329077E-6</v>
      </c>
      <c r="AG458">
        <f t="shared" ca="1" si="211"/>
        <v>1</v>
      </c>
      <c r="AH458">
        <f ca="1"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+99)&gt;=IFERROR(AE458,-1E+99)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>7.6890252847652354</v>
      </c>
      <c r="AI458">
        <f t="shared" ca="1" si="212"/>
        <v>640.09702528476521</v>
      </c>
      <c r="AJ458">
        <f t="shared" ca="1" si="213"/>
        <v>640.17666766574462</v>
      </c>
      <c r="AM458">
        <v>0</v>
      </c>
      <c r="AN458">
        <v>0</v>
      </c>
      <c r="AO458">
        <f t="shared" si="214"/>
        <v>0</v>
      </c>
      <c r="AP458">
        <f t="shared" si="223"/>
        <v>0</v>
      </c>
      <c r="AQ458">
        <f t="shared" ca="1" si="215"/>
        <v>0.1439300482195994</v>
      </c>
      <c r="AR458" t="str">
        <f t="shared" ca="1" si="216"/>
        <v>Subcritical</v>
      </c>
      <c r="AS458">
        <f t="shared" ca="1" si="217"/>
        <v>1.4501020046901983E-4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190</v>
      </c>
      <c r="I459">
        <v>2.7E-2</v>
      </c>
      <c r="J459">
        <f t="shared" si="218"/>
        <v>0.9989999999999668</v>
      </c>
      <c r="K459">
        <f t="shared" ca="1" si="219"/>
        <v>49.98</v>
      </c>
      <c r="L459">
        <f t="shared" ca="1" si="220"/>
        <v>1.301360869684927</v>
      </c>
      <c r="M459">
        <f t="shared" ca="1" si="193"/>
        <v>6.7670765223616209</v>
      </c>
      <c r="N459">
        <f t="shared" ca="1" si="194"/>
        <v>0.86727128666107323</v>
      </c>
      <c r="O459">
        <f t="shared" ca="1" si="195"/>
        <v>7.3857595425206792</v>
      </c>
      <c r="P459">
        <f t="shared" ca="1" si="196"/>
        <v>633.70886086968494</v>
      </c>
      <c r="Q459">
        <f t="shared" ca="1" si="197"/>
        <v>636.48915873002818</v>
      </c>
      <c r="R459">
        <f t="shared" ca="1" si="198"/>
        <v>1.4839965425134221E-2</v>
      </c>
      <c r="S459">
        <f t="shared" ca="1" si="199"/>
        <v>2.067101435725621</v>
      </c>
      <c r="T459">
        <f t="shared" ca="1" si="200"/>
        <v>42.032181045985091</v>
      </c>
      <c r="U459">
        <f t="shared" ca="1" si="221"/>
        <v>-1.445023886344643E-2</v>
      </c>
      <c r="V459">
        <f t="shared" ca="1" si="222"/>
        <v>0</v>
      </c>
      <c r="W459">
        <f t="shared" ca="1" si="201"/>
        <v>7.6893763405259188</v>
      </c>
      <c r="X459">
        <f t="shared" ca="1" si="202"/>
        <v>39.984756970734779</v>
      </c>
      <c r="Y459">
        <f t="shared" ca="1" si="203"/>
        <v>1.943011687367781</v>
      </c>
      <c r="Z459">
        <f t="shared" ca="1" si="204"/>
        <v>1.2499763356466274</v>
      </c>
      <c r="AA459">
        <f t="shared" ca="1" si="205"/>
        <v>640.09687634052591</v>
      </c>
      <c r="AB459">
        <f t="shared" ca="1" si="206"/>
        <v>640.17651144958177</v>
      </c>
      <c r="AC459">
        <f t="shared" ca="1" si="207"/>
        <v>1.4499472960185096E-4</v>
      </c>
      <c r="AD459">
        <f t="shared" ca="1" si="208"/>
        <v>0.14392019171883444</v>
      </c>
      <c r="AE459">
        <f t="shared" ca="1" si="209"/>
        <v>160.09730308009887</v>
      </c>
      <c r="AF459">
        <f t="shared" ca="1" si="210"/>
        <v>-6.60556111142796E-6</v>
      </c>
      <c r="AG459">
        <f t="shared" ca="1" si="211"/>
        <v>1</v>
      </c>
      <c r="AH459">
        <f ca="1"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+99)&gt;=IFERROR(AE459,-1E+99)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>7.6893763405259188</v>
      </c>
      <c r="AI459">
        <f t="shared" ca="1" si="212"/>
        <v>640.09687634052591</v>
      </c>
      <c r="AJ459">
        <f t="shared" ca="1" si="213"/>
        <v>640.17651144958177</v>
      </c>
      <c r="AM459">
        <v>0</v>
      </c>
      <c r="AN459">
        <v>0</v>
      </c>
      <c r="AO459">
        <f t="shared" si="214"/>
        <v>0</v>
      </c>
      <c r="AP459">
        <f t="shared" si="223"/>
        <v>0</v>
      </c>
      <c r="AQ459">
        <f t="shared" ca="1" si="215"/>
        <v>0.14392019171883444</v>
      </c>
      <c r="AR459" t="str">
        <f t="shared" ca="1" si="216"/>
        <v>Subcritical</v>
      </c>
      <c r="AS459">
        <f t="shared" ca="1" si="217"/>
        <v>1.4499472960185096E-4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190</v>
      </c>
      <c r="I460">
        <v>2.7E-2</v>
      </c>
      <c r="J460">
        <f t="shared" si="218"/>
        <v>1.0010000000000332</v>
      </c>
      <c r="K460">
        <f t="shared" ca="1" si="219"/>
        <v>49.98</v>
      </c>
      <c r="L460">
        <f t="shared" ca="1" si="220"/>
        <v>1.301360869684927</v>
      </c>
      <c r="M460">
        <f t="shared" ca="1" si="193"/>
        <v>6.7670765223616209</v>
      </c>
      <c r="N460">
        <f t="shared" ca="1" si="194"/>
        <v>0.86727128666107323</v>
      </c>
      <c r="O460">
        <f t="shared" ca="1" si="195"/>
        <v>7.3857595425206792</v>
      </c>
      <c r="P460">
        <f t="shared" ca="1" si="196"/>
        <v>633.70836086968495</v>
      </c>
      <c r="Q460">
        <f t="shared" ca="1" si="197"/>
        <v>636.48865873002819</v>
      </c>
      <c r="R460">
        <f t="shared" ca="1" si="198"/>
        <v>1.4839965425134221E-2</v>
      </c>
      <c r="S460">
        <f t="shared" ca="1" si="199"/>
        <v>2.067101435725621</v>
      </c>
      <c r="T460">
        <f t="shared" ca="1" si="200"/>
        <v>42.032181045985091</v>
      </c>
      <c r="U460">
        <f t="shared" ca="1" si="221"/>
        <v>-1.4479918794222613E-2</v>
      </c>
      <c r="V460">
        <f t="shared" ca="1" si="222"/>
        <v>0</v>
      </c>
      <c r="W460">
        <f t="shared" ca="1" si="201"/>
        <v>7.689726015429474</v>
      </c>
      <c r="X460">
        <f t="shared" ca="1" si="202"/>
        <v>39.986575280233268</v>
      </c>
      <c r="Y460">
        <f t="shared" ca="1" si="203"/>
        <v>1.9430340137469784</v>
      </c>
      <c r="Z460">
        <f t="shared" ca="1" si="204"/>
        <v>1.2499194954739428</v>
      </c>
      <c r="AA460">
        <f t="shared" ca="1" si="205"/>
        <v>640.09672601542957</v>
      </c>
      <c r="AB460">
        <f t="shared" ca="1" si="206"/>
        <v>640.17635388215569</v>
      </c>
      <c r="AC460">
        <f t="shared" ca="1" si="207"/>
        <v>1.4497932200692026E-4</v>
      </c>
      <c r="AD460">
        <f t="shared" ca="1" si="208"/>
        <v>0.14391037510632898</v>
      </c>
      <c r="AE460">
        <f t="shared" ca="1" si="209"/>
        <v>160.11099547466358</v>
      </c>
      <c r="AF460">
        <f t="shared" ca="1" si="210"/>
        <v>-7.4683049433588167E-6</v>
      </c>
      <c r="AG460">
        <f t="shared" ca="1" si="211"/>
        <v>1</v>
      </c>
      <c r="AH460">
        <f ca="1"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+99)&gt;=IFERROR(AE460,-1E+99)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>7.689726015429474</v>
      </c>
      <c r="AI460">
        <f t="shared" ca="1" si="212"/>
        <v>640.09672601542957</v>
      </c>
      <c r="AJ460">
        <f t="shared" ca="1" si="213"/>
        <v>640.17635388215569</v>
      </c>
      <c r="AM460">
        <v>0</v>
      </c>
      <c r="AN460">
        <v>0</v>
      </c>
      <c r="AO460">
        <f t="shared" si="214"/>
        <v>0</v>
      </c>
      <c r="AP460">
        <f t="shared" si="223"/>
        <v>0</v>
      </c>
      <c r="AQ460">
        <f t="shared" ca="1" si="215"/>
        <v>0.14391037510632898</v>
      </c>
      <c r="AR460" t="str">
        <f t="shared" ca="1" si="216"/>
        <v>Subcritical</v>
      </c>
      <c r="AS460">
        <f t="shared" ca="1" si="217"/>
        <v>1.4497932200692026E-4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190</v>
      </c>
      <c r="I461">
        <v>2.7E-2</v>
      </c>
      <c r="J461">
        <f t="shared" si="218"/>
        <v>0.9989999999999668</v>
      </c>
      <c r="K461">
        <f t="shared" ca="1" si="219"/>
        <v>49.98</v>
      </c>
      <c r="L461">
        <f t="shared" ca="1" si="220"/>
        <v>1.301360869684927</v>
      </c>
      <c r="M461">
        <f t="shared" ca="1" si="193"/>
        <v>6.7670765223616209</v>
      </c>
      <c r="N461">
        <f t="shared" ca="1" si="194"/>
        <v>0.86727128666107323</v>
      </c>
      <c r="O461">
        <f t="shared" ca="1" si="195"/>
        <v>7.3857595425206792</v>
      </c>
      <c r="P461">
        <f t="shared" ca="1" si="196"/>
        <v>633.70786086968496</v>
      </c>
      <c r="Q461">
        <f t="shared" ca="1" si="197"/>
        <v>636.4881587300282</v>
      </c>
      <c r="R461">
        <f t="shared" ca="1" si="198"/>
        <v>1.4839965425134221E-2</v>
      </c>
      <c r="S461">
        <f t="shared" ca="1" si="199"/>
        <v>2.067101435725621</v>
      </c>
      <c r="T461">
        <f t="shared" ca="1" si="200"/>
        <v>42.032181045985091</v>
      </c>
      <c r="U461">
        <f t="shared" ca="1" si="221"/>
        <v>-1.445023886344643E-2</v>
      </c>
      <c r="V461">
        <f t="shared" ca="1" si="222"/>
        <v>0</v>
      </c>
      <c r="W461">
        <f t="shared" ca="1" si="201"/>
        <v>7.6900751217721695</v>
      </c>
      <c r="X461">
        <f t="shared" ca="1" si="202"/>
        <v>39.988390633215282</v>
      </c>
      <c r="Y461">
        <f t="shared" ca="1" si="203"/>
        <v>1.943056302310475</v>
      </c>
      <c r="Z461">
        <f t="shared" ca="1" si="204"/>
        <v>1.249862752878218</v>
      </c>
      <c r="AA461">
        <f t="shared" ca="1" si="205"/>
        <v>640.09657512177228</v>
      </c>
      <c r="AB461">
        <f t="shared" ca="1" si="206"/>
        <v>640.17619575892991</v>
      </c>
      <c r="AC461">
        <f t="shared" ca="1" si="207"/>
        <v>1.4496394187162357E-4</v>
      </c>
      <c r="AD461">
        <f t="shared" ca="1" si="208"/>
        <v>0.14390057556853331</v>
      </c>
      <c r="AE461">
        <f t="shared" ca="1" si="209"/>
        <v>160.12466626634611</v>
      </c>
      <c r="AF461">
        <f t="shared" ca="1" si="210"/>
        <v>-7.7247321996765095E-6</v>
      </c>
      <c r="AG461">
        <f t="shared" ca="1" si="211"/>
        <v>1</v>
      </c>
      <c r="AH461">
        <f ca="1"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+99)&gt;=IFERROR(AE461,-1E+99)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>7.6900751217721695</v>
      </c>
      <c r="AI461">
        <f t="shared" ca="1" si="212"/>
        <v>640.09657512177228</v>
      </c>
      <c r="AJ461">
        <f t="shared" ca="1" si="213"/>
        <v>640.17619575892991</v>
      </c>
      <c r="AM461">
        <v>0</v>
      </c>
      <c r="AN461">
        <v>0</v>
      </c>
      <c r="AO461">
        <f t="shared" si="214"/>
        <v>0</v>
      </c>
      <c r="AP461">
        <f t="shared" si="223"/>
        <v>0</v>
      </c>
      <c r="AQ461">
        <f t="shared" ca="1" si="215"/>
        <v>0.14390057556853331</v>
      </c>
      <c r="AR461" t="str">
        <f t="shared" ca="1" si="216"/>
        <v>Subcritical</v>
      </c>
      <c r="AS461">
        <f t="shared" ca="1" si="217"/>
        <v>1.4496394187162357E-4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190</v>
      </c>
      <c r="I462">
        <v>7.8E-2</v>
      </c>
      <c r="J462">
        <f t="shared" si="218"/>
        <v>1.0010000000000332</v>
      </c>
      <c r="K462">
        <f t="shared" ca="1" si="219"/>
        <v>49.98</v>
      </c>
      <c r="L462">
        <f t="shared" ca="1" si="220"/>
        <v>1.301360869684927</v>
      </c>
      <c r="M462">
        <f t="shared" ca="1" si="193"/>
        <v>6.7670765223616209</v>
      </c>
      <c r="N462">
        <f t="shared" ca="1" si="194"/>
        <v>0.86727128666107323</v>
      </c>
      <c r="O462">
        <f t="shared" ca="1" si="195"/>
        <v>7.3857595425206792</v>
      </c>
      <c r="P462">
        <f t="shared" ca="1" si="196"/>
        <v>633.70736086968486</v>
      </c>
      <c r="Q462">
        <f t="shared" ca="1" si="197"/>
        <v>636.4876587300281</v>
      </c>
      <c r="R462">
        <f t="shared" ca="1" si="198"/>
        <v>1.4839965425134221E-2</v>
      </c>
      <c r="S462">
        <f t="shared" ca="1" si="199"/>
        <v>2.067101435725621</v>
      </c>
      <c r="T462">
        <f t="shared" ca="1" si="200"/>
        <v>42.032181045985091</v>
      </c>
      <c r="U462">
        <f t="shared" ca="1" si="221"/>
        <v>-1.4716244112264576E-2</v>
      </c>
      <c r="V462">
        <f t="shared" ca="1" si="222"/>
        <v>0</v>
      </c>
      <c r="W462">
        <f t="shared" ca="1" si="201"/>
        <v>7.6904168225567036</v>
      </c>
      <c r="X462">
        <f t="shared" ca="1" si="202"/>
        <v>39.990167477294861</v>
      </c>
      <c r="Y462">
        <f t="shared" ca="1" si="203"/>
        <v>1.9430781166043725</v>
      </c>
      <c r="Z462">
        <f t="shared" ca="1" si="204"/>
        <v>1.2498072189464333</v>
      </c>
      <c r="AA462">
        <f t="shared" ca="1" si="205"/>
        <v>640.09641682255665</v>
      </c>
      <c r="AB462">
        <f t="shared" ca="1" si="206"/>
        <v>640.1760303844593</v>
      </c>
      <c r="AC462">
        <f t="shared" ca="1" si="207"/>
        <v>1.4494889032252609E-4</v>
      </c>
      <c r="AD462">
        <f t="shared" ca="1" si="208"/>
        <v>0.14389098498433492</v>
      </c>
      <c r="AE462">
        <f t="shared" ca="1" si="209"/>
        <v>160.13804770002864</v>
      </c>
      <c r="AF462">
        <f t="shared" ca="1" si="210"/>
        <v>-7.6209749977351748E-6</v>
      </c>
      <c r="AG462">
        <f t="shared" ca="1" si="211"/>
        <v>1</v>
      </c>
      <c r="AH462">
        <f ca="1"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+99)&gt;=IFERROR(AE462,-1E+99)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>7.6904168225567036</v>
      </c>
      <c r="AI462">
        <f t="shared" ca="1" si="212"/>
        <v>640.09641682255665</v>
      </c>
      <c r="AJ462">
        <f t="shared" ca="1" si="213"/>
        <v>640.1760303844593</v>
      </c>
      <c r="AM462">
        <v>0</v>
      </c>
      <c r="AN462">
        <v>0</v>
      </c>
      <c r="AO462">
        <f t="shared" si="214"/>
        <v>0</v>
      </c>
      <c r="AP462">
        <f t="shared" si="223"/>
        <v>0</v>
      </c>
      <c r="AQ462">
        <f t="shared" ca="1" si="215"/>
        <v>0.14389098498433492</v>
      </c>
      <c r="AR462" t="str">
        <f t="shared" ca="1" si="216"/>
        <v>Subcritical</v>
      </c>
      <c r="AS462">
        <f t="shared" ca="1" si="217"/>
        <v>1.4494889032252609E-4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190</v>
      </c>
      <c r="I463">
        <v>0.05</v>
      </c>
      <c r="J463">
        <f t="shared" si="218"/>
        <v>1</v>
      </c>
      <c r="K463">
        <f t="shared" ca="1" si="219"/>
        <v>49.98</v>
      </c>
      <c r="L463">
        <f t="shared" ca="1" si="220"/>
        <v>1.301360869684927</v>
      </c>
      <c r="M463">
        <f t="shared" ca="1" si="193"/>
        <v>6.7670765223616209</v>
      </c>
      <c r="N463">
        <f t="shared" ca="1" si="194"/>
        <v>0.86727128666107323</v>
      </c>
      <c r="O463">
        <f t="shared" ca="1" si="195"/>
        <v>7.3857595425206792</v>
      </c>
      <c r="P463">
        <f t="shared" ca="1" si="196"/>
        <v>633.70686086968487</v>
      </c>
      <c r="Q463">
        <f t="shared" ca="1" si="197"/>
        <v>636.48715873002811</v>
      </c>
      <c r="R463">
        <f t="shared" ca="1" si="198"/>
        <v>1.4839965425134221E-2</v>
      </c>
      <c r="S463">
        <f t="shared" ca="1" si="199"/>
        <v>2.067101435725621</v>
      </c>
      <c r="T463">
        <f t="shared" ca="1" si="200"/>
        <v>42.032181045985091</v>
      </c>
      <c r="U463">
        <f t="shared" ca="1" si="221"/>
        <v>-1.4571656913517472E-2</v>
      </c>
      <c r="V463">
        <f t="shared" ca="1" si="222"/>
        <v>0</v>
      </c>
      <c r="W463">
        <f t="shared" ca="1" si="201"/>
        <v>7.6907625616090192</v>
      </c>
      <c r="X463">
        <f t="shared" ca="1" si="202"/>
        <v>39.991965320366901</v>
      </c>
      <c r="Y463">
        <f t="shared" ca="1" si="203"/>
        <v>1.9431001872282012</v>
      </c>
      <c r="Z463">
        <f t="shared" ca="1" si="204"/>
        <v>1.2497510337294286</v>
      </c>
      <c r="AA463">
        <f t="shared" ca="1" si="205"/>
        <v>640.09626256160902</v>
      </c>
      <c r="AB463">
        <f t="shared" ca="1" si="206"/>
        <v>640.17586896560022</v>
      </c>
      <c r="AC463">
        <f t="shared" ca="1" si="207"/>
        <v>1.4493366323658848E-4</v>
      </c>
      <c r="AD463">
        <f t="shared" ca="1" si="208"/>
        <v>0.14388128214148915</v>
      </c>
      <c r="AE463">
        <f t="shared" ca="1" si="209"/>
        <v>160.15158792091412</v>
      </c>
      <c r="AF463">
        <f t="shared" ca="1" si="210"/>
        <v>-7.5849815175388358E-6</v>
      </c>
      <c r="AG463">
        <f t="shared" ca="1" si="211"/>
        <v>1</v>
      </c>
      <c r="AH463">
        <f ca="1"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+99)&gt;=IFERROR(AE463,-1E+99)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>7.6907625616090192</v>
      </c>
      <c r="AI463">
        <f t="shared" ca="1" si="212"/>
        <v>640.09626256160902</v>
      </c>
      <c r="AJ463">
        <f t="shared" ca="1" si="213"/>
        <v>640.17586896560022</v>
      </c>
      <c r="AM463">
        <v>0</v>
      </c>
      <c r="AN463">
        <v>0</v>
      </c>
      <c r="AO463">
        <f t="shared" si="214"/>
        <v>0</v>
      </c>
      <c r="AP463">
        <f t="shared" si="223"/>
        <v>0</v>
      </c>
      <c r="AQ463">
        <f t="shared" ca="1" si="215"/>
        <v>0.14388128214148915</v>
      </c>
      <c r="AR463" t="str">
        <f t="shared" ca="1" si="216"/>
        <v>Subcritical</v>
      </c>
      <c r="AS463">
        <f t="shared" ca="1" si="217"/>
        <v>1.4493366323658848E-4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190</v>
      </c>
      <c r="I464">
        <v>2.7E-2</v>
      </c>
      <c r="J464">
        <f t="shared" si="218"/>
        <v>0.9989999999999668</v>
      </c>
      <c r="K464">
        <f t="shared" ca="1" si="219"/>
        <v>49.98</v>
      </c>
      <c r="L464">
        <f t="shared" ca="1" si="220"/>
        <v>1.301360869684927</v>
      </c>
      <c r="M464">
        <f t="shared" ca="1" si="193"/>
        <v>6.7670765223616209</v>
      </c>
      <c r="N464">
        <f t="shared" ca="1" si="194"/>
        <v>0.86727128666107323</v>
      </c>
      <c r="O464">
        <f t="shared" ca="1" si="195"/>
        <v>7.3857595425206792</v>
      </c>
      <c r="P464">
        <f t="shared" ca="1" si="196"/>
        <v>633.70636086968489</v>
      </c>
      <c r="Q464">
        <f t="shared" ca="1" si="197"/>
        <v>636.48665873002813</v>
      </c>
      <c r="R464">
        <f t="shared" ca="1" si="198"/>
        <v>1.4839965425134221E-2</v>
      </c>
      <c r="S464">
        <f t="shared" ca="1" si="199"/>
        <v>2.067101435725621</v>
      </c>
      <c r="T464">
        <f t="shared" ca="1" si="200"/>
        <v>42.032181045985091</v>
      </c>
      <c r="U464">
        <f t="shared" ca="1" si="221"/>
        <v>-1.445023886344643E-2</v>
      </c>
      <c r="V464">
        <f t="shared" ca="1" si="222"/>
        <v>0</v>
      </c>
      <c r="W464">
        <f t="shared" ca="1" si="201"/>
        <v>7.6911115984358442</v>
      </c>
      <c r="X464">
        <f t="shared" ca="1" si="202"/>
        <v>39.993780311866388</v>
      </c>
      <c r="Y464">
        <f t="shared" ca="1" si="203"/>
        <v>1.9431224668647593</v>
      </c>
      <c r="Z464">
        <f t="shared" ca="1" si="204"/>
        <v>1.2496943177229645</v>
      </c>
      <c r="AA464">
        <f t="shared" ca="1" si="205"/>
        <v>640.09611159843587</v>
      </c>
      <c r="AB464">
        <f t="shared" ca="1" si="206"/>
        <v>640.17571077722027</v>
      </c>
      <c r="AC464">
        <f t="shared" ca="1" si="207"/>
        <v>1.449182933012323E-4</v>
      </c>
      <c r="AD464">
        <f t="shared" ca="1" si="208"/>
        <v>0.14387148785575879</v>
      </c>
      <c r="AE464">
        <f t="shared" ca="1" si="209"/>
        <v>160.1652579495584</v>
      </c>
      <c r="AF464">
        <f t="shared" ca="1" si="210"/>
        <v>-7.3458738825138425E-6</v>
      </c>
      <c r="AG464">
        <f t="shared" ca="1" si="211"/>
        <v>1</v>
      </c>
      <c r="AH464">
        <f ca="1"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+99)&gt;=IFERROR(AE464,-1E+99)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>7.6911115984358442</v>
      </c>
      <c r="AI464">
        <f t="shared" ca="1" si="212"/>
        <v>640.09611159843587</v>
      </c>
      <c r="AJ464">
        <f t="shared" ca="1" si="213"/>
        <v>640.17571077722027</v>
      </c>
      <c r="AM464">
        <v>0</v>
      </c>
      <c r="AN464">
        <v>0</v>
      </c>
      <c r="AO464">
        <f t="shared" si="214"/>
        <v>0</v>
      </c>
      <c r="AP464">
        <f t="shared" si="223"/>
        <v>0</v>
      </c>
      <c r="AQ464">
        <f t="shared" ca="1" si="215"/>
        <v>0.14387148785575879</v>
      </c>
      <c r="AR464" t="str">
        <f t="shared" ca="1" si="216"/>
        <v>Subcritical</v>
      </c>
      <c r="AS464">
        <f t="shared" ca="1" si="217"/>
        <v>1.449182933012323E-4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190</v>
      </c>
      <c r="I465">
        <v>2.7E-2</v>
      </c>
      <c r="J465">
        <f t="shared" si="218"/>
        <v>1</v>
      </c>
      <c r="K465">
        <f t="shared" ca="1" si="219"/>
        <v>49.98</v>
      </c>
      <c r="L465">
        <f t="shared" ca="1" si="220"/>
        <v>1.301360869684927</v>
      </c>
      <c r="M465">
        <f t="shared" ca="1" si="193"/>
        <v>6.7670765223616209</v>
      </c>
      <c r="N465">
        <f t="shared" ca="1" si="194"/>
        <v>0.86727128666107323</v>
      </c>
      <c r="O465">
        <f t="shared" ca="1" si="195"/>
        <v>7.3857595425206792</v>
      </c>
      <c r="P465">
        <f t="shared" ca="1" si="196"/>
        <v>633.7058608696849</v>
      </c>
      <c r="Q465">
        <f t="shared" ca="1" si="197"/>
        <v>636.48615873002814</v>
      </c>
      <c r="R465">
        <f t="shared" ca="1" si="198"/>
        <v>1.4839965425134221E-2</v>
      </c>
      <c r="S465">
        <f t="shared" ca="1" si="199"/>
        <v>2.067101435725621</v>
      </c>
      <c r="T465">
        <f t="shared" ca="1" si="200"/>
        <v>42.032181045985091</v>
      </c>
      <c r="U465">
        <f t="shared" ca="1" si="221"/>
        <v>-1.4465078828834521E-2</v>
      </c>
      <c r="V465">
        <f t="shared" ca="1" si="222"/>
        <v>0</v>
      </c>
      <c r="W465">
        <f t="shared" ca="1" si="201"/>
        <v>7.691460756838147</v>
      </c>
      <c r="X465">
        <f t="shared" ca="1" si="202"/>
        <v>39.995595935558363</v>
      </c>
      <c r="Y465">
        <f t="shared" ca="1" si="203"/>
        <v>1.943144752749669</v>
      </c>
      <c r="Z465">
        <f t="shared" ca="1" si="204"/>
        <v>1.2496375871115581</v>
      </c>
      <c r="AA465">
        <f t="shared" ca="1" si="205"/>
        <v>640.09596075683817</v>
      </c>
      <c r="AB465">
        <f t="shared" ca="1" si="206"/>
        <v>640.17555270888317</v>
      </c>
      <c r="AC465">
        <f t="shared" ca="1" si="207"/>
        <v>1.449029204159912E-4</v>
      </c>
      <c r="AD465">
        <f t="shared" ca="1" si="208"/>
        <v>0.1438616912702361</v>
      </c>
      <c r="AE465">
        <f t="shared" ca="1" si="209"/>
        <v>160.17893339977587</v>
      </c>
      <c r="AF465">
        <f t="shared" ca="1" si="210"/>
        <v>-6.2615947626909474E-6</v>
      </c>
      <c r="AG465">
        <f t="shared" ca="1" si="211"/>
        <v>1</v>
      </c>
      <c r="AH465">
        <f ca="1"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+99)&gt;=IFERROR(AE465,-1E+99)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>7.691460756838147</v>
      </c>
      <c r="AI465">
        <f t="shared" ca="1" si="212"/>
        <v>640.09596075683817</v>
      </c>
      <c r="AJ465">
        <f t="shared" ca="1" si="213"/>
        <v>640.17555270888317</v>
      </c>
      <c r="AM465">
        <v>0</v>
      </c>
      <c r="AN465">
        <v>0</v>
      </c>
      <c r="AO465">
        <f t="shared" si="214"/>
        <v>0</v>
      </c>
      <c r="AP465">
        <f t="shared" si="223"/>
        <v>0</v>
      </c>
      <c r="AQ465">
        <f t="shared" ca="1" si="215"/>
        <v>0.1438616912702361</v>
      </c>
      <c r="AR465" t="str">
        <f t="shared" ca="1" si="216"/>
        <v>Subcritical</v>
      </c>
      <c r="AS465">
        <f t="shared" ca="1" si="217"/>
        <v>1.449029204159912E-4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190</v>
      </c>
      <c r="I466">
        <v>2.3E-2</v>
      </c>
      <c r="J466">
        <f t="shared" si="218"/>
        <v>1</v>
      </c>
      <c r="K466">
        <f t="shared" ca="1" si="219"/>
        <v>49.98</v>
      </c>
      <c r="L466">
        <f t="shared" ca="1" si="220"/>
        <v>1.301360869684927</v>
      </c>
      <c r="M466">
        <f t="shared" ca="1" si="193"/>
        <v>6.7670765223616209</v>
      </c>
      <c r="N466">
        <f t="shared" ca="1" si="194"/>
        <v>0.86727128666107323</v>
      </c>
      <c r="O466">
        <f t="shared" ca="1" si="195"/>
        <v>7.3857595425206792</v>
      </c>
      <c r="P466">
        <f t="shared" ca="1" si="196"/>
        <v>633.70536086968491</v>
      </c>
      <c r="Q466">
        <f t="shared" ca="1" si="197"/>
        <v>636.48565873002815</v>
      </c>
      <c r="R466">
        <f t="shared" ca="1" si="198"/>
        <v>1.4839965425134221E-2</v>
      </c>
      <c r="S466">
        <f t="shared" ca="1" si="199"/>
        <v>2.067101435725621</v>
      </c>
      <c r="T466">
        <f t="shared" ca="1" si="200"/>
        <v>42.032181045985091</v>
      </c>
      <c r="U466">
        <f t="shared" ca="1" si="221"/>
        <v>-1.4446543509848198E-2</v>
      </c>
      <c r="V466">
        <f t="shared" ca="1" si="222"/>
        <v>0</v>
      </c>
      <c r="W466">
        <f t="shared" ca="1" si="201"/>
        <v>7.6918115861443015</v>
      </c>
      <c r="X466">
        <f t="shared" ca="1" si="202"/>
        <v>39.997420247950366</v>
      </c>
      <c r="Y466">
        <f t="shared" ca="1" si="203"/>
        <v>1.9431671437610769</v>
      </c>
      <c r="Z466">
        <f t="shared" ca="1" si="204"/>
        <v>1.2495805902022188</v>
      </c>
      <c r="AA466">
        <f t="shared" ca="1" si="205"/>
        <v>640.09581158614435</v>
      </c>
      <c r="AB466">
        <f t="shared" ca="1" si="206"/>
        <v>640.17539627785743</v>
      </c>
      <c r="AC466">
        <f t="shared" ca="1" si="207"/>
        <v>1.4488747638446037E-4</v>
      </c>
      <c r="AD466">
        <f t="shared" ca="1" si="208"/>
        <v>0.14385184892271033</v>
      </c>
      <c r="AE466">
        <f t="shared" ca="1" si="209"/>
        <v>160.19267495903486</v>
      </c>
      <c r="AF466">
        <f t="shared" ca="1" si="210"/>
        <v>-4.5658636054213275E-6</v>
      </c>
      <c r="AG466">
        <f t="shared" ca="1" si="211"/>
        <v>1</v>
      </c>
      <c r="AH466">
        <f ca="1"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+99)&gt;=IFERROR(AE466,-1E+99)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>7.6918115861443015</v>
      </c>
      <c r="AI466">
        <f t="shared" ca="1" si="212"/>
        <v>640.09581158614435</v>
      </c>
      <c r="AJ466">
        <f t="shared" ca="1" si="213"/>
        <v>640.17539627785743</v>
      </c>
      <c r="AM466">
        <v>0</v>
      </c>
      <c r="AN466">
        <v>0</v>
      </c>
      <c r="AO466">
        <f t="shared" si="214"/>
        <v>0</v>
      </c>
      <c r="AP466">
        <f t="shared" si="223"/>
        <v>0</v>
      </c>
      <c r="AQ466">
        <f t="shared" ca="1" si="215"/>
        <v>0.14385184892271033</v>
      </c>
      <c r="AR466" t="str">
        <f t="shared" ca="1" si="216"/>
        <v>Subcritical</v>
      </c>
      <c r="AS466">
        <f t="shared" ca="1" si="217"/>
        <v>1.4488747638446037E-4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190</v>
      </c>
      <c r="I467">
        <v>2.3E-2</v>
      </c>
      <c r="J467">
        <f t="shared" si="218"/>
        <v>1.0010000000000332</v>
      </c>
      <c r="K467">
        <f t="shared" ca="1" si="219"/>
        <v>49.98</v>
      </c>
      <c r="L467">
        <f t="shared" ca="1" si="220"/>
        <v>1.301360869684927</v>
      </c>
      <c r="M467">
        <f t="shared" ca="1" si="193"/>
        <v>6.7670765223616209</v>
      </c>
      <c r="N467">
        <f t="shared" ca="1" si="194"/>
        <v>0.86727128666107323</v>
      </c>
      <c r="O467">
        <f t="shared" ca="1" si="195"/>
        <v>7.3857595425206792</v>
      </c>
      <c r="P467">
        <f t="shared" ca="1" si="196"/>
        <v>633.70486086968492</v>
      </c>
      <c r="Q467">
        <f t="shared" ca="1" si="197"/>
        <v>636.48515873002816</v>
      </c>
      <c r="R467">
        <f t="shared" ca="1" si="198"/>
        <v>1.4839965425134221E-2</v>
      </c>
      <c r="S467">
        <f t="shared" ca="1" si="199"/>
        <v>2.067101435725621</v>
      </c>
      <c r="T467">
        <f t="shared" ca="1" si="200"/>
        <v>42.032181045985091</v>
      </c>
      <c r="U467">
        <f t="shared" ca="1" si="221"/>
        <v>-1.4461383475236289E-2</v>
      </c>
      <c r="V467">
        <f t="shared" ca="1" si="222"/>
        <v>0</v>
      </c>
      <c r="W467">
        <f t="shared" ca="1" si="201"/>
        <v>7.6921640158978164</v>
      </c>
      <c r="X467">
        <f t="shared" ca="1" si="202"/>
        <v>39.99925288266865</v>
      </c>
      <c r="Y467">
        <f t="shared" ca="1" si="203"/>
        <v>1.9431896353810387</v>
      </c>
      <c r="Z467">
        <f t="shared" ca="1" si="204"/>
        <v>1.2495233385135531</v>
      </c>
      <c r="AA467">
        <f t="shared" ca="1" si="205"/>
        <v>640.0956640158978</v>
      </c>
      <c r="AB467">
        <f t="shared" ca="1" si="206"/>
        <v>640.17524141515821</v>
      </c>
      <c r="AC467">
        <f t="shared" ca="1" si="207"/>
        <v>1.448719643416752E-4</v>
      </c>
      <c r="AD467">
        <f t="shared" ca="1" si="208"/>
        <v>0.14384196280532208</v>
      </c>
      <c r="AE467">
        <f t="shared" ca="1" si="209"/>
        <v>160.20647987695816</v>
      </c>
      <c r="AF467">
        <f t="shared" ca="1" si="210"/>
        <v>-3.4263291581737576E-6</v>
      </c>
      <c r="AG467">
        <f t="shared" ca="1" si="211"/>
        <v>1</v>
      </c>
      <c r="AH467">
        <f ca="1"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+99)&gt;=IFERROR(AE467,-1E+99)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>7.6921640158978164</v>
      </c>
      <c r="AI467">
        <f t="shared" ca="1" si="212"/>
        <v>640.0956640158978</v>
      </c>
      <c r="AJ467">
        <f t="shared" ca="1" si="213"/>
        <v>640.17524141515821</v>
      </c>
      <c r="AM467">
        <v>0</v>
      </c>
      <c r="AN467">
        <v>0</v>
      </c>
      <c r="AO467">
        <f t="shared" si="214"/>
        <v>0</v>
      </c>
      <c r="AP467">
        <f t="shared" si="223"/>
        <v>0</v>
      </c>
      <c r="AQ467">
        <f t="shared" ca="1" si="215"/>
        <v>0.14384196280532208</v>
      </c>
      <c r="AR467" t="str">
        <f t="shared" ca="1" si="216"/>
        <v>Subcritical</v>
      </c>
      <c r="AS467">
        <f t="shared" ca="1" si="217"/>
        <v>1.448719643416752E-4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190</v>
      </c>
      <c r="I468">
        <v>0</v>
      </c>
      <c r="J468">
        <f t="shared" si="218"/>
        <v>0.9989999999999668</v>
      </c>
      <c r="K468">
        <f t="shared" ca="1" si="219"/>
        <v>49.98</v>
      </c>
      <c r="L468">
        <f t="shared" ca="1" si="220"/>
        <v>1.301360869684927</v>
      </c>
      <c r="M468">
        <f t="shared" ca="1" si="193"/>
        <v>6.7670765223616209</v>
      </c>
      <c r="N468">
        <f t="shared" ca="1" si="194"/>
        <v>0.86727128666107323</v>
      </c>
      <c r="O468">
        <f t="shared" ca="1" si="195"/>
        <v>7.3857595425206792</v>
      </c>
      <c r="P468">
        <f t="shared" ca="1" si="196"/>
        <v>633.70436086968493</v>
      </c>
      <c r="Q468">
        <f t="shared" ca="1" si="197"/>
        <v>636.48465873002817</v>
      </c>
      <c r="R468">
        <f t="shared" ca="1" si="198"/>
        <v>1.4839965425134221E-2</v>
      </c>
      <c r="S468">
        <f t="shared" ca="1" si="199"/>
        <v>2.067101435725621</v>
      </c>
      <c r="T468">
        <f t="shared" ca="1" si="200"/>
        <v>42.032181045985091</v>
      </c>
      <c r="U468">
        <f t="shared" ca="1" si="221"/>
        <v>-1.4325125459777155E-2</v>
      </c>
      <c r="V468">
        <f t="shared" ca="1" si="222"/>
        <v>0</v>
      </c>
      <c r="W468">
        <f t="shared" ca="1" si="201"/>
        <v>7.6925210052000113</v>
      </c>
      <c r="X468">
        <f t="shared" ca="1" si="202"/>
        <v>40.001109227040061</v>
      </c>
      <c r="Y468">
        <f t="shared" ca="1" si="203"/>
        <v>1.9432124164153082</v>
      </c>
      <c r="Z468">
        <f t="shared" ca="1" si="204"/>
        <v>1.2494653514811629</v>
      </c>
      <c r="AA468">
        <f t="shared" ca="1" si="205"/>
        <v>640.0955210052</v>
      </c>
      <c r="AB468">
        <f t="shared" ca="1" si="206"/>
        <v>640.17509101868382</v>
      </c>
      <c r="AC468">
        <f t="shared" ca="1" si="207"/>
        <v>1.4485625410792655E-4</v>
      </c>
      <c r="AD468">
        <f t="shared" ca="1" si="208"/>
        <v>0.14383194994098264</v>
      </c>
      <c r="AE468">
        <f t="shared" ca="1" si="209"/>
        <v>160.22046408127704</v>
      </c>
      <c r="AF468">
        <f t="shared" ca="1" si="210"/>
        <v>-3.5769312489719596E-6</v>
      </c>
      <c r="AG468">
        <f t="shared" ca="1" si="211"/>
        <v>1</v>
      </c>
      <c r="AH468">
        <f ca="1"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+99)&gt;=IFERROR(AE468,-1E+99)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>7.6925210052000113</v>
      </c>
      <c r="AI468">
        <f t="shared" ca="1" si="212"/>
        <v>640.0955210052</v>
      </c>
      <c r="AJ468">
        <f t="shared" ca="1" si="213"/>
        <v>640.17509101868382</v>
      </c>
      <c r="AM468">
        <v>0</v>
      </c>
      <c r="AN468">
        <v>0</v>
      </c>
      <c r="AO468">
        <f t="shared" si="214"/>
        <v>0</v>
      </c>
      <c r="AP468">
        <f t="shared" si="223"/>
        <v>0</v>
      </c>
      <c r="AQ468">
        <f t="shared" ca="1" si="215"/>
        <v>0.14383194994098264</v>
      </c>
      <c r="AR468" t="str">
        <f t="shared" ca="1" si="216"/>
        <v>Subcritical</v>
      </c>
      <c r="AS468">
        <f t="shared" ca="1" si="217"/>
        <v>1.4485625410792655E-4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190</v>
      </c>
      <c r="I469">
        <v>2.7E-2</v>
      </c>
      <c r="J469">
        <f t="shared" si="218"/>
        <v>1</v>
      </c>
      <c r="K469">
        <f t="shared" ca="1" si="219"/>
        <v>49.98</v>
      </c>
      <c r="L469">
        <f t="shared" ca="1" si="220"/>
        <v>1.301360869684927</v>
      </c>
      <c r="M469">
        <f t="shared" ca="1" si="193"/>
        <v>6.7670765223616209</v>
      </c>
      <c r="N469">
        <f t="shared" ca="1" si="194"/>
        <v>0.86727128666107323</v>
      </c>
      <c r="O469">
        <f t="shared" ca="1" si="195"/>
        <v>7.3857595425206792</v>
      </c>
      <c r="P469">
        <f t="shared" ca="1" si="196"/>
        <v>633.70386086968495</v>
      </c>
      <c r="Q469">
        <f t="shared" ca="1" si="197"/>
        <v>636.48415873002818</v>
      </c>
      <c r="R469">
        <f t="shared" ca="1" si="198"/>
        <v>1.4839965425134221E-2</v>
      </c>
      <c r="S469">
        <f t="shared" ca="1" si="199"/>
        <v>2.067101435725621</v>
      </c>
      <c r="T469">
        <f t="shared" ca="1" si="200"/>
        <v>42.032181045985091</v>
      </c>
      <c r="U469">
        <f t="shared" ca="1" si="221"/>
        <v>-1.4465078828834521E-2</v>
      </c>
      <c r="V469">
        <f t="shared" ca="1" si="222"/>
        <v>0</v>
      </c>
      <c r="W469">
        <f t="shared" ca="1" si="201"/>
        <v>7.6928740679125962</v>
      </c>
      <c r="X469">
        <f t="shared" ca="1" si="202"/>
        <v>40.002945153145504</v>
      </c>
      <c r="Y469">
        <f t="shared" ca="1" si="203"/>
        <v>1.9432349453226205</v>
      </c>
      <c r="Z469">
        <f t="shared" ca="1" si="204"/>
        <v>1.2494080075519134</v>
      </c>
      <c r="AA469">
        <f t="shared" ca="1" si="205"/>
        <v>640.09537406791264</v>
      </c>
      <c r="AB469">
        <f t="shared" ca="1" si="206"/>
        <v>640.17493677786854</v>
      </c>
      <c r="AC469">
        <f t="shared" ca="1" si="207"/>
        <v>1.4484071914369948E-4</v>
      </c>
      <c r="AD469">
        <f t="shared" ca="1" si="208"/>
        <v>0.1438220483524548</v>
      </c>
      <c r="AE469">
        <f t="shared" ca="1" si="209"/>
        <v>160.23429514958477</v>
      </c>
      <c r="AF469">
        <f t="shared" ca="1" si="210"/>
        <v>-4.4391715618985472E-6</v>
      </c>
      <c r="AG469">
        <f t="shared" ca="1" si="211"/>
        <v>1</v>
      </c>
      <c r="AH469">
        <f ca="1"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+99)&gt;=IFERROR(AE469,-1E+99)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>7.6928740679125962</v>
      </c>
      <c r="AI469">
        <f t="shared" ca="1" si="212"/>
        <v>640.09537406791264</v>
      </c>
      <c r="AJ469">
        <f t="shared" ca="1" si="213"/>
        <v>640.17493677786854</v>
      </c>
      <c r="AM469">
        <v>0</v>
      </c>
      <c r="AN469">
        <v>0</v>
      </c>
      <c r="AO469">
        <f t="shared" si="214"/>
        <v>0</v>
      </c>
      <c r="AP469">
        <f t="shared" si="223"/>
        <v>0</v>
      </c>
      <c r="AQ469">
        <f t="shared" ca="1" si="215"/>
        <v>0.1438220483524548</v>
      </c>
      <c r="AR469" t="str">
        <f t="shared" ca="1" si="216"/>
        <v>Subcritical</v>
      </c>
      <c r="AS469">
        <f t="shared" ca="1" si="217"/>
        <v>1.4484071914369948E-4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190</v>
      </c>
      <c r="I470">
        <v>7.8E-2</v>
      </c>
      <c r="J470">
        <f t="shared" si="218"/>
        <v>1</v>
      </c>
      <c r="K470">
        <f t="shared" ca="1" si="219"/>
        <v>49.98</v>
      </c>
      <c r="L470">
        <f t="shared" ca="1" si="220"/>
        <v>1.301360869684927</v>
      </c>
      <c r="M470">
        <f t="shared" ref="M470:M533" ca="1" si="224">((F470)+(G470)*(L470))*(L470)</f>
        <v>6.7670765223616209</v>
      </c>
      <c r="N470">
        <f t="shared" ref="N470:N533" ca="1" si="225">(((F470)+(G470)*(L470))*(L470))/MAX((F470)+2*(L470)*SQRT(1+(G470)^2),0.000001)</f>
        <v>0.86727128666107323</v>
      </c>
      <c r="O470">
        <f t="shared" ref="O470:O533" ca="1" si="226">ABS(K470)/MAX(((F470)+(G470)*(L470))*(L470),0.000001)</f>
        <v>7.3857595425206792</v>
      </c>
      <c r="P470">
        <f t="shared" ref="P470:P533" ca="1" si="227">E470+L470</f>
        <v>633.70336086968496</v>
      </c>
      <c r="Q470">
        <f t="shared" ref="Q470:Q533" ca="1" si="228">P470+((ABS(K470)/MAX(((F470)+(G470)*(L470))*(L470),0.000001))^2)/(2*$I$5)</f>
        <v>636.4836587300282</v>
      </c>
      <c r="R470">
        <f t="shared" ref="R470:R533" ca="1" si="229">((ABS(K470)*$D$6)/(MAX(((F470)+(G470)*(L470))*(L470),0.000001)*MAX(((((F470)+(G470)*(L470))*(L470))/MAX((F470)+2*(L470)*SQRT(1+(G470)^2),0.000001))^(2/3),0.000001)))^2</f>
        <v>1.4839965425134221E-2</v>
      </c>
      <c r="S470">
        <f t="shared" ref="S470:S533" ca="1" si="230">ABS(ABS(K470)/MAX(((F470)+(G470)*(L470))*(L470),0.000001))/SQRT($I$5*MAX((((F470)+(G470)*(L470))*(L470))/MAX((F470)+2*(G470)*(L470),0.000001),0.000001))</f>
        <v>2.067101435725621</v>
      </c>
      <c r="T470">
        <f t="shared" ref="T470:T533" ca="1" si="231">((F470)*(L470)^2)/2+(G470)*(L470)^3/3+(ABS(K470)^2)/($I$5*MAX(((F470)+(G470)*(L470))*(L470),0.000001))</f>
        <v>42.032181045985091</v>
      </c>
      <c r="U470">
        <f t="shared" ca="1" si="221"/>
        <v>-1.4701404146990171E-2</v>
      </c>
      <c r="V470">
        <f t="shared" ca="1" si="222"/>
        <v>0</v>
      </c>
      <c r="W470">
        <f t="shared" ref="W470:W533" ca="1" si="232"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>7.6932194025828142</v>
      </c>
      <c r="X470">
        <f t="shared" ref="X470:X533" ca="1" si="233">((F470)+(G470)*(W470))*(W470)</f>
        <v>40.004740893430636</v>
      </c>
      <c r="Y470">
        <f t="shared" ref="Y470:Y533" ca="1" si="234">(((F470)+(G470)*(W470))*(W470))/MAX((F470)+2*(W470)*SQRT(1+(G470)^2),0.000001)</f>
        <v>1.9432569796089498</v>
      </c>
      <c r="Z470">
        <f t="shared" ref="Z470:Z533" ca="1" si="235">ABS(K470)/MAX(((F470)+(G470)*(W470))*(W470),0.000001)</f>
        <v>1.2493519238917867</v>
      </c>
      <c r="AA470">
        <f t="shared" ref="AA470:AA533" ca="1" si="236">E470+W470</f>
        <v>640.09521940258287</v>
      </c>
      <c r="AB470">
        <f t="shared" ref="AB470:AB533" ca="1" si="237">AA470+((ABS(K470)/MAX(((F470)+(G470)*(W470))*(W470),0.000001))^2)/(2*$I$5)</f>
        <v>640.17477496984748</v>
      </c>
      <c r="AC470">
        <f t="shared" ref="AC470:AC533" ca="1" si="238">((ABS(K470)*$D$6)/(MAX(((F470)+(G470)*(W470))*(W470),0.000001)*MAX(((((F470)+(G470)*(W470))*(W470))/MAX((F470)+2*(W470)*SQRT(1+(G470)^2),0.000001))^(2/3),0.000001)))^2</f>
        <v>1.4482552659344784E-4</v>
      </c>
      <c r="AD470">
        <f t="shared" ref="AD470:AD533" ca="1" si="239">ABS(ABS(K470)/MAX(((F470)+(G470)*(W470))*(W470),0.000001))/SQRT($I$5*MAX((((F470)+(G470)*(W470))*(W470))/MAX((F470)+2*(G470)*(W470),0.000001),0.000001))</f>
        <v>0.14381236459465355</v>
      </c>
      <c r="AE470">
        <f t="shared" ref="AE470:AE533" ca="1" si="240">((F470)*(W470)^2)/2+(G470)*(W470)^3/3+(ABS(K470)^2)/($I$5*MAX(((F470)+(G470)*(W470))*(W470),0.000001))</f>
        <v>160.24782412842245</v>
      </c>
      <c r="AF470">
        <f t="shared" ref="AF470:AF533" ca="1" si="241">IF($D$20=0,0,IFERROR(AB471+(((AC470+AC471)/2)*J471)+(IF(Z470&gt;Z471,$D$8*((Z470^2-Z471^2)/(2*$I$5)),$D$9*((Z471^2-Z470^2)/(2*$I$5)))+($D$10*(ABS(I471)/90)*(MAX(Z470^2,Z471^2)/(2*$I$5))))-AB470,0))</f>
        <v>-5.053305812907638E-6</v>
      </c>
      <c r="AG470">
        <f t="shared" ref="AG470:AG533" ca="1" si="242">IF($D$20=0,1,IFERROR(IF(ROUND(AD470,3)=1,1,IF(AND(ABS(AF470)&lt;$D$19,AD470&lt;1),1,0)),0))</f>
        <v>1</v>
      </c>
      <c r="AH470">
        <f ca="1"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+99)&gt;=IFERROR(AE470,-1E+99)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>7.6932194025828142</v>
      </c>
      <c r="AI470">
        <f t="shared" ref="AI470:AI533" ca="1" si="243">E470+AH470</f>
        <v>640.09521940258287</v>
      </c>
      <c r="AJ470">
        <f t="shared" ref="AJ470:AJ533" ca="1" si="244">AI470+((ABS(K470)/MAX(((F470)+(G470)*(AH470))*(AH470),0.000001))^2)/(2*$I$5)</f>
        <v>640.17477496984748</v>
      </c>
      <c r="AM470">
        <v>0</v>
      </c>
      <c r="AN470">
        <v>0</v>
      </c>
      <c r="AO470">
        <f t="shared" ref="AO470:AO533" si="245">AM470+AN470</f>
        <v>0</v>
      </c>
      <c r="AP470">
        <f t="shared" si="223"/>
        <v>0</v>
      </c>
      <c r="AQ470">
        <f t="shared" ref="AQ470:AQ533" ca="1" si="246">ABS(ABS(K470)/MAX(((F470)+(G470)*(AH470))*(AH470),0.000001))/SQRT($I$5*MAX((((F470)+(G470)*(AH470))*(AH470))/MAX((F470)+2*(G470)*(AH470),0.000001),0.000001))</f>
        <v>0.14381236459465355</v>
      </c>
      <c r="AR470" t="str">
        <f t="shared" ref="AR470:AR533" ca="1" si="247">IF(AQ470&lt;1,"Subcritical","Supercritical")</f>
        <v>Subcritical</v>
      </c>
      <c r="AS470">
        <f t="shared" ref="AS470:AS533" ca="1" si="248">((ABS(K470)*$D$6)/(MAX(((F470)+(G470)*(AH470))*(AH470),0.000001)*MAX(((((F470)+(G470)*(AH470))*(AH470))/MAX((F470)+2*(AH470)*SQRT(1+(G470)^2),0.000001))^(2/3),0.000001)))^2</f>
        <v>1.4482552659344784E-4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190</v>
      </c>
      <c r="I471">
        <v>7.8E-2</v>
      </c>
      <c r="J471">
        <f t="shared" ref="J471:J534" si="249">B471-B470</f>
        <v>1</v>
      </c>
      <c r="K471">
        <f t="shared" ref="K471:K534" ca="1" si="250">MAX(0,K470-AO470)</f>
        <v>49.98</v>
      </c>
      <c r="L471">
        <f t="shared" ref="L471:L534" ca="1" si="251"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>1.301360869684927</v>
      </c>
      <c r="M471">
        <f t="shared" ca="1" si="224"/>
        <v>6.7670765223616209</v>
      </c>
      <c r="N471">
        <f t="shared" ca="1" si="225"/>
        <v>0.86727128666107323</v>
      </c>
      <c r="O471">
        <f t="shared" ca="1" si="226"/>
        <v>7.3857595425206792</v>
      </c>
      <c r="P471">
        <f t="shared" ca="1" si="227"/>
        <v>633.70286086968497</v>
      </c>
      <c r="Q471">
        <f t="shared" ca="1" si="228"/>
        <v>636.48315873002821</v>
      </c>
      <c r="R471">
        <f t="shared" ca="1" si="229"/>
        <v>1.4839965425134221E-2</v>
      </c>
      <c r="S471">
        <f t="shared" ca="1" si="230"/>
        <v>2.067101435725621</v>
      </c>
      <c r="T471">
        <f t="shared" ca="1" si="231"/>
        <v>42.032181045985091</v>
      </c>
      <c r="U471">
        <f t="shared" ref="U471:U534" ca="1" si="252">IF($D$20=0,0,IFERROR(Q470-(((R470+R471)/2)*J471)-(IF(O470&gt;O471,$D$8*((O470^2-O471^2)/(2*$I$5)),$D$9*((O471^2-O470^2)/(2*$I$5)))+($D$10*(ABS(I471)/90)*(MAX(O470^2,O471^2)/(2*$I$5))))-Q471,0))</f>
        <v>-1.4701404146990171E-2</v>
      </c>
      <c r="V471">
        <f t="shared" ref="V471:V534" ca="1" si="253">IF($D$20=0,1,IFERROR(IF(ROUND(S471,3)=1,1,IF(AND(ABS(U471)&lt;$D$19,S471&gt;1),1,0)),0))</f>
        <v>0</v>
      </c>
      <c r="W471">
        <f t="shared" ca="1" si="232"/>
        <v>7.6935641262457466</v>
      </c>
      <c r="X471">
        <f t="shared" ca="1" si="233"/>
        <v>40.006533456477882</v>
      </c>
      <c r="Y471">
        <f t="shared" ca="1" si="234"/>
        <v>1.9432789734350744</v>
      </c>
      <c r="Z471">
        <f t="shared" ca="1" si="235"/>
        <v>1.2492959444829681</v>
      </c>
      <c r="AA471">
        <f t="shared" ca="1" si="236"/>
        <v>640.0950641262458</v>
      </c>
      <c r="AB471">
        <f t="shared" ca="1" si="237"/>
        <v>640.17461256441607</v>
      </c>
      <c r="AC471">
        <f t="shared" ca="1" si="238"/>
        <v>1.4481036326629659E-4</v>
      </c>
      <c r="AD471">
        <f t="shared" ca="1" si="239"/>
        <v>0.14380269905428417</v>
      </c>
      <c r="AE471">
        <f t="shared" ca="1" si="240"/>
        <v>160.26132981424684</v>
      </c>
      <c r="AF471">
        <f t="shared" ca="1" si="241"/>
        <v>-5.4079923756944481E-6</v>
      </c>
      <c r="AG471">
        <f t="shared" ca="1" si="242"/>
        <v>1</v>
      </c>
      <c r="AH471">
        <f ca="1"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+99)&gt;=IFERROR(AE471,-1E+99)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>7.6935641262457466</v>
      </c>
      <c r="AI471">
        <f t="shared" ca="1" si="243"/>
        <v>640.0950641262458</v>
      </c>
      <c r="AJ471">
        <f t="shared" ca="1" si="244"/>
        <v>640.17461256441607</v>
      </c>
      <c r="AM471">
        <v>0</v>
      </c>
      <c r="AN471">
        <v>0</v>
      </c>
      <c r="AO471">
        <f t="shared" si="245"/>
        <v>0</v>
      </c>
      <c r="AP471">
        <f t="shared" ref="AP471:AP534" si="254">AP470+AO471</f>
        <v>0</v>
      </c>
      <c r="AQ471">
        <f t="shared" ca="1" si="246"/>
        <v>0.14380269905428417</v>
      </c>
      <c r="AR471" t="str">
        <f t="shared" ca="1" si="247"/>
        <v>Subcritical</v>
      </c>
      <c r="AS471">
        <f t="shared" ca="1" si="248"/>
        <v>1.4481036326629659E-4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190</v>
      </c>
      <c r="I472">
        <v>2.7E-2</v>
      </c>
      <c r="J472">
        <f t="shared" si="249"/>
        <v>1.0010000000000332</v>
      </c>
      <c r="K472">
        <f t="shared" ca="1" si="250"/>
        <v>49.98</v>
      </c>
      <c r="L472">
        <f t="shared" ca="1" si="251"/>
        <v>1.301360869684927</v>
      </c>
      <c r="M472">
        <f t="shared" ca="1" si="224"/>
        <v>6.7670765223616209</v>
      </c>
      <c r="N472">
        <f t="shared" ca="1" si="225"/>
        <v>0.86727128666107323</v>
      </c>
      <c r="O472">
        <f t="shared" ca="1" si="226"/>
        <v>7.3857595425206792</v>
      </c>
      <c r="P472">
        <f t="shared" ca="1" si="227"/>
        <v>633.70236086968487</v>
      </c>
      <c r="Q472">
        <f t="shared" ca="1" si="228"/>
        <v>636.48265873002811</v>
      </c>
      <c r="R472">
        <f t="shared" ca="1" si="229"/>
        <v>1.4839965425134221E-2</v>
      </c>
      <c r="S472">
        <f t="shared" ca="1" si="230"/>
        <v>2.067101435725621</v>
      </c>
      <c r="T472">
        <f t="shared" ca="1" si="231"/>
        <v>42.032181045985091</v>
      </c>
      <c r="U472">
        <f t="shared" ca="1" si="252"/>
        <v>-1.4479918794108926E-2</v>
      </c>
      <c r="V472">
        <f t="shared" ca="1" si="253"/>
        <v>0</v>
      </c>
      <c r="W472">
        <f t="shared" ca="1" si="232"/>
        <v>7.693915212745388</v>
      </c>
      <c r="X472">
        <f t="shared" ca="1" si="233"/>
        <v>40.008359106276018</v>
      </c>
      <c r="Y472">
        <f t="shared" ca="1" si="234"/>
        <v>1.9433013717045076</v>
      </c>
      <c r="Z472">
        <f t="shared" ca="1" si="235"/>
        <v>1.2492389369740422</v>
      </c>
      <c r="AA472">
        <f t="shared" ca="1" si="236"/>
        <v>640.09491521274538</v>
      </c>
      <c r="AB472">
        <f t="shared" ca="1" si="237"/>
        <v>640.174456391219</v>
      </c>
      <c r="AC472">
        <f t="shared" ca="1" si="238"/>
        <v>1.4479492246291249E-4</v>
      </c>
      <c r="AD472">
        <f t="shared" ca="1" si="239"/>
        <v>0.14379285622220933</v>
      </c>
      <c r="AE472">
        <f t="shared" ca="1" si="240"/>
        <v>160.27508544659514</v>
      </c>
      <c r="AF472">
        <f t="shared" ca="1" si="241"/>
        <v>-6.1161778148743906E-6</v>
      </c>
      <c r="AG472">
        <f t="shared" ca="1" si="242"/>
        <v>1</v>
      </c>
      <c r="AH472">
        <f ca="1"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+99)&gt;=IFERROR(AE472,-1E+99)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>7.693915212745388</v>
      </c>
      <c r="AI472">
        <f t="shared" ca="1" si="243"/>
        <v>640.09491521274538</v>
      </c>
      <c r="AJ472">
        <f t="shared" ca="1" si="244"/>
        <v>640.174456391219</v>
      </c>
      <c r="AM472">
        <v>0</v>
      </c>
      <c r="AN472">
        <v>0</v>
      </c>
      <c r="AO472">
        <f t="shared" si="245"/>
        <v>0</v>
      </c>
      <c r="AP472">
        <f t="shared" si="254"/>
        <v>0</v>
      </c>
      <c r="AQ472">
        <f t="shared" ca="1" si="246"/>
        <v>0.14379285622220933</v>
      </c>
      <c r="AR472" t="str">
        <f t="shared" ca="1" si="247"/>
        <v>Subcritical</v>
      </c>
      <c r="AS472">
        <f t="shared" ca="1" si="248"/>
        <v>1.4479492246291249E-4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190</v>
      </c>
      <c r="I473">
        <v>0</v>
      </c>
      <c r="J473">
        <f t="shared" si="249"/>
        <v>0.9989999999999668</v>
      </c>
      <c r="K473">
        <f t="shared" ca="1" si="250"/>
        <v>49.98</v>
      </c>
      <c r="L473">
        <f t="shared" ca="1" si="251"/>
        <v>1.301360869684927</v>
      </c>
      <c r="M473">
        <f t="shared" ca="1" si="224"/>
        <v>6.7670765223616209</v>
      </c>
      <c r="N473">
        <f t="shared" ca="1" si="225"/>
        <v>0.86727128666107323</v>
      </c>
      <c r="O473">
        <f t="shared" ca="1" si="226"/>
        <v>7.3857595425206792</v>
      </c>
      <c r="P473">
        <f t="shared" ca="1" si="227"/>
        <v>633.70186086968488</v>
      </c>
      <c r="Q473">
        <f t="shared" ca="1" si="228"/>
        <v>636.48215873002812</v>
      </c>
      <c r="R473">
        <f t="shared" ca="1" si="229"/>
        <v>1.4839965425134221E-2</v>
      </c>
      <c r="S473">
        <f t="shared" ca="1" si="230"/>
        <v>2.067101435725621</v>
      </c>
      <c r="T473">
        <f t="shared" ca="1" si="231"/>
        <v>42.032181045985091</v>
      </c>
      <c r="U473">
        <f t="shared" ca="1" si="252"/>
        <v>-1.4325125459777155E-2</v>
      </c>
      <c r="V473">
        <f t="shared" ca="1" si="253"/>
        <v>0</v>
      </c>
      <c r="W473">
        <f t="shared" ca="1" si="232"/>
        <v>7.6942695109150669</v>
      </c>
      <c r="X473">
        <f t="shared" ca="1" si="233"/>
        <v>40.010201456758352</v>
      </c>
      <c r="Y473">
        <f t="shared" ca="1" si="234"/>
        <v>1.9433239733200753</v>
      </c>
      <c r="Z473">
        <f t="shared" ca="1" si="235"/>
        <v>1.2491814132457357</v>
      </c>
      <c r="AA473">
        <f t="shared" ca="1" si="236"/>
        <v>640.09476951091506</v>
      </c>
      <c r="AB473">
        <f t="shared" ca="1" si="237"/>
        <v>640.17430336428913</v>
      </c>
      <c r="AC473">
        <f t="shared" ca="1" si="238"/>
        <v>1.4477934287026426E-4</v>
      </c>
      <c r="AD473">
        <f t="shared" ca="1" si="239"/>
        <v>0.14378292448810062</v>
      </c>
      <c r="AE473">
        <f t="shared" ca="1" si="240"/>
        <v>160.28896758940772</v>
      </c>
      <c r="AF473">
        <f t="shared" ca="1" si="241"/>
        <v>-7.1996074666458298E-6</v>
      </c>
      <c r="AG473">
        <f t="shared" ca="1" si="242"/>
        <v>1</v>
      </c>
      <c r="AH473">
        <f ca="1"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+99)&gt;=IFERROR(AE473,-1E+99)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>7.6942695109150669</v>
      </c>
      <c r="AI473">
        <f t="shared" ca="1" si="243"/>
        <v>640.09476951091506</v>
      </c>
      <c r="AJ473">
        <f t="shared" ca="1" si="244"/>
        <v>640.17430336428913</v>
      </c>
      <c r="AM473">
        <v>0</v>
      </c>
      <c r="AN473">
        <v>0</v>
      </c>
      <c r="AO473">
        <f t="shared" si="245"/>
        <v>0</v>
      </c>
      <c r="AP473">
        <f t="shared" si="254"/>
        <v>0</v>
      </c>
      <c r="AQ473">
        <f t="shared" ca="1" si="246"/>
        <v>0.14378292448810062</v>
      </c>
      <c r="AR473" t="str">
        <f t="shared" ca="1" si="247"/>
        <v>Subcritical</v>
      </c>
      <c r="AS473">
        <f t="shared" ca="1" si="248"/>
        <v>1.4477934287026426E-4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190</v>
      </c>
      <c r="I474">
        <v>2.7E-2</v>
      </c>
      <c r="J474">
        <f t="shared" si="249"/>
        <v>1</v>
      </c>
      <c r="K474">
        <f t="shared" ca="1" si="250"/>
        <v>49.98</v>
      </c>
      <c r="L474">
        <f t="shared" ca="1" si="251"/>
        <v>1.301360869684927</v>
      </c>
      <c r="M474">
        <f t="shared" ca="1" si="224"/>
        <v>6.7670765223616209</v>
      </c>
      <c r="N474">
        <f t="shared" ca="1" si="225"/>
        <v>0.86727128666107323</v>
      </c>
      <c r="O474">
        <f t="shared" ca="1" si="226"/>
        <v>7.3857595425206792</v>
      </c>
      <c r="P474">
        <f t="shared" ca="1" si="227"/>
        <v>633.70136086968489</v>
      </c>
      <c r="Q474">
        <f t="shared" ca="1" si="228"/>
        <v>636.48165873002813</v>
      </c>
      <c r="R474">
        <f t="shared" ca="1" si="229"/>
        <v>1.4839965425134221E-2</v>
      </c>
      <c r="S474">
        <f t="shared" ca="1" si="230"/>
        <v>2.067101435725621</v>
      </c>
      <c r="T474">
        <f t="shared" ca="1" si="231"/>
        <v>42.032181045985091</v>
      </c>
      <c r="U474">
        <f t="shared" ca="1" si="252"/>
        <v>-1.4465078828834521E-2</v>
      </c>
      <c r="V474">
        <f t="shared" ca="1" si="253"/>
        <v>0</v>
      </c>
      <c r="W474">
        <f t="shared" ca="1" si="232"/>
        <v>7.6946189384210362</v>
      </c>
      <c r="X474">
        <f t="shared" ca="1" si="233"/>
        <v>40.01201847978939</v>
      </c>
      <c r="Y474">
        <f t="shared" ca="1" si="234"/>
        <v>1.9433462626993716</v>
      </c>
      <c r="Z474">
        <f t="shared" ca="1" si="235"/>
        <v>1.2491246855053206</v>
      </c>
      <c r="AA474">
        <f t="shared" ca="1" si="236"/>
        <v>640.09461893842104</v>
      </c>
      <c r="AB474">
        <f t="shared" ca="1" si="237"/>
        <v>640.1741455683873</v>
      </c>
      <c r="AC474">
        <f t="shared" ca="1" si="238"/>
        <v>1.4476397987598174E-4</v>
      </c>
      <c r="AD474">
        <f t="shared" ca="1" si="239"/>
        <v>0.14377313040887932</v>
      </c>
      <c r="AE474">
        <f t="shared" ca="1" si="240"/>
        <v>160.30265955521372</v>
      </c>
      <c r="AF474">
        <f t="shared" ca="1" si="241"/>
        <v>-7.9750080885787611E-6</v>
      </c>
      <c r="AG474">
        <f t="shared" ca="1" si="242"/>
        <v>1</v>
      </c>
      <c r="AH474">
        <f ca="1"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+99)&gt;=IFERROR(AE474,-1E+99)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>7.6946189384210362</v>
      </c>
      <c r="AI474">
        <f t="shared" ca="1" si="243"/>
        <v>640.09461893842104</v>
      </c>
      <c r="AJ474">
        <f t="shared" ca="1" si="244"/>
        <v>640.1741455683873</v>
      </c>
      <c r="AM474">
        <v>0</v>
      </c>
      <c r="AN474">
        <v>0</v>
      </c>
      <c r="AO474">
        <f t="shared" si="245"/>
        <v>0</v>
      </c>
      <c r="AP474">
        <f t="shared" si="254"/>
        <v>0</v>
      </c>
      <c r="AQ474">
        <f t="shared" ca="1" si="246"/>
        <v>0.14377313040887932</v>
      </c>
      <c r="AR474" t="str">
        <f t="shared" ca="1" si="247"/>
        <v>Subcritical</v>
      </c>
      <c r="AS474">
        <f t="shared" ca="1" si="248"/>
        <v>1.4476397987598174E-4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190</v>
      </c>
      <c r="I475">
        <v>7.8E-2</v>
      </c>
      <c r="J475">
        <f t="shared" si="249"/>
        <v>1</v>
      </c>
      <c r="K475">
        <f t="shared" ca="1" si="250"/>
        <v>49.98</v>
      </c>
      <c r="L475">
        <f t="shared" ca="1" si="251"/>
        <v>1.301360869684927</v>
      </c>
      <c r="M475">
        <f t="shared" ca="1" si="224"/>
        <v>6.7670765223616209</v>
      </c>
      <c r="N475">
        <f t="shared" ca="1" si="225"/>
        <v>0.86727128666107323</v>
      </c>
      <c r="O475">
        <f t="shared" ca="1" si="226"/>
        <v>7.3857595425206792</v>
      </c>
      <c r="P475">
        <f t="shared" ca="1" si="227"/>
        <v>633.7008608696849</v>
      </c>
      <c r="Q475">
        <f t="shared" ca="1" si="228"/>
        <v>636.48115873002814</v>
      </c>
      <c r="R475">
        <f t="shared" ca="1" si="229"/>
        <v>1.4839965425134221E-2</v>
      </c>
      <c r="S475">
        <f t="shared" ca="1" si="230"/>
        <v>2.067101435725621</v>
      </c>
      <c r="T475">
        <f t="shared" ca="1" si="231"/>
        <v>42.032181045985091</v>
      </c>
      <c r="U475">
        <f t="shared" ca="1" si="252"/>
        <v>-1.4701404146990171E-2</v>
      </c>
      <c r="V475">
        <f t="shared" ca="1" si="253"/>
        <v>0</v>
      </c>
      <c r="W475">
        <f t="shared" ca="1" si="232"/>
        <v>7.6949607345005075</v>
      </c>
      <c r="X475">
        <f t="shared" ca="1" si="233"/>
        <v>40.013795819402638</v>
      </c>
      <c r="Y475">
        <f t="shared" ca="1" si="234"/>
        <v>1.9433680638192368</v>
      </c>
      <c r="Z475">
        <f t="shared" ca="1" si="235"/>
        <v>1.2490692016718083</v>
      </c>
      <c r="AA475">
        <f t="shared" ca="1" si="236"/>
        <v>640.09446073450044</v>
      </c>
      <c r="AB475">
        <f t="shared" ca="1" si="237"/>
        <v>640.1739802997688</v>
      </c>
      <c r="AC475">
        <f t="shared" ca="1" si="238"/>
        <v>1.447489547311493E-4</v>
      </c>
      <c r="AD475">
        <f t="shared" ca="1" si="239"/>
        <v>0.14376355130607898</v>
      </c>
      <c r="AE475">
        <f t="shared" ca="1" si="240"/>
        <v>160.31605313090287</v>
      </c>
      <c r="AF475">
        <f t="shared" ca="1" si="241"/>
        <v>-8.0405836797581287E-6</v>
      </c>
      <c r="AG475">
        <f t="shared" ca="1" si="242"/>
        <v>1</v>
      </c>
      <c r="AH475">
        <f ca="1"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+99)&gt;=IFERROR(AE475,-1E+99)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>7.6949607345005075</v>
      </c>
      <c r="AI475">
        <f t="shared" ca="1" si="243"/>
        <v>640.09446073450044</v>
      </c>
      <c r="AJ475">
        <f t="shared" ca="1" si="244"/>
        <v>640.1739802997688</v>
      </c>
      <c r="AM475">
        <v>0</v>
      </c>
      <c r="AN475">
        <v>0</v>
      </c>
      <c r="AO475">
        <f t="shared" si="245"/>
        <v>0</v>
      </c>
      <c r="AP475">
        <f t="shared" si="254"/>
        <v>0</v>
      </c>
      <c r="AQ475">
        <f t="shared" ca="1" si="246"/>
        <v>0.14376355130607898</v>
      </c>
      <c r="AR475" t="str">
        <f t="shared" ca="1" si="247"/>
        <v>Subcritical</v>
      </c>
      <c r="AS475">
        <f t="shared" ca="1" si="248"/>
        <v>1.447489547311493E-4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190</v>
      </c>
      <c r="I476">
        <v>7.8E-2</v>
      </c>
      <c r="J476">
        <f t="shared" si="249"/>
        <v>1</v>
      </c>
      <c r="K476">
        <f t="shared" ca="1" si="250"/>
        <v>49.98</v>
      </c>
      <c r="L476">
        <f t="shared" ca="1" si="251"/>
        <v>1.301360869684927</v>
      </c>
      <c r="M476">
        <f t="shared" ca="1" si="224"/>
        <v>6.7670765223616209</v>
      </c>
      <c r="N476">
        <f t="shared" ca="1" si="225"/>
        <v>0.86727128666107323</v>
      </c>
      <c r="O476">
        <f t="shared" ca="1" si="226"/>
        <v>7.3857595425206792</v>
      </c>
      <c r="P476">
        <f t="shared" ca="1" si="227"/>
        <v>633.70036086968491</v>
      </c>
      <c r="Q476">
        <f t="shared" ca="1" si="228"/>
        <v>636.48065873002815</v>
      </c>
      <c r="R476">
        <f t="shared" ca="1" si="229"/>
        <v>1.4839965425134221E-2</v>
      </c>
      <c r="S476">
        <f t="shared" ca="1" si="230"/>
        <v>2.067101435725621</v>
      </c>
      <c r="T476">
        <f t="shared" ca="1" si="231"/>
        <v>42.032181045985091</v>
      </c>
      <c r="U476">
        <f t="shared" ca="1" si="252"/>
        <v>-1.4701404146990171E-2</v>
      </c>
      <c r="V476">
        <f t="shared" ca="1" si="253"/>
        <v>0</v>
      </c>
      <c r="W476">
        <f t="shared" ca="1" si="232"/>
        <v>7.6953024827591969</v>
      </c>
      <c r="X476">
        <f t="shared" ca="1" si="233"/>
        <v>40.015572910347828</v>
      </c>
      <c r="Y476">
        <f t="shared" ca="1" si="234"/>
        <v>1.9433898604416446</v>
      </c>
      <c r="Z476">
        <f t="shared" ca="1" si="235"/>
        <v>1.2490137305287816</v>
      </c>
      <c r="AA476">
        <f t="shared" ca="1" si="236"/>
        <v>640.09430248275919</v>
      </c>
      <c r="AB476">
        <f t="shared" ca="1" si="237"/>
        <v>640.17381498525913</v>
      </c>
      <c r="AC476">
        <f t="shared" ca="1" si="238"/>
        <v>1.4473393398661705E-4</v>
      </c>
      <c r="AD476">
        <f t="shared" ca="1" si="239"/>
        <v>0.14375397460692674</v>
      </c>
      <c r="AE476">
        <f t="shared" ca="1" si="240"/>
        <v>160.32944546515921</v>
      </c>
      <c r="AF476">
        <f t="shared" ca="1" si="241"/>
        <v>-7.7196241363708396E-6</v>
      </c>
      <c r="AG476">
        <f t="shared" ca="1" si="242"/>
        <v>1</v>
      </c>
      <c r="AH476">
        <f ca="1"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+99)&gt;=IFERROR(AE476,-1E+99)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>7.6953024827591969</v>
      </c>
      <c r="AI476">
        <f t="shared" ca="1" si="243"/>
        <v>640.09430248275919</v>
      </c>
      <c r="AJ476">
        <f t="shared" ca="1" si="244"/>
        <v>640.17381498525913</v>
      </c>
      <c r="AM476">
        <v>0</v>
      </c>
      <c r="AN476">
        <v>0</v>
      </c>
      <c r="AO476">
        <f t="shared" si="245"/>
        <v>0</v>
      </c>
      <c r="AP476">
        <f t="shared" si="254"/>
        <v>0</v>
      </c>
      <c r="AQ476">
        <f t="shared" ca="1" si="246"/>
        <v>0.14375397460692674</v>
      </c>
      <c r="AR476" t="str">
        <f t="shared" ca="1" si="247"/>
        <v>Subcritical</v>
      </c>
      <c r="AS476">
        <f t="shared" ca="1" si="248"/>
        <v>1.4473393398661705E-4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190</v>
      </c>
      <c r="I477">
        <v>2.7E-2</v>
      </c>
      <c r="J477">
        <f t="shared" si="249"/>
        <v>1.0010000000000332</v>
      </c>
      <c r="K477">
        <f t="shared" ca="1" si="250"/>
        <v>49.98</v>
      </c>
      <c r="L477">
        <f t="shared" ca="1" si="251"/>
        <v>1.301360869684927</v>
      </c>
      <c r="M477">
        <f t="shared" ca="1" si="224"/>
        <v>6.7670765223616209</v>
      </c>
      <c r="N477">
        <f t="shared" ca="1" si="225"/>
        <v>0.86727128666107323</v>
      </c>
      <c r="O477">
        <f t="shared" ca="1" si="226"/>
        <v>7.3857595425206792</v>
      </c>
      <c r="P477">
        <f t="shared" ca="1" si="227"/>
        <v>633.69986086968493</v>
      </c>
      <c r="Q477">
        <f t="shared" ca="1" si="228"/>
        <v>636.48015873002817</v>
      </c>
      <c r="R477">
        <f t="shared" ca="1" si="229"/>
        <v>1.4839965425134221E-2</v>
      </c>
      <c r="S477">
        <f t="shared" ca="1" si="230"/>
        <v>2.067101435725621</v>
      </c>
      <c r="T477">
        <f t="shared" ca="1" si="231"/>
        <v>42.032181045985091</v>
      </c>
      <c r="U477">
        <f t="shared" ca="1" si="252"/>
        <v>-1.4479918794222613E-2</v>
      </c>
      <c r="V477">
        <f t="shared" ca="1" si="253"/>
        <v>0</v>
      </c>
      <c r="W477">
        <f t="shared" ca="1" si="232"/>
        <v>7.6956512863315014</v>
      </c>
      <c r="X477">
        <f t="shared" ca="1" si="233"/>
        <v>40.017386688923807</v>
      </c>
      <c r="Y477">
        <f t="shared" ca="1" si="234"/>
        <v>1.9434121055581426</v>
      </c>
      <c r="Z477">
        <f t="shared" ca="1" si="235"/>
        <v>1.2489571192771987</v>
      </c>
      <c r="AA477">
        <f t="shared" ca="1" si="236"/>
        <v>640.09415128633157</v>
      </c>
      <c r="AB477">
        <f t="shared" ca="1" si="237"/>
        <v>640.17365658122424</v>
      </c>
      <c r="AC477">
        <f t="shared" ca="1" si="238"/>
        <v>1.4471860551143313E-4</v>
      </c>
      <c r="AD477">
        <f t="shared" ca="1" si="239"/>
        <v>0.14374420129538262</v>
      </c>
      <c r="AE477">
        <f t="shared" ca="1" si="240"/>
        <v>160.34311493319058</v>
      </c>
      <c r="AF477">
        <f t="shared" ca="1" si="241"/>
        <v>-7.4108241960857413E-6</v>
      </c>
      <c r="AG477">
        <f t="shared" ca="1" si="242"/>
        <v>1</v>
      </c>
      <c r="AH477">
        <f ca="1"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+99)&gt;=IFERROR(AE477,-1E+99)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>7.6956512863315014</v>
      </c>
      <c r="AI477">
        <f t="shared" ca="1" si="243"/>
        <v>640.09415128633157</v>
      </c>
      <c r="AJ477">
        <f t="shared" ca="1" si="244"/>
        <v>640.17365658122424</v>
      </c>
      <c r="AM477">
        <v>0</v>
      </c>
      <c r="AN477">
        <v>0</v>
      </c>
      <c r="AO477">
        <f t="shared" si="245"/>
        <v>0</v>
      </c>
      <c r="AP477">
        <f t="shared" si="254"/>
        <v>0</v>
      </c>
      <c r="AQ477">
        <f t="shared" ca="1" si="246"/>
        <v>0.14374420129538262</v>
      </c>
      <c r="AR477" t="str">
        <f t="shared" ca="1" si="247"/>
        <v>Subcritical</v>
      </c>
      <c r="AS477">
        <f t="shared" ca="1" si="248"/>
        <v>1.4471860551143313E-4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190</v>
      </c>
      <c r="I478">
        <v>0</v>
      </c>
      <c r="J478">
        <f t="shared" si="249"/>
        <v>0.9989999999999668</v>
      </c>
      <c r="K478">
        <f t="shared" ca="1" si="250"/>
        <v>49.98</v>
      </c>
      <c r="L478">
        <f t="shared" ca="1" si="251"/>
        <v>1.301360869684927</v>
      </c>
      <c r="M478">
        <f t="shared" ca="1" si="224"/>
        <v>6.7670765223616209</v>
      </c>
      <c r="N478">
        <f t="shared" ca="1" si="225"/>
        <v>0.86727128666107323</v>
      </c>
      <c r="O478">
        <f t="shared" ca="1" si="226"/>
        <v>7.3857595425206792</v>
      </c>
      <c r="P478">
        <f t="shared" ca="1" si="227"/>
        <v>633.69936086968494</v>
      </c>
      <c r="Q478">
        <f t="shared" ca="1" si="228"/>
        <v>636.47965873002818</v>
      </c>
      <c r="R478">
        <f t="shared" ca="1" si="229"/>
        <v>1.4839965425134221E-2</v>
      </c>
      <c r="S478">
        <f t="shared" ca="1" si="230"/>
        <v>2.067101435725621</v>
      </c>
      <c r="T478">
        <f t="shared" ca="1" si="231"/>
        <v>42.032181045985091</v>
      </c>
      <c r="U478">
        <f t="shared" ca="1" si="252"/>
        <v>-1.4325125459777155E-2</v>
      </c>
      <c r="V478">
        <f t="shared" ca="1" si="253"/>
        <v>0</v>
      </c>
      <c r="W478">
        <f t="shared" ca="1" si="232"/>
        <v>7.6960043461120513</v>
      </c>
      <c r="X478">
        <f t="shared" ca="1" si="233"/>
        <v>40.019222599782665</v>
      </c>
      <c r="Y478">
        <f t="shared" ca="1" si="234"/>
        <v>1.9434346205814597</v>
      </c>
      <c r="Z478">
        <f t="shared" ca="1" si="235"/>
        <v>1.2488998224636034</v>
      </c>
      <c r="AA478">
        <f t="shared" ca="1" si="236"/>
        <v>640.09400434611211</v>
      </c>
      <c r="AB478">
        <f t="shared" ca="1" si="237"/>
        <v>640.17350234644596</v>
      </c>
      <c r="AC478">
        <f t="shared" ca="1" si="238"/>
        <v>1.4470309243032E-4</v>
      </c>
      <c r="AD478">
        <f t="shared" ca="1" si="239"/>
        <v>0.14373430985461166</v>
      </c>
      <c r="AE478">
        <f t="shared" ca="1" si="240"/>
        <v>160.35695187117028</v>
      </c>
      <c r="AF478">
        <f t="shared" ca="1" si="241"/>
        <v>-7.0418213908851612E-6</v>
      </c>
      <c r="AG478">
        <f t="shared" ca="1" si="242"/>
        <v>1</v>
      </c>
      <c r="AH478">
        <f ca="1"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+99)&gt;=IFERROR(AE478,-1E+99)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>7.6960043461120513</v>
      </c>
      <c r="AI478">
        <f t="shared" ca="1" si="243"/>
        <v>640.09400434611211</v>
      </c>
      <c r="AJ478">
        <f t="shared" ca="1" si="244"/>
        <v>640.17350234644596</v>
      </c>
      <c r="AM478">
        <v>0</v>
      </c>
      <c r="AN478">
        <v>0</v>
      </c>
      <c r="AO478">
        <f t="shared" si="245"/>
        <v>0</v>
      </c>
      <c r="AP478">
        <f t="shared" si="254"/>
        <v>0</v>
      </c>
      <c r="AQ478">
        <f t="shared" ca="1" si="246"/>
        <v>0.14373430985461166</v>
      </c>
      <c r="AR478" t="str">
        <f t="shared" ca="1" si="247"/>
        <v>Subcritical</v>
      </c>
      <c r="AS478">
        <f t="shared" ca="1" si="248"/>
        <v>1.4470309243032E-4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190</v>
      </c>
      <c r="I479">
        <v>2.3E-2</v>
      </c>
      <c r="J479">
        <f t="shared" si="249"/>
        <v>1</v>
      </c>
      <c r="K479">
        <f t="shared" ca="1" si="250"/>
        <v>49.98</v>
      </c>
      <c r="L479">
        <f t="shared" ca="1" si="251"/>
        <v>1.301360869684927</v>
      </c>
      <c r="M479">
        <f t="shared" ca="1" si="224"/>
        <v>6.7670765223616209</v>
      </c>
      <c r="N479">
        <f t="shared" ca="1" si="225"/>
        <v>0.86727128666107323</v>
      </c>
      <c r="O479">
        <f t="shared" ca="1" si="226"/>
        <v>7.3857595425206792</v>
      </c>
      <c r="P479">
        <f t="shared" ca="1" si="227"/>
        <v>633.69886086968495</v>
      </c>
      <c r="Q479">
        <f t="shared" ca="1" si="228"/>
        <v>636.47915873002819</v>
      </c>
      <c r="R479">
        <f t="shared" ca="1" si="229"/>
        <v>1.4839965425134221E-2</v>
      </c>
      <c r="S479">
        <f t="shared" ca="1" si="230"/>
        <v>2.067101435725621</v>
      </c>
      <c r="T479">
        <f t="shared" ca="1" si="231"/>
        <v>42.032181045985091</v>
      </c>
      <c r="U479">
        <f t="shared" ca="1" si="252"/>
        <v>-1.4446543509848198E-2</v>
      </c>
      <c r="V479">
        <f t="shared" ca="1" si="253"/>
        <v>0</v>
      </c>
      <c r="W479">
        <f t="shared" ca="1" si="232"/>
        <v>7.6963545614995237</v>
      </c>
      <c r="X479">
        <f t="shared" ca="1" si="233"/>
        <v>40.021043719797525</v>
      </c>
      <c r="Y479">
        <f t="shared" ca="1" si="234"/>
        <v>1.9434569526891374</v>
      </c>
      <c r="Z479">
        <f t="shared" ca="1" si="235"/>
        <v>1.2488429924498945</v>
      </c>
      <c r="AA479">
        <f t="shared" ca="1" si="236"/>
        <v>640.0938545614996</v>
      </c>
      <c r="AB479">
        <f t="shared" ca="1" si="237"/>
        <v>640.17334532703433</v>
      </c>
      <c r="AC479">
        <f t="shared" ca="1" si="238"/>
        <v>1.4468770675045282E-4</v>
      </c>
      <c r="AD479">
        <f t="shared" ca="1" si="239"/>
        <v>0.14372449922401373</v>
      </c>
      <c r="AE479">
        <f t="shared" ca="1" si="240"/>
        <v>160.37067799998817</v>
      </c>
      <c r="AF479">
        <f t="shared" ca="1" si="241"/>
        <v>-6.5234697785854223E-6</v>
      </c>
      <c r="AG479">
        <f t="shared" ca="1" si="242"/>
        <v>1</v>
      </c>
      <c r="AH479">
        <f ca="1"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+99)&gt;=IFERROR(AE479,-1E+99)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>7.6963545614995237</v>
      </c>
      <c r="AI479">
        <f t="shared" ca="1" si="243"/>
        <v>640.0938545614996</v>
      </c>
      <c r="AJ479">
        <f t="shared" ca="1" si="244"/>
        <v>640.17334532703433</v>
      </c>
      <c r="AM479">
        <v>0</v>
      </c>
      <c r="AN479">
        <v>0</v>
      </c>
      <c r="AO479">
        <f t="shared" si="245"/>
        <v>0</v>
      </c>
      <c r="AP479">
        <f t="shared" si="254"/>
        <v>0</v>
      </c>
      <c r="AQ479">
        <f t="shared" ca="1" si="246"/>
        <v>0.14372449922401373</v>
      </c>
      <c r="AR479" t="str">
        <f t="shared" ca="1" si="247"/>
        <v>Subcritical</v>
      </c>
      <c r="AS479">
        <f t="shared" ca="1" si="248"/>
        <v>1.4468770675045282E-4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190</v>
      </c>
      <c r="I480">
        <v>2.3E-2</v>
      </c>
      <c r="J480">
        <f t="shared" si="249"/>
        <v>1.0010000000000332</v>
      </c>
      <c r="K480">
        <f t="shared" ca="1" si="250"/>
        <v>49.98</v>
      </c>
      <c r="L480">
        <f t="shared" ca="1" si="251"/>
        <v>1.301360869684927</v>
      </c>
      <c r="M480">
        <f t="shared" ca="1" si="224"/>
        <v>6.7670765223616209</v>
      </c>
      <c r="N480">
        <f t="shared" ca="1" si="225"/>
        <v>0.86727128666107323</v>
      </c>
      <c r="O480">
        <f t="shared" ca="1" si="226"/>
        <v>7.3857595425206792</v>
      </c>
      <c r="P480">
        <f t="shared" ca="1" si="227"/>
        <v>633.69836086968496</v>
      </c>
      <c r="Q480">
        <f t="shared" ca="1" si="228"/>
        <v>636.4786587300282</v>
      </c>
      <c r="R480">
        <f t="shared" ca="1" si="229"/>
        <v>1.4839965425134221E-2</v>
      </c>
      <c r="S480">
        <f t="shared" ca="1" si="230"/>
        <v>2.067101435725621</v>
      </c>
      <c r="T480">
        <f t="shared" ca="1" si="231"/>
        <v>42.032181045985091</v>
      </c>
      <c r="U480">
        <f t="shared" ca="1" si="252"/>
        <v>-1.4461383475236289E-2</v>
      </c>
      <c r="V480">
        <f t="shared" ca="1" si="253"/>
        <v>0</v>
      </c>
      <c r="W480">
        <f t="shared" ca="1" si="232"/>
        <v>7.6967051751241993</v>
      </c>
      <c r="X480">
        <f t="shared" ca="1" si="233"/>
        <v>40.022866910645838</v>
      </c>
      <c r="Y480">
        <f t="shared" ca="1" si="234"/>
        <v>1.9434793086693911</v>
      </c>
      <c r="Z480">
        <f t="shared" ca="1" si="235"/>
        <v>1.2487861029941767</v>
      </c>
      <c r="AA480">
        <f t="shared" ca="1" si="236"/>
        <v>640.09370517512423</v>
      </c>
      <c r="AB480">
        <f t="shared" ca="1" si="237"/>
        <v>640.17318869862231</v>
      </c>
      <c r="AC480">
        <f t="shared" ca="1" si="238"/>
        <v>1.4467230599059076E-4</v>
      </c>
      <c r="AD480">
        <f t="shared" ca="1" si="239"/>
        <v>0.1437146785554432</v>
      </c>
      <c r="AE480">
        <f t="shared" ca="1" si="240"/>
        <v>160.38442040233926</v>
      </c>
      <c r="AF480">
        <f t="shared" ca="1" si="241"/>
        <v>-6.1377063502732199E-6</v>
      </c>
      <c r="AG480">
        <f t="shared" ca="1" si="242"/>
        <v>1</v>
      </c>
      <c r="AH480">
        <f ca="1"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+99)&gt;=IFERROR(AE480,-1E+99)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>7.6967051751241993</v>
      </c>
      <c r="AI480">
        <f t="shared" ca="1" si="243"/>
        <v>640.09370517512423</v>
      </c>
      <c r="AJ480">
        <f t="shared" ca="1" si="244"/>
        <v>640.17318869862231</v>
      </c>
      <c r="AM480">
        <v>0</v>
      </c>
      <c r="AN480">
        <v>0</v>
      </c>
      <c r="AO480">
        <f t="shared" si="245"/>
        <v>0</v>
      </c>
      <c r="AP480">
        <f t="shared" si="254"/>
        <v>0</v>
      </c>
      <c r="AQ480">
        <f t="shared" ca="1" si="246"/>
        <v>0.1437146785554432</v>
      </c>
      <c r="AR480" t="str">
        <f t="shared" ca="1" si="247"/>
        <v>Subcritical</v>
      </c>
      <c r="AS480">
        <f t="shared" ca="1" si="248"/>
        <v>1.4467230599059076E-4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190</v>
      </c>
      <c r="I481">
        <v>2.7E-2</v>
      </c>
      <c r="J481">
        <f t="shared" si="249"/>
        <v>0.9989999999999668</v>
      </c>
      <c r="K481">
        <f t="shared" ca="1" si="250"/>
        <v>49.98</v>
      </c>
      <c r="L481">
        <f t="shared" ca="1" si="251"/>
        <v>1.301360869684927</v>
      </c>
      <c r="M481">
        <f t="shared" ca="1" si="224"/>
        <v>6.7670765223616209</v>
      </c>
      <c r="N481">
        <f t="shared" ca="1" si="225"/>
        <v>0.86727128666107323</v>
      </c>
      <c r="O481">
        <f t="shared" ca="1" si="226"/>
        <v>7.3857595425206792</v>
      </c>
      <c r="P481">
        <f t="shared" ca="1" si="227"/>
        <v>633.69786086968486</v>
      </c>
      <c r="Q481">
        <f t="shared" ca="1" si="228"/>
        <v>636.4781587300281</v>
      </c>
      <c r="R481">
        <f t="shared" ca="1" si="229"/>
        <v>1.4839965425134221E-2</v>
      </c>
      <c r="S481">
        <f t="shared" ca="1" si="230"/>
        <v>2.067101435725621</v>
      </c>
      <c r="T481">
        <f t="shared" ca="1" si="231"/>
        <v>42.032181045985091</v>
      </c>
      <c r="U481">
        <f t="shared" ca="1" si="252"/>
        <v>-1.4450238863332743E-2</v>
      </c>
      <c r="V481">
        <f t="shared" ca="1" si="253"/>
        <v>0</v>
      </c>
      <c r="W481">
        <f t="shared" ca="1" si="232"/>
        <v>7.6970559524224704</v>
      </c>
      <c r="X481">
        <f t="shared" ca="1" si="233"/>
        <v>40.024690952596849</v>
      </c>
      <c r="Y481">
        <f t="shared" ca="1" si="234"/>
        <v>1.9435016735623691</v>
      </c>
      <c r="Z481">
        <f t="shared" ca="1" si="235"/>
        <v>1.248729192167747</v>
      </c>
      <c r="AA481">
        <f t="shared" ca="1" si="236"/>
        <v>640.09355595242243</v>
      </c>
      <c r="AB481">
        <f t="shared" ca="1" si="237"/>
        <v>640.17303223149338</v>
      </c>
      <c r="AC481">
        <f t="shared" ca="1" si="238"/>
        <v>1.4465690045928765E-4</v>
      </c>
      <c r="AD481">
        <f t="shared" ca="1" si="239"/>
        <v>0.14370485442152384</v>
      </c>
      <c r="AE481">
        <f t="shared" ca="1" si="240"/>
        <v>160.39816988603138</v>
      </c>
      <c r="AF481">
        <f t="shared" ca="1" si="241"/>
        <v>-6.024330218679097E-6</v>
      </c>
      <c r="AG481">
        <f t="shared" ca="1" si="242"/>
        <v>1</v>
      </c>
      <c r="AH481">
        <f ca="1"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+99)&gt;=IFERROR(AE481,-1E+99)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>7.6970559524224704</v>
      </c>
      <c r="AI481">
        <f t="shared" ca="1" si="243"/>
        <v>640.09355595242243</v>
      </c>
      <c r="AJ481">
        <f t="shared" ca="1" si="244"/>
        <v>640.17303223149338</v>
      </c>
      <c r="AM481">
        <v>0</v>
      </c>
      <c r="AN481">
        <v>0</v>
      </c>
      <c r="AO481">
        <f t="shared" si="245"/>
        <v>0</v>
      </c>
      <c r="AP481">
        <f t="shared" si="254"/>
        <v>0</v>
      </c>
      <c r="AQ481">
        <f t="shared" ca="1" si="246"/>
        <v>0.14370485442152384</v>
      </c>
      <c r="AR481" t="str">
        <f t="shared" ca="1" si="247"/>
        <v>Subcritical</v>
      </c>
      <c r="AS481">
        <f t="shared" ca="1" si="248"/>
        <v>1.4465690045928765E-4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190</v>
      </c>
      <c r="I482">
        <v>2.7E-2</v>
      </c>
      <c r="J482">
        <f t="shared" si="249"/>
        <v>1.0010000000000332</v>
      </c>
      <c r="K482">
        <f t="shared" ca="1" si="250"/>
        <v>49.98</v>
      </c>
      <c r="L482">
        <f t="shared" ca="1" si="251"/>
        <v>1.301360869684927</v>
      </c>
      <c r="M482">
        <f t="shared" ca="1" si="224"/>
        <v>6.7670765223616209</v>
      </c>
      <c r="N482">
        <f t="shared" ca="1" si="225"/>
        <v>0.86727128666107323</v>
      </c>
      <c r="O482">
        <f t="shared" ca="1" si="226"/>
        <v>7.3857595425206792</v>
      </c>
      <c r="P482">
        <f t="shared" ca="1" si="227"/>
        <v>633.69736086968487</v>
      </c>
      <c r="Q482">
        <f t="shared" ca="1" si="228"/>
        <v>636.47765873002811</v>
      </c>
      <c r="R482">
        <f t="shared" ca="1" si="229"/>
        <v>1.4839965425134221E-2</v>
      </c>
      <c r="S482">
        <f t="shared" ca="1" si="230"/>
        <v>2.067101435725621</v>
      </c>
      <c r="T482">
        <f t="shared" ca="1" si="231"/>
        <v>42.032181045985091</v>
      </c>
      <c r="U482">
        <f t="shared" ca="1" si="252"/>
        <v>-1.4479918794222613E-2</v>
      </c>
      <c r="V482">
        <f t="shared" ca="1" si="253"/>
        <v>0</v>
      </c>
      <c r="W482">
        <f t="shared" ca="1" si="232"/>
        <v>7.6974065692440554</v>
      </c>
      <c r="X482">
        <f t="shared" ca="1" si="233"/>
        <v>40.026514160069091</v>
      </c>
      <c r="Y482">
        <f t="shared" ca="1" si="234"/>
        <v>1.943524026701001</v>
      </c>
      <c r="Z482">
        <f t="shared" ca="1" si="235"/>
        <v>1.248672312560773</v>
      </c>
      <c r="AA482">
        <f t="shared" ca="1" si="236"/>
        <v>640.09340656924405</v>
      </c>
      <c r="AB482">
        <f t="shared" ca="1" si="237"/>
        <v>640.17287560819182</v>
      </c>
      <c r="AC482">
        <f t="shared" ca="1" si="238"/>
        <v>1.4464150439219675E-4</v>
      </c>
      <c r="AD482">
        <f t="shared" ca="1" si="239"/>
        <v>0.14369503590049024</v>
      </c>
      <c r="AE482">
        <f t="shared" ca="1" si="240"/>
        <v>160.41191374529052</v>
      </c>
      <c r="AF482">
        <f t="shared" ca="1" si="241"/>
        <v>-5.7388785990042379E-6</v>
      </c>
      <c r="AG482">
        <f t="shared" ca="1" si="242"/>
        <v>1</v>
      </c>
      <c r="AH482">
        <f ca="1"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+99)&gt;=IFERROR(AE482,-1E+99)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>7.6974065692440554</v>
      </c>
      <c r="AI482">
        <f t="shared" ca="1" si="243"/>
        <v>640.09340656924405</v>
      </c>
      <c r="AJ482">
        <f t="shared" ca="1" si="244"/>
        <v>640.17287560819182</v>
      </c>
      <c r="AM482">
        <v>0</v>
      </c>
      <c r="AN482">
        <v>0</v>
      </c>
      <c r="AO482">
        <f t="shared" si="245"/>
        <v>0</v>
      </c>
      <c r="AP482">
        <f t="shared" si="254"/>
        <v>0</v>
      </c>
      <c r="AQ482">
        <f t="shared" ca="1" si="246"/>
        <v>0.14369503590049024</v>
      </c>
      <c r="AR482" t="str">
        <f t="shared" ca="1" si="247"/>
        <v>Subcritical</v>
      </c>
      <c r="AS482">
        <f t="shared" ca="1" si="248"/>
        <v>1.4464150439219675E-4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190</v>
      </c>
      <c r="I483">
        <v>0.05</v>
      </c>
      <c r="J483">
        <f t="shared" si="249"/>
        <v>0.9989999999999668</v>
      </c>
      <c r="K483">
        <f t="shared" ca="1" si="250"/>
        <v>49.98</v>
      </c>
      <c r="L483">
        <f t="shared" ca="1" si="251"/>
        <v>1.301360869684927</v>
      </c>
      <c r="M483">
        <f t="shared" ca="1" si="224"/>
        <v>6.7670765223616209</v>
      </c>
      <c r="N483">
        <f t="shared" ca="1" si="225"/>
        <v>0.86727128666107323</v>
      </c>
      <c r="O483">
        <f t="shared" ca="1" si="226"/>
        <v>7.3857595425206792</v>
      </c>
      <c r="P483">
        <f t="shared" ca="1" si="227"/>
        <v>633.69686086968488</v>
      </c>
      <c r="Q483">
        <f t="shared" ca="1" si="228"/>
        <v>636.47715873002812</v>
      </c>
      <c r="R483">
        <f t="shared" ca="1" si="229"/>
        <v>1.4839965425134221E-2</v>
      </c>
      <c r="S483">
        <f t="shared" ca="1" si="230"/>
        <v>2.067101435725621</v>
      </c>
      <c r="T483">
        <f t="shared" ca="1" si="231"/>
        <v>42.032181045985091</v>
      </c>
      <c r="U483">
        <f t="shared" ca="1" si="252"/>
        <v>-1.4556816948129381E-2</v>
      </c>
      <c r="V483">
        <f t="shared" ca="1" si="253"/>
        <v>0</v>
      </c>
      <c r="W483">
        <f t="shared" ca="1" si="232"/>
        <v>7.6977547030506486</v>
      </c>
      <c r="X483">
        <f t="shared" ca="1" si="233"/>
        <v>40.028324455863377</v>
      </c>
      <c r="Y483">
        <f t="shared" ca="1" si="234"/>
        <v>1.9435462200320825</v>
      </c>
      <c r="Z483">
        <f t="shared" ca="1" si="235"/>
        <v>1.2486158408931076</v>
      </c>
      <c r="AA483">
        <f t="shared" ca="1" si="236"/>
        <v>640.09325470305066</v>
      </c>
      <c r="AB483">
        <f t="shared" ca="1" si="237"/>
        <v>640.17271655412753</v>
      </c>
      <c r="AC483">
        <f t="shared" ca="1" si="238"/>
        <v>1.4462621974741809E-4</v>
      </c>
      <c r="AD483">
        <f t="shared" ca="1" si="239"/>
        <v>0.14368528801890115</v>
      </c>
      <c r="AE483">
        <f t="shared" ca="1" si="240"/>
        <v>160.42556093122082</v>
      </c>
      <c r="AF483">
        <f t="shared" ca="1" si="241"/>
        <v>-4.7736341457493836E-6</v>
      </c>
      <c r="AG483">
        <f t="shared" ca="1" si="242"/>
        <v>1</v>
      </c>
      <c r="AH483">
        <f ca="1"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+99)&gt;=IFERROR(AE483,-1E+99)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>7.6977547030506486</v>
      </c>
      <c r="AI483">
        <f t="shared" ca="1" si="243"/>
        <v>640.09325470305066</v>
      </c>
      <c r="AJ483">
        <f t="shared" ca="1" si="244"/>
        <v>640.17271655412753</v>
      </c>
      <c r="AM483">
        <v>0</v>
      </c>
      <c r="AN483">
        <v>0</v>
      </c>
      <c r="AO483">
        <f t="shared" si="245"/>
        <v>0</v>
      </c>
      <c r="AP483">
        <f t="shared" si="254"/>
        <v>0</v>
      </c>
      <c r="AQ483">
        <f t="shared" ca="1" si="246"/>
        <v>0.14368528801890115</v>
      </c>
      <c r="AR483" t="str">
        <f t="shared" ca="1" si="247"/>
        <v>Subcritical</v>
      </c>
      <c r="AS483">
        <f t="shared" ca="1" si="248"/>
        <v>1.4462621974741809E-4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190</v>
      </c>
      <c r="I484">
        <v>7.8E-2</v>
      </c>
      <c r="J484">
        <f t="shared" si="249"/>
        <v>1</v>
      </c>
      <c r="K484">
        <f t="shared" ca="1" si="250"/>
        <v>49.98</v>
      </c>
      <c r="L484">
        <f t="shared" ca="1" si="251"/>
        <v>1.301360869684927</v>
      </c>
      <c r="M484">
        <f t="shared" ca="1" si="224"/>
        <v>6.7670765223616209</v>
      </c>
      <c r="N484">
        <f t="shared" ca="1" si="225"/>
        <v>0.86727128666107323</v>
      </c>
      <c r="O484">
        <f t="shared" ca="1" si="226"/>
        <v>7.3857595425206792</v>
      </c>
      <c r="P484">
        <f t="shared" ca="1" si="227"/>
        <v>633.6963608696849</v>
      </c>
      <c r="Q484">
        <f t="shared" ca="1" si="228"/>
        <v>636.47665873002813</v>
      </c>
      <c r="R484">
        <f t="shared" ca="1" si="229"/>
        <v>1.4839965425134221E-2</v>
      </c>
      <c r="S484">
        <f t="shared" ca="1" si="230"/>
        <v>2.067101435725621</v>
      </c>
      <c r="T484">
        <f t="shared" ca="1" si="231"/>
        <v>42.032181045985091</v>
      </c>
      <c r="U484">
        <f t="shared" ca="1" si="252"/>
        <v>-1.4701404146990171E-2</v>
      </c>
      <c r="V484">
        <f t="shared" ca="1" si="253"/>
        <v>0</v>
      </c>
      <c r="W484">
        <f t="shared" ca="1" si="232"/>
        <v>7.6980999358352484</v>
      </c>
      <c r="X484">
        <f t="shared" ca="1" si="233"/>
        <v>40.030119666343296</v>
      </c>
      <c r="Y484">
        <f t="shared" ca="1" si="234"/>
        <v>1.9435682269428556</v>
      </c>
      <c r="Z484">
        <f t="shared" ca="1" si="235"/>
        <v>1.2485598448515858</v>
      </c>
      <c r="AA484">
        <f t="shared" ca="1" si="236"/>
        <v>640.0930999358352</v>
      </c>
      <c r="AB484">
        <f t="shared" ca="1" si="237"/>
        <v>640.17255465990127</v>
      </c>
      <c r="AC484">
        <f t="shared" ca="1" si="238"/>
        <v>1.4461106482164586E-4</v>
      </c>
      <c r="AD484">
        <f t="shared" ca="1" si="239"/>
        <v>0.14367562245538279</v>
      </c>
      <c r="AE484">
        <f t="shared" ca="1" si="240"/>
        <v>160.43909504231749</v>
      </c>
      <c r="AF484">
        <f t="shared" ca="1" si="241"/>
        <v>-3.4209289196951431E-6</v>
      </c>
      <c r="AG484">
        <f t="shared" ca="1" si="242"/>
        <v>1</v>
      </c>
      <c r="AH484">
        <f ca="1"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+99)&gt;=IFERROR(AE484,-1E+99)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>7.6980999358352484</v>
      </c>
      <c r="AI484">
        <f t="shared" ca="1" si="243"/>
        <v>640.0930999358352</v>
      </c>
      <c r="AJ484">
        <f t="shared" ca="1" si="244"/>
        <v>640.17255465990127</v>
      </c>
      <c r="AM484">
        <v>0</v>
      </c>
      <c r="AN484">
        <v>0</v>
      </c>
      <c r="AO484">
        <f t="shared" si="245"/>
        <v>0</v>
      </c>
      <c r="AP484">
        <f t="shared" si="254"/>
        <v>0</v>
      </c>
      <c r="AQ484">
        <f t="shared" ca="1" si="246"/>
        <v>0.14367562245538279</v>
      </c>
      <c r="AR484" t="str">
        <f t="shared" ca="1" si="247"/>
        <v>Subcritical</v>
      </c>
      <c r="AS484">
        <f t="shared" ca="1" si="248"/>
        <v>1.4461106482164586E-4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190</v>
      </c>
      <c r="I485">
        <v>2.7E-2</v>
      </c>
      <c r="J485">
        <f t="shared" si="249"/>
        <v>1.0010000000000332</v>
      </c>
      <c r="K485">
        <f t="shared" ca="1" si="250"/>
        <v>49.98</v>
      </c>
      <c r="L485">
        <f t="shared" ca="1" si="251"/>
        <v>1.301360869684927</v>
      </c>
      <c r="M485">
        <f t="shared" ca="1" si="224"/>
        <v>6.7670765223616209</v>
      </c>
      <c r="N485">
        <f t="shared" ca="1" si="225"/>
        <v>0.86727128666107323</v>
      </c>
      <c r="O485">
        <f t="shared" ca="1" si="226"/>
        <v>7.3857595425206792</v>
      </c>
      <c r="P485">
        <f t="shared" ca="1" si="227"/>
        <v>633.69586086968491</v>
      </c>
      <c r="Q485">
        <f t="shared" ca="1" si="228"/>
        <v>636.47615873002815</v>
      </c>
      <c r="R485">
        <f t="shared" ca="1" si="229"/>
        <v>1.4839965425134221E-2</v>
      </c>
      <c r="S485">
        <f t="shared" ca="1" si="230"/>
        <v>2.067101435725621</v>
      </c>
      <c r="T485">
        <f t="shared" ca="1" si="231"/>
        <v>42.032181045985091</v>
      </c>
      <c r="U485">
        <f t="shared" ca="1" si="252"/>
        <v>-1.4479918794222613E-2</v>
      </c>
      <c r="V485">
        <f t="shared" ca="1" si="253"/>
        <v>0</v>
      </c>
      <c r="W485">
        <f t="shared" ca="1" si="232"/>
        <v>7.6984532723684316</v>
      </c>
      <c r="X485">
        <f t="shared" ca="1" si="233"/>
        <v>40.031957016315843</v>
      </c>
      <c r="Y485">
        <f t="shared" ca="1" si="234"/>
        <v>1.9435907489003597</v>
      </c>
      <c r="Z485">
        <f t="shared" ca="1" si="235"/>
        <v>1.2485025395992913</v>
      </c>
      <c r="AA485">
        <f t="shared" ca="1" si="236"/>
        <v>640.09295327236839</v>
      </c>
      <c r="AB485">
        <f t="shared" ca="1" si="237"/>
        <v>640.17240070312198</v>
      </c>
      <c r="AC485">
        <f t="shared" ca="1" si="238"/>
        <v>1.4459555658373336E-4</v>
      </c>
      <c r="AD485">
        <f t="shared" ca="1" si="239"/>
        <v>0.14366573113136494</v>
      </c>
      <c r="AE485">
        <f t="shared" ca="1" si="240"/>
        <v>160.45294751175524</v>
      </c>
      <c r="AF485">
        <f t="shared" ca="1" si="241"/>
        <v>-2.4814127073113923E-6</v>
      </c>
      <c r="AG485">
        <f t="shared" ca="1" si="242"/>
        <v>1</v>
      </c>
      <c r="AH485">
        <f ca="1"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+99)&gt;=IFERROR(AE485,-1E+99)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>7.6984532723684316</v>
      </c>
      <c r="AI485">
        <f t="shared" ca="1" si="243"/>
        <v>640.09295327236839</v>
      </c>
      <c r="AJ485">
        <f t="shared" ca="1" si="244"/>
        <v>640.17240070312198</v>
      </c>
      <c r="AM485">
        <v>0</v>
      </c>
      <c r="AN485">
        <v>0</v>
      </c>
      <c r="AO485">
        <f t="shared" si="245"/>
        <v>0</v>
      </c>
      <c r="AP485">
        <f t="shared" si="254"/>
        <v>0</v>
      </c>
      <c r="AQ485">
        <f t="shared" ca="1" si="246"/>
        <v>0.14366573113136494</v>
      </c>
      <c r="AR485" t="str">
        <f t="shared" ca="1" si="247"/>
        <v>Subcritical</v>
      </c>
      <c r="AS485">
        <f t="shared" ca="1" si="248"/>
        <v>1.4459555658373336E-4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190</v>
      </c>
      <c r="I486">
        <v>2.7E-2</v>
      </c>
      <c r="J486">
        <f t="shared" si="249"/>
        <v>0.9989999999999668</v>
      </c>
      <c r="K486">
        <f t="shared" ca="1" si="250"/>
        <v>49.98</v>
      </c>
      <c r="L486">
        <f t="shared" ca="1" si="251"/>
        <v>1.301360869684927</v>
      </c>
      <c r="M486">
        <f t="shared" ca="1" si="224"/>
        <v>6.7670765223616209</v>
      </c>
      <c r="N486">
        <f t="shared" ca="1" si="225"/>
        <v>0.86727128666107323</v>
      </c>
      <c r="O486">
        <f t="shared" ca="1" si="226"/>
        <v>7.3857595425206792</v>
      </c>
      <c r="P486">
        <f t="shared" ca="1" si="227"/>
        <v>633.69536086968492</v>
      </c>
      <c r="Q486">
        <f t="shared" ca="1" si="228"/>
        <v>636.47565873002816</v>
      </c>
      <c r="R486">
        <f t="shared" ca="1" si="229"/>
        <v>1.4839965425134221E-2</v>
      </c>
      <c r="S486">
        <f t="shared" ca="1" si="230"/>
        <v>2.067101435725621</v>
      </c>
      <c r="T486">
        <f t="shared" ca="1" si="231"/>
        <v>42.032181045985091</v>
      </c>
      <c r="U486">
        <f t="shared" ca="1" si="252"/>
        <v>-1.445023886344643E-2</v>
      </c>
      <c r="V486">
        <f t="shared" ca="1" si="253"/>
        <v>0</v>
      </c>
      <c r="W486">
        <f t="shared" ca="1" si="232"/>
        <v>7.6988078735404279</v>
      </c>
      <c r="X486">
        <f t="shared" ca="1" si="233"/>
        <v>40.033800942410224</v>
      </c>
      <c r="Y486">
        <f t="shared" ca="1" si="234"/>
        <v>1.9436133499132739</v>
      </c>
      <c r="Z486">
        <f t="shared" ca="1" si="235"/>
        <v>1.2484450345321361</v>
      </c>
      <c r="AA486">
        <f t="shared" ca="1" si="236"/>
        <v>640.09280787354044</v>
      </c>
      <c r="AB486">
        <f t="shared" ca="1" si="237"/>
        <v>640.17224798588745</v>
      </c>
      <c r="AC486">
        <f t="shared" ca="1" si="238"/>
        <v>1.4457999530434305E-4</v>
      </c>
      <c r="AD486">
        <f t="shared" ca="1" si="239"/>
        <v>0.14365580554596463</v>
      </c>
      <c r="AE486">
        <f t="shared" ca="1" si="240"/>
        <v>160.46685024067327</v>
      </c>
      <c r="AF486">
        <f t="shared" ca="1" si="241"/>
        <v>-2.2317175307762227E-6</v>
      </c>
      <c r="AG486">
        <f t="shared" ca="1" si="242"/>
        <v>1</v>
      </c>
      <c r="AH486">
        <f ca="1"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+99)&gt;=IFERROR(AE486,-1E+99)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>7.6988078735404279</v>
      </c>
      <c r="AI486">
        <f t="shared" ca="1" si="243"/>
        <v>640.09280787354044</v>
      </c>
      <c r="AJ486">
        <f t="shared" ca="1" si="244"/>
        <v>640.17224798588745</v>
      </c>
      <c r="AM486">
        <v>0</v>
      </c>
      <c r="AN486">
        <v>0</v>
      </c>
      <c r="AO486">
        <f t="shared" si="245"/>
        <v>0</v>
      </c>
      <c r="AP486">
        <f t="shared" si="254"/>
        <v>0</v>
      </c>
      <c r="AQ486">
        <f t="shared" ca="1" si="246"/>
        <v>0.14365580554596463</v>
      </c>
      <c r="AR486" t="str">
        <f t="shared" ca="1" si="247"/>
        <v>Subcritical</v>
      </c>
      <c r="AS486">
        <f t="shared" ca="1" si="248"/>
        <v>1.4457999530434305E-4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190</v>
      </c>
      <c r="I487">
        <v>2.7E-2</v>
      </c>
      <c r="J487">
        <f t="shared" si="249"/>
        <v>1.0010000000000332</v>
      </c>
      <c r="K487">
        <f t="shared" ca="1" si="250"/>
        <v>49.98</v>
      </c>
      <c r="L487">
        <f t="shared" ca="1" si="251"/>
        <v>1.301360869684927</v>
      </c>
      <c r="M487">
        <f t="shared" ca="1" si="224"/>
        <v>6.7670765223616209</v>
      </c>
      <c r="N487">
        <f t="shared" ca="1" si="225"/>
        <v>0.86727128666107323</v>
      </c>
      <c r="O487">
        <f t="shared" ca="1" si="226"/>
        <v>7.3857595425206792</v>
      </c>
      <c r="P487">
        <f t="shared" ca="1" si="227"/>
        <v>633.69486086968493</v>
      </c>
      <c r="Q487">
        <f t="shared" ca="1" si="228"/>
        <v>636.47515873002817</v>
      </c>
      <c r="R487">
        <f t="shared" ca="1" si="229"/>
        <v>1.4839965425134221E-2</v>
      </c>
      <c r="S487">
        <f t="shared" ca="1" si="230"/>
        <v>2.067101435725621</v>
      </c>
      <c r="T487">
        <f t="shared" ca="1" si="231"/>
        <v>42.032181045985091</v>
      </c>
      <c r="U487">
        <f t="shared" ca="1" si="252"/>
        <v>-1.4479918794222613E-2</v>
      </c>
      <c r="V487">
        <f t="shared" ca="1" si="253"/>
        <v>0</v>
      </c>
      <c r="W487">
        <f t="shared" ca="1" si="232"/>
        <v>7.6991624482721708</v>
      </c>
      <c r="X487">
        <f t="shared" ca="1" si="233"/>
        <v>40.035644731015289</v>
      </c>
      <c r="Y487">
        <f t="shared" ca="1" si="234"/>
        <v>1.9436359476848446</v>
      </c>
      <c r="Z487">
        <f t="shared" ca="1" si="235"/>
        <v>1.2483875390491939</v>
      </c>
      <c r="AA487">
        <f t="shared" ca="1" si="236"/>
        <v>640.09266244827222</v>
      </c>
      <c r="AB487">
        <f t="shared" ca="1" si="237"/>
        <v>640.17209524376938</v>
      </c>
      <c r="AC487">
        <f t="shared" ca="1" si="238"/>
        <v>1.4456443765345064E-4</v>
      </c>
      <c r="AD487">
        <f t="shared" ca="1" si="239"/>
        <v>0.14364588184336774</v>
      </c>
      <c r="AE487">
        <f t="shared" ca="1" si="240"/>
        <v>160.48075261372665</v>
      </c>
      <c r="AF487">
        <f t="shared" ca="1" si="241"/>
        <v>-2.4143274686139193E-6</v>
      </c>
      <c r="AG487">
        <f t="shared" ca="1" si="242"/>
        <v>1</v>
      </c>
      <c r="AH487">
        <f ca="1"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+99)&gt;=IFERROR(AE487,-1E+99)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>7.6991624482721708</v>
      </c>
      <c r="AI487">
        <f t="shared" ca="1" si="243"/>
        <v>640.09266244827222</v>
      </c>
      <c r="AJ487">
        <f t="shared" ca="1" si="244"/>
        <v>640.17209524376938</v>
      </c>
      <c r="AM487">
        <v>0</v>
      </c>
      <c r="AN487">
        <v>0</v>
      </c>
      <c r="AO487">
        <f t="shared" si="245"/>
        <v>0</v>
      </c>
      <c r="AP487">
        <f t="shared" si="254"/>
        <v>0</v>
      </c>
      <c r="AQ487">
        <f t="shared" ca="1" si="246"/>
        <v>0.14364588184336774</v>
      </c>
      <c r="AR487" t="str">
        <f t="shared" ca="1" si="247"/>
        <v>Subcritical</v>
      </c>
      <c r="AS487">
        <f t="shared" ca="1" si="248"/>
        <v>1.4456443765345064E-4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190</v>
      </c>
      <c r="I488">
        <v>0.05</v>
      </c>
      <c r="J488">
        <f t="shared" si="249"/>
        <v>0.9989999999999668</v>
      </c>
      <c r="K488">
        <f t="shared" ca="1" si="250"/>
        <v>49.98</v>
      </c>
      <c r="L488">
        <f t="shared" ca="1" si="251"/>
        <v>1.301360869684927</v>
      </c>
      <c r="M488">
        <f t="shared" ca="1" si="224"/>
        <v>6.7670765223616209</v>
      </c>
      <c r="N488">
        <f t="shared" ca="1" si="225"/>
        <v>0.86727128666107323</v>
      </c>
      <c r="O488">
        <f t="shared" ca="1" si="226"/>
        <v>7.3857595425206792</v>
      </c>
      <c r="P488">
        <f t="shared" ca="1" si="227"/>
        <v>633.69436086968494</v>
      </c>
      <c r="Q488">
        <f t="shared" ca="1" si="228"/>
        <v>636.47465873002818</v>
      </c>
      <c r="R488">
        <f t="shared" ca="1" si="229"/>
        <v>1.4839965425134221E-2</v>
      </c>
      <c r="S488">
        <f t="shared" ca="1" si="230"/>
        <v>2.067101435725621</v>
      </c>
      <c r="T488">
        <f t="shared" ca="1" si="231"/>
        <v>42.032181045985091</v>
      </c>
      <c r="U488">
        <f t="shared" ca="1" si="252"/>
        <v>-1.4556816948129381E-2</v>
      </c>
      <c r="V488">
        <f t="shared" ca="1" si="253"/>
        <v>0</v>
      </c>
      <c r="W488">
        <f t="shared" ca="1" si="232"/>
        <v>7.6995140524656298</v>
      </c>
      <c r="X488">
        <f t="shared" ca="1" si="233"/>
        <v>40.037473072821278</v>
      </c>
      <c r="Y488">
        <f t="shared" ca="1" si="234"/>
        <v>1.9436583546015258</v>
      </c>
      <c r="Z488">
        <f t="shared" ca="1" si="235"/>
        <v>1.2483305304781591</v>
      </c>
      <c r="AA488">
        <f t="shared" ca="1" si="236"/>
        <v>640.09251405246562</v>
      </c>
      <c r="AB488">
        <f t="shared" ca="1" si="237"/>
        <v>640.17193959340977</v>
      </c>
      <c r="AC488">
        <f t="shared" ca="1" si="238"/>
        <v>1.4454901277732889E-4</v>
      </c>
      <c r="AD488">
        <f t="shared" ca="1" si="239"/>
        <v>0.1436360424072404</v>
      </c>
      <c r="AE488">
        <f t="shared" ca="1" si="240"/>
        <v>160.49453918839077</v>
      </c>
      <c r="AF488">
        <f t="shared" ca="1" si="241"/>
        <v>-2.8582219329109648E-6</v>
      </c>
      <c r="AG488">
        <f t="shared" ca="1" si="242"/>
        <v>1</v>
      </c>
      <c r="AH488">
        <f ca="1"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+99)&gt;=IFERROR(AE488,-1E+99)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>7.6995140524656298</v>
      </c>
      <c r="AI488">
        <f t="shared" ca="1" si="243"/>
        <v>640.09251405246562</v>
      </c>
      <c r="AJ488">
        <f t="shared" ca="1" si="244"/>
        <v>640.17193959340977</v>
      </c>
      <c r="AM488">
        <v>0</v>
      </c>
      <c r="AN488">
        <v>0</v>
      </c>
      <c r="AO488">
        <f t="shared" si="245"/>
        <v>0</v>
      </c>
      <c r="AP488">
        <f t="shared" si="254"/>
        <v>0</v>
      </c>
      <c r="AQ488">
        <f t="shared" ca="1" si="246"/>
        <v>0.1436360424072404</v>
      </c>
      <c r="AR488" t="str">
        <f t="shared" ca="1" si="247"/>
        <v>Subcritical</v>
      </c>
      <c r="AS488">
        <f t="shared" ca="1" si="248"/>
        <v>1.4454901277732889E-4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190</v>
      </c>
      <c r="I489">
        <v>7.8E-2</v>
      </c>
      <c r="J489">
        <f t="shared" si="249"/>
        <v>1</v>
      </c>
      <c r="K489">
        <f t="shared" ca="1" si="250"/>
        <v>49.98</v>
      </c>
      <c r="L489">
        <f t="shared" ca="1" si="251"/>
        <v>1.301360869684927</v>
      </c>
      <c r="M489">
        <f t="shared" ca="1" si="224"/>
        <v>6.7670765223616209</v>
      </c>
      <c r="N489">
        <f t="shared" ca="1" si="225"/>
        <v>0.86727128666107323</v>
      </c>
      <c r="O489">
        <f t="shared" ca="1" si="226"/>
        <v>7.3857595425206792</v>
      </c>
      <c r="P489">
        <f t="shared" ca="1" si="227"/>
        <v>633.69386086968495</v>
      </c>
      <c r="Q489">
        <f t="shared" ca="1" si="228"/>
        <v>636.47415873002819</v>
      </c>
      <c r="R489">
        <f t="shared" ca="1" si="229"/>
        <v>1.4839965425134221E-2</v>
      </c>
      <c r="S489">
        <f t="shared" ca="1" si="230"/>
        <v>2.067101435725621</v>
      </c>
      <c r="T489">
        <f t="shared" ca="1" si="231"/>
        <v>42.032181045985091</v>
      </c>
      <c r="U489">
        <f t="shared" ca="1" si="252"/>
        <v>-1.4701404146990171E-2</v>
      </c>
      <c r="V489">
        <f t="shared" ca="1" si="253"/>
        <v>0</v>
      </c>
      <c r="W489">
        <f t="shared" ca="1" si="232"/>
        <v>7.6998613068296873</v>
      </c>
      <c r="X489">
        <f t="shared" ca="1" si="233"/>
        <v>40.039278795514377</v>
      </c>
      <c r="Y489">
        <f t="shared" ca="1" si="234"/>
        <v>1.9436804828121772</v>
      </c>
      <c r="Z489">
        <f t="shared" ca="1" si="235"/>
        <v>1.2482742322920983</v>
      </c>
      <c r="AA489">
        <f t="shared" ca="1" si="236"/>
        <v>640.09236130682973</v>
      </c>
      <c r="AB489">
        <f t="shared" ca="1" si="237"/>
        <v>640.17177968394515</v>
      </c>
      <c r="AC489">
        <f t="shared" ca="1" si="238"/>
        <v>1.4453378110931015E-4</v>
      </c>
      <c r="AD489">
        <f t="shared" ca="1" si="239"/>
        <v>0.14362632580101697</v>
      </c>
      <c r="AE489">
        <f t="shared" ca="1" si="240"/>
        <v>160.5081558610965</v>
      </c>
      <c r="AF489">
        <f t="shared" ca="1" si="241"/>
        <v>-3.6000935779156862E-6</v>
      </c>
      <c r="AG489">
        <f t="shared" ca="1" si="242"/>
        <v>1</v>
      </c>
      <c r="AH489">
        <f ca="1"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+99)&gt;=IFERROR(AE489,-1E+99)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>7.6998613068296873</v>
      </c>
      <c r="AI489">
        <f t="shared" ca="1" si="243"/>
        <v>640.09236130682973</v>
      </c>
      <c r="AJ489">
        <f t="shared" ca="1" si="244"/>
        <v>640.17177968394515</v>
      </c>
      <c r="AM489">
        <v>0</v>
      </c>
      <c r="AN489">
        <v>0</v>
      </c>
      <c r="AO489">
        <f t="shared" si="245"/>
        <v>0</v>
      </c>
      <c r="AP489">
        <f t="shared" si="254"/>
        <v>0</v>
      </c>
      <c r="AQ489">
        <f t="shared" ca="1" si="246"/>
        <v>0.14362632580101697</v>
      </c>
      <c r="AR489" t="str">
        <f t="shared" ca="1" si="247"/>
        <v>Subcritical</v>
      </c>
      <c r="AS489">
        <f t="shared" ca="1" si="248"/>
        <v>1.4453378110931015E-4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190</v>
      </c>
      <c r="I490">
        <v>2.7E-2</v>
      </c>
      <c r="J490">
        <f t="shared" si="249"/>
        <v>1.0010000000000332</v>
      </c>
      <c r="K490">
        <f t="shared" ca="1" si="250"/>
        <v>49.98</v>
      </c>
      <c r="L490">
        <f t="shared" ca="1" si="251"/>
        <v>1.301360869684927</v>
      </c>
      <c r="M490">
        <f t="shared" ca="1" si="224"/>
        <v>6.7670765223616209</v>
      </c>
      <c r="N490">
        <f t="shared" ca="1" si="225"/>
        <v>0.86727128666107323</v>
      </c>
      <c r="O490">
        <f t="shared" ca="1" si="226"/>
        <v>7.3857595425206792</v>
      </c>
      <c r="P490">
        <f t="shared" ca="1" si="227"/>
        <v>633.69336086968497</v>
      </c>
      <c r="Q490">
        <f t="shared" ca="1" si="228"/>
        <v>636.47365873002821</v>
      </c>
      <c r="R490">
        <f t="shared" ca="1" si="229"/>
        <v>1.4839965425134221E-2</v>
      </c>
      <c r="S490">
        <f t="shared" ca="1" si="230"/>
        <v>2.067101435725621</v>
      </c>
      <c r="T490">
        <f t="shared" ca="1" si="231"/>
        <v>42.032181045985091</v>
      </c>
      <c r="U490">
        <f t="shared" ca="1" si="252"/>
        <v>-1.4479918794222613E-2</v>
      </c>
      <c r="V490">
        <f t="shared" ca="1" si="253"/>
        <v>0</v>
      </c>
      <c r="W490">
        <f t="shared" ca="1" si="232"/>
        <v>7.7002145163360929</v>
      </c>
      <c r="X490">
        <f t="shared" ca="1" si="233"/>
        <v>40.041115484947682</v>
      </c>
      <c r="Y490">
        <f t="shared" ca="1" si="234"/>
        <v>1.9437029889738053</v>
      </c>
      <c r="Z490">
        <f t="shared" ca="1" si="235"/>
        <v>1.2482169738450108</v>
      </c>
      <c r="AA490">
        <f t="shared" ca="1" si="236"/>
        <v>640.09221451633618</v>
      </c>
      <c r="AB490">
        <f t="shared" ca="1" si="237"/>
        <v>640.17162560776308</v>
      </c>
      <c r="AC490">
        <f t="shared" ca="1" si="238"/>
        <v>1.4451829065700942E-4</v>
      </c>
      <c r="AD490">
        <f t="shared" ca="1" si="239"/>
        <v>0.14361644368634705</v>
      </c>
      <c r="AE490">
        <f t="shared" ca="1" si="240"/>
        <v>160.52200671895849</v>
      </c>
      <c r="AF490">
        <f t="shared" ca="1" si="241"/>
        <v>-4.6789473344688304E-6</v>
      </c>
      <c r="AG490">
        <f t="shared" ca="1" si="242"/>
        <v>1</v>
      </c>
      <c r="AH490">
        <f ca="1"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+99)&gt;=IFERROR(AE490,-1E+99)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>7.7002145163360929</v>
      </c>
      <c r="AI490">
        <f t="shared" ca="1" si="243"/>
        <v>640.09221451633618</v>
      </c>
      <c r="AJ490">
        <f t="shared" ca="1" si="244"/>
        <v>640.17162560776308</v>
      </c>
      <c r="AM490">
        <v>0</v>
      </c>
      <c r="AN490">
        <v>0</v>
      </c>
      <c r="AO490">
        <f t="shared" si="245"/>
        <v>0</v>
      </c>
      <c r="AP490">
        <f t="shared" si="254"/>
        <v>0</v>
      </c>
      <c r="AQ490">
        <f t="shared" ca="1" si="246"/>
        <v>0.14361644368634705</v>
      </c>
      <c r="AR490" t="str">
        <f t="shared" ca="1" si="247"/>
        <v>Subcritical</v>
      </c>
      <c r="AS490">
        <f t="shared" ca="1" si="248"/>
        <v>1.4451829065700942E-4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190</v>
      </c>
      <c r="I491">
        <v>2.7E-2</v>
      </c>
      <c r="J491">
        <f t="shared" si="249"/>
        <v>0.9989999999999668</v>
      </c>
      <c r="K491">
        <f t="shared" ca="1" si="250"/>
        <v>49.98</v>
      </c>
      <c r="L491">
        <f t="shared" ca="1" si="251"/>
        <v>1.301360869684927</v>
      </c>
      <c r="M491">
        <f t="shared" ca="1" si="224"/>
        <v>6.7670765223616209</v>
      </c>
      <c r="N491">
        <f t="shared" ca="1" si="225"/>
        <v>0.86727128666107323</v>
      </c>
      <c r="O491">
        <f t="shared" ca="1" si="226"/>
        <v>7.3857595425206792</v>
      </c>
      <c r="P491">
        <f t="shared" ca="1" si="227"/>
        <v>633.69286086968486</v>
      </c>
      <c r="Q491">
        <f t="shared" ca="1" si="228"/>
        <v>636.4731587300281</v>
      </c>
      <c r="R491">
        <f t="shared" ca="1" si="229"/>
        <v>1.4839965425134221E-2</v>
      </c>
      <c r="S491">
        <f t="shared" ca="1" si="230"/>
        <v>2.067101435725621</v>
      </c>
      <c r="T491">
        <f t="shared" ca="1" si="231"/>
        <v>42.032181045985091</v>
      </c>
      <c r="U491">
        <f t="shared" ca="1" si="252"/>
        <v>-1.4450238863332743E-2</v>
      </c>
      <c r="V491">
        <f t="shared" ca="1" si="253"/>
        <v>0</v>
      </c>
      <c r="W491">
        <f t="shared" ca="1" si="232"/>
        <v>7.7005669273193202</v>
      </c>
      <c r="X491">
        <f t="shared" ca="1" si="233"/>
        <v>40.042948022060465</v>
      </c>
      <c r="Y491">
        <f t="shared" ca="1" si="234"/>
        <v>1.943725442716068</v>
      </c>
      <c r="Z491">
        <f t="shared" ca="1" si="235"/>
        <v>1.2481598500805937</v>
      </c>
      <c r="AA491">
        <f t="shared" ca="1" si="236"/>
        <v>640.09206692731925</v>
      </c>
      <c r="AB491">
        <f t="shared" ca="1" si="237"/>
        <v>640.17147075052787</v>
      </c>
      <c r="AC491">
        <f t="shared" ca="1" si="238"/>
        <v>1.4450283766377623E-4</v>
      </c>
      <c r="AD491">
        <f t="shared" ca="1" si="239"/>
        <v>0.14360658504213072</v>
      </c>
      <c r="AE491">
        <f t="shared" ca="1" si="240"/>
        <v>160.53582693651435</v>
      </c>
      <c r="AF491">
        <f t="shared" ca="1" si="241"/>
        <v>-5.9244923704682151E-6</v>
      </c>
      <c r="AG491">
        <f t="shared" ca="1" si="242"/>
        <v>1</v>
      </c>
      <c r="AH491">
        <f ca="1"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+99)&gt;=IFERROR(AE491,-1E+99)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>7.7005669273193202</v>
      </c>
      <c r="AI491">
        <f t="shared" ca="1" si="243"/>
        <v>640.09206692731925</v>
      </c>
      <c r="AJ491">
        <f t="shared" ca="1" si="244"/>
        <v>640.17147075052787</v>
      </c>
      <c r="AM491">
        <v>0</v>
      </c>
      <c r="AN491">
        <v>0</v>
      </c>
      <c r="AO491">
        <f t="shared" si="245"/>
        <v>0</v>
      </c>
      <c r="AP491">
        <f t="shared" si="254"/>
        <v>0</v>
      </c>
      <c r="AQ491">
        <f t="shared" ca="1" si="246"/>
        <v>0.14360658504213072</v>
      </c>
      <c r="AR491" t="str">
        <f t="shared" ca="1" si="247"/>
        <v>Subcritical</v>
      </c>
      <c r="AS491">
        <f t="shared" ca="1" si="248"/>
        <v>1.4450283766377623E-4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190</v>
      </c>
      <c r="I492">
        <v>7.8E-2</v>
      </c>
      <c r="J492">
        <f t="shared" si="249"/>
        <v>1.0010000000000332</v>
      </c>
      <c r="K492">
        <f t="shared" ca="1" si="250"/>
        <v>49.98</v>
      </c>
      <c r="L492">
        <f t="shared" ca="1" si="251"/>
        <v>1.301360869684927</v>
      </c>
      <c r="M492">
        <f t="shared" ca="1" si="224"/>
        <v>6.7670765223616209</v>
      </c>
      <c r="N492">
        <f t="shared" ca="1" si="225"/>
        <v>0.86727128666107323</v>
      </c>
      <c r="O492">
        <f t="shared" ca="1" si="226"/>
        <v>7.3857595425206792</v>
      </c>
      <c r="P492">
        <f t="shared" ca="1" si="227"/>
        <v>633.69236086968488</v>
      </c>
      <c r="Q492">
        <f t="shared" ca="1" si="228"/>
        <v>636.47265873002812</v>
      </c>
      <c r="R492">
        <f t="shared" ca="1" si="229"/>
        <v>1.4839965425134221E-2</v>
      </c>
      <c r="S492">
        <f t="shared" ca="1" si="230"/>
        <v>2.067101435725621</v>
      </c>
      <c r="T492">
        <f t="shared" ca="1" si="231"/>
        <v>42.032181045985091</v>
      </c>
      <c r="U492">
        <f t="shared" ca="1" si="252"/>
        <v>-1.4716244112378263E-2</v>
      </c>
      <c r="V492">
        <f t="shared" ca="1" si="253"/>
        <v>0</v>
      </c>
      <c r="W492">
        <f t="shared" ca="1" si="232"/>
        <v>7.7009109358877232</v>
      </c>
      <c r="X492">
        <f t="shared" ca="1" si="233"/>
        <v>40.044736866616162</v>
      </c>
      <c r="Y492">
        <f t="shared" ca="1" si="234"/>
        <v>1.9437473596195667</v>
      </c>
      <c r="Z492">
        <f t="shared" ca="1" si="235"/>
        <v>1.2481040933413274</v>
      </c>
      <c r="AA492">
        <f t="shared" ca="1" si="236"/>
        <v>640.09191093588765</v>
      </c>
      <c r="AB492">
        <f t="shared" ca="1" si="237"/>
        <v>640.17130766513412</v>
      </c>
      <c r="AC492">
        <f t="shared" ca="1" si="238"/>
        <v>1.4448775546013122E-4</v>
      </c>
      <c r="AD492">
        <f t="shared" ca="1" si="239"/>
        <v>0.14359696254205942</v>
      </c>
      <c r="AE492">
        <f t="shared" ca="1" si="240"/>
        <v>160.54931829192358</v>
      </c>
      <c r="AF492">
        <f t="shared" ca="1" si="241"/>
        <v>-7.1568039174962905E-6</v>
      </c>
      <c r="AG492">
        <f t="shared" ca="1" si="242"/>
        <v>1</v>
      </c>
      <c r="AH492">
        <f ca="1"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+99)&gt;=IFERROR(AE492,-1E+99)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>7.7009109358877232</v>
      </c>
      <c r="AI492">
        <f t="shared" ca="1" si="243"/>
        <v>640.09191093588765</v>
      </c>
      <c r="AJ492">
        <f t="shared" ca="1" si="244"/>
        <v>640.17130766513412</v>
      </c>
      <c r="AM492">
        <v>0</v>
      </c>
      <c r="AN492">
        <v>0</v>
      </c>
      <c r="AO492">
        <f t="shared" si="245"/>
        <v>0</v>
      </c>
      <c r="AP492">
        <f t="shared" si="254"/>
        <v>0</v>
      </c>
      <c r="AQ492">
        <f t="shared" ca="1" si="246"/>
        <v>0.14359696254205942</v>
      </c>
      <c r="AR492" t="str">
        <f t="shared" ca="1" si="247"/>
        <v>Subcritical</v>
      </c>
      <c r="AS492">
        <f t="shared" ca="1" si="248"/>
        <v>1.4448775546013122E-4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190</v>
      </c>
      <c r="I493">
        <v>0.05</v>
      </c>
      <c r="J493">
        <f t="shared" si="249"/>
        <v>1</v>
      </c>
      <c r="K493">
        <f t="shared" ca="1" si="250"/>
        <v>49.98</v>
      </c>
      <c r="L493">
        <f t="shared" ca="1" si="251"/>
        <v>1.301360869684927</v>
      </c>
      <c r="M493">
        <f t="shared" ca="1" si="224"/>
        <v>6.7670765223616209</v>
      </c>
      <c r="N493">
        <f t="shared" ca="1" si="225"/>
        <v>0.86727128666107323</v>
      </c>
      <c r="O493">
        <f t="shared" ca="1" si="226"/>
        <v>7.3857595425206792</v>
      </c>
      <c r="P493">
        <f t="shared" ca="1" si="227"/>
        <v>633.69186086968489</v>
      </c>
      <c r="Q493">
        <f t="shared" ca="1" si="228"/>
        <v>636.47215873002813</v>
      </c>
      <c r="R493">
        <f t="shared" ca="1" si="229"/>
        <v>1.4839965425134221E-2</v>
      </c>
      <c r="S493">
        <f t="shared" ca="1" si="230"/>
        <v>2.067101435725621</v>
      </c>
      <c r="T493">
        <f t="shared" ca="1" si="231"/>
        <v>42.032181045985091</v>
      </c>
      <c r="U493">
        <f t="shared" ca="1" si="252"/>
        <v>-1.4571656913517472E-2</v>
      </c>
      <c r="V493">
        <f t="shared" ca="1" si="253"/>
        <v>0</v>
      </c>
      <c r="W493">
        <f t="shared" ca="1" si="232"/>
        <v>7.7012576044088252</v>
      </c>
      <c r="X493">
        <f t="shared" ca="1" si="233"/>
        <v>40.046539542925892</v>
      </c>
      <c r="Y493">
        <f t="shared" ca="1" si="234"/>
        <v>1.9437694445087177</v>
      </c>
      <c r="Z493">
        <f t="shared" ca="1" si="235"/>
        <v>1.2480479105173725</v>
      </c>
      <c r="AA493">
        <f t="shared" ca="1" si="236"/>
        <v>640.09175760440883</v>
      </c>
      <c r="AB493">
        <f t="shared" ca="1" si="237"/>
        <v>640.17114718580262</v>
      </c>
      <c r="AC493">
        <f t="shared" ca="1" si="238"/>
        <v>1.444725589847556E-4</v>
      </c>
      <c r="AD493">
        <f t="shared" ca="1" si="239"/>
        <v>0.14358726672567851</v>
      </c>
      <c r="AE493">
        <f t="shared" ca="1" si="240"/>
        <v>160.5629146137764</v>
      </c>
      <c r="AF493">
        <f t="shared" ca="1" si="241"/>
        <v>-8.2883705090353033E-6</v>
      </c>
      <c r="AG493">
        <f t="shared" ca="1" si="242"/>
        <v>1</v>
      </c>
      <c r="AH493">
        <f ca="1"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+99)&gt;=IFERROR(AE493,-1E+99)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>7.7012576044088252</v>
      </c>
      <c r="AI493">
        <f t="shared" ca="1" si="243"/>
        <v>640.09175760440883</v>
      </c>
      <c r="AJ493">
        <f t="shared" ca="1" si="244"/>
        <v>640.17114718580262</v>
      </c>
      <c r="AM493">
        <v>0</v>
      </c>
      <c r="AN493">
        <v>0</v>
      </c>
      <c r="AO493">
        <f t="shared" si="245"/>
        <v>0</v>
      </c>
      <c r="AP493">
        <f t="shared" si="254"/>
        <v>0</v>
      </c>
      <c r="AQ493">
        <f t="shared" ca="1" si="246"/>
        <v>0.14358726672567851</v>
      </c>
      <c r="AR493" t="str">
        <f t="shared" ca="1" si="247"/>
        <v>Subcritical</v>
      </c>
      <c r="AS493">
        <f t="shared" ca="1" si="248"/>
        <v>1.444725589847556E-4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190</v>
      </c>
      <c r="I494">
        <v>2.7E-2</v>
      </c>
      <c r="J494">
        <f t="shared" si="249"/>
        <v>0.9989999999999668</v>
      </c>
      <c r="K494">
        <f t="shared" ca="1" si="250"/>
        <v>49.98</v>
      </c>
      <c r="L494">
        <f t="shared" ca="1" si="251"/>
        <v>1.301360869684927</v>
      </c>
      <c r="M494">
        <f t="shared" ca="1" si="224"/>
        <v>6.7670765223616209</v>
      </c>
      <c r="N494">
        <f t="shared" ca="1" si="225"/>
        <v>0.86727128666107323</v>
      </c>
      <c r="O494">
        <f t="shared" ca="1" si="226"/>
        <v>7.3857595425206792</v>
      </c>
      <c r="P494">
        <f t="shared" ca="1" si="227"/>
        <v>633.6913608696849</v>
      </c>
      <c r="Q494">
        <f t="shared" ca="1" si="228"/>
        <v>636.47165873002814</v>
      </c>
      <c r="R494">
        <f t="shared" ca="1" si="229"/>
        <v>1.4839965425134221E-2</v>
      </c>
      <c r="S494">
        <f t="shared" ca="1" si="230"/>
        <v>2.067101435725621</v>
      </c>
      <c r="T494">
        <f t="shared" ca="1" si="231"/>
        <v>42.032181045985091</v>
      </c>
      <c r="U494">
        <f t="shared" ca="1" si="252"/>
        <v>-1.445023886344643E-2</v>
      </c>
      <c r="V494">
        <f t="shared" ca="1" si="253"/>
        <v>0</v>
      </c>
      <c r="W494">
        <f t="shared" ca="1" si="232"/>
        <v>7.7016063678859927</v>
      </c>
      <c r="X494">
        <f t="shared" ca="1" si="233"/>
        <v>40.048353113007167</v>
      </c>
      <c r="Y494">
        <f t="shared" ca="1" si="234"/>
        <v>1.9437916613593897</v>
      </c>
      <c r="Z494">
        <f t="shared" ca="1" si="235"/>
        <v>1.2479913932782212</v>
      </c>
      <c r="AA494">
        <f t="shared" ca="1" si="236"/>
        <v>640.09160636788602</v>
      </c>
      <c r="AB494">
        <f t="shared" ca="1" si="237"/>
        <v>640.1709887592059</v>
      </c>
      <c r="AC494">
        <f t="shared" ca="1" si="238"/>
        <v>1.4445727305267055E-4</v>
      </c>
      <c r="AD494">
        <f t="shared" ca="1" si="239"/>
        <v>0.14357751341739103</v>
      </c>
      <c r="AE494">
        <f t="shared" ca="1" si="240"/>
        <v>160.57659375631025</v>
      </c>
      <c r="AF494">
        <f t="shared" ca="1" si="241"/>
        <v>-8.9485222360963235E-6</v>
      </c>
      <c r="AG494">
        <f t="shared" ca="1" si="242"/>
        <v>1</v>
      </c>
      <c r="AH494">
        <f ca="1"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+99)&gt;=IFERROR(AE494,-1E+99)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>7.7016063678859927</v>
      </c>
      <c r="AI494">
        <f t="shared" ca="1" si="243"/>
        <v>640.09160636788602</v>
      </c>
      <c r="AJ494">
        <f t="shared" ca="1" si="244"/>
        <v>640.1709887592059</v>
      </c>
      <c r="AM494">
        <v>0</v>
      </c>
      <c r="AN494">
        <v>0</v>
      </c>
      <c r="AO494">
        <f t="shared" si="245"/>
        <v>0</v>
      </c>
      <c r="AP494">
        <f t="shared" si="254"/>
        <v>0</v>
      </c>
      <c r="AQ494">
        <f t="shared" ca="1" si="246"/>
        <v>0.14357751341739103</v>
      </c>
      <c r="AR494" t="str">
        <f t="shared" ca="1" si="247"/>
        <v>Subcritical</v>
      </c>
      <c r="AS494">
        <f t="shared" ca="1" si="248"/>
        <v>1.4445727305267055E-4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190</v>
      </c>
      <c r="I495">
        <v>2.7E-2</v>
      </c>
      <c r="J495">
        <f t="shared" si="249"/>
        <v>1</v>
      </c>
      <c r="K495">
        <f t="shared" ca="1" si="250"/>
        <v>49.98</v>
      </c>
      <c r="L495">
        <f t="shared" ca="1" si="251"/>
        <v>1.301360869684927</v>
      </c>
      <c r="M495">
        <f t="shared" ca="1" si="224"/>
        <v>6.7670765223616209</v>
      </c>
      <c r="N495">
        <f t="shared" ca="1" si="225"/>
        <v>0.86727128666107323</v>
      </c>
      <c r="O495">
        <f t="shared" ca="1" si="226"/>
        <v>7.3857595425206792</v>
      </c>
      <c r="P495">
        <f t="shared" ca="1" si="227"/>
        <v>633.69086086968491</v>
      </c>
      <c r="Q495">
        <f t="shared" ca="1" si="228"/>
        <v>636.47115873002815</v>
      </c>
      <c r="R495">
        <f t="shared" ca="1" si="229"/>
        <v>1.4839965425134221E-2</v>
      </c>
      <c r="S495">
        <f t="shared" ca="1" si="230"/>
        <v>2.067101435725621</v>
      </c>
      <c r="T495">
        <f t="shared" ca="1" si="231"/>
        <v>42.032181045985091</v>
      </c>
      <c r="U495">
        <f t="shared" ca="1" si="252"/>
        <v>-1.4465078828834521E-2</v>
      </c>
      <c r="V495">
        <f t="shared" ca="1" si="253"/>
        <v>0</v>
      </c>
      <c r="W495">
        <f t="shared" ca="1" si="232"/>
        <v>7.7019543332658698</v>
      </c>
      <c r="X495">
        <f t="shared" ca="1" si="233"/>
        <v>40.050162532982526</v>
      </c>
      <c r="Y495">
        <f t="shared" ca="1" si="234"/>
        <v>1.943813825870748</v>
      </c>
      <c r="Z495">
        <f t="shared" ca="1" si="235"/>
        <v>1.2479350104719287</v>
      </c>
      <c r="AA495">
        <f t="shared" ca="1" si="236"/>
        <v>640.09145433326592</v>
      </c>
      <c r="AB495">
        <f t="shared" ca="1" si="237"/>
        <v>640.17082955193882</v>
      </c>
      <c r="AC495">
        <f t="shared" ca="1" si="238"/>
        <v>1.4444202447610294E-4</v>
      </c>
      <c r="AD495">
        <f t="shared" ca="1" si="239"/>
        <v>0.14356778352854432</v>
      </c>
      <c r="AE495">
        <f t="shared" ca="1" si="240"/>
        <v>160.59024225233196</v>
      </c>
      <c r="AF495">
        <f t="shared" ca="1" si="241"/>
        <v>-8.6218809656202211E-6</v>
      </c>
      <c r="AG495">
        <f t="shared" ca="1" si="242"/>
        <v>1</v>
      </c>
      <c r="AH495">
        <f ca="1"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+99)&gt;=IFERROR(AE495,-1E+99)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>7.7019543332658698</v>
      </c>
      <c r="AI495">
        <f t="shared" ca="1" si="243"/>
        <v>640.09145433326592</v>
      </c>
      <c r="AJ495">
        <f t="shared" ca="1" si="244"/>
        <v>640.17082955193882</v>
      </c>
      <c r="AM495">
        <v>0</v>
      </c>
      <c r="AN495">
        <v>0</v>
      </c>
      <c r="AO495">
        <f t="shared" si="245"/>
        <v>0</v>
      </c>
      <c r="AP495">
        <f t="shared" si="254"/>
        <v>0</v>
      </c>
      <c r="AQ495">
        <f t="shared" ca="1" si="246"/>
        <v>0.14356778352854432</v>
      </c>
      <c r="AR495" t="str">
        <f t="shared" ca="1" si="247"/>
        <v>Subcritical</v>
      </c>
      <c r="AS495">
        <f t="shared" ca="1" si="248"/>
        <v>1.4444202447610294E-4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190</v>
      </c>
      <c r="I496">
        <v>2.3E-2</v>
      </c>
      <c r="J496">
        <f t="shared" si="249"/>
        <v>1</v>
      </c>
      <c r="K496">
        <f t="shared" ca="1" si="250"/>
        <v>49.98</v>
      </c>
      <c r="L496">
        <f t="shared" ca="1" si="251"/>
        <v>1.301360869684927</v>
      </c>
      <c r="M496">
        <f t="shared" ca="1" si="224"/>
        <v>6.7670765223616209</v>
      </c>
      <c r="N496">
        <f t="shared" ca="1" si="225"/>
        <v>0.86727128666107323</v>
      </c>
      <c r="O496">
        <f t="shared" ca="1" si="226"/>
        <v>7.3857595425206792</v>
      </c>
      <c r="P496">
        <f t="shared" ca="1" si="227"/>
        <v>633.69036086968492</v>
      </c>
      <c r="Q496">
        <f t="shared" ca="1" si="228"/>
        <v>636.47065873002816</v>
      </c>
      <c r="R496">
        <f t="shared" ca="1" si="229"/>
        <v>1.4839965425134221E-2</v>
      </c>
      <c r="S496">
        <f t="shared" ca="1" si="230"/>
        <v>2.067101435725621</v>
      </c>
      <c r="T496">
        <f t="shared" ca="1" si="231"/>
        <v>42.032181045985091</v>
      </c>
      <c r="U496">
        <f t="shared" ca="1" si="252"/>
        <v>-1.4446543509848198E-2</v>
      </c>
      <c r="V496">
        <f t="shared" ca="1" si="253"/>
        <v>0</v>
      </c>
      <c r="W496">
        <f t="shared" ca="1" si="232"/>
        <v>7.7023031947428304</v>
      </c>
      <c r="X496">
        <f t="shared" ca="1" si="233"/>
        <v>40.05197661266272</v>
      </c>
      <c r="Y496">
        <f t="shared" ca="1" si="234"/>
        <v>1.9438360459581927</v>
      </c>
      <c r="Z496">
        <f t="shared" ca="1" si="235"/>
        <v>1.2478784875800226</v>
      </c>
      <c r="AA496">
        <f t="shared" ca="1" si="236"/>
        <v>640.09130319474286</v>
      </c>
      <c r="AB496">
        <f t="shared" ca="1" si="237"/>
        <v>640.17067122327319</v>
      </c>
      <c r="AC496">
        <f t="shared" ca="1" si="238"/>
        <v>1.4442673901239917E-4</v>
      </c>
      <c r="AD496">
        <f t="shared" ca="1" si="239"/>
        <v>0.14355802968597178</v>
      </c>
      <c r="AE496">
        <f t="shared" ca="1" si="240"/>
        <v>160.60392655471816</v>
      </c>
      <c r="AF496">
        <f t="shared" ca="1" si="241"/>
        <v>-7.3567900926718721E-6</v>
      </c>
      <c r="AG496">
        <f t="shared" ca="1" si="242"/>
        <v>1</v>
      </c>
      <c r="AH496">
        <f ca="1"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+99)&gt;=IFERROR(AE496,-1E+99)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>7.7023031947428304</v>
      </c>
      <c r="AI496">
        <f t="shared" ca="1" si="243"/>
        <v>640.09130319474286</v>
      </c>
      <c r="AJ496">
        <f t="shared" ca="1" si="244"/>
        <v>640.17067122327319</v>
      </c>
      <c r="AM496">
        <v>0</v>
      </c>
      <c r="AN496">
        <v>0</v>
      </c>
      <c r="AO496">
        <f t="shared" si="245"/>
        <v>0</v>
      </c>
      <c r="AP496">
        <f t="shared" si="254"/>
        <v>0</v>
      </c>
      <c r="AQ496">
        <f t="shared" ca="1" si="246"/>
        <v>0.14355802968597178</v>
      </c>
      <c r="AR496" t="str">
        <f t="shared" ca="1" si="247"/>
        <v>Subcritical</v>
      </c>
      <c r="AS496">
        <f t="shared" ca="1" si="248"/>
        <v>1.4442673901239917E-4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190</v>
      </c>
      <c r="I497">
        <v>2.3E-2</v>
      </c>
      <c r="J497">
        <f t="shared" si="249"/>
        <v>1.0010000000000332</v>
      </c>
      <c r="K497">
        <f t="shared" ca="1" si="250"/>
        <v>49.98</v>
      </c>
      <c r="L497">
        <f t="shared" ca="1" si="251"/>
        <v>1.301360869684927</v>
      </c>
      <c r="M497">
        <f t="shared" ca="1" si="224"/>
        <v>6.7670765223616209</v>
      </c>
      <c r="N497">
        <f t="shared" ca="1" si="225"/>
        <v>0.86727128666107323</v>
      </c>
      <c r="O497">
        <f t="shared" ca="1" si="226"/>
        <v>7.3857595425206792</v>
      </c>
      <c r="P497">
        <f t="shared" ca="1" si="227"/>
        <v>633.68986086968494</v>
      </c>
      <c r="Q497">
        <f t="shared" ca="1" si="228"/>
        <v>636.47015873002817</v>
      </c>
      <c r="R497">
        <f t="shared" ca="1" si="229"/>
        <v>1.4839965425134221E-2</v>
      </c>
      <c r="S497">
        <f t="shared" ca="1" si="230"/>
        <v>2.067101435725621</v>
      </c>
      <c r="T497">
        <f t="shared" ca="1" si="231"/>
        <v>42.032181045985091</v>
      </c>
      <c r="U497">
        <f t="shared" ca="1" si="252"/>
        <v>-1.4461383475236289E-2</v>
      </c>
      <c r="V497">
        <f t="shared" ca="1" si="253"/>
        <v>0</v>
      </c>
      <c r="W497">
        <f t="shared" ca="1" si="232"/>
        <v>7.7026532227633853</v>
      </c>
      <c r="X497">
        <f t="shared" ca="1" si="233"/>
        <v>40.053796758369607</v>
      </c>
      <c r="Y497">
        <f t="shared" ca="1" si="234"/>
        <v>1.9438583388341177</v>
      </c>
      <c r="Z497">
        <f t="shared" ca="1" si="235"/>
        <v>1.2478217808292098</v>
      </c>
      <c r="AA497">
        <f t="shared" ca="1" si="236"/>
        <v>640.09115322276341</v>
      </c>
      <c r="AB497">
        <f t="shared" ca="1" si="237"/>
        <v>640.17051403809023</v>
      </c>
      <c r="AC497">
        <f t="shared" ca="1" si="238"/>
        <v>1.4441140483253319E-4</v>
      </c>
      <c r="AD497">
        <f t="shared" ca="1" si="239"/>
        <v>0.14354824433786301</v>
      </c>
      <c r="AE497">
        <f t="shared" ca="1" si="240"/>
        <v>160.6176572777388</v>
      </c>
      <c r="AF497">
        <f t="shared" ca="1" si="241"/>
        <v>-5.9263842331347405E-6</v>
      </c>
      <c r="AG497">
        <f t="shared" ca="1" si="242"/>
        <v>1</v>
      </c>
      <c r="AH497">
        <f ca="1"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+99)&gt;=IFERROR(AE497,-1E+99)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>7.7026532227633853</v>
      </c>
      <c r="AI497">
        <f t="shared" ca="1" si="243"/>
        <v>640.09115322276341</v>
      </c>
      <c r="AJ497">
        <f t="shared" ca="1" si="244"/>
        <v>640.17051403809023</v>
      </c>
      <c r="AM497">
        <v>0</v>
      </c>
      <c r="AN497">
        <v>0</v>
      </c>
      <c r="AO497">
        <f t="shared" si="245"/>
        <v>0</v>
      </c>
      <c r="AP497">
        <f t="shared" si="254"/>
        <v>0</v>
      </c>
      <c r="AQ497">
        <f t="shared" ca="1" si="246"/>
        <v>0.14354824433786301</v>
      </c>
      <c r="AR497" t="str">
        <f t="shared" ca="1" si="247"/>
        <v>Subcritical</v>
      </c>
      <c r="AS497">
        <f t="shared" ca="1" si="248"/>
        <v>1.4441140483253319E-4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190</v>
      </c>
      <c r="I498">
        <v>0</v>
      </c>
      <c r="J498">
        <f t="shared" si="249"/>
        <v>0.9989999999999668</v>
      </c>
      <c r="K498">
        <f t="shared" ca="1" si="250"/>
        <v>49.98</v>
      </c>
      <c r="L498">
        <f t="shared" ca="1" si="251"/>
        <v>1.301360869684927</v>
      </c>
      <c r="M498">
        <f t="shared" ca="1" si="224"/>
        <v>6.7670765223616209</v>
      </c>
      <c r="N498">
        <f t="shared" ca="1" si="225"/>
        <v>0.86727128666107323</v>
      </c>
      <c r="O498">
        <f t="shared" ca="1" si="226"/>
        <v>7.3857595425206792</v>
      </c>
      <c r="P498">
        <f t="shared" ca="1" si="227"/>
        <v>633.68936086968495</v>
      </c>
      <c r="Q498">
        <f t="shared" ca="1" si="228"/>
        <v>636.46965873002819</v>
      </c>
      <c r="R498">
        <f t="shared" ca="1" si="229"/>
        <v>1.4839965425134221E-2</v>
      </c>
      <c r="S498">
        <f t="shared" ca="1" si="230"/>
        <v>2.067101435725621</v>
      </c>
      <c r="T498">
        <f t="shared" ca="1" si="231"/>
        <v>42.032181045985091</v>
      </c>
      <c r="U498">
        <f t="shared" ca="1" si="252"/>
        <v>-1.4325125459777155E-2</v>
      </c>
      <c r="V498">
        <f t="shared" ca="1" si="253"/>
        <v>0</v>
      </c>
      <c r="W498">
        <f t="shared" ca="1" si="232"/>
        <v>7.7030081066396896</v>
      </c>
      <c r="X498">
        <f t="shared" ca="1" si="233"/>
        <v>40.055642154526389</v>
      </c>
      <c r="Y498">
        <f t="shared" ca="1" si="234"/>
        <v>1.9438809394274308</v>
      </c>
      <c r="Z498">
        <f t="shared" ca="1" si="235"/>
        <v>1.247764292660382</v>
      </c>
      <c r="AA498">
        <f t="shared" ca="1" si="236"/>
        <v>640.09100810663972</v>
      </c>
      <c r="AB498">
        <f t="shared" ca="1" si="237"/>
        <v>640.17036160969974</v>
      </c>
      <c r="AC498">
        <f t="shared" ca="1" si="238"/>
        <v>1.4439586037517076E-4</v>
      </c>
      <c r="AD498">
        <f t="shared" ca="1" si="239"/>
        <v>0.1435383243747918</v>
      </c>
      <c r="AE498">
        <f t="shared" ca="1" si="240"/>
        <v>160.63157916105089</v>
      </c>
      <c r="AF498">
        <f t="shared" ca="1" si="241"/>
        <v>-4.975349497726711E-6</v>
      </c>
      <c r="AG498">
        <f t="shared" ca="1" si="242"/>
        <v>1</v>
      </c>
      <c r="AH498">
        <f ca="1"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+99)&gt;=IFERROR(AE498,-1E+99)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>7.7030081066396896</v>
      </c>
      <c r="AI498">
        <f t="shared" ca="1" si="243"/>
        <v>640.09100810663972</v>
      </c>
      <c r="AJ498">
        <f t="shared" ca="1" si="244"/>
        <v>640.17036160969974</v>
      </c>
      <c r="AM498">
        <v>0</v>
      </c>
      <c r="AN498">
        <v>0</v>
      </c>
      <c r="AO498">
        <f t="shared" si="245"/>
        <v>0</v>
      </c>
      <c r="AP498">
        <f t="shared" si="254"/>
        <v>0</v>
      </c>
      <c r="AQ498">
        <f t="shared" ca="1" si="246"/>
        <v>0.1435383243747918</v>
      </c>
      <c r="AR498" t="str">
        <f t="shared" ca="1" si="247"/>
        <v>Subcritical</v>
      </c>
      <c r="AS498">
        <f t="shared" ca="1" si="248"/>
        <v>1.4439586037517076E-4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190</v>
      </c>
      <c r="I499">
        <v>2.7E-2</v>
      </c>
      <c r="J499">
        <f t="shared" si="249"/>
        <v>1</v>
      </c>
      <c r="K499">
        <f t="shared" ca="1" si="250"/>
        <v>49.98</v>
      </c>
      <c r="L499">
        <f t="shared" ca="1" si="251"/>
        <v>1.301360869684927</v>
      </c>
      <c r="M499">
        <f t="shared" ca="1" si="224"/>
        <v>6.7670765223616209</v>
      </c>
      <c r="N499">
        <f t="shared" ca="1" si="225"/>
        <v>0.86727128666107323</v>
      </c>
      <c r="O499">
        <f t="shared" ca="1" si="226"/>
        <v>7.3857595425206792</v>
      </c>
      <c r="P499">
        <f t="shared" ca="1" si="227"/>
        <v>633.68886086968496</v>
      </c>
      <c r="Q499">
        <f t="shared" ca="1" si="228"/>
        <v>636.4691587300282</v>
      </c>
      <c r="R499">
        <f t="shared" ca="1" si="229"/>
        <v>1.4839965425134221E-2</v>
      </c>
      <c r="S499">
        <f t="shared" ca="1" si="230"/>
        <v>2.067101435725621</v>
      </c>
      <c r="T499">
        <f t="shared" ca="1" si="231"/>
        <v>42.032181045985091</v>
      </c>
      <c r="U499">
        <f t="shared" ca="1" si="252"/>
        <v>-1.4465078828834521E-2</v>
      </c>
      <c r="V499">
        <f t="shared" ca="1" si="253"/>
        <v>0</v>
      </c>
      <c r="W499">
        <f t="shared" ca="1" si="232"/>
        <v>7.7033602072804683</v>
      </c>
      <c r="X499">
        <f t="shared" ca="1" si="233"/>
        <v>40.05747307785844</v>
      </c>
      <c r="Y499">
        <f t="shared" ca="1" si="234"/>
        <v>1.9439033612332308</v>
      </c>
      <c r="Z499">
        <f t="shared" ca="1" si="235"/>
        <v>1.2477072605866939</v>
      </c>
      <c r="AA499">
        <f t="shared" ca="1" si="236"/>
        <v>640.09086020728046</v>
      </c>
      <c r="AB499">
        <f t="shared" ca="1" si="237"/>
        <v>640.17020645642015</v>
      </c>
      <c r="AC499">
        <f t="shared" ca="1" si="238"/>
        <v>1.4438044026516083E-4</v>
      </c>
      <c r="AD499">
        <f t="shared" ca="1" si="239"/>
        <v>0.14352848333975407</v>
      </c>
      <c r="AE499">
        <f t="shared" ca="1" si="240"/>
        <v>160.64539253357617</v>
      </c>
      <c r="AF499">
        <f t="shared" ca="1" si="241"/>
        <v>-4.3247081293884548E-6</v>
      </c>
      <c r="AG499">
        <f t="shared" ca="1" si="242"/>
        <v>1</v>
      </c>
      <c r="AH499">
        <f ca="1"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+99)&gt;=IFERROR(AE499,-1E+99)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>7.7033602072804683</v>
      </c>
      <c r="AI499">
        <f t="shared" ca="1" si="243"/>
        <v>640.09086020728046</v>
      </c>
      <c r="AJ499">
        <f t="shared" ca="1" si="244"/>
        <v>640.17020645642015</v>
      </c>
      <c r="AM499">
        <v>0</v>
      </c>
      <c r="AN499">
        <v>0</v>
      </c>
      <c r="AO499">
        <f t="shared" si="245"/>
        <v>0</v>
      </c>
      <c r="AP499">
        <f t="shared" si="254"/>
        <v>0</v>
      </c>
      <c r="AQ499">
        <f t="shared" ca="1" si="246"/>
        <v>0.14352848333975407</v>
      </c>
      <c r="AR499" t="str">
        <f t="shared" ca="1" si="247"/>
        <v>Subcritical</v>
      </c>
      <c r="AS499">
        <f t="shared" ca="1" si="248"/>
        <v>1.4438044026516083E-4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190</v>
      </c>
      <c r="I500">
        <v>2.7E-2</v>
      </c>
      <c r="J500">
        <f t="shared" si="249"/>
        <v>1</v>
      </c>
      <c r="K500">
        <f t="shared" ca="1" si="250"/>
        <v>49.98</v>
      </c>
      <c r="L500">
        <f t="shared" ca="1" si="251"/>
        <v>1.301360869684927</v>
      </c>
      <c r="M500">
        <f t="shared" ca="1" si="224"/>
        <v>6.7670765223616209</v>
      </c>
      <c r="N500">
        <f t="shared" ca="1" si="225"/>
        <v>0.86727128666107323</v>
      </c>
      <c r="O500">
        <f t="shared" ca="1" si="226"/>
        <v>7.3857595425206792</v>
      </c>
      <c r="P500">
        <f t="shared" ca="1" si="227"/>
        <v>633.68836086968486</v>
      </c>
      <c r="Q500">
        <f t="shared" ca="1" si="228"/>
        <v>636.4686587300281</v>
      </c>
      <c r="R500">
        <f t="shared" ca="1" si="229"/>
        <v>1.4839965425134221E-2</v>
      </c>
      <c r="S500">
        <f t="shared" ca="1" si="230"/>
        <v>2.067101435725621</v>
      </c>
      <c r="T500">
        <f t="shared" ca="1" si="231"/>
        <v>42.032181045985091</v>
      </c>
      <c r="U500">
        <f t="shared" ca="1" si="252"/>
        <v>-1.4465078828720834E-2</v>
      </c>
      <c r="V500">
        <f t="shared" ca="1" si="253"/>
        <v>0</v>
      </c>
      <c r="W500">
        <f t="shared" ca="1" si="232"/>
        <v>7.703712990992984</v>
      </c>
      <c r="X500">
        <f t="shared" ca="1" si="233"/>
        <v>40.059307553163521</v>
      </c>
      <c r="Y500">
        <f t="shared" ca="1" si="234"/>
        <v>1.9439258250002431</v>
      </c>
      <c r="Z500">
        <f t="shared" ca="1" si="235"/>
        <v>1.2476501230998696</v>
      </c>
      <c r="AA500">
        <f t="shared" ca="1" si="236"/>
        <v>640.09071299099298</v>
      </c>
      <c r="AB500">
        <f t="shared" ca="1" si="237"/>
        <v>640.17005197313733</v>
      </c>
      <c r="AC500">
        <f t="shared" ca="1" si="238"/>
        <v>1.443649926746328E-4</v>
      </c>
      <c r="AD500">
        <f t="shared" ca="1" si="239"/>
        <v>0.14351862434093687</v>
      </c>
      <c r="AE500">
        <f t="shared" ca="1" si="240"/>
        <v>160.65923337709134</v>
      </c>
      <c r="AF500">
        <f t="shared" ca="1" si="241"/>
        <v>-3.5630957881949143E-6</v>
      </c>
      <c r="AG500">
        <f t="shared" ca="1" si="242"/>
        <v>1</v>
      </c>
      <c r="AH500">
        <f ca="1"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+99)&gt;=IFERROR(AE500,-1E+99)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>7.703712990992984</v>
      </c>
      <c r="AI500">
        <f t="shared" ca="1" si="243"/>
        <v>640.09071299099298</v>
      </c>
      <c r="AJ500">
        <f t="shared" ca="1" si="244"/>
        <v>640.17005197313733</v>
      </c>
      <c r="AM500">
        <v>0</v>
      </c>
      <c r="AN500">
        <v>0</v>
      </c>
      <c r="AO500">
        <f t="shared" si="245"/>
        <v>0</v>
      </c>
      <c r="AP500">
        <f t="shared" si="254"/>
        <v>0</v>
      </c>
      <c r="AQ500">
        <f t="shared" ca="1" si="246"/>
        <v>0.14351862434093687</v>
      </c>
      <c r="AR500" t="str">
        <f t="shared" ca="1" si="247"/>
        <v>Subcritical</v>
      </c>
      <c r="AS500">
        <f t="shared" ca="1" si="248"/>
        <v>1.443649926746328E-4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190</v>
      </c>
      <c r="I501">
        <v>2.3E-2</v>
      </c>
      <c r="J501">
        <f t="shared" si="249"/>
        <v>1</v>
      </c>
      <c r="K501">
        <f t="shared" ca="1" si="250"/>
        <v>49.98</v>
      </c>
      <c r="L501">
        <f t="shared" ca="1" si="251"/>
        <v>1.301360869684927</v>
      </c>
      <c r="M501">
        <f t="shared" ca="1" si="224"/>
        <v>6.7670765223616209</v>
      </c>
      <c r="N501">
        <f t="shared" ca="1" si="225"/>
        <v>0.86727128666107323</v>
      </c>
      <c r="O501">
        <f t="shared" ca="1" si="226"/>
        <v>7.3857595425206792</v>
      </c>
      <c r="P501">
        <f t="shared" ca="1" si="227"/>
        <v>633.68786086968487</v>
      </c>
      <c r="Q501">
        <f t="shared" ca="1" si="228"/>
        <v>636.46815873002811</v>
      </c>
      <c r="R501">
        <f t="shared" ca="1" si="229"/>
        <v>1.4839965425134221E-2</v>
      </c>
      <c r="S501">
        <f t="shared" ca="1" si="230"/>
        <v>2.067101435725621</v>
      </c>
      <c r="T501">
        <f t="shared" ca="1" si="231"/>
        <v>42.032181045985091</v>
      </c>
      <c r="U501">
        <f t="shared" ca="1" si="252"/>
        <v>-1.4446543509848198E-2</v>
      </c>
      <c r="V501">
        <f t="shared" ca="1" si="253"/>
        <v>0</v>
      </c>
      <c r="W501">
        <f t="shared" ca="1" si="232"/>
        <v>7.7040671058087495</v>
      </c>
      <c r="X501">
        <f t="shared" ca="1" si="233"/>
        <v>40.061148950205499</v>
      </c>
      <c r="Y501">
        <f t="shared" ca="1" si="234"/>
        <v>1.9439483719793362</v>
      </c>
      <c r="Z501">
        <f t="shared" ca="1" si="235"/>
        <v>1.2475927752876796</v>
      </c>
      <c r="AA501">
        <f t="shared" ca="1" si="236"/>
        <v>640.09056710580876</v>
      </c>
      <c r="AB501">
        <f t="shared" ca="1" si="237"/>
        <v>640.16989879454218</v>
      </c>
      <c r="AC501">
        <f t="shared" ca="1" si="238"/>
        <v>1.4434948924814368E-4</v>
      </c>
      <c r="AD501">
        <f t="shared" ca="1" si="239"/>
        <v>0.14350872927774941</v>
      </c>
      <c r="AE501">
        <f t="shared" ca="1" si="240"/>
        <v>160.6731271217345</v>
      </c>
      <c r="AF501">
        <f t="shared" ca="1" si="241"/>
        <v>-2.9349336045925156E-6</v>
      </c>
      <c r="AG501">
        <f t="shared" ca="1" si="242"/>
        <v>1</v>
      </c>
      <c r="AH501">
        <f ca="1"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+99)&gt;=IFERROR(AE501,-1E+99)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>7.7040671058087495</v>
      </c>
      <c r="AI501">
        <f t="shared" ca="1" si="243"/>
        <v>640.09056710580876</v>
      </c>
      <c r="AJ501">
        <f t="shared" ca="1" si="244"/>
        <v>640.16989879454218</v>
      </c>
      <c r="AM501">
        <v>0</v>
      </c>
      <c r="AN501">
        <v>0</v>
      </c>
      <c r="AO501">
        <f t="shared" si="245"/>
        <v>0</v>
      </c>
      <c r="AP501">
        <f t="shared" si="254"/>
        <v>0</v>
      </c>
      <c r="AQ501">
        <f t="shared" ca="1" si="246"/>
        <v>0.14350872927774941</v>
      </c>
      <c r="AR501" t="str">
        <f t="shared" ca="1" si="247"/>
        <v>Subcritical</v>
      </c>
      <c r="AS501">
        <f t="shared" ca="1" si="248"/>
        <v>1.4434948924814368E-4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190</v>
      </c>
      <c r="I502">
        <v>2.3E-2</v>
      </c>
      <c r="J502">
        <f t="shared" si="249"/>
        <v>1.0010000000000332</v>
      </c>
      <c r="K502">
        <f t="shared" ca="1" si="250"/>
        <v>49.98</v>
      </c>
      <c r="L502">
        <f t="shared" ca="1" si="251"/>
        <v>1.301360869684927</v>
      </c>
      <c r="M502">
        <f t="shared" ca="1" si="224"/>
        <v>6.7670765223616209</v>
      </c>
      <c r="N502">
        <f t="shared" ca="1" si="225"/>
        <v>0.86727128666107323</v>
      </c>
      <c r="O502">
        <f t="shared" ca="1" si="226"/>
        <v>7.3857595425206792</v>
      </c>
      <c r="P502">
        <f t="shared" ca="1" si="227"/>
        <v>633.68736086968488</v>
      </c>
      <c r="Q502">
        <f t="shared" ca="1" si="228"/>
        <v>636.46765873002812</v>
      </c>
      <c r="R502">
        <f t="shared" ca="1" si="229"/>
        <v>1.4839965425134221E-2</v>
      </c>
      <c r="S502">
        <f t="shared" ca="1" si="230"/>
        <v>2.067101435725621</v>
      </c>
      <c r="T502">
        <f t="shared" ca="1" si="231"/>
        <v>42.032181045985091</v>
      </c>
      <c r="U502">
        <f t="shared" ca="1" si="252"/>
        <v>-1.4461383475236289E-2</v>
      </c>
      <c r="V502">
        <f t="shared" ca="1" si="253"/>
        <v>0</v>
      </c>
      <c r="W502">
        <f t="shared" ca="1" si="232"/>
        <v>7.7044217248480642</v>
      </c>
      <c r="X502">
        <f t="shared" ca="1" si="233"/>
        <v>40.062992969209937</v>
      </c>
      <c r="Y502">
        <f t="shared" ca="1" si="234"/>
        <v>1.9439709495100588</v>
      </c>
      <c r="Z502">
        <f t="shared" ca="1" si="235"/>
        <v>1.2475353511009946</v>
      </c>
      <c r="AA502">
        <f t="shared" ca="1" si="236"/>
        <v>640.09042172484806</v>
      </c>
      <c r="AB502">
        <f t="shared" ca="1" si="237"/>
        <v>640.16974611079331</v>
      </c>
      <c r="AC502">
        <f t="shared" ca="1" si="238"/>
        <v>1.4433396620569655E-4</v>
      </c>
      <c r="AD502">
        <f t="shared" ca="1" si="239"/>
        <v>0.14349882126441871</v>
      </c>
      <c r="AE502">
        <f t="shared" ca="1" si="240"/>
        <v>160.68704133003462</v>
      </c>
      <c r="AF502">
        <f t="shared" ca="1" si="241"/>
        <v>-3.1438512451131828E-6</v>
      </c>
      <c r="AG502">
        <f t="shared" ca="1" si="242"/>
        <v>1</v>
      </c>
      <c r="AH502">
        <f ca="1"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+99)&gt;=IFERROR(AE502,-1E+99)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>7.7044217248480642</v>
      </c>
      <c r="AI502">
        <f t="shared" ca="1" si="243"/>
        <v>640.09042172484806</v>
      </c>
      <c r="AJ502">
        <f t="shared" ca="1" si="244"/>
        <v>640.16974611079331</v>
      </c>
      <c r="AM502">
        <v>0</v>
      </c>
      <c r="AN502">
        <v>0</v>
      </c>
      <c r="AO502">
        <f t="shared" si="245"/>
        <v>0</v>
      </c>
      <c r="AP502">
        <f t="shared" si="254"/>
        <v>0</v>
      </c>
      <c r="AQ502">
        <f t="shared" ca="1" si="246"/>
        <v>0.14349882126441871</v>
      </c>
      <c r="AR502" t="str">
        <f t="shared" ca="1" si="247"/>
        <v>Subcritical</v>
      </c>
      <c r="AS502">
        <f t="shared" ca="1" si="248"/>
        <v>1.4433396620569655E-4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190</v>
      </c>
      <c r="I503">
        <v>0</v>
      </c>
      <c r="J503">
        <f t="shared" si="249"/>
        <v>0.9989999999999668</v>
      </c>
      <c r="K503">
        <f t="shared" ca="1" si="250"/>
        <v>49.98</v>
      </c>
      <c r="L503">
        <f t="shared" ca="1" si="251"/>
        <v>1.301360869684927</v>
      </c>
      <c r="M503">
        <f t="shared" ca="1" si="224"/>
        <v>6.7670765223616209</v>
      </c>
      <c r="N503">
        <f t="shared" ca="1" si="225"/>
        <v>0.86727128666107323</v>
      </c>
      <c r="O503">
        <f t="shared" ca="1" si="226"/>
        <v>7.3857595425206792</v>
      </c>
      <c r="P503">
        <f t="shared" ca="1" si="227"/>
        <v>633.68686086968489</v>
      </c>
      <c r="Q503">
        <f t="shared" ca="1" si="228"/>
        <v>636.46715873002813</v>
      </c>
      <c r="R503">
        <f t="shared" ca="1" si="229"/>
        <v>1.4839965425134221E-2</v>
      </c>
      <c r="S503">
        <f t="shared" ca="1" si="230"/>
        <v>2.067101435725621</v>
      </c>
      <c r="T503">
        <f t="shared" ca="1" si="231"/>
        <v>42.032181045985091</v>
      </c>
      <c r="U503">
        <f t="shared" ca="1" si="252"/>
        <v>-1.4325125459777155E-2</v>
      </c>
      <c r="V503">
        <f t="shared" ca="1" si="253"/>
        <v>0</v>
      </c>
      <c r="W503">
        <f t="shared" ca="1" si="232"/>
        <v>7.7047795125475531</v>
      </c>
      <c r="X503">
        <f t="shared" ca="1" si="233"/>
        <v>40.064853465247275</v>
      </c>
      <c r="Y503">
        <f t="shared" ca="1" si="234"/>
        <v>1.943993727205058</v>
      </c>
      <c r="Z503">
        <f t="shared" ca="1" si="235"/>
        <v>1.2474774191637374</v>
      </c>
      <c r="AA503">
        <f t="shared" ca="1" si="236"/>
        <v>640.09027951254757</v>
      </c>
      <c r="AB503">
        <f t="shared" ca="1" si="237"/>
        <v>640.1695965314733</v>
      </c>
      <c r="AC503">
        <f t="shared" ca="1" si="238"/>
        <v>1.4431830695243861E-4</v>
      </c>
      <c r="AD503">
        <f t="shared" ca="1" si="239"/>
        <v>0.143488825874478</v>
      </c>
      <c r="AE503">
        <f t="shared" ca="1" si="240"/>
        <v>160.70108055725021</v>
      </c>
      <c r="AF503">
        <f t="shared" ca="1" si="241"/>
        <v>-4.4361700020090211E-6</v>
      </c>
      <c r="AG503">
        <f t="shared" ca="1" si="242"/>
        <v>1</v>
      </c>
      <c r="AH503">
        <f ca="1"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+99)&gt;=IFERROR(AE503,-1E+99)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>7.7047795125475531</v>
      </c>
      <c r="AI503">
        <f t="shared" ca="1" si="243"/>
        <v>640.09027951254757</v>
      </c>
      <c r="AJ503">
        <f t="shared" ca="1" si="244"/>
        <v>640.1695965314733</v>
      </c>
      <c r="AM503">
        <v>0</v>
      </c>
      <c r="AN503">
        <v>0</v>
      </c>
      <c r="AO503">
        <f t="shared" si="245"/>
        <v>0</v>
      </c>
      <c r="AP503">
        <f t="shared" si="254"/>
        <v>0</v>
      </c>
      <c r="AQ503">
        <f t="shared" ca="1" si="246"/>
        <v>0.143488825874478</v>
      </c>
      <c r="AR503" t="str">
        <f t="shared" ca="1" si="247"/>
        <v>Subcritical</v>
      </c>
      <c r="AS503">
        <f t="shared" ca="1" si="248"/>
        <v>1.4431830695243861E-4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190</v>
      </c>
      <c r="I504">
        <v>2.7E-2</v>
      </c>
      <c r="J504">
        <f t="shared" si="249"/>
        <v>1</v>
      </c>
      <c r="K504">
        <f t="shared" ca="1" si="250"/>
        <v>49.98</v>
      </c>
      <c r="L504">
        <f t="shared" ca="1" si="251"/>
        <v>1.301360869684927</v>
      </c>
      <c r="M504">
        <f t="shared" ca="1" si="224"/>
        <v>6.7670765223616209</v>
      </c>
      <c r="N504">
        <f t="shared" ca="1" si="225"/>
        <v>0.86727128666107323</v>
      </c>
      <c r="O504">
        <f t="shared" ca="1" si="226"/>
        <v>7.3857595425206792</v>
      </c>
      <c r="P504">
        <f t="shared" ca="1" si="227"/>
        <v>633.6863608696849</v>
      </c>
      <c r="Q504">
        <f t="shared" ca="1" si="228"/>
        <v>636.46665873002814</v>
      </c>
      <c r="R504">
        <f t="shared" ca="1" si="229"/>
        <v>1.4839965425134221E-2</v>
      </c>
      <c r="S504">
        <f t="shared" ca="1" si="230"/>
        <v>2.067101435725621</v>
      </c>
      <c r="T504">
        <f t="shared" ca="1" si="231"/>
        <v>42.032181045985091</v>
      </c>
      <c r="U504">
        <f t="shared" ca="1" si="252"/>
        <v>-1.4465078828834521E-2</v>
      </c>
      <c r="V504">
        <f t="shared" ca="1" si="253"/>
        <v>0</v>
      </c>
      <c r="W504">
        <f t="shared" ca="1" si="232"/>
        <v>7.7051322186594398</v>
      </c>
      <c r="X504">
        <f t="shared" ca="1" si="233"/>
        <v>40.06668753702909</v>
      </c>
      <c r="Y504">
        <f t="shared" ca="1" si="234"/>
        <v>1.9440161798448634</v>
      </c>
      <c r="Z504">
        <f t="shared" ca="1" si="235"/>
        <v>1.2474203152883341</v>
      </c>
      <c r="AA504">
        <f t="shared" ca="1" si="236"/>
        <v>640.09013221865939</v>
      </c>
      <c r="AB504">
        <f t="shared" ca="1" si="237"/>
        <v>640.16944197620239</v>
      </c>
      <c r="AC504">
        <f t="shared" ca="1" si="238"/>
        <v>1.4430287255557411E-4</v>
      </c>
      <c r="AD504">
        <f t="shared" ca="1" si="239"/>
        <v>0.14347897358279782</v>
      </c>
      <c r="AE504">
        <f t="shared" ca="1" si="240"/>
        <v>160.71492106648913</v>
      </c>
      <c r="AF504">
        <f t="shared" ca="1" si="241"/>
        <v>-6.1857622313254979E-6</v>
      </c>
      <c r="AG504">
        <f t="shared" ca="1" si="242"/>
        <v>1</v>
      </c>
      <c r="AH504">
        <f ca="1"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+99)&gt;=IFERROR(AE504,-1E+99)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>7.7051322186594398</v>
      </c>
      <c r="AI504">
        <f t="shared" ca="1" si="243"/>
        <v>640.09013221865939</v>
      </c>
      <c r="AJ504">
        <f t="shared" ca="1" si="244"/>
        <v>640.16944197620239</v>
      </c>
      <c r="AM504">
        <v>0</v>
      </c>
      <c r="AN504">
        <v>0</v>
      </c>
      <c r="AO504">
        <f t="shared" si="245"/>
        <v>0</v>
      </c>
      <c r="AP504">
        <f t="shared" si="254"/>
        <v>0</v>
      </c>
      <c r="AQ504">
        <f t="shared" ca="1" si="246"/>
        <v>0.14347897358279782</v>
      </c>
      <c r="AR504" t="str">
        <f t="shared" ca="1" si="247"/>
        <v>Subcritical</v>
      </c>
      <c r="AS504">
        <f t="shared" ca="1" si="248"/>
        <v>1.4430287255557411E-4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190</v>
      </c>
      <c r="I505">
        <v>7.8E-2</v>
      </c>
      <c r="J505">
        <f t="shared" si="249"/>
        <v>1</v>
      </c>
      <c r="K505">
        <f t="shared" ca="1" si="250"/>
        <v>49.98</v>
      </c>
      <c r="L505">
        <f t="shared" ca="1" si="251"/>
        <v>1.301360869684927</v>
      </c>
      <c r="M505">
        <f t="shared" ca="1" si="224"/>
        <v>6.7670765223616209</v>
      </c>
      <c r="N505">
        <f t="shared" ca="1" si="225"/>
        <v>0.86727128666107323</v>
      </c>
      <c r="O505">
        <f t="shared" ca="1" si="226"/>
        <v>7.3857595425206792</v>
      </c>
      <c r="P505">
        <f t="shared" ca="1" si="227"/>
        <v>633.68586086968492</v>
      </c>
      <c r="Q505">
        <f t="shared" ca="1" si="228"/>
        <v>636.46615873002816</v>
      </c>
      <c r="R505">
        <f t="shared" ca="1" si="229"/>
        <v>1.4839965425134221E-2</v>
      </c>
      <c r="S505">
        <f t="shared" ca="1" si="230"/>
        <v>2.067101435725621</v>
      </c>
      <c r="T505">
        <f t="shared" ca="1" si="231"/>
        <v>42.032181045985091</v>
      </c>
      <c r="U505">
        <f t="shared" ca="1" si="252"/>
        <v>-1.4701404146990171E-2</v>
      </c>
      <c r="V505">
        <f t="shared" ca="1" si="253"/>
        <v>0</v>
      </c>
      <c r="W505">
        <f t="shared" ca="1" si="232"/>
        <v>7.7054763108784243</v>
      </c>
      <c r="X505">
        <f t="shared" ca="1" si="233"/>
        <v>40.068476816567809</v>
      </c>
      <c r="Y505">
        <f t="shared" ca="1" si="234"/>
        <v>1.9440380826586185</v>
      </c>
      <c r="Z505">
        <f t="shared" ca="1" si="235"/>
        <v>1.2473646110583845</v>
      </c>
      <c r="AA505">
        <f t="shared" ca="1" si="236"/>
        <v>640.08997631087846</v>
      </c>
      <c r="AB505">
        <f t="shared" ca="1" si="237"/>
        <v>640.16927898533925</v>
      </c>
      <c r="AC505">
        <f t="shared" ca="1" si="238"/>
        <v>1.4428781744680154E-4</v>
      </c>
      <c r="AD505">
        <f t="shared" ca="1" si="239"/>
        <v>0.14346936299315208</v>
      </c>
      <c r="AE505">
        <f t="shared" ca="1" si="240"/>
        <v>160.72842420777081</v>
      </c>
      <c r="AF505">
        <f t="shared" ca="1" si="241"/>
        <v>-7.5736832059192238E-6</v>
      </c>
      <c r="AG505">
        <f t="shared" ca="1" si="242"/>
        <v>1</v>
      </c>
      <c r="AH505">
        <f ca="1"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+99)&gt;=IFERROR(AE505,-1E+99)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>7.7054763108784243</v>
      </c>
      <c r="AI505">
        <f t="shared" ca="1" si="243"/>
        <v>640.08997631087846</v>
      </c>
      <c r="AJ505">
        <f t="shared" ca="1" si="244"/>
        <v>640.16927898533925</v>
      </c>
      <c r="AM505">
        <v>0</v>
      </c>
      <c r="AN505">
        <v>0</v>
      </c>
      <c r="AO505">
        <f t="shared" si="245"/>
        <v>0</v>
      </c>
      <c r="AP505">
        <f t="shared" si="254"/>
        <v>0</v>
      </c>
      <c r="AQ505">
        <f t="shared" ca="1" si="246"/>
        <v>0.14346936299315208</v>
      </c>
      <c r="AR505" t="str">
        <f t="shared" ca="1" si="247"/>
        <v>Subcritical</v>
      </c>
      <c r="AS505">
        <f t="shared" ca="1" si="248"/>
        <v>1.4428781744680154E-4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190</v>
      </c>
      <c r="I506">
        <v>7.8E-2</v>
      </c>
      <c r="J506">
        <f t="shared" si="249"/>
        <v>1</v>
      </c>
      <c r="K506">
        <f t="shared" ca="1" si="250"/>
        <v>49.98</v>
      </c>
      <c r="L506">
        <f t="shared" ca="1" si="251"/>
        <v>1.301360869684927</v>
      </c>
      <c r="M506">
        <f t="shared" ca="1" si="224"/>
        <v>6.7670765223616209</v>
      </c>
      <c r="N506">
        <f t="shared" ca="1" si="225"/>
        <v>0.86727128666107323</v>
      </c>
      <c r="O506">
        <f t="shared" ca="1" si="226"/>
        <v>7.3857595425206792</v>
      </c>
      <c r="P506">
        <f t="shared" ca="1" si="227"/>
        <v>633.68536086968493</v>
      </c>
      <c r="Q506">
        <f t="shared" ca="1" si="228"/>
        <v>636.46565873002817</v>
      </c>
      <c r="R506">
        <f t="shared" ca="1" si="229"/>
        <v>1.4839965425134221E-2</v>
      </c>
      <c r="S506">
        <f t="shared" ca="1" si="230"/>
        <v>2.067101435725621</v>
      </c>
      <c r="T506">
        <f t="shared" ca="1" si="231"/>
        <v>42.032181045985091</v>
      </c>
      <c r="U506">
        <f t="shared" ca="1" si="252"/>
        <v>-1.4701404146990171E-2</v>
      </c>
      <c r="V506">
        <f t="shared" ca="1" si="253"/>
        <v>0</v>
      </c>
      <c r="W506">
        <f t="shared" ca="1" si="232"/>
        <v>7.7058190019702577</v>
      </c>
      <c r="X506">
        <f t="shared" ca="1" si="233"/>
        <v>40.070258810245342</v>
      </c>
      <c r="Y506">
        <f t="shared" ca="1" si="234"/>
        <v>1.94405989483149</v>
      </c>
      <c r="Z506">
        <f t="shared" ca="1" si="235"/>
        <v>1.2473091385978492</v>
      </c>
      <c r="AA506">
        <f t="shared" ca="1" si="236"/>
        <v>640.08981900197023</v>
      </c>
      <c r="AB506">
        <f t="shared" ca="1" si="237"/>
        <v>640.16911462313385</v>
      </c>
      <c r="AC506">
        <f t="shared" ca="1" si="238"/>
        <v>1.442728259428271E-4</v>
      </c>
      <c r="AD506">
        <f t="shared" ca="1" si="239"/>
        <v>0.1434597926036818</v>
      </c>
      <c r="AE506">
        <f t="shared" ca="1" si="240"/>
        <v>160.74187300201609</v>
      </c>
      <c r="AF506">
        <f t="shared" ca="1" si="241"/>
        <v>-8.4134738926877617E-6</v>
      </c>
      <c r="AG506">
        <f t="shared" ca="1" si="242"/>
        <v>1</v>
      </c>
      <c r="AH506">
        <f ca="1"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+99)&gt;=IFERROR(AE506,-1E+99)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>7.7058190019702577</v>
      </c>
      <c r="AI506">
        <f t="shared" ca="1" si="243"/>
        <v>640.08981900197023</v>
      </c>
      <c r="AJ506">
        <f t="shared" ca="1" si="244"/>
        <v>640.16911462313385</v>
      </c>
      <c r="AM506">
        <v>0</v>
      </c>
      <c r="AN506">
        <v>0</v>
      </c>
      <c r="AO506">
        <f t="shared" si="245"/>
        <v>0</v>
      </c>
      <c r="AP506">
        <f t="shared" si="254"/>
        <v>0</v>
      </c>
      <c r="AQ506">
        <f t="shared" ca="1" si="246"/>
        <v>0.1434597926036818</v>
      </c>
      <c r="AR506" t="str">
        <f t="shared" ca="1" si="247"/>
        <v>Subcritical</v>
      </c>
      <c r="AS506">
        <f t="shared" ca="1" si="248"/>
        <v>1.442728259428271E-4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190</v>
      </c>
      <c r="I507">
        <v>2.7E-2</v>
      </c>
      <c r="J507">
        <f t="shared" si="249"/>
        <v>1.0010000000000332</v>
      </c>
      <c r="K507">
        <f t="shared" ca="1" si="250"/>
        <v>49.98</v>
      </c>
      <c r="L507">
        <f t="shared" ca="1" si="251"/>
        <v>1.301360869684927</v>
      </c>
      <c r="M507">
        <f t="shared" ca="1" si="224"/>
        <v>6.7670765223616209</v>
      </c>
      <c r="N507">
        <f t="shared" ca="1" si="225"/>
        <v>0.86727128666107323</v>
      </c>
      <c r="O507">
        <f t="shared" ca="1" si="226"/>
        <v>7.3857595425206792</v>
      </c>
      <c r="P507">
        <f t="shared" ca="1" si="227"/>
        <v>633.68486086968494</v>
      </c>
      <c r="Q507">
        <f t="shared" ca="1" si="228"/>
        <v>636.46515873002818</v>
      </c>
      <c r="R507">
        <f t="shared" ca="1" si="229"/>
        <v>1.4839965425134221E-2</v>
      </c>
      <c r="S507">
        <f t="shared" ca="1" si="230"/>
        <v>2.067101435725621</v>
      </c>
      <c r="T507">
        <f t="shared" ca="1" si="231"/>
        <v>42.032181045985091</v>
      </c>
      <c r="U507">
        <f t="shared" ca="1" si="252"/>
        <v>-1.4479918794222613E-2</v>
      </c>
      <c r="V507">
        <f t="shared" ca="1" si="253"/>
        <v>0</v>
      </c>
      <c r="W507">
        <f t="shared" ca="1" si="232"/>
        <v>7.7061675429323708</v>
      </c>
      <c r="X507">
        <f t="shared" ca="1" si="233"/>
        <v>40.072071223248329</v>
      </c>
      <c r="Y507">
        <f t="shared" ca="1" si="234"/>
        <v>1.9440820778587298</v>
      </c>
      <c r="Z507">
        <f t="shared" ca="1" si="235"/>
        <v>1.2472527242615663</v>
      </c>
      <c r="AA507">
        <f t="shared" ca="1" si="236"/>
        <v>640.08966754293237</v>
      </c>
      <c r="AB507">
        <f t="shared" ca="1" si="237"/>
        <v>640.16895599136137</v>
      </c>
      <c r="AC507">
        <f t="shared" ca="1" si="238"/>
        <v>1.4425758088312121E-4</v>
      </c>
      <c r="AD507">
        <f t="shared" ca="1" si="239"/>
        <v>0.14345005993530732</v>
      </c>
      <c r="AE507">
        <f t="shared" ca="1" si="240"/>
        <v>160.75555202459452</v>
      </c>
      <c r="AF507">
        <f t="shared" ca="1" si="241"/>
        <v>-9.0045517708858824E-6</v>
      </c>
      <c r="AG507">
        <f t="shared" ca="1" si="242"/>
        <v>1</v>
      </c>
      <c r="AH507">
        <f ca="1"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+99)&gt;=IFERROR(AE507,-1E+99)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>7.7061675429323708</v>
      </c>
      <c r="AI507">
        <f t="shared" ca="1" si="243"/>
        <v>640.08966754293237</v>
      </c>
      <c r="AJ507">
        <f t="shared" ca="1" si="244"/>
        <v>640.16895599136137</v>
      </c>
      <c r="AM507">
        <v>0</v>
      </c>
      <c r="AN507">
        <v>0</v>
      </c>
      <c r="AO507">
        <f t="shared" si="245"/>
        <v>0</v>
      </c>
      <c r="AP507">
        <f t="shared" si="254"/>
        <v>0</v>
      </c>
      <c r="AQ507">
        <f t="shared" ca="1" si="246"/>
        <v>0.14345005993530732</v>
      </c>
      <c r="AR507" t="str">
        <f t="shared" ca="1" si="247"/>
        <v>Subcritical</v>
      </c>
      <c r="AS507">
        <f t="shared" ca="1" si="248"/>
        <v>1.4425758088312121E-4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190</v>
      </c>
      <c r="I508">
        <v>0</v>
      </c>
      <c r="J508">
        <f t="shared" si="249"/>
        <v>0.9989999999999668</v>
      </c>
      <c r="K508">
        <f t="shared" ca="1" si="250"/>
        <v>49.98</v>
      </c>
      <c r="L508">
        <f t="shared" ca="1" si="251"/>
        <v>1.301360869684927</v>
      </c>
      <c r="M508">
        <f t="shared" ca="1" si="224"/>
        <v>6.7670765223616209</v>
      </c>
      <c r="N508">
        <f t="shared" ca="1" si="225"/>
        <v>0.86727128666107323</v>
      </c>
      <c r="O508">
        <f t="shared" ca="1" si="226"/>
        <v>7.3857595425206792</v>
      </c>
      <c r="P508">
        <f t="shared" ca="1" si="227"/>
        <v>633.68436086968495</v>
      </c>
      <c r="Q508">
        <f t="shared" ca="1" si="228"/>
        <v>636.46465873002819</v>
      </c>
      <c r="R508">
        <f t="shared" ca="1" si="229"/>
        <v>1.4839965425134221E-2</v>
      </c>
      <c r="S508">
        <f t="shared" ca="1" si="230"/>
        <v>2.067101435725621</v>
      </c>
      <c r="T508">
        <f t="shared" ca="1" si="231"/>
        <v>42.032181045985091</v>
      </c>
      <c r="U508">
        <f t="shared" ca="1" si="252"/>
        <v>-1.4325125459777155E-2</v>
      </c>
      <c r="V508">
        <f t="shared" ca="1" si="253"/>
        <v>0</v>
      </c>
      <c r="W508">
        <f t="shared" ca="1" si="232"/>
        <v>7.7065194081012036</v>
      </c>
      <c r="X508">
        <f t="shared" ca="1" si="233"/>
        <v>40.073900922126263</v>
      </c>
      <c r="Y508">
        <f t="shared" ca="1" si="234"/>
        <v>1.9441044709345372</v>
      </c>
      <c r="Z508">
        <f t="shared" ca="1" si="235"/>
        <v>1.2471957770501003</v>
      </c>
      <c r="AA508">
        <f t="shared" ca="1" si="236"/>
        <v>640.0895194081013</v>
      </c>
      <c r="AB508">
        <f t="shared" ca="1" si="237"/>
        <v>640.16880061637301</v>
      </c>
      <c r="AC508">
        <f t="shared" ca="1" si="238"/>
        <v>1.4424219283237522E-4</v>
      </c>
      <c r="AD508">
        <f t="shared" ca="1" si="239"/>
        <v>0.14344023555790714</v>
      </c>
      <c r="AE508">
        <f t="shared" ca="1" si="240"/>
        <v>160.76936217788196</v>
      </c>
      <c r="AF508">
        <f t="shared" ca="1" si="241"/>
        <v>-9.410908205609303E-6</v>
      </c>
      <c r="AG508">
        <f t="shared" ca="1" si="242"/>
        <v>1</v>
      </c>
      <c r="AH508">
        <f ca="1"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+99)&gt;=IFERROR(AE508,-1E+99)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>7.7065194081012036</v>
      </c>
      <c r="AI508">
        <f t="shared" ca="1" si="243"/>
        <v>640.0895194081013</v>
      </c>
      <c r="AJ508">
        <f t="shared" ca="1" si="244"/>
        <v>640.16880061637301</v>
      </c>
      <c r="AM508">
        <v>0</v>
      </c>
      <c r="AN508">
        <v>0</v>
      </c>
      <c r="AO508">
        <f t="shared" si="245"/>
        <v>0</v>
      </c>
      <c r="AP508">
        <f t="shared" si="254"/>
        <v>0</v>
      </c>
      <c r="AQ508">
        <f t="shared" ca="1" si="246"/>
        <v>0.14344023555790714</v>
      </c>
      <c r="AR508" t="str">
        <f t="shared" ca="1" si="247"/>
        <v>Subcritical</v>
      </c>
      <c r="AS508">
        <f t="shared" ca="1" si="248"/>
        <v>1.4424219283237522E-4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190</v>
      </c>
      <c r="I509">
        <v>2.3E-2</v>
      </c>
      <c r="J509">
        <f t="shared" si="249"/>
        <v>1</v>
      </c>
      <c r="K509">
        <f t="shared" ca="1" si="250"/>
        <v>49.98</v>
      </c>
      <c r="L509">
        <f t="shared" ca="1" si="251"/>
        <v>1.301360869684927</v>
      </c>
      <c r="M509">
        <f t="shared" ca="1" si="224"/>
        <v>6.7670765223616209</v>
      </c>
      <c r="N509">
        <f t="shared" ca="1" si="225"/>
        <v>0.86727128666107323</v>
      </c>
      <c r="O509">
        <f t="shared" ca="1" si="226"/>
        <v>7.3857595425206792</v>
      </c>
      <c r="P509">
        <f t="shared" ca="1" si="227"/>
        <v>633.68386086968496</v>
      </c>
      <c r="Q509">
        <f t="shared" ca="1" si="228"/>
        <v>636.4641587300282</v>
      </c>
      <c r="R509">
        <f t="shared" ca="1" si="229"/>
        <v>1.4839965425134221E-2</v>
      </c>
      <c r="S509">
        <f t="shared" ca="1" si="230"/>
        <v>2.067101435725621</v>
      </c>
      <c r="T509">
        <f t="shared" ca="1" si="231"/>
        <v>42.032181045985091</v>
      </c>
      <c r="U509">
        <f t="shared" ca="1" si="252"/>
        <v>-1.4446543509848198E-2</v>
      </c>
      <c r="V509">
        <f t="shared" ca="1" si="253"/>
        <v>0</v>
      </c>
      <c r="W509">
        <f t="shared" ca="1" si="232"/>
        <v>7.706867646055219</v>
      </c>
      <c r="X509">
        <f t="shared" ca="1" si="233"/>
        <v>40.075711759487142</v>
      </c>
      <c r="Y509">
        <f t="shared" ca="1" si="234"/>
        <v>1.9441266316651233</v>
      </c>
      <c r="Z509">
        <f t="shared" ca="1" si="235"/>
        <v>1.2471394220008634</v>
      </c>
      <c r="AA509">
        <f t="shared" ca="1" si="236"/>
        <v>640.08936764605528</v>
      </c>
      <c r="AB509">
        <f t="shared" ca="1" si="237"/>
        <v>640.16864168978157</v>
      </c>
      <c r="AC509">
        <f t="shared" ca="1" si="238"/>
        <v>1.4422696579215568E-4</v>
      </c>
      <c r="AD509">
        <f t="shared" ca="1" si="239"/>
        <v>0.14343051355952025</v>
      </c>
      <c r="AE509">
        <f t="shared" ca="1" si="240"/>
        <v>160.78303062867587</v>
      </c>
      <c r="AF509">
        <f t="shared" ca="1" si="241"/>
        <v>-9.3936158691576566E-6</v>
      </c>
      <c r="AG509">
        <f t="shared" ca="1" si="242"/>
        <v>1</v>
      </c>
      <c r="AH509">
        <f ca="1"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+99)&gt;=IFERROR(AE509,-1E+99)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>7.706867646055219</v>
      </c>
      <c r="AI509">
        <f t="shared" ca="1" si="243"/>
        <v>640.08936764605528</v>
      </c>
      <c r="AJ509">
        <f t="shared" ca="1" si="244"/>
        <v>640.16864168978157</v>
      </c>
      <c r="AM509">
        <v>0</v>
      </c>
      <c r="AN509">
        <v>0</v>
      </c>
      <c r="AO509">
        <f t="shared" si="245"/>
        <v>0</v>
      </c>
      <c r="AP509">
        <f t="shared" si="254"/>
        <v>0</v>
      </c>
      <c r="AQ509">
        <f t="shared" ca="1" si="246"/>
        <v>0.14343051355952025</v>
      </c>
      <c r="AR509" t="str">
        <f t="shared" ca="1" si="247"/>
        <v>Subcritical</v>
      </c>
      <c r="AS509">
        <f t="shared" ca="1" si="248"/>
        <v>1.4422696579215568E-4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190</v>
      </c>
      <c r="I510">
        <v>2.3E-2</v>
      </c>
      <c r="J510">
        <f t="shared" si="249"/>
        <v>1.0010000000000332</v>
      </c>
      <c r="K510">
        <f t="shared" ca="1" si="250"/>
        <v>49.98</v>
      </c>
      <c r="L510">
        <f t="shared" ca="1" si="251"/>
        <v>1.301360869684927</v>
      </c>
      <c r="M510">
        <f t="shared" ca="1" si="224"/>
        <v>6.7670765223616209</v>
      </c>
      <c r="N510">
        <f t="shared" ca="1" si="225"/>
        <v>0.86727128666107323</v>
      </c>
      <c r="O510">
        <f t="shared" ca="1" si="226"/>
        <v>7.3857595425206792</v>
      </c>
      <c r="P510">
        <f t="shared" ca="1" si="227"/>
        <v>633.68336086968486</v>
      </c>
      <c r="Q510">
        <f t="shared" ca="1" si="228"/>
        <v>636.4636587300281</v>
      </c>
      <c r="R510">
        <f t="shared" ca="1" si="229"/>
        <v>1.4839965425134221E-2</v>
      </c>
      <c r="S510">
        <f t="shared" ca="1" si="230"/>
        <v>2.067101435725621</v>
      </c>
      <c r="T510">
        <f t="shared" ca="1" si="231"/>
        <v>42.032181045985091</v>
      </c>
      <c r="U510">
        <f t="shared" ca="1" si="252"/>
        <v>-1.4461383475122602E-2</v>
      </c>
      <c r="V510">
        <f t="shared" ca="1" si="253"/>
        <v>0</v>
      </c>
      <c r="W510">
        <f t="shared" ca="1" si="232"/>
        <v>7.7072157750604777</v>
      </c>
      <c r="X510">
        <f t="shared" ca="1" si="233"/>
        <v>40.077522030314483</v>
      </c>
      <c r="Y510">
        <f t="shared" ca="1" si="234"/>
        <v>1.9441487839658296</v>
      </c>
      <c r="Z510">
        <f t="shared" ca="1" si="235"/>
        <v>1.2470830896729423</v>
      </c>
      <c r="AA510">
        <f t="shared" ca="1" si="236"/>
        <v>640.08921577506044</v>
      </c>
      <c r="AB510">
        <f t="shared" ca="1" si="237"/>
        <v>640.1684826574533</v>
      </c>
      <c r="AC510">
        <f t="shared" ca="1" si="238"/>
        <v>1.4421174588413353E-4</v>
      </c>
      <c r="AD510">
        <f t="shared" ca="1" si="239"/>
        <v>0.14342079570038452</v>
      </c>
      <c r="AE510">
        <f t="shared" ca="1" si="240"/>
        <v>160.79669545943642</v>
      </c>
      <c r="AF510">
        <f t="shared" ca="1" si="241"/>
        <v>-8.9108660858983058E-6</v>
      </c>
      <c r="AG510">
        <f t="shared" ca="1" si="242"/>
        <v>1</v>
      </c>
      <c r="AH510">
        <f ca="1"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+99)&gt;=IFERROR(AE510,-1E+99)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>7.7072157750604777</v>
      </c>
      <c r="AI510">
        <f t="shared" ca="1" si="243"/>
        <v>640.08921577506044</v>
      </c>
      <c r="AJ510">
        <f t="shared" ca="1" si="244"/>
        <v>640.1684826574533</v>
      </c>
      <c r="AM510">
        <v>0</v>
      </c>
      <c r="AN510">
        <v>0</v>
      </c>
      <c r="AO510">
        <f t="shared" si="245"/>
        <v>0</v>
      </c>
      <c r="AP510">
        <f t="shared" si="254"/>
        <v>0</v>
      </c>
      <c r="AQ510">
        <f t="shared" ca="1" si="246"/>
        <v>0.14342079570038452</v>
      </c>
      <c r="AR510" t="str">
        <f t="shared" ca="1" si="247"/>
        <v>Subcritical</v>
      </c>
      <c r="AS510">
        <f t="shared" ca="1" si="248"/>
        <v>1.4421174588413353E-4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190</v>
      </c>
      <c r="I511">
        <v>2.7E-2</v>
      </c>
      <c r="J511">
        <f t="shared" si="249"/>
        <v>0.9989999999999668</v>
      </c>
      <c r="K511">
        <f t="shared" ca="1" si="250"/>
        <v>49.98</v>
      </c>
      <c r="L511">
        <f t="shared" ca="1" si="251"/>
        <v>1.301360869684927</v>
      </c>
      <c r="M511">
        <f t="shared" ca="1" si="224"/>
        <v>6.7670765223616209</v>
      </c>
      <c r="N511">
        <f t="shared" ca="1" si="225"/>
        <v>0.86727128666107323</v>
      </c>
      <c r="O511">
        <f t="shared" ca="1" si="226"/>
        <v>7.3857595425206792</v>
      </c>
      <c r="P511">
        <f t="shared" ca="1" si="227"/>
        <v>633.68286086968487</v>
      </c>
      <c r="Q511">
        <f t="shared" ca="1" si="228"/>
        <v>636.46315873002811</v>
      </c>
      <c r="R511">
        <f t="shared" ca="1" si="229"/>
        <v>1.4839965425134221E-2</v>
      </c>
      <c r="S511">
        <f t="shared" ca="1" si="230"/>
        <v>2.067101435725621</v>
      </c>
      <c r="T511">
        <f t="shared" ca="1" si="231"/>
        <v>42.032181045985091</v>
      </c>
      <c r="U511">
        <f t="shared" ca="1" si="252"/>
        <v>-1.445023886344643E-2</v>
      </c>
      <c r="V511">
        <f t="shared" ca="1" si="253"/>
        <v>0</v>
      </c>
      <c r="W511">
        <f t="shared" ca="1" si="232"/>
        <v>7.7075641732050899</v>
      </c>
      <c r="X511">
        <f t="shared" ca="1" si="233"/>
        <v>40.079333700666467</v>
      </c>
      <c r="Y511">
        <f t="shared" ca="1" si="234"/>
        <v>1.9441709518944466</v>
      </c>
      <c r="Z511">
        <f t="shared" ca="1" si="235"/>
        <v>1.2470267188890143</v>
      </c>
      <c r="AA511">
        <f t="shared" ca="1" si="236"/>
        <v>640.08906417320509</v>
      </c>
      <c r="AB511">
        <f t="shared" ca="1" si="237"/>
        <v>640.16832388969965</v>
      </c>
      <c r="AC511">
        <f t="shared" ca="1" si="238"/>
        <v>1.4419651657976369E-4</v>
      </c>
      <c r="AD511">
        <f t="shared" ca="1" si="239"/>
        <v>0.14341107142693038</v>
      </c>
      <c r="AE511">
        <f t="shared" ca="1" si="240"/>
        <v>160.81037151140484</v>
      </c>
      <c r="AF511">
        <f t="shared" ca="1" si="241"/>
        <v>-8.1257202282358776E-6</v>
      </c>
      <c r="AG511">
        <f t="shared" ca="1" si="242"/>
        <v>1</v>
      </c>
      <c r="AH511">
        <f ca="1"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+99)&gt;=IFERROR(AE511,-1E+99)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>7.7075641732050899</v>
      </c>
      <c r="AI511">
        <f t="shared" ca="1" si="243"/>
        <v>640.08906417320509</v>
      </c>
      <c r="AJ511">
        <f t="shared" ca="1" si="244"/>
        <v>640.16832388969965</v>
      </c>
      <c r="AM511">
        <v>0</v>
      </c>
      <c r="AN511">
        <v>0</v>
      </c>
      <c r="AO511">
        <f t="shared" si="245"/>
        <v>0</v>
      </c>
      <c r="AP511">
        <f t="shared" si="254"/>
        <v>0</v>
      </c>
      <c r="AQ511">
        <f t="shared" ca="1" si="246"/>
        <v>0.14341107142693038</v>
      </c>
      <c r="AR511" t="str">
        <f t="shared" ca="1" si="247"/>
        <v>Subcritical</v>
      </c>
      <c r="AS511">
        <f t="shared" ca="1" si="248"/>
        <v>1.4419651657976369E-4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190</v>
      </c>
      <c r="I512">
        <v>2.7E-2</v>
      </c>
      <c r="J512">
        <f t="shared" si="249"/>
        <v>1.0010000000000332</v>
      </c>
      <c r="K512">
        <f t="shared" ca="1" si="250"/>
        <v>49.98</v>
      </c>
      <c r="L512">
        <f t="shared" ca="1" si="251"/>
        <v>1.301360869684927</v>
      </c>
      <c r="M512">
        <f t="shared" ca="1" si="224"/>
        <v>6.7670765223616209</v>
      </c>
      <c r="N512">
        <f t="shared" ca="1" si="225"/>
        <v>0.86727128666107323</v>
      </c>
      <c r="O512">
        <f t="shared" ca="1" si="226"/>
        <v>7.3857595425206792</v>
      </c>
      <c r="P512">
        <f t="shared" ca="1" si="227"/>
        <v>633.68236086968489</v>
      </c>
      <c r="Q512">
        <f t="shared" ca="1" si="228"/>
        <v>636.46265873002812</v>
      </c>
      <c r="R512">
        <f t="shared" ca="1" si="229"/>
        <v>1.4839965425134221E-2</v>
      </c>
      <c r="S512">
        <f t="shared" ca="1" si="230"/>
        <v>2.067101435725621</v>
      </c>
      <c r="T512">
        <f t="shared" ca="1" si="231"/>
        <v>42.032181045985091</v>
      </c>
      <c r="U512">
        <f t="shared" ca="1" si="252"/>
        <v>-1.4479918794222613E-2</v>
      </c>
      <c r="V512">
        <f t="shared" ca="1" si="253"/>
        <v>0</v>
      </c>
      <c r="W512">
        <f t="shared" ca="1" si="232"/>
        <v>7.7079131004187937</v>
      </c>
      <c r="X512">
        <f t="shared" ca="1" si="233"/>
        <v>40.08114812217773</v>
      </c>
      <c r="Y512">
        <f t="shared" ca="1" si="234"/>
        <v>1.944193151984823</v>
      </c>
      <c r="Z512">
        <f t="shared" ca="1" si="235"/>
        <v>1.2469702676093011</v>
      </c>
      <c r="AA512">
        <f t="shared" ca="1" si="236"/>
        <v>640.08891310041872</v>
      </c>
      <c r="AB512">
        <f t="shared" ca="1" si="237"/>
        <v>640.16816564110684</v>
      </c>
      <c r="AC512">
        <f t="shared" ca="1" si="238"/>
        <v>1.4418126652456843E-4</v>
      </c>
      <c r="AD512">
        <f t="shared" ca="1" si="239"/>
        <v>0.14340133348776332</v>
      </c>
      <c r="AE512">
        <f t="shared" ca="1" si="240"/>
        <v>160.82406899014168</v>
      </c>
      <c r="AF512">
        <f t="shared" ca="1" si="241"/>
        <v>-7.1284464411291992E-6</v>
      </c>
      <c r="AG512">
        <f t="shared" ca="1" si="242"/>
        <v>1</v>
      </c>
      <c r="AH512">
        <f ca="1"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+99)&gt;=IFERROR(AE512,-1E+99)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>7.7079131004187937</v>
      </c>
      <c r="AI512">
        <f t="shared" ca="1" si="243"/>
        <v>640.08891310041872</v>
      </c>
      <c r="AJ512">
        <f t="shared" ca="1" si="244"/>
        <v>640.16816564110684</v>
      </c>
      <c r="AM512">
        <v>0</v>
      </c>
      <c r="AN512">
        <v>0</v>
      </c>
      <c r="AO512">
        <f t="shared" si="245"/>
        <v>0</v>
      </c>
      <c r="AP512">
        <f t="shared" si="254"/>
        <v>0</v>
      </c>
      <c r="AQ512">
        <f t="shared" ca="1" si="246"/>
        <v>0.14340133348776332</v>
      </c>
      <c r="AR512" t="str">
        <f t="shared" ca="1" si="247"/>
        <v>Subcritical</v>
      </c>
      <c r="AS512">
        <f t="shared" ca="1" si="248"/>
        <v>1.4418126652456843E-4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190</v>
      </c>
      <c r="I513">
        <v>0</v>
      </c>
      <c r="J513">
        <f t="shared" si="249"/>
        <v>0.9989999999999668</v>
      </c>
      <c r="K513">
        <f t="shared" ca="1" si="250"/>
        <v>49.98</v>
      </c>
      <c r="L513">
        <f t="shared" ca="1" si="251"/>
        <v>1.301360869684927</v>
      </c>
      <c r="M513">
        <f t="shared" ca="1" si="224"/>
        <v>6.7670765223616209</v>
      </c>
      <c r="N513">
        <f t="shared" ca="1" si="225"/>
        <v>0.86727128666107323</v>
      </c>
      <c r="O513">
        <f t="shared" ca="1" si="226"/>
        <v>7.3857595425206792</v>
      </c>
      <c r="P513">
        <f t="shared" ca="1" si="227"/>
        <v>633.6818608696849</v>
      </c>
      <c r="Q513">
        <f t="shared" ca="1" si="228"/>
        <v>636.46215873002814</v>
      </c>
      <c r="R513">
        <f t="shared" ca="1" si="229"/>
        <v>1.4839965425134221E-2</v>
      </c>
      <c r="S513">
        <f t="shared" ca="1" si="230"/>
        <v>2.067101435725621</v>
      </c>
      <c r="T513">
        <f t="shared" ca="1" si="231"/>
        <v>42.032181045985091</v>
      </c>
      <c r="U513">
        <f t="shared" ca="1" si="252"/>
        <v>-1.4325125459777155E-2</v>
      </c>
      <c r="V513">
        <f t="shared" ca="1" si="253"/>
        <v>0</v>
      </c>
      <c r="W513">
        <f t="shared" ca="1" si="232"/>
        <v>7.7082669767045466</v>
      </c>
      <c r="X513">
        <f t="shared" ca="1" si="233"/>
        <v>40.082988278863645</v>
      </c>
      <c r="Y513">
        <f t="shared" ca="1" si="234"/>
        <v>1.9442156654191445</v>
      </c>
      <c r="Z513">
        <f t="shared" ca="1" si="235"/>
        <v>1.2469130208626484</v>
      </c>
      <c r="AA513">
        <f t="shared" ca="1" si="236"/>
        <v>640.08876697670451</v>
      </c>
      <c r="AB513">
        <f t="shared" ca="1" si="237"/>
        <v>640.16801224080223</v>
      </c>
      <c r="AC513">
        <f t="shared" ca="1" si="238"/>
        <v>1.4416580259562925E-4</v>
      </c>
      <c r="AD513">
        <f t="shared" ca="1" si="239"/>
        <v>0.14339145855433311</v>
      </c>
      <c r="AE513">
        <f t="shared" ca="1" si="240"/>
        <v>160.83796142276691</v>
      </c>
      <c r="AF513">
        <f t="shared" ca="1" si="241"/>
        <v>-6.0309475884423591E-6</v>
      </c>
      <c r="AG513">
        <f t="shared" ca="1" si="242"/>
        <v>1</v>
      </c>
      <c r="AH513">
        <f ca="1"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+99)&gt;=IFERROR(AE513,-1E+99)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>7.7082669767045466</v>
      </c>
      <c r="AI513">
        <f t="shared" ca="1" si="243"/>
        <v>640.08876697670451</v>
      </c>
      <c r="AJ513">
        <f t="shared" ca="1" si="244"/>
        <v>640.16801224080223</v>
      </c>
      <c r="AM513">
        <v>0</v>
      </c>
      <c r="AN513">
        <v>0</v>
      </c>
      <c r="AO513">
        <f t="shared" si="245"/>
        <v>0</v>
      </c>
      <c r="AP513">
        <f t="shared" si="254"/>
        <v>0</v>
      </c>
      <c r="AQ513">
        <f t="shared" ca="1" si="246"/>
        <v>0.14339145855433311</v>
      </c>
      <c r="AR513" t="str">
        <f t="shared" ca="1" si="247"/>
        <v>Subcritical</v>
      </c>
      <c r="AS513">
        <f t="shared" ca="1" si="248"/>
        <v>1.4416580259562925E-4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190</v>
      </c>
      <c r="I514">
        <v>2.3E-2</v>
      </c>
      <c r="J514">
        <f t="shared" si="249"/>
        <v>1</v>
      </c>
      <c r="K514">
        <f t="shared" ca="1" si="250"/>
        <v>49.98</v>
      </c>
      <c r="L514">
        <f t="shared" ca="1" si="251"/>
        <v>1.301360869684927</v>
      </c>
      <c r="M514">
        <f t="shared" ca="1" si="224"/>
        <v>6.7670765223616209</v>
      </c>
      <c r="N514">
        <f t="shared" ca="1" si="225"/>
        <v>0.86727128666107323</v>
      </c>
      <c r="O514">
        <f t="shared" ca="1" si="226"/>
        <v>7.3857595425206792</v>
      </c>
      <c r="P514">
        <f t="shared" ca="1" si="227"/>
        <v>633.68136086968491</v>
      </c>
      <c r="Q514">
        <f t="shared" ca="1" si="228"/>
        <v>636.46165873002815</v>
      </c>
      <c r="R514">
        <f t="shared" ca="1" si="229"/>
        <v>1.4839965425134221E-2</v>
      </c>
      <c r="S514">
        <f t="shared" ca="1" si="230"/>
        <v>2.067101435725621</v>
      </c>
      <c r="T514">
        <f t="shared" ca="1" si="231"/>
        <v>42.032181045985091</v>
      </c>
      <c r="U514">
        <f t="shared" ca="1" si="252"/>
        <v>-1.4446543509848198E-2</v>
      </c>
      <c r="V514">
        <f t="shared" ca="1" si="253"/>
        <v>0</v>
      </c>
      <c r="W514">
        <f t="shared" ca="1" si="232"/>
        <v>7.7086187613030441</v>
      </c>
      <c r="X514">
        <f t="shared" ca="1" si="233"/>
        <v>40.084817558775832</v>
      </c>
      <c r="Y514">
        <f t="shared" ca="1" si="234"/>
        <v>1.944238044249343</v>
      </c>
      <c r="Z514">
        <f t="shared" ca="1" si="235"/>
        <v>1.2468561176988018</v>
      </c>
      <c r="AA514">
        <f t="shared" ca="1" si="236"/>
        <v>640.088618761303</v>
      </c>
      <c r="AB514">
        <f t="shared" ca="1" si="237"/>
        <v>640.16785679281384</v>
      </c>
      <c r="AC514">
        <f t="shared" ca="1" si="238"/>
        <v>1.4415043249380076E-4</v>
      </c>
      <c r="AD514">
        <f t="shared" ca="1" si="239"/>
        <v>0.14338164311279819</v>
      </c>
      <c r="AE514">
        <f t="shared" ca="1" si="240"/>
        <v>160.85177241215263</v>
      </c>
      <c r="AF514">
        <f t="shared" ca="1" si="241"/>
        <v>-5.2144074516036198E-6</v>
      </c>
      <c r="AG514">
        <f t="shared" ca="1" si="242"/>
        <v>1</v>
      </c>
      <c r="AH514">
        <f ca="1"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+99)&gt;=IFERROR(AE514,-1E+99)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>7.7086187613030441</v>
      </c>
      <c r="AI514">
        <f t="shared" ca="1" si="243"/>
        <v>640.088618761303</v>
      </c>
      <c r="AJ514">
        <f t="shared" ca="1" si="244"/>
        <v>640.16785679281384</v>
      </c>
      <c r="AM514">
        <v>0</v>
      </c>
      <c r="AN514">
        <v>0</v>
      </c>
      <c r="AO514">
        <f t="shared" si="245"/>
        <v>0</v>
      </c>
      <c r="AP514">
        <f t="shared" si="254"/>
        <v>0</v>
      </c>
      <c r="AQ514">
        <f t="shared" ca="1" si="246"/>
        <v>0.14338164311279819</v>
      </c>
      <c r="AR514" t="str">
        <f t="shared" ca="1" si="247"/>
        <v>Subcritical</v>
      </c>
      <c r="AS514">
        <f t="shared" ca="1" si="248"/>
        <v>1.4415043249380076E-4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190</v>
      </c>
      <c r="I515">
        <v>2.3E-2</v>
      </c>
      <c r="J515">
        <f t="shared" si="249"/>
        <v>1.0010000000000332</v>
      </c>
      <c r="K515">
        <f t="shared" ca="1" si="250"/>
        <v>49.98</v>
      </c>
      <c r="L515">
        <f t="shared" ca="1" si="251"/>
        <v>1.301360869684927</v>
      </c>
      <c r="M515">
        <f t="shared" ca="1" si="224"/>
        <v>6.7670765223616209</v>
      </c>
      <c r="N515">
        <f t="shared" ca="1" si="225"/>
        <v>0.86727128666107323</v>
      </c>
      <c r="O515">
        <f t="shared" ca="1" si="226"/>
        <v>7.3857595425206792</v>
      </c>
      <c r="P515">
        <f t="shared" ca="1" si="227"/>
        <v>633.68086086968492</v>
      </c>
      <c r="Q515">
        <f t="shared" ca="1" si="228"/>
        <v>636.46115873002816</v>
      </c>
      <c r="R515">
        <f t="shared" ca="1" si="229"/>
        <v>1.4839965425134221E-2</v>
      </c>
      <c r="S515">
        <f t="shared" ca="1" si="230"/>
        <v>2.067101435725621</v>
      </c>
      <c r="T515">
        <f t="shared" ca="1" si="231"/>
        <v>42.032181045985091</v>
      </c>
      <c r="U515">
        <f t="shared" ca="1" si="252"/>
        <v>-1.4461383475236289E-2</v>
      </c>
      <c r="V515">
        <f t="shared" ca="1" si="253"/>
        <v>0</v>
      </c>
      <c r="W515">
        <f t="shared" ca="1" si="232"/>
        <v>7.7089712452798702</v>
      </c>
      <c r="X515">
        <f t="shared" ca="1" si="233"/>
        <v>40.086650475455329</v>
      </c>
      <c r="Y515">
        <f t="shared" ca="1" si="234"/>
        <v>1.9442604660387257</v>
      </c>
      <c r="Z515">
        <f t="shared" ca="1" si="235"/>
        <v>1.2467991066153623</v>
      </c>
      <c r="AA515">
        <f t="shared" ca="1" si="236"/>
        <v>640.08847124527983</v>
      </c>
      <c r="AB515">
        <f t="shared" ca="1" si="237"/>
        <v>640.16770203081785</v>
      </c>
      <c r="AC515">
        <f t="shared" ca="1" si="238"/>
        <v>1.4413503425752451E-4</v>
      </c>
      <c r="AD515">
        <f t="shared" ca="1" si="239"/>
        <v>0.14337180928041551</v>
      </c>
      <c r="AE515">
        <f t="shared" ca="1" si="240"/>
        <v>160.86561153095536</v>
      </c>
      <c r="AF515">
        <f t="shared" ca="1" si="241"/>
        <v>-5.0201434760310804E-6</v>
      </c>
      <c r="AG515">
        <f t="shared" ca="1" si="242"/>
        <v>1</v>
      </c>
      <c r="AH515">
        <f ca="1"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+99)&gt;=IFERROR(AE515,-1E+99)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>7.7089712452798702</v>
      </c>
      <c r="AI515">
        <f t="shared" ca="1" si="243"/>
        <v>640.08847124527983</v>
      </c>
      <c r="AJ515">
        <f t="shared" ca="1" si="244"/>
        <v>640.16770203081785</v>
      </c>
      <c r="AM515">
        <v>0</v>
      </c>
      <c r="AN515">
        <v>0</v>
      </c>
      <c r="AO515">
        <f t="shared" si="245"/>
        <v>0</v>
      </c>
      <c r="AP515">
        <f t="shared" si="254"/>
        <v>0</v>
      </c>
      <c r="AQ515">
        <f t="shared" ca="1" si="246"/>
        <v>0.14337180928041551</v>
      </c>
      <c r="AR515" t="str">
        <f t="shared" ca="1" si="247"/>
        <v>Subcritical</v>
      </c>
      <c r="AS515">
        <f t="shared" ca="1" si="248"/>
        <v>1.4413503425752451E-4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190</v>
      </c>
      <c r="I516">
        <v>2.7E-2</v>
      </c>
      <c r="J516">
        <f t="shared" si="249"/>
        <v>0.9989999999999668</v>
      </c>
      <c r="K516">
        <f t="shared" ca="1" si="250"/>
        <v>49.98</v>
      </c>
      <c r="L516">
        <f t="shared" ca="1" si="251"/>
        <v>1.301360869684927</v>
      </c>
      <c r="M516">
        <f t="shared" ca="1" si="224"/>
        <v>6.7670765223616209</v>
      </c>
      <c r="N516">
        <f t="shared" ca="1" si="225"/>
        <v>0.86727128666107323</v>
      </c>
      <c r="O516">
        <f t="shared" ca="1" si="226"/>
        <v>7.3857595425206792</v>
      </c>
      <c r="P516">
        <f t="shared" ca="1" si="227"/>
        <v>633.68036086968493</v>
      </c>
      <c r="Q516">
        <f t="shared" ca="1" si="228"/>
        <v>636.46065873002817</v>
      </c>
      <c r="R516">
        <f t="shared" ca="1" si="229"/>
        <v>1.4839965425134221E-2</v>
      </c>
      <c r="S516">
        <f t="shared" ca="1" si="230"/>
        <v>2.067101435725621</v>
      </c>
      <c r="T516">
        <f t="shared" ca="1" si="231"/>
        <v>42.032181045985091</v>
      </c>
      <c r="U516">
        <f t="shared" ca="1" si="252"/>
        <v>-1.445023886344643E-2</v>
      </c>
      <c r="V516">
        <f t="shared" ca="1" si="253"/>
        <v>0</v>
      </c>
      <c r="W516">
        <f t="shared" ca="1" si="232"/>
        <v>7.7093236965630805</v>
      </c>
      <c r="X516">
        <f t="shared" ca="1" si="233"/>
        <v>40.088483222128019</v>
      </c>
      <c r="Y516">
        <f t="shared" ca="1" si="234"/>
        <v>1.944282884215417</v>
      </c>
      <c r="Z516">
        <f t="shared" ca="1" si="235"/>
        <v>1.2467421060323896</v>
      </c>
      <c r="AA516">
        <f t="shared" ca="1" si="236"/>
        <v>640.08832369656307</v>
      </c>
      <c r="AB516">
        <f t="shared" ca="1" si="237"/>
        <v>640.16754723779411</v>
      </c>
      <c r="AC516">
        <f t="shared" ca="1" si="238"/>
        <v>1.4411963987368248E-4</v>
      </c>
      <c r="AD516">
        <f t="shared" ca="1" si="239"/>
        <v>0.14336197748402263</v>
      </c>
      <c r="AE516">
        <f t="shared" ca="1" si="240"/>
        <v>160.87945003869214</v>
      </c>
      <c r="AF516">
        <f t="shared" ca="1" si="241"/>
        <v>-5.1725896810239647E-6</v>
      </c>
      <c r="AG516">
        <f t="shared" ca="1" si="242"/>
        <v>1</v>
      </c>
      <c r="AH516">
        <f ca="1"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+99)&gt;=IFERROR(AE516,-1E+99)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>7.7093236965630805</v>
      </c>
      <c r="AI516">
        <f t="shared" ca="1" si="243"/>
        <v>640.08832369656307</v>
      </c>
      <c r="AJ516">
        <f t="shared" ca="1" si="244"/>
        <v>640.16754723779411</v>
      </c>
      <c r="AM516">
        <v>0</v>
      </c>
      <c r="AN516">
        <v>0</v>
      </c>
      <c r="AO516">
        <f t="shared" si="245"/>
        <v>0</v>
      </c>
      <c r="AP516">
        <f t="shared" si="254"/>
        <v>0</v>
      </c>
      <c r="AQ516">
        <f t="shared" ca="1" si="246"/>
        <v>0.14336197748402263</v>
      </c>
      <c r="AR516" t="str">
        <f t="shared" ca="1" si="247"/>
        <v>Subcritical</v>
      </c>
      <c r="AS516">
        <f t="shared" ca="1" si="248"/>
        <v>1.4411963987368248E-4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190</v>
      </c>
      <c r="I517">
        <v>2.7E-2</v>
      </c>
      <c r="J517">
        <f t="shared" si="249"/>
        <v>1.0010000000000332</v>
      </c>
      <c r="K517">
        <f t="shared" ca="1" si="250"/>
        <v>49.98</v>
      </c>
      <c r="L517">
        <f t="shared" ca="1" si="251"/>
        <v>1.301360869684927</v>
      </c>
      <c r="M517">
        <f t="shared" ca="1" si="224"/>
        <v>6.7670765223616209</v>
      </c>
      <c r="N517">
        <f t="shared" ca="1" si="225"/>
        <v>0.86727128666107323</v>
      </c>
      <c r="O517">
        <f t="shared" ca="1" si="226"/>
        <v>7.3857595425206792</v>
      </c>
      <c r="P517">
        <f t="shared" ca="1" si="227"/>
        <v>633.67986086968494</v>
      </c>
      <c r="Q517">
        <f t="shared" ca="1" si="228"/>
        <v>636.46015873002818</v>
      </c>
      <c r="R517">
        <f t="shared" ca="1" si="229"/>
        <v>1.4839965425134221E-2</v>
      </c>
      <c r="S517">
        <f t="shared" ca="1" si="230"/>
        <v>2.067101435725621</v>
      </c>
      <c r="T517">
        <f t="shared" ca="1" si="231"/>
        <v>42.032181045985091</v>
      </c>
      <c r="U517">
        <f t="shared" ca="1" si="252"/>
        <v>-1.4479918794222613E-2</v>
      </c>
      <c r="V517">
        <f t="shared" ca="1" si="253"/>
        <v>0</v>
      </c>
      <c r="W517">
        <f t="shared" ca="1" si="232"/>
        <v>7.7096757172962089</v>
      </c>
      <c r="X517">
        <f t="shared" ca="1" si="233"/>
        <v>40.090313729940284</v>
      </c>
      <c r="Y517">
        <f t="shared" ca="1" si="234"/>
        <v>1.9443052734763551</v>
      </c>
      <c r="Z517">
        <f t="shared" ca="1" si="235"/>
        <v>1.2466851802826848</v>
      </c>
      <c r="AA517">
        <f t="shared" ca="1" si="236"/>
        <v>640.08817571729628</v>
      </c>
      <c r="AB517">
        <f t="shared" ca="1" si="237"/>
        <v>640.16739202406166</v>
      </c>
      <c r="AC517">
        <f t="shared" ca="1" si="238"/>
        <v>1.4410426671459015E-4</v>
      </c>
      <c r="AD517">
        <f t="shared" ca="1" si="239"/>
        <v>0.14335215881962077</v>
      </c>
      <c r="AE517">
        <f t="shared" ca="1" si="240"/>
        <v>160.8932723127551</v>
      </c>
      <c r="AF517">
        <f t="shared" ca="1" si="241"/>
        <v>-5.0345470299362205E-6</v>
      </c>
      <c r="AG517">
        <f t="shared" ca="1" si="242"/>
        <v>1</v>
      </c>
      <c r="AH517">
        <f ca="1"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+99)&gt;=IFERROR(AE517,-1E+99)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>7.7096757172962089</v>
      </c>
      <c r="AI517">
        <f t="shared" ca="1" si="243"/>
        <v>640.08817571729628</v>
      </c>
      <c r="AJ517">
        <f t="shared" ca="1" si="244"/>
        <v>640.16739202406166</v>
      </c>
      <c r="AM517">
        <v>0</v>
      </c>
      <c r="AN517">
        <v>0</v>
      </c>
      <c r="AO517">
        <f t="shared" si="245"/>
        <v>0</v>
      </c>
      <c r="AP517">
        <f t="shared" si="254"/>
        <v>0</v>
      </c>
      <c r="AQ517">
        <f t="shared" ca="1" si="246"/>
        <v>0.14335215881962077</v>
      </c>
      <c r="AR517" t="str">
        <f t="shared" ca="1" si="247"/>
        <v>Subcritical</v>
      </c>
      <c r="AS517">
        <f t="shared" ca="1" si="248"/>
        <v>1.4410426671459015E-4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190</v>
      </c>
      <c r="I518">
        <v>0.05</v>
      </c>
      <c r="J518">
        <f t="shared" si="249"/>
        <v>0.9989999999999668</v>
      </c>
      <c r="K518">
        <f t="shared" ca="1" si="250"/>
        <v>49.98</v>
      </c>
      <c r="L518">
        <f t="shared" ca="1" si="251"/>
        <v>1.301360869684927</v>
      </c>
      <c r="M518">
        <f t="shared" ca="1" si="224"/>
        <v>6.7670765223616209</v>
      </c>
      <c r="N518">
        <f t="shared" ca="1" si="225"/>
        <v>0.86727128666107323</v>
      </c>
      <c r="O518">
        <f t="shared" ca="1" si="226"/>
        <v>7.3857595425206792</v>
      </c>
      <c r="P518">
        <f t="shared" ca="1" si="227"/>
        <v>633.67936086968496</v>
      </c>
      <c r="Q518">
        <f t="shared" ca="1" si="228"/>
        <v>636.4596587300282</v>
      </c>
      <c r="R518">
        <f t="shared" ca="1" si="229"/>
        <v>1.4839965425134221E-2</v>
      </c>
      <c r="S518">
        <f t="shared" ca="1" si="230"/>
        <v>2.067101435725621</v>
      </c>
      <c r="T518">
        <f t="shared" ca="1" si="231"/>
        <v>42.032181045985091</v>
      </c>
      <c r="U518">
        <f t="shared" ca="1" si="252"/>
        <v>-1.4556816948129381E-2</v>
      </c>
      <c r="V518">
        <f t="shared" ca="1" si="253"/>
        <v>0</v>
      </c>
      <c r="W518">
        <f t="shared" ca="1" si="232"/>
        <v>7.7100251107965079</v>
      </c>
      <c r="X518">
        <f t="shared" ca="1" si="233"/>
        <v>40.092130576141841</v>
      </c>
      <c r="Y518">
        <f t="shared" ca="1" si="234"/>
        <v>1.9443274941279216</v>
      </c>
      <c r="Z518">
        <f t="shared" ca="1" si="235"/>
        <v>1.2466286845264907</v>
      </c>
      <c r="AA518">
        <f t="shared" ca="1" si="236"/>
        <v>640.08802511079659</v>
      </c>
      <c r="AB518">
        <f t="shared" ca="1" si="237"/>
        <v>640.167234238069</v>
      </c>
      <c r="AC518">
        <f t="shared" ca="1" si="238"/>
        <v>1.4408901068003536E-4</v>
      </c>
      <c r="AD518">
        <f t="shared" ca="1" si="239"/>
        <v>0.14334241454297114</v>
      </c>
      <c r="AE518">
        <f t="shared" ca="1" si="240"/>
        <v>160.90699209054665</v>
      </c>
      <c r="AF518">
        <f t="shared" ca="1" si="241"/>
        <v>-4.4277225015321164E-6</v>
      </c>
      <c r="AG518">
        <f t="shared" ca="1" si="242"/>
        <v>1</v>
      </c>
      <c r="AH518">
        <f ca="1"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+99)&gt;=IFERROR(AE518,-1E+99)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>7.7100251107965079</v>
      </c>
      <c r="AI518">
        <f t="shared" ca="1" si="243"/>
        <v>640.08802511079659</v>
      </c>
      <c r="AJ518">
        <f t="shared" ca="1" si="244"/>
        <v>640.167234238069</v>
      </c>
      <c r="AM518">
        <v>0</v>
      </c>
      <c r="AN518">
        <v>0</v>
      </c>
      <c r="AO518">
        <f t="shared" si="245"/>
        <v>0</v>
      </c>
      <c r="AP518">
        <f t="shared" si="254"/>
        <v>0</v>
      </c>
      <c r="AQ518">
        <f t="shared" ca="1" si="246"/>
        <v>0.14334241454297114</v>
      </c>
      <c r="AR518" t="str">
        <f t="shared" ca="1" si="247"/>
        <v>Subcritical</v>
      </c>
      <c r="AS518">
        <f t="shared" ca="1" si="248"/>
        <v>1.4408901068003536E-4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190</v>
      </c>
      <c r="I519">
        <v>7.8E-2</v>
      </c>
      <c r="J519">
        <f t="shared" si="249"/>
        <v>1</v>
      </c>
      <c r="K519">
        <f t="shared" ca="1" si="250"/>
        <v>49.98</v>
      </c>
      <c r="L519">
        <f t="shared" ca="1" si="251"/>
        <v>1.301360869684927</v>
      </c>
      <c r="M519">
        <f t="shared" ca="1" si="224"/>
        <v>6.7670765223616209</v>
      </c>
      <c r="N519">
        <f t="shared" ca="1" si="225"/>
        <v>0.86727128666107323</v>
      </c>
      <c r="O519">
        <f t="shared" ca="1" si="226"/>
        <v>7.3857595425206792</v>
      </c>
      <c r="P519">
        <f t="shared" ca="1" si="227"/>
        <v>633.67886086968497</v>
      </c>
      <c r="Q519">
        <f t="shared" ca="1" si="228"/>
        <v>636.45915873002821</v>
      </c>
      <c r="R519">
        <f t="shared" ca="1" si="229"/>
        <v>1.4839965425134221E-2</v>
      </c>
      <c r="S519">
        <f t="shared" ca="1" si="230"/>
        <v>2.067101435725621</v>
      </c>
      <c r="T519">
        <f t="shared" ca="1" si="231"/>
        <v>42.032181045985091</v>
      </c>
      <c r="U519">
        <f t="shared" ca="1" si="252"/>
        <v>-1.4701404146990171E-2</v>
      </c>
      <c r="V519">
        <f t="shared" ca="1" si="253"/>
        <v>0</v>
      </c>
      <c r="W519">
        <f t="shared" ca="1" si="232"/>
        <v>7.7103712446536985</v>
      </c>
      <c r="X519">
        <f t="shared" ca="1" si="233"/>
        <v>40.093930472199233</v>
      </c>
      <c r="Y519">
        <f t="shared" ca="1" si="234"/>
        <v>1.9443495059884188</v>
      </c>
      <c r="Z519">
        <f t="shared" ca="1" si="235"/>
        <v>1.2465727208923973</v>
      </c>
      <c r="AA519">
        <f t="shared" ca="1" si="236"/>
        <v>640.0878712446538</v>
      </c>
      <c r="AB519">
        <f t="shared" ca="1" si="237"/>
        <v>640.16707326037613</v>
      </c>
      <c r="AC519">
        <f t="shared" ca="1" si="238"/>
        <v>1.4407389932316484E-4</v>
      </c>
      <c r="AD519">
        <f t="shared" ca="1" si="239"/>
        <v>0.14333276226337982</v>
      </c>
      <c r="AE519">
        <f t="shared" ca="1" si="240"/>
        <v>160.920584522257</v>
      </c>
      <c r="AF519">
        <f t="shared" ca="1" si="241"/>
        <v>-3.8411869809351629E-6</v>
      </c>
      <c r="AG519">
        <f t="shared" ca="1" si="242"/>
        <v>1</v>
      </c>
      <c r="AH519">
        <f ca="1"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+99)&gt;=IFERROR(AE519,-1E+99)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>7.7103712446536985</v>
      </c>
      <c r="AI519">
        <f t="shared" ca="1" si="243"/>
        <v>640.0878712446538</v>
      </c>
      <c r="AJ519">
        <f t="shared" ca="1" si="244"/>
        <v>640.16707326037613</v>
      </c>
      <c r="AM519">
        <v>0</v>
      </c>
      <c r="AN519">
        <v>0</v>
      </c>
      <c r="AO519">
        <f t="shared" si="245"/>
        <v>0</v>
      </c>
      <c r="AP519">
        <f t="shared" si="254"/>
        <v>0</v>
      </c>
      <c r="AQ519">
        <f t="shared" ca="1" si="246"/>
        <v>0.14333276226337982</v>
      </c>
      <c r="AR519" t="str">
        <f t="shared" ca="1" si="247"/>
        <v>Subcritical</v>
      </c>
      <c r="AS519">
        <f t="shared" ca="1" si="248"/>
        <v>1.4407389932316484E-4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190</v>
      </c>
      <c r="I520">
        <v>2.7E-2</v>
      </c>
      <c r="J520">
        <f t="shared" si="249"/>
        <v>1.0010000000000332</v>
      </c>
      <c r="K520">
        <f t="shared" ca="1" si="250"/>
        <v>49.98</v>
      </c>
      <c r="L520">
        <f t="shared" ca="1" si="251"/>
        <v>1.301360869684927</v>
      </c>
      <c r="M520">
        <f t="shared" ca="1" si="224"/>
        <v>6.7670765223616209</v>
      </c>
      <c r="N520">
        <f t="shared" ca="1" si="225"/>
        <v>0.86727128666107323</v>
      </c>
      <c r="O520">
        <f t="shared" ca="1" si="226"/>
        <v>7.3857595425206792</v>
      </c>
      <c r="P520">
        <f t="shared" ca="1" si="227"/>
        <v>633.67836086968487</v>
      </c>
      <c r="Q520">
        <f t="shared" ca="1" si="228"/>
        <v>636.45865873002811</v>
      </c>
      <c r="R520">
        <f t="shared" ca="1" si="229"/>
        <v>1.4839965425134221E-2</v>
      </c>
      <c r="S520">
        <f t="shared" ca="1" si="230"/>
        <v>2.067101435725621</v>
      </c>
      <c r="T520">
        <f t="shared" ca="1" si="231"/>
        <v>42.032181045985091</v>
      </c>
      <c r="U520">
        <f t="shared" ca="1" si="252"/>
        <v>-1.4479918794108926E-2</v>
      </c>
      <c r="V520">
        <f t="shared" ca="1" si="253"/>
        <v>0</v>
      </c>
      <c r="W520">
        <f t="shared" ca="1" si="232"/>
        <v>7.7107246740596871</v>
      </c>
      <c r="X520">
        <f t="shared" ca="1" si="233"/>
        <v>40.095768305110376</v>
      </c>
      <c r="Y520">
        <f t="shared" ca="1" si="234"/>
        <v>1.944371980273395</v>
      </c>
      <c r="Z520">
        <f t="shared" ca="1" si="235"/>
        <v>1.2465155828833396</v>
      </c>
      <c r="AA520">
        <f t="shared" ca="1" si="236"/>
        <v>640.08772467405959</v>
      </c>
      <c r="AB520">
        <f t="shared" ca="1" si="237"/>
        <v>640.16691942932823</v>
      </c>
      <c r="AC520">
        <f t="shared" ca="1" si="238"/>
        <v>1.4405847187092525E-4</v>
      </c>
      <c r="AD520">
        <f t="shared" ca="1" si="239"/>
        <v>0.14332290765800781</v>
      </c>
      <c r="AE520">
        <f t="shared" ca="1" si="240"/>
        <v>160.9344641142612</v>
      </c>
      <c r="AF520">
        <f t="shared" ca="1" si="241"/>
        <v>-3.7966060517646838E-6</v>
      </c>
      <c r="AG520">
        <f t="shared" ca="1" si="242"/>
        <v>1</v>
      </c>
      <c r="AH520">
        <f ca="1"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+99)&gt;=IFERROR(AE520,-1E+99)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>7.7107246740596871</v>
      </c>
      <c r="AI520">
        <f t="shared" ca="1" si="243"/>
        <v>640.08772467405959</v>
      </c>
      <c r="AJ520">
        <f t="shared" ca="1" si="244"/>
        <v>640.16691942932823</v>
      </c>
      <c r="AM520">
        <v>0</v>
      </c>
      <c r="AN520">
        <v>0</v>
      </c>
      <c r="AO520">
        <f t="shared" si="245"/>
        <v>0</v>
      </c>
      <c r="AP520">
        <f t="shared" si="254"/>
        <v>0</v>
      </c>
      <c r="AQ520">
        <f t="shared" ca="1" si="246"/>
        <v>0.14332290765800781</v>
      </c>
      <c r="AR520" t="str">
        <f t="shared" ca="1" si="247"/>
        <v>Subcritical</v>
      </c>
      <c r="AS520">
        <f t="shared" ca="1" si="248"/>
        <v>1.4405847187092525E-4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190</v>
      </c>
      <c r="I521">
        <v>2.7E-2</v>
      </c>
      <c r="J521">
        <f t="shared" si="249"/>
        <v>0.9989999999999668</v>
      </c>
      <c r="K521">
        <f t="shared" ca="1" si="250"/>
        <v>49.98</v>
      </c>
      <c r="L521">
        <f t="shared" ca="1" si="251"/>
        <v>1.301360869684927</v>
      </c>
      <c r="M521">
        <f t="shared" ca="1" si="224"/>
        <v>6.7670765223616209</v>
      </c>
      <c r="N521">
        <f t="shared" ca="1" si="225"/>
        <v>0.86727128666107323</v>
      </c>
      <c r="O521">
        <f t="shared" ca="1" si="226"/>
        <v>7.3857595425206792</v>
      </c>
      <c r="P521">
        <f t="shared" ca="1" si="227"/>
        <v>633.67786086968488</v>
      </c>
      <c r="Q521">
        <f t="shared" ca="1" si="228"/>
        <v>636.45815873002812</v>
      </c>
      <c r="R521">
        <f t="shared" ca="1" si="229"/>
        <v>1.4839965425134221E-2</v>
      </c>
      <c r="S521">
        <f t="shared" ca="1" si="230"/>
        <v>2.067101435725621</v>
      </c>
      <c r="T521">
        <f t="shared" ca="1" si="231"/>
        <v>42.032181045985091</v>
      </c>
      <c r="U521">
        <f t="shared" ca="1" si="252"/>
        <v>-1.445023886344643E-2</v>
      </c>
      <c r="V521">
        <f t="shared" ca="1" si="253"/>
        <v>0</v>
      </c>
      <c r="W521">
        <f t="shared" ca="1" si="232"/>
        <v>7.7110784524345659</v>
      </c>
      <c r="X521">
        <f t="shared" ca="1" si="233"/>
        <v>40.097607952659743</v>
      </c>
      <c r="Y521">
        <f t="shared" ca="1" si="234"/>
        <v>1.9443944752060454</v>
      </c>
      <c r="Z521">
        <f t="shared" ca="1" si="235"/>
        <v>1.2464583937028777</v>
      </c>
      <c r="AA521">
        <f t="shared" ca="1" si="236"/>
        <v>640.08757845243451</v>
      </c>
      <c r="AB521">
        <f t="shared" ca="1" si="237"/>
        <v>640.16676594108037</v>
      </c>
      <c r="AC521">
        <f t="shared" ca="1" si="238"/>
        <v>1.4404303162461325E-4</v>
      </c>
      <c r="AD521">
        <f t="shared" ca="1" si="239"/>
        <v>0.14331304445325166</v>
      </c>
      <c r="AE521">
        <f t="shared" ca="1" si="240"/>
        <v>160.9483580879189</v>
      </c>
      <c r="AF521">
        <f t="shared" ca="1" si="241"/>
        <v>-4.1842484961307491E-6</v>
      </c>
      <c r="AG521">
        <f t="shared" ca="1" si="242"/>
        <v>1</v>
      </c>
      <c r="AH521">
        <f ca="1"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+99)&gt;=IFERROR(AE521,-1E+99)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>7.7110784524345659</v>
      </c>
      <c r="AI521">
        <f t="shared" ca="1" si="243"/>
        <v>640.08757845243451</v>
      </c>
      <c r="AJ521">
        <f t="shared" ca="1" si="244"/>
        <v>640.16676594108037</v>
      </c>
      <c r="AM521">
        <v>0</v>
      </c>
      <c r="AN521">
        <v>0</v>
      </c>
      <c r="AO521">
        <f t="shared" si="245"/>
        <v>0</v>
      </c>
      <c r="AP521">
        <f t="shared" si="254"/>
        <v>0</v>
      </c>
      <c r="AQ521">
        <f t="shared" ca="1" si="246"/>
        <v>0.14331304445325166</v>
      </c>
      <c r="AR521" t="str">
        <f t="shared" ca="1" si="247"/>
        <v>Subcritical</v>
      </c>
      <c r="AS521">
        <f t="shared" ca="1" si="248"/>
        <v>1.4404303162461325E-4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190</v>
      </c>
      <c r="I522">
        <v>7.8E-2</v>
      </c>
      <c r="J522">
        <f t="shared" si="249"/>
        <v>1.0010000000000332</v>
      </c>
      <c r="K522">
        <f t="shared" ca="1" si="250"/>
        <v>49.98</v>
      </c>
      <c r="L522">
        <f t="shared" ca="1" si="251"/>
        <v>1.301360869684927</v>
      </c>
      <c r="M522">
        <f t="shared" ca="1" si="224"/>
        <v>6.7670765223616209</v>
      </c>
      <c r="N522">
        <f t="shared" ca="1" si="225"/>
        <v>0.86727128666107323</v>
      </c>
      <c r="O522">
        <f t="shared" ca="1" si="226"/>
        <v>7.3857595425206792</v>
      </c>
      <c r="P522">
        <f t="shared" ca="1" si="227"/>
        <v>633.67736086968489</v>
      </c>
      <c r="Q522">
        <f t="shared" ca="1" si="228"/>
        <v>636.45765873002813</v>
      </c>
      <c r="R522">
        <f t="shared" ca="1" si="229"/>
        <v>1.4839965425134221E-2</v>
      </c>
      <c r="S522">
        <f t="shared" ca="1" si="230"/>
        <v>2.067101435725621</v>
      </c>
      <c r="T522">
        <f t="shared" ca="1" si="231"/>
        <v>42.032181045985091</v>
      </c>
      <c r="U522">
        <f t="shared" ca="1" si="252"/>
        <v>-1.4716244112378263E-2</v>
      </c>
      <c r="V522">
        <f t="shared" ca="1" si="253"/>
        <v>0</v>
      </c>
      <c r="W522">
        <f t="shared" ca="1" si="232"/>
        <v>7.7114247260120647</v>
      </c>
      <c r="X522">
        <f t="shared" ca="1" si="233"/>
        <v>40.099408575262736</v>
      </c>
      <c r="Y522">
        <f t="shared" ca="1" si="234"/>
        <v>1.9444164914527358</v>
      </c>
      <c r="Z522">
        <f t="shared" ca="1" si="235"/>
        <v>1.2464024227737009</v>
      </c>
      <c r="AA522">
        <f t="shared" ca="1" si="236"/>
        <v>640.08742472601205</v>
      </c>
      <c r="AB522">
        <f t="shared" ca="1" si="237"/>
        <v>640.16660510315251</v>
      </c>
      <c r="AC522">
        <f t="shared" ca="1" si="238"/>
        <v>1.4402792127877074E-4</v>
      </c>
      <c r="AD522">
        <f t="shared" ca="1" si="239"/>
        <v>0.1433033915748404</v>
      </c>
      <c r="AE522">
        <f t="shared" ca="1" si="240"/>
        <v>160.96195798106939</v>
      </c>
      <c r="AF522">
        <f t="shared" ca="1" si="241"/>
        <v>-4.7095671789065818E-6</v>
      </c>
      <c r="AG522">
        <f t="shared" ca="1" si="242"/>
        <v>1</v>
      </c>
      <c r="AH522">
        <f ca="1"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+99)&gt;=IFERROR(AE522,-1E+99)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>7.7114247260120647</v>
      </c>
      <c r="AI522">
        <f t="shared" ca="1" si="243"/>
        <v>640.08742472601205</v>
      </c>
      <c r="AJ522">
        <f t="shared" ca="1" si="244"/>
        <v>640.16660510315251</v>
      </c>
      <c r="AM522">
        <v>0</v>
      </c>
      <c r="AN522">
        <v>0</v>
      </c>
      <c r="AO522">
        <f t="shared" si="245"/>
        <v>0</v>
      </c>
      <c r="AP522">
        <f t="shared" si="254"/>
        <v>0</v>
      </c>
      <c r="AQ522">
        <f t="shared" ca="1" si="246"/>
        <v>0.1433033915748404</v>
      </c>
      <c r="AR522" t="str">
        <f t="shared" ca="1" si="247"/>
        <v>Subcritical</v>
      </c>
      <c r="AS522">
        <f t="shared" ca="1" si="248"/>
        <v>1.4402792127877074E-4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190</v>
      </c>
      <c r="I523">
        <v>0.05</v>
      </c>
      <c r="J523">
        <f t="shared" si="249"/>
        <v>1</v>
      </c>
      <c r="K523">
        <f t="shared" ca="1" si="250"/>
        <v>49.98</v>
      </c>
      <c r="L523">
        <f t="shared" ca="1" si="251"/>
        <v>1.301360869684927</v>
      </c>
      <c r="M523">
        <f t="shared" ca="1" si="224"/>
        <v>6.7670765223616209</v>
      </c>
      <c r="N523">
        <f t="shared" ca="1" si="225"/>
        <v>0.86727128666107323</v>
      </c>
      <c r="O523">
        <f t="shared" ca="1" si="226"/>
        <v>7.3857595425206792</v>
      </c>
      <c r="P523">
        <f t="shared" ca="1" si="227"/>
        <v>633.6768608696849</v>
      </c>
      <c r="Q523">
        <f t="shared" ca="1" si="228"/>
        <v>636.45715873002814</v>
      </c>
      <c r="R523">
        <f t="shared" ca="1" si="229"/>
        <v>1.4839965425134221E-2</v>
      </c>
      <c r="S523">
        <f t="shared" ca="1" si="230"/>
        <v>2.067101435725621</v>
      </c>
      <c r="T523">
        <f t="shared" ca="1" si="231"/>
        <v>42.032181045985091</v>
      </c>
      <c r="U523">
        <f t="shared" ca="1" si="252"/>
        <v>-1.4571656913517472E-2</v>
      </c>
      <c r="V523">
        <f t="shared" ca="1" si="253"/>
        <v>0</v>
      </c>
      <c r="W523">
        <f t="shared" ca="1" si="232"/>
        <v>7.7117743695061094</v>
      </c>
      <c r="X523">
        <f t="shared" ca="1" si="233"/>
        <v>40.101226721431772</v>
      </c>
      <c r="Y523">
        <f t="shared" ca="1" si="234"/>
        <v>1.9444387204601168</v>
      </c>
      <c r="Z523">
        <f t="shared" ca="1" si="235"/>
        <v>1.2463459122383553</v>
      </c>
      <c r="AA523">
        <f t="shared" ca="1" si="236"/>
        <v>640.08727436950608</v>
      </c>
      <c r="AB523">
        <f t="shared" ca="1" si="237"/>
        <v>640.16644756690425</v>
      </c>
      <c r="AC523">
        <f t="shared" ca="1" si="238"/>
        <v>1.4401266625054112E-4</v>
      </c>
      <c r="AD523">
        <f t="shared" ca="1" si="239"/>
        <v>0.14329364585455487</v>
      </c>
      <c r="AE523">
        <f t="shared" ca="1" si="240"/>
        <v>160.97569088629967</v>
      </c>
      <c r="AF523">
        <f t="shared" ca="1" si="241"/>
        <v>-5.4993347475829069E-6</v>
      </c>
      <c r="AG523">
        <f t="shared" ca="1" si="242"/>
        <v>1</v>
      </c>
      <c r="AH523">
        <f ca="1"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+99)&gt;=IFERROR(AE523,-1E+99)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>7.7117743695061094</v>
      </c>
      <c r="AI523">
        <f t="shared" ca="1" si="243"/>
        <v>640.08727436950608</v>
      </c>
      <c r="AJ523">
        <f t="shared" ca="1" si="244"/>
        <v>640.16644756690425</v>
      </c>
      <c r="AM523">
        <v>0</v>
      </c>
      <c r="AN523">
        <v>0</v>
      </c>
      <c r="AO523">
        <f t="shared" si="245"/>
        <v>0</v>
      </c>
      <c r="AP523">
        <f t="shared" si="254"/>
        <v>0</v>
      </c>
      <c r="AQ523">
        <f t="shared" ca="1" si="246"/>
        <v>0.14329364585455487</v>
      </c>
      <c r="AR523" t="str">
        <f t="shared" ca="1" si="247"/>
        <v>Subcritical</v>
      </c>
      <c r="AS523">
        <f t="shared" ca="1" si="248"/>
        <v>1.4401266625054112E-4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190</v>
      </c>
      <c r="I524">
        <v>2.7E-2</v>
      </c>
      <c r="J524">
        <f t="shared" si="249"/>
        <v>0.9989999999999668</v>
      </c>
      <c r="K524">
        <f t="shared" ca="1" si="250"/>
        <v>49.98</v>
      </c>
      <c r="L524">
        <f t="shared" ca="1" si="251"/>
        <v>1.301360869684927</v>
      </c>
      <c r="M524">
        <f t="shared" ca="1" si="224"/>
        <v>6.7670765223616209</v>
      </c>
      <c r="N524">
        <f t="shared" ca="1" si="225"/>
        <v>0.86727128666107323</v>
      </c>
      <c r="O524">
        <f t="shared" ca="1" si="226"/>
        <v>7.3857595425206792</v>
      </c>
      <c r="P524">
        <f t="shared" ca="1" si="227"/>
        <v>633.67636086968491</v>
      </c>
      <c r="Q524">
        <f t="shared" ca="1" si="228"/>
        <v>636.45665873002815</v>
      </c>
      <c r="R524">
        <f t="shared" ca="1" si="229"/>
        <v>1.4839965425134221E-2</v>
      </c>
      <c r="S524">
        <f t="shared" ca="1" si="230"/>
        <v>2.067101435725621</v>
      </c>
      <c r="T524">
        <f t="shared" ca="1" si="231"/>
        <v>42.032181045985091</v>
      </c>
      <c r="U524">
        <f t="shared" ca="1" si="252"/>
        <v>-1.445023886344643E-2</v>
      </c>
      <c r="V524">
        <f t="shared" ca="1" si="253"/>
        <v>0</v>
      </c>
      <c r="W524">
        <f t="shared" ca="1" si="232"/>
        <v>7.7121264418940534</v>
      </c>
      <c r="X524">
        <f t="shared" ca="1" si="233"/>
        <v>40.103057497849079</v>
      </c>
      <c r="Y524">
        <f t="shared" ca="1" si="234"/>
        <v>1.9444611023642207</v>
      </c>
      <c r="Z524">
        <f t="shared" ca="1" si="235"/>
        <v>1.2462890143146983</v>
      </c>
      <c r="AA524">
        <f t="shared" ca="1" si="236"/>
        <v>640.08712644189404</v>
      </c>
      <c r="AB524">
        <f t="shared" ca="1" si="237"/>
        <v>640.16629241066073</v>
      </c>
      <c r="AC524">
        <f t="shared" ca="1" si="238"/>
        <v>1.4399730765568078E-4</v>
      </c>
      <c r="AD524">
        <f t="shared" ca="1" si="239"/>
        <v>0.14328383354908986</v>
      </c>
      <c r="AE524">
        <f t="shared" ca="1" si="240"/>
        <v>160.98951985962282</v>
      </c>
      <c r="AF524">
        <f t="shared" ca="1" si="241"/>
        <v>-6.5569545313337585E-6</v>
      </c>
      <c r="AG524">
        <f t="shared" ca="1" si="242"/>
        <v>1</v>
      </c>
      <c r="AH524">
        <f ca="1"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+99)&gt;=IFERROR(AE524,-1E+99)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>7.7121264418940534</v>
      </c>
      <c r="AI524">
        <f t="shared" ca="1" si="243"/>
        <v>640.08712644189404</v>
      </c>
      <c r="AJ524">
        <f t="shared" ca="1" si="244"/>
        <v>640.16629241066073</v>
      </c>
      <c r="AM524">
        <v>0</v>
      </c>
      <c r="AN524">
        <v>0</v>
      </c>
      <c r="AO524">
        <f t="shared" si="245"/>
        <v>0</v>
      </c>
      <c r="AP524">
        <f t="shared" si="254"/>
        <v>0</v>
      </c>
      <c r="AQ524">
        <f t="shared" ca="1" si="246"/>
        <v>0.14328383354908986</v>
      </c>
      <c r="AR524" t="str">
        <f t="shared" ca="1" si="247"/>
        <v>Subcritical</v>
      </c>
      <c r="AS524">
        <f t="shared" ca="1" si="248"/>
        <v>1.4399730765568078E-4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190</v>
      </c>
      <c r="I525">
        <v>2.7E-2</v>
      </c>
      <c r="J525">
        <f t="shared" si="249"/>
        <v>1.0010000000000332</v>
      </c>
      <c r="K525">
        <f t="shared" ca="1" si="250"/>
        <v>49.98</v>
      </c>
      <c r="L525">
        <f t="shared" ca="1" si="251"/>
        <v>1.301360869684927</v>
      </c>
      <c r="M525">
        <f t="shared" ca="1" si="224"/>
        <v>6.7670765223616209</v>
      </c>
      <c r="N525">
        <f t="shared" ca="1" si="225"/>
        <v>0.86727128666107323</v>
      </c>
      <c r="O525">
        <f t="shared" ca="1" si="226"/>
        <v>7.3857595425206792</v>
      </c>
      <c r="P525">
        <f t="shared" ca="1" si="227"/>
        <v>633.67586086968493</v>
      </c>
      <c r="Q525">
        <f t="shared" ca="1" si="228"/>
        <v>636.45615873002816</v>
      </c>
      <c r="R525">
        <f t="shared" ca="1" si="229"/>
        <v>1.4839965425134221E-2</v>
      </c>
      <c r="S525">
        <f t="shared" ca="1" si="230"/>
        <v>2.067101435725621</v>
      </c>
      <c r="T525">
        <f t="shared" ca="1" si="231"/>
        <v>42.032181045985091</v>
      </c>
      <c r="U525">
        <f t="shared" ca="1" si="252"/>
        <v>-1.4479918794222613E-2</v>
      </c>
      <c r="V525">
        <f t="shared" ca="1" si="253"/>
        <v>0</v>
      </c>
      <c r="W525">
        <f t="shared" ca="1" si="232"/>
        <v>7.7124771557279184</v>
      </c>
      <c r="X525">
        <f t="shared" ca="1" si="233"/>
        <v>40.104881209785177</v>
      </c>
      <c r="Y525">
        <f t="shared" ca="1" si="234"/>
        <v>1.9444833963830646</v>
      </c>
      <c r="Z525">
        <f t="shared" ca="1" si="235"/>
        <v>1.2462323411097749</v>
      </c>
      <c r="AA525">
        <f t="shared" ca="1" si="236"/>
        <v>640.08697715572794</v>
      </c>
      <c r="AB525">
        <f t="shared" ca="1" si="237"/>
        <v>640.16613592474062</v>
      </c>
      <c r="AC525">
        <f t="shared" ca="1" si="238"/>
        <v>1.4398201072602889E-4</v>
      </c>
      <c r="AD525">
        <f t="shared" ca="1" si="239"/>
        <v>0.14327406022004865</v>
      </c>
      <c r="AE525">
        <f t="shared" ca="1" si="240"/>
        <v>161.00329613775432</v>
      </c>
      <c r="AF525">
        <f t="shared" ca="1" si="241"/>
        <v>-7.4011904871440493E-6</v>
      </c>
      <c r="AG525">
        <f t="shared" ca="1" si="242"/>
        <v>1</v>
      </c>
      <c r="AH525">
        <f ca="1"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+99)&gt;=IFERROR(AE525,-1E+99)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>7.7124771557279184</v>
      </c>
      <c r="AI525">
        <f t="shared" ca="1" si="243"/>
        <v>640.08697715572794</v>
      </c>
      <c r="AJ525">
        <f t="shared" ca="1" si="244"/>
        <v>640.16613592474062</v>
      </c>
      <c r="AM525">
        <v>0</v>
      </c>
      <c r="AN525">
        <v>0</v>
      </c>
      <c r="AO525">
        <f t="shared" si="245"/>
        <v>0</v>
      </c>
      <c r="AP525">
        <f t="shared" si="254"/>
        <v>0</v>
      </c>
      <c r="AQ525">
        <f t="shared" ca="1" si="246"/>
        <v>0.14327406022004865</v>
      </c>
      <c r="AR525" t="str">
        <f t="shared" ca="1" si="247"/>
        <v>Subcritical</v>
      </c>
      <c r="AS525">
        <f t="shared" ca="1" si="248"/>
        <v>1.4398201072602889E-4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190</v>
      </c>
      <c r="I526">
        <v>2.7E-2</v>
      </c>
      <c r="J526">
        <f t="shared" si="249"/>
        <v>0.9989999999999668</v>
      </c>
      <c r="K526">
        <f t="shared" ca="1" si="250"/>
        <v>49.98</v>
      </c>
      <c r="L526">
        <f t="shared" ca="1" si="251"/>
        <v>1.301360869684927</v>
      </c>
      <c r="M526">
        <f t="shared" ca="1" si="224"/>
        <v>6.7670765223616209</v>
      </c>
      <c r="N526">
        <f t="shared" ca="1" si="225"/>
        <v>0.86727128666107323</v>
      </c>
      <c r="O526">
        <f t="shared" ca="1" si="226"/>
        <v>7.3857595425206792</v>
      </c>
      <c r="P526">
        <f t="shared" ca="1" si="227"/>
        <v>633.67536086968494</v>
      </c>
      <c r="Q526">
        <f t="shared" ca="1" si="228"/>
        <v>636.45565873002818</v>
      </c>
      <c r="R526">
        <f t="shared" ca="1" si="229"/>
        <v>1.4839965425134221E-2</v>
      </c>
      <c r="S526">
        <f t="shared" ca="1" si="230"/>
        <v>2.067101435725621</v>
      </c>
      <c r="T526">
        <f t="shared" ca="1" si="231"/>
        <v>42.032181045985091</v>
      </c>
      <c r="U526">
        <f t="shared" ca="1" si="252"/>
        <v>-1.445023886344643E-2</v>
      </c>
      <c r="V526">
        <f t="shared" ca="1" si="253"/>
        <v>0</v>
      </c>
      <c r="W526">
        <f t="shared" ca="1" si="232"/>
        <v>7.7128273177673794</v>
      </c>
      <c r="X526">
        <f t="shared" ca="1" si="233"/>
        <v>40.106702052390375</v>
      </c>
      <c r="Y526">
        <f t="shared" ca="1" si="234"/>
        <v>1.9445056538129382</v>
      </c>
      <c r="Z526">
        <f t="shared" ca="1" si="235"/>
        <v>1.2461757622133174</v>
      </c>
      <c r="AA526">
        <f t="shared" ca="1" si="236"/>
        <v>640.08682731776742</v>
      </c>
      <c r="AB526">
        <f t="shared" ca="1" si="237"/>
        <v>640.1659788993336</v>
      </c>
      <c r="AC526">
        <f t="shared" ca="1" si="238"/>
        <v>1.4396674025342397E-4</v>
      </c>
      <c r="AD526">
        <f t="shared" ca="1" si="239"/>
        <v>0.1432643033762277</v>
      </c>
      <c r="AE526">
        <f t="shared" ca="1" si="240"/>
        <v>161.01705140531516</v>
      </c>
      <c r="AF526">
        <f t="shared" ca="1" si="241"/>
        <v>-7.6528685895027593E-6</v>
      </c>
      <c r="AG526">
        <f t="shared" ca="1" si="242"/>
        <v>1</v>
      </c>
      <c r="AH526">
        <f ca="1"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+99)&gt;=IFERROR(AE526,-1E+99)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>7.7128273177673794</v>
      </c>
      <c r="AI526">
        <f t="shared" ca="1" si="243"/>
        <v>640.08682731776742</v>
      </c>
      <c r="AJ526">
        <f t="shared" ca="1" si="244"/>
        <v>640.1659788993336</v>
      </c>
      <c r="AM526">
        <v>0</v>
      </c>
      <c r="AN526">
        <v>0</v>
      </c>
      <c r="AO526">
        <f t="shared" si="245"/>
        <v>0</v>
      </c>
      <c r="AP526">
        <f t="shared" si="254"/>
        <v>0</v>
      </c>
      <c r="AQ526">
        <f t="shared" ca="1" si="246"/>
        <v>0.1432643033762277</v>
      </c>
      <c r="AR526" t="str">
        <f t="shared" ca="1" si="247"/>
        <v>Subcritical</v>
      </c>
      <c r="AS526">
        <f t="shared" ca="1" si="248"/>
        <v>1.4396674025342397E-4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190</v>
      </c>
      <c r="I527">
        <v>7.8E-2</v>
      </c>
      <c r="J527">
        <f t="shared" si="249"/>
        <v>1</v>
      </c>
      <c r="K527">
        <f t="shared" ca="1" si="250"/>
        <v>49.98</v>
      </c>
      <c r="L527">
        <f t="shared" ca="1" si="251"/>
        <v>1.301360869684927</v>
      </c>
      <c r="M527">
        <f t="shared" ca="1" si="224"/>
        <v>6.7670765223616209</v>
      </c>
      <c r="N527">
        <f t="shared" ca="1" si="225"/>
        <v>0.86727128666107323</v>
      </c>
      <c r="O527">
        <f t="shared" ca="1" si="226"/>
        <v>7.3857595425206792</v>
      </c>
      <c r="P527">
        <f t="shared" ca="1" si="227"/>
        <v>633.67486086968495</v>
      </c>
      <c r="Q527">
        <f t="shared" ca="1" si="228"/>
        <v>636.45515873002819</v>
      </c>
      <c r="R527">
        <f t="shared" ca="1" si="229"/>
        <v>1.4839965425134221E-2</v>
      </c>
      <c r="S527">
        <f t="shared" ca="1" si="230"/>
        <v>2.067101435725621</v>
      </c>
      <c r="T527">
        <f t="shared" ca="1" si="231"/>
        <v>42.032181045985091</v>
      </c>
      <c r="U527">
        <f t="shared" ca="1" si="252"/>
        <v>-1.4701404146990171E-2</v>
      </c>
      <c r="V527">
        <f t="shared" ca="1" si="253"/>
        <v>0</v>
      </c>
      <c r="W527">
        <f t="shared" ca="1" si="232"/>
        <v>7.7131702683698213</v>
      </c>
      <c r="X527">
        <f t="shared" ca="1" si="233"/>
        <v>40.108485395523076</v>
      </c>
      <c r="Y527">
        <f t="shared" ca="1" si="234"/>
        <v>1.9445274513955508</v>
      </c>
      <c r="Z527">
        <f t="shared" ca="1" si="235"/>
        <v>1.2461203535144905</v>
      </c>
      <c r="AA527">
        <f t="shared" ca="1" si="236"/>
        <v>640.08667026836986</v>
      </c>
      <c r="AB527">
        <f t="shared" ca="1" si="237"/>
        <v>640.16581481146079</v>
      </c>
      <c r="AC527">
        <f t="shared" ca="1" si="238"/>
        <v>1.4395178658371691E-4</v>
      </c>
      <c r="AD527">
        <f t="shared" ca="1" si="239"/>
        <v>0.1432547485437867</v>
      </c>
      <c r="AE527">
        <f t="shared" ca="1" si="240"/>
        <v>161.03052403243876</v>
      </c>
      <c r="AF527">
        <f t="shared" ca="1" si="241"/>
        <v>-7.5577802363113733E-6</v>
      </c>
      <c r="AG527">
        <f t="shared" ca="1" si="242"/>
        <v>1</v>
      </c>
      <c r="AH527">
        <f ca="1"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+99)&gt;=IFERROR(AE527,-1E+99)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>7.7131702683698213</v>
      </c>
      <c r="AI527">
        <f t="shared" ca="1" si="243"/>
        <v>640.08667026836986</v>
      </c>
      <c r="AJ527">
        <f t="shared" ca="1" si="244"/>
        <v>640.16581481146079</v>
      </c>
      <c r="AM527">
        <v>0</v>
      </c>
      <c r="AN527">
        <v>0</v>
      </c>
      <c r="AO527">
        <f t="shared" si="245"/>
        <v>0</v>
      </c>
      <c r="AP527">
        <f t="shared" si="254"/>
        <v>0</v>
      </c>
      <c r="AQ527">
        <f t="shared" ca="1" si="246"/>
        <v>0.1432547485437867</v>
      </c>
      <c r="AR527" t="str">
        <f t="shared" ca="1" si="247"/>
        <v>Subcritical</v>
      </c>
      <c r="AS527">
        <f t="shared" ca="1" si="248"/>
        <v>1.4395178658371691E-4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190</v>
      </c>
      <c r="I528">
        <v>0.05</v>
      </c>
      <c r="J528">
        <f t="shared" si="249"/>
        <v>1</v>
      </c>
      <c r="K528">
        <f t="shared" ca="1" si="250"/>
        <v>49.98</v>
      </c>
      <c r="L528">
        <f t="shared" ca="1" si="251"/>
        <v>1.301360869684927</v>
      </c>
      <c r="M528">
        <f t="shared" ca="1" si="224"/>
        <v>6.7670765223616209</v>
      </c>
      <c r="N528">
        <f t="shared" ca="1" si="225"/>
        <v>0.86727128666107323</v>
      </c>
      <c r="O528">
        <f t="shared" ca="1" si="226"/>
        <v>7.3857595425206792</v>
      </c>
      <c r="P528">
        <f t="shared" ca="1" si="227"/>
        <v>633.67436086968496</v>
      </c>
      <c r="Q528">
        <f t="shared" ca="1" si="228"/>
        <v>636.4546587300282</v>
      </c>
      <c r="R528">
        <f t="shared" ca="1" si="229"/>
        <v>1.4839965425134221E-2</v>
      </c>
      <c r="S528">
        <f t="shared" ca="1" si="230"/>
        <v>2.067101435725621</v>
      </c>
      <c r="T528">
        <f t="shared" ca="1" si="231"/>
        <v>42.032181045985091</v>
      </c>
      <c r="U528">
        <f t="shared" ca="1" si="252"/>
        <v>-1.4571656913517472E-2</v>
      </c>
      <c r="V528">
        <f t="shared" ca="1" si="253"/>
        <v>0</v>
      </c>
      <c r="W528">
        <f t="shared" ca="1" si="232"/>
        <v>7.7135170784462259</v>
      </c>
      <c r="X528">
        <f t="shared" ca="1" si="233"/>
        <v>40.110288807920377</v>
      </c>
      <c r="Y528">
        <f t="shared" ca="1" si="234"/>
        <v>1.9445494928080904</v>
      </c>
      <c r="Z528">
        <f t="shared" ca="1" si="235"/>
        <v>1.2460643262715849</v>
      </c>
      <c r="AA528">
        <f t="shared" ca="1" si="236"/>
        <v>640.08651707844626</v>
      </c>
      <c r="AB528">
        <f t="shared" ca="1" si="237"/>
        <v>640.16565450480743</v>
      </c>
      <c r="AC528">
        <f t="shared" ca="1" si="238"/>
        <v>1.4393666695774259E-4</v>
      </c>
      <c r="AD528">
        <f t="shared" ca="1" si="239"/>
        <v>0.14324508726385429</v>
      </c>
      <c r="AE528">
        <f t="shared" ca="1" si="240"/>
        <v>161.04414892437833</v>
      </c>
      <c r="AF528">
        <f t="shared" ca="1" si="241"/>
        <v>-7.5311193086236017E-6</v>
      </c>
      <c r="AG528">
        <f t="shared" ca="1" si="242"/>
        <v>1</v>
      </c>
      <c r="AH528">
        <f ca="1"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+99)&gt;=IFERROR(AE528,-1E+99)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>7.7135170784462259</v>
      </c>
      <c r="AI528">
        <f t="shared" ca="1" si="243"/>
        <v>640.08651707844626</v>
      </c>
      <c r="AJ528">
        <f t="shared" ca="1" si="244"/>
        <v>640.16565450480743</v>
      </c>
      <c r="AM528">
        <v>0</v>
      </c>
      <c r="AN528">
        <v>0</v>
      </c>
      <c r="AO528">
        <f t="shared" si="245"/>
        <v>0</v>
      </c>
      <c r="AP528">
        <f t="shared" si="254"/>
        <v>0</v>
      </c>
      <c r="AQ528">
        <f t="shared" ca="1" si="246"/>
        <v>0.14324508726385429</v>
      </c>
      <c r="AR528" t="str">
        <f t="shared" ca="1" si="247"/>
        <v>Subcritical</v>
      </c>
      <c r="AS528">
        <f t="shared" ca="1" si="248"/>
        <v>1.4393666695774259E-4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190</v>
      </c>
      <c r="I529">
        <v>2.7E-2</v>
      </c>
      <c r="J529">
        <f t="shared" si="249"/>
        <v>1</v>
      </c>
      <c r="K529">
        <f t="shared" ca="1" si="250"/>
        <v>49.98</v>
      </c>
      <c r="L529">
        <f t="shared" ca="1" si="251"/>
        <v>1.301360869684927</v>
      </c>
      <c r="M529">
        <f t="shared" ca="1" si="224"/>
        <v>6.7670765223616209</v>
      </c>
      <c r="N529">
        <f t="shared" ca="1" si="225"/>
        <v>0.86727128666107323</v>
      </c>
      <c r="O529">
        <f t="shared" ca="1" si="226"/>
        <v>7.3857595425206792</v>
      </c>
      <c r="P529">
        <f t="shared" ca="1" si="227"/>
        <v>633.67386086968486</v>
      </c>
      <c r="Q529">
        <f t="shared" ca="1" si="228"/>
        <v>636.4541587300281</v>
      </c>
      <c r="R529">
        <f t="shared" ca="1" si="229"/>
        <v>1.4839965425134221E-2</v>
      </c>
      <c r="S529">
        <f t="shared" ca="1" si="230"/>
        <v>2.067101435725621</v>
      </c>
      <c r="T529">
        <f t="shared" ca="1" si="231"/>
        <v>42.032181045985091</v>
      </c>
      <c r="U529">
        <f t="shared" ca="1" si="252"/>
        <v>-1.4465078828720834E-2</v>
      </c>
      <c r="V529">
        <f t="shared" ca="1" si="253"/>
        <v>0</v>
      </c>
      <c r="W529">
        <f t="shared" ca="1" si="232"/>
        <v>7.7138670109686878</v>
      </c>
      <c r="X529">
        <f t="shared" ca="1" si="233"/>
        <v>40.112108457037181</v>
      </c>
      <c r="Y529">
        <f t="shared" ca="1" si="234"/>
        <v>1.944571731164382</v>
      </c>
      <c r="Z529">
        <f t="shared" ca="1" si="235"/>
        <v>1.246007799702975</v>
      </c>
      <c r="AA529">
        <f t="shared" ca="1" si="236"/>
        <v>640.08636701096862</v>
      </c>
      <c r="AB529">
        <f t="shared" ca="1" si="237"/>
        <v>640.16549725749871</v>
      </c>
      <c r="AC529">
        <f t="shared" ca="1" si="238"/>
        <v>1.4392141357733937E-4</v>
      </c>
      <c r="AD529">
        <f t="shared" ca="1" si="239"/>
        <v>0.14323534010082439</v>
      </c>
      <c r="AE529">
        <f t="shared" ca="1" si="240"/>
        <v>161.05789714566387</v>
      </c>
      <c r="AF529">
        <f t="shared" ca="1" si="241"/>
        <v>-7.2962434387591202E-6</v>
      </c>
      <c r="AG529">
        <f t="shared" ca="1" si="242"/>
        <v>1</v>
      </c>
      <c r="AH529">
        <f ca="1"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+99)&gt;=IFERROR(AE529,-1E+99)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>7.7138670109686878</v>
      </c>
      <c r="AI529">
        <f t="shared" ca="1" si="243"/>
        <v>640.08636701096862</v>
      </c>
      <c r="AJ529">
        <f t="shared" ca="1" si="244"/>
        <v>640.16549725749871</v>
      </c>
      <c r="AM529">
        <v>0</v>
      </c>
      <c r="AN529">
        <v>0</v>
      </c>
      <c r="AO529">
        <f t="shared" si="245"/>
        <v>0</v>
      </c>
      <c r="AP529">
        <f t="shared" si="254"/>
        <v>0</v>
      </c>
      <c r="AQ529">
        <f t="shared" ca="1" si="246"/>
        <v>0.14323534010082439</v>
      </c>
      <c r="AR529" t="str">
        <f t="shared" ca="1" si="247"/>
        <v>Subcritical</v>
      </c>
      <c r="AS529">
        <f t="shared" ca="1" si="248"/>
        <v>1.4392141357733937E-4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190</v>
      </c>
      <c r="I530">
        <v>2.7E-2</v>
      </c>
      <c r="J530">
        <f t="shared" si="249"/>
        <v>1</v>
      </c>
      <c r="K530">
        <f t="shared" ca="1" si="250"/>
        <v>49.98</v>
      </c>
      <c r="L530">
        <f t="shared" ca="1" si="251"/>
        <v>1.301360869684927</v>
      </c>
      <c r="M530">
        <f t="shared" ca="1" si="224"/>
        <v>6.7670765223616209</v>
      </c>
      <c r="N530">
        <f t="shared" ca="1" si="225"/>
        <v>0.86727128666107323</v>
      </c>
      <c r="O530">
        <f t="shared" ca="1" si="226"/>
        <v>7.3857595425206792</v>
      </c>
      <c r="P530">
        <f t="shared" ca="1" si="227"/>
        <v>633.67336086968487</v>
      </c>
      <c r="Q530">
        <f t="shared" ca="1" si="228"/>
        <v>636.45365873002811</v>
      </c>
      <c r="R530">
        <f t="shared" ca="1" si="229"/>
        <v>1.4839965425134221E-2</v>
      </c>
      <c r="S530">
        <f t="shared" ca="1" si="230"/>
        <v>2.067101435725621</v>
      </c>
      <c r="T530">
        <f t="shared" ca="1" si="231"/>
        <v>42.032181045985091</v>
      </c>
      <c r="U530">
        <f t="shared" ca="1" si="252"/>
        <v>-1.4465078828834521E-2</v>
      </c>
      <c r="V530">
        <f t="shared" ca="1" si="253"/>
        <v>0</v>
      </c>
      <c r="W530">
        <f t="shared" ca="1" si="232"/>
        <v>7.7142172076231192</v>
      </c>
      <c r="X530">
        <f t="shared" ca="1" si="233"/>
        <v>40.11392947964022</v>
      </c>
      <c r="Y530">
        <f t="shared" ca="1" si="234"/>
        <v>1.9445939847956892</v>
      </c>
      <c r="Z530">
        <f t="shared" ca="1" si="235"/>
        <v>1.2459512356017699</v>
      </c>
      <c r="AA530">
        <f t="shared" ca="1" si="236"/>
        <v>640.08621720762312</v>
      </c>
      <c r="AB530">
        <f t="shared" ca="1" si="237"/>
        <v>640.16534026988086</v>
      </c>
      <c r="AC530">
        <f t="shared" ca="1" si="238"/>
        <v>1.4390615106897584E-4</v>
      </c>
      <c r="AD530">
        <f t="shared" ca="1" si="239"/>
        <v>0.14322558668717206</v>
      </c>
      <c r="AE530">
        <f t="shared" ca="1" si="240"/>
        <v>161.07165640785374</v>
      </c>
      <c r="AF530">
        <f t="shared" ca="1" si="241"/>
        <v>-6.2180271243050811E-6</v>
      </c>
      <c r="AG530">
        <f t="shared" ca="1" si="242"/>
        <v>1</v>
      </c>
      <c r="AH530">
        <f ca="1"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+99)&gt;=IFERROR(AE530,-1E+99)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>7.7142172076231192</v>
      </c>
      <c r="AI530">
        <f t="shared" ca="1" si="243"/>
        <v>640.08621720762312</v>
      </c>
      <c r="AJ530">
        <f t="shared" ca="1" si="244"/>
        <v>640.16534026988086</v>
      </c>
      <c r="AM530">
        <v>0</v>
      </c>
      <c r="AN530">
        <v>0</v>
      </c>
      <c r="AO530">
        <f t="shared" si="245"/>
        <v>0</v>
      </c>
      <c r="AP530">
        <f t="shared" si="254"/>
        <v>0</v>
      </c>
      <c r="AQ530">
        <f t="shared" ca="1" si="246"/>
        <v>0.14322558668717206</v>
      </c>
      <c r="AR530" t="str">
        <f t="shared" ca="1" si="247"/>
        <v>Subcritical</v>
      </c>
      <c r="AS530">
        <f t="shared" ca="1" si="248"/>
        <v>1.4390615106897584E-4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190</v>
      </c>
      <c r="I531">
        <v>2.3E-2</v>
      </c>
      <c r="J531">
        <f t="shared" si="249"/>
        <v>1</v>
      </c>
      <c r="K531">
        <f t="shared" ca="1" si="250"/>
        <v>49.98</v>
      </c>
      <c r="L531">
        <f t="shared" ca="1" si="251"/>
        <v>1.301360869684927</v>
      </c>
      <c r="M531">
        <f t="shared" ca="1" si="224"/>
        <v>6.7670765223616209</v>
      </c>
      <c r="N531">
        <f t="shared" ca="1" si="225"/>
        <v>0.86727128666107323</v>
      </c>
      <c r="O531">
        <f t="shared" ca="1" si="226"/>
        <v>7.3857595425206792</v>
      </c>
      <c r="P531">
        <f t="shared" ca="1" si="227"/>
        <v>633.67286086968488</v>
      </c>
      <c r="Q531">
        <f t="shared" ca="1" si="228"/>
        <v>636.45315873002812</v>
      </c>
      <c r="R531">
        <f t="shared" ca="1" si="229"/>
        <v>1.4839965425134221E-2</v>
      </c>
      <c r="S531">
        <f t="shared" ca="1" si="230"/>
        <v>2.067101435725621</v>
      </c>
      <c r="T531">
        <f t="shared" ca="1" si="231"/>
        <v>42.032181045985091</v>
      </c>
      <c r="U531">
        <f t="shared" ca="1" si="252"/>
        <v>-1.4446543509848198E-2</v>
      </c>
      <c r="V531">
        <f t="shared" ca="1" si="253"/>
        <v>0</v>
      </c>
      <c r="W531">
        <f t="shared" ca="1" si="232"/>
        <v>7.7145690654316006</v>
      </c>
      <c r="X531">
        <f t="shared" ca="1" si="233"/>
        <v>40.115759140244322</v>
      </c>
      <c r="Y531">
        <f t="shared" ca="1" si="234"/>
        <v>1.9446163424649932</v>
      </c>
      <c r="Z531">
        <f t="shared" ca="1" si="235"/>
        <v>1.2458944083613221</v>
      </c>
      <c r="AA531">
        <f t="shared" ca="1" si="236"/>
        <v>640.08606906543162</v>
      </c>
      <c r="AB531">
        <f t="shared" ca="1" si="237"/>
        <v>640.16518491032389</v>
      </c>
      <c r="AC531">
        <f t="shared" ca="1" si="238"/>
        <v>1.4389081856589728E-4</v>
      </c>
      <c r="AD531">
        <f t="shared" ca="1" si="239"/>
        <v>0.14321578812305369</v>
      </c>
      <c r="AE531">
        <f t="shared" ca="1" si="240"/>
        <v>161.08548160556603</v>
      </c>
      <c r="AF531">
        <f t="shared" ca="1" si="241"/>
        <v>-4.5325107294047484E-6</v>
      </c>
      <c r="AG531">
        <f t="shared" ca="1" si="242"/>
        <v>1</v>
      </c>
      <c r="AH531">
        <f ca="1"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+99)&gt;=IFERROR(AE531,-1E+99)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>7.7145690654316006</v>
      </c>
      <c r="AI531">
        <f t="shared" ca="1" si="243"/>
        <v>640.08606906543162</v>
      </c>
      <c r="AJ531">
        <f t="shared" ca="1" si="244"/>
        <v>640.16518491032389</v>
      </c>
      <c r="AM531">
        <v>0</v>
      </c>
      <c r="AN531">
        <v>0</v>
      </c>
      <c r="AO531">
        <f t="shared" si="245"/>
        <v>0</v>
      </c>
      <c r="AP531">
        <f t="shared" si="254"/>
        <v>0</v>
      </c>
      <c r="AQ531">
        <f t="shared" ca="1" si="246"/>
        <v>0.14321578812305369</v>
      </c>
      <c r="AR531" t="str">
        <f t="shared" ca="1" si="247"/>
        <v>Subcritical</v>
      </c>
      <c r="AS531">
        <f t="shared" ca="1" si="248"/>
        <v>1.4389081856589728E-4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190</v>
      </c>
      <c r="I532">
        <v>2.3E-2</v>
      </c>
      <c r="J532">
        <f t="shared" si="249"/>
        <v>1.0010000000000332</v>
      </c>
      <c r="K532">
        <f t="shared" ca="1" si="250"/>
        <v>49.98</v>
      </c>
      <c r="L532">
        <f t="shared" ca="1" si="251"/>
        <v>1.301360869684927</v>
      </c>
      <c r="M532">
        <f t="shared" ca="1" si="224"/>
        <v>6.7670765223616209</v>
      </c>
      <c r="N532">
        <f t="shared" ca="1" si="225"/>
        <v>0.86727128666107323</v>
      </c>
      <c r="O532">
        <f t="shared" ca="1" si="226"/>
        <v>7.3857595425206792</v>
      </c>
      <c r="P532">
        <f t="shared" ca="1" si="227"/>
        <v>633.67236086968489</v>
      </c>
      <c r="Q532">
        <f t="shared" ca="1" si="228"/>
        <v>636.45265873002813</v>
      </c>
      <c r="R532">
        <f t="shared" ca="1" si="229"/>
        <v>1.4839965425134221E-2</v>
      </c>
      <c r="S532">
        <f t="shared" ca="1" si="230"/>
        <v>2.067101435725621</v>
      </c>
      <c r="T532">
        <f t="shared" ca="1" si="231"/>
        <v>42.032181045985091</v>
      </c>
      <c r="U532">
        <f t="shared" ca="1" si="252"/>
        <v>-1.4461383475236289E-2</v>
      </c>
      <c r="V532">
        <f t="shared" ca="1" si="253"/>
        <v>0</v>
      </c>
      <c r="W532">
        <f t="shared" ca="1" si="232"/>
        <v>7.7149225139448889</v>
      </c>
      <c r="X532">
        <f t="shared" ca="1" si="233"/>
        <v>40.117597072513426</v>
      </c>
      <c r="Y532">
        <f t="shared" ca="1" si="234"/>
        <v>1.9446387996748342</v>
      </c>
      <c r="Z532">
        <f t="shared" ca="1" si="235"/>
        <v>1.2458373294307747</v>
      </c>
      <c r="AA532">
        <f t="shared" ca="1" si="236"/>
        <v>640.08592251394487</v>
      </c>
      <c r="AB532">
        <f t="shared" ca="1" si="237"/>
        <v>640.16503110983695</v>
      </c>
      <c r="AC532">
        <f t="shared" ca="1" si="238"/>
        <v>1.4387541917087562E-4</v>
      </c>
      <c r="AD532">
        <f t="shared" ca="1" si="239"/>
        <v>0.1432059463856549</v>
      </c>
      <c r="AE532">
        <f t="shared" ca="1" si="240"/>
        <v>161.09936997999563</v>
      </c>
      <c r="AF532">
        <f t="shared" ca="1" si="241"/>
        <v>-3.4001980111497687E-6</v>
      </c>
      <c r="AG532">
        <f t="shared" ca="1" si="242"/>
        <v>1</v>
      </c>
      <c r="AH532">
        <f ca="1"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+99)&gt;=IFERROR(AE532,-1E+99)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>7.7149225139448889</v>
      </c>
      <c r="AI532">
        <f t="shared" ca="1" si="243"/>
        <v>640.08592251394487</v>
      </c>
      <c r="AJ532">
        <f t="shared" ca="1" si="244"/>
        <v>640.16503110983695</v>
      </c>
      <c r="AM532">
        <v>0</v>
      </c>
      <c r="AN532">
        <v>0</v>
      </c>
      <c r="AO532">
        <f t="shared" si="245"/>
        <v>0</v>
      </c>
      <c r="AP532">
        <f t="shared" si="254"/>
        <v>0</v>
      </c>
      <c r="AQ532">
        <f t="shared" ca="1" si="246"/>
        <v>0.1432059463856549</v>
      </c>
      <c r="AR532" t="str">
        <f t="shared" ca="1" si="247"/>
        <v>Subcritical</v>
      </c>
      <c r="AS532">
        <f t="shared" ca="1" si="248"/>
        <v>1.4387541917087562E-4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190</v>
      </c>
      <c r="I533">
        <v>0</v>
      </c>
      <c r="J533">
        <f t="shared" si="249"/>
        <v>0.9989999999999668</v>
      </c>
      <c r="K533">
        <f t="shared" ca="1" si="250"/>
        <v>49.98</v>
      </c>
      <c r="L533">
        <f t="shared" ca="1" si="251"/>
        <v>1.301360869684927</v>
      </c>
      <c r="M533">
        <f t="shared" ca="1" si="224"/>
        <v>6.7670765223616209</v>
      </c>
      <c r="N533">
        <f t="shared" ca="1" si="225"/>
        <v>0.86727128666107323</v>
      </c>
      <c r="O533">
        <f t="shared" ca="1" si="226"/>
        <v>7.3857595425206792</v>
      </c>
      <c r="P533">
        <f t="shared" ca="1" si="227"/>
        <v>633.67186086968491</v>
      </c>
      <c r="Q533">
        <f t="shared" ca="1" si="228"/>
        <v>636.45215873002815</v>
      </c>
      <c r="R533">
        <f t="shared" ca="1" si="229"/>
        <v>1.4839965425134221E-2</v>
      </c>
      <c r="S533">
        <f t="shared" ca="1" si="230"/>
        <v>2.067101435725621</v>
      </c>
      <c r="T533">
        <f t="shared" ca="1" si="231"/>
        <v>42.032181045985091</v>
      </c>
      <c r="U533">
        <f t="shared" ca="1" si="252"/>
        <v>-1.4325125459777155E-2</v>
      </c>
      <c r="V533">
        <f t="shared" ca="1" si="253"/>
        <v>0</v>
      </c>
      <c r="W533">
        <f t="shared" ca="1" si="232"/>
        <v>7.7152804937294626</v>
      </c>
      <c r="X533">
        <f t="shared" ca="1" si="233"/>
        <v>40.11945856739321</v>
      </c>
      <c r="Y533">
        <f t="shared" ca="1" si="234"/>
        <v>1.9446615432213092</v>
      </c>
      <c r="Z533">
        <f t="shared" ca="1" si="235"/>
        <v>1.2457795240691725</v>
      </c>
      <c r="AA533">
        <f t="shared" ca="1" si="236"/>
        <v>640.08578049372943</v>
      </c>
      <c r="AB533">
        <f t="shared" ca="1" si="237"/>
        <v>640.16488174870346</v>
      </c>
      <c r="AC533">
        <f t="shared" ca="1" si="238"/>
        <v>1.4385982482918659E-4</v>
      </c>
      <c r="AD533">
        <f t="shared" ca="1" si="239"/>
        <v>0.14319597962439123</v>
      </c>
      <c r="AE533">
        <f t="shared" ca="1" si="240"/>
        <v>161.11343709511502</v>
      </c>
      <c r="AF533">
        <f t="shared" ca="1" si="241"/>
        <v>-3.5498838997227722E-6</v>
      </c>
      <c r="AG533">
        <f t="shared" ca="1" si="242"/>
        <v>1</v>
      </c>
      <c r="AH533">
        <f ca="1"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+99)&gt;=IFERROR(AE533,-1E+99)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>7.7152804937294626</v>
      </c>
      <c r="AI533">
        <f t="shared" ca="1" si="243"/>
        <v>640.08578049372943</v>
      </c>
      <c r="AJ533">
        <f t="shared" ca="1" si="244"/>
        <v>640.16488174870346</v>
      </c>
      <c r="AM533">
        <v>0</v>
      </c>
      <c r="AN533">
        <v>0</v>
      </c>
      <c r="AO533">
        <f t="shared" si="245"/>
        <v>0</v>
      </c>
      <c r="AP533">
        <f t="shared" si="254"/>
        <v>0</v>
      </c>
      <c r="AQ533">
        <f t="shared" ca="1" si="246"/>
        <v>0.14319597962439123</v>
      </c>
      <c r="AR533" t="str">
        <f t="shared" ca="1" si="247"/>
        <v>Subcritical</v>
      </c>
      <c r="AS533">
        <f t="shared" ca="1" si="248"/>
        <v>1.4385982482918659E-4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190</v>
      </c>
      <c r="I534">
        <v>2.7E-2</v>
      </c>
      <c r="J534">
        <f t="shared" si="249"/>
        <v>1</v>
      </c>
      <c r="K534">
        <f t="shared" ca="1" si="250"/>
        <v>49.98</v>
      </c>
      <c r="L534">
        <f t="shared" ca="1" si="251"/>
        <v>1.301360869684927</v>
      </c>
      <c r="M534">
        <f t="shared" ref="M534:M597" ca="1" si="255">((F534)+(G534)*(L534))*(L534)</f>
        <v>6.7670765223616209</v>
      </c>
      <c r="N534">
        <f t="shared" ref="N534:N597" ca="1" si="256">(((F534)+(G534)*(L534))*(L534))/MAX((F534)+2*(L534)*SQRT(1+(G534)^2),0.000001)</f>
        <v>0.86727128666107323</v>
      </c>
      <c r="O534">
        <f t="shared" ref="O534:O597" ca="1" si="257">ABS(K534)/MAX(((F534)+(G534)*(L534))*(L534),0.000001)</f>
        <v>7.3857595425206792</v>
      </c>
      <c r="P534">
        <f t="shared" ref="P534:P597" ca="1" si="258">E534+L534</f>
        <v>633.67136086968492</v>
      </c>
      <c r="Q534">
        <f t="shared" ref="Q534:Q597" ca="1" si="259">P534+((ABS(K534)/MAX(((F534)+(G534)*(L534))*(L534),0.000001))^2)/(2*$I$5)</f>
        <v>636.45165873002816</v>
      </c>
      <c r="R534">
        <f t="shared" ref="R534:R597" ca="1" si="260">((ABS(K534)*$D$6)/(MAX(((F534)+(G534)*(L534))*(L534),0.000001)*MAX(((((F534)+(G534)*(L534))*(L534))/MAX((F534)+2*(L534)*SQRT(1+(G534)^2),0.000001))^(2/3),0.000001)))^2</f>
        <v>1.4839965425134221E-2</v>
      </c>
      <c r="S534">
        <f t="shared" ref="S534:S597" ca="1" si="261">ABS(ABS(K534)/MAX(((F534)+(G534)*(L534))*(L534),0.000001))/SQRT($I$5*MAX((((F534)+(G534)*(L534))*(L534))/MAX((F534)+2*(G534)*(L534),0.000001),0.000001))</f>
        <v>2.067101435725621</v>
      </c>
      <c r="T534">
        <f t="shared" ref="T534:T597" ca="1" si="262">((F534)*(L534)^2)/2+(G534)*(L534)^3/3+(ABS(K534)^2)/($I$5*MAX(((F534)+(G534)*(L534))*(L534),0.000001))</f>
        <v>42.032181045985091</v>
      </c>
      <c r="U534">
        <f t="shared" ca="1" si="252"/>
        <v>-1.4465078828834521E-2</v>
      </c>
      <c r="V534">
        <f t="shared" ca="1" si="253"/>
        <v>0</v>
      </c>
      <c r="W534">
        <f t="shared" ref="W534:W597" ca="1" si="263"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>7.7156345707244718</v>
      </c>
      <c r="X534">
        <f t="shared" ref="X534:X597" ca="1" si="264">((F534)+(G534)*(W534))*(W534)</f>
        <v>40.121299767767255</v>
      </c>
      <c r="Y534">
        <f t="shared" ref="Y534:Y597" ca="1" si="265">(((F534)+(G534)*(W534))*(W534))/MAX((F534)+2*(W534)*SQRT(1+(G534)^2),0.000001)</f>
        <v>1.9446840372588692</v>
      </c>
      <c r="Z534">
        <f t="shared" ref="Z534:Z597" ca="1" si="266">ABS(K534)/MAX(((F534)+(G534)*(W534))*(W534),0.000001)</f>
        <v>1.2457223541933466</v>
      </c>
      <c r="AA534">
        <f t="shared" ref="AA534:AA597" ca="1" si="267">E534+W534</f>
        <v>640.08563457072444</v>
      </c>
      <c r="AB534">
        <f t="shared" ref="AB534:AB597" ca="1" si="268">AA534+((ABS(K534)/MAX(((F534)+(G534)*(W534))*(W534),0.000001))^2)/(2*$I$5)</f>
        <v>640.16472856581811</v>
      </c>
      <c r="AC534">
        <f t="shared" ref="AC534:AC597" ca="1" si="269">((ABS(K534)*$D$6)/(MAX(((F534)+(G534)*(W534))*(W534),0.000001)*MAX(((((F534)+(G534)*(W534))*(W534))/MAX((F534)+2*(W534)*SQRT(1+(G534)^2),0.000001))^(2/3),0.000001)))^2</f>
        <v>1.4384440295200893E-4</v>
      </c>
      <c r="AD534">
        <f t="shared" ref="AD534:AD597" ca="1" si="270">ABS(ABS(K534)/MAX(((F534)+(G534)*(W534))*(W534),0.000001))/SQRT($I$5*MAX((((F534)+(G534)*(W534))*(W534))/MAX((F534)+2*(G534)*(W534),0.000001),0.000001))</f>
        <v>0.14318612266058625</v>
      </c>
      <c r="AE534">
        <f t="shared" ref="AE534:AE597" ca="1" si="271">((F534)*(W534)^2)/2+(G534)*(W534)^3/3+(ABS(K534)^2)/($I$5*MAX(((F534)+(G534)*(W534))*(W534),0.000001))</f>
        <v>161.12735152925603</v>
      </c>
      <c r="AF534">
        <f t="shared" ref="AF534:AF597" ca="1" si="272">IF($D$20=0,0,IFERROR(AB535+(((AC534+AC535)/2)*J535)+(IF(Z534&gt;Z535,$D$8*((Z534^2-Z535^2)/(2*$I$5)),$D$9*((Z535^2-Z534^2)/(2*$I$5)))+($D$10*(ABS(I535)/90)*(MAX(Z534^2,Z535^2)/(2*$I$5))))-AB534,0))</f>
        <v>-4.405923277772672E-6</v>
      </c>
      <c r="AG534">
        <f t="shared" ref="AG534:AG597" ca="1" si="273">IF($D$20=0,1,IFERROR(IF(ROUND(AD534,3)=1,1,IF(AND(ABS(AF534)&lt;$D$19,AD534&lt;1),1,0)),0))</f>
        <v>1</v>
      </c>
      <c r="AH534">
        <f ca="1"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+99)&gt;=IFERROR(AE534,-1E+99)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>7.7156345707244718</v>
      </c>
      <c r="AI534">
        <f t="shared" ref="AI534:AI597" ca="1" si="274">E534+AH534</f>
        <v>640.08563457072444</v>
      </c>
      <c r="AJ534">
        <f t="shared" ref="AJ534:AJ597" ca="1" si="275">AI534+((ABS(K534)/MAX(((F534)+(G534)*(AH534))*(AH534),0.000001))^2)/(2*$I$5)</f>
        <v>640.16472856581811</v>
      </c>
      <c r="AM534">
        <v>0</v>
      </c>
      <c r="AN534">
        <v>0</v>
      </c>
      <c r="AO534">
        <f t="shared" ref="AO534:AO597" si="276">AM534+AN534</f>
        <v>0</v>
      </c>
      <c r="AP534">
        <f t="shared" si="254"/>
        <v>0</v>
      </c>
      <c r="AQ534">
        <f t="shared" ref="AQ534:AQ597" ca="1" si="277">ABS(ABS(K534)/MAX(((F534)+(G534)*(AH534))*(AH534),0.000001))/SQRT($I$5*MAX((((F534)+(G534)*(AH534))*(AH534))/MAX((F534)+2*(G534)*(AH534),0.000001),0.000001))</f>
        <v>0.14318612266058625</v>
      </c>
      <c r="AR534" t="str">
        <f t="shared" ref="AR534:AR597" ca="1" si="278">IF(AQ534&lt;1,"Subcritical","Supercritical")</f>
        <v>Subcritical</v>
      </c>
      <c r="AS534">
        <f t="shared" ref="AS534:AS597" ca="1" si="279">((ABS(K534)*$D$6)/(MAX(((F534)+(G534)*(AH534))*(AH534),0.000001)*MAX(((((F534)+(G534)*(AH534))*(AH534))/MAX((F534)+2*(AH534)*SQRT(1+(G534)^2),0.000001))^(2/3),0.000001)))^2</f>
        <v>1.4384440295200893E-4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190</v>
      </c>
      <c r="I535">
        <v>7.8E-2</v>
      </c>
      <c r="J535">
        <f t="shared" ref="J535:J598" si="280">B535-B534</f>
        <v>1</v>
      </c>
      <c r="K535">
        <f t="shared" ref="K535:K598" ca="1" si="281">MAX(0,K534-AO534)</f>
        <v>49.98</v>
      </c>
      <c r="L535">
        <f t="shared" ref="L535:L598" ca="1" si="282"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>1.301360869684927</v>
      </c>
      <c r="M535">
        <f t="shared" ca="1" si="255"/>
        <v>6.7670765223616209</v>
      </c>
      <c r="N535">
        <f t="shared" ca="1" si="256"/>
        <v>0.86727128666107323</v>
      </c>
      <c r="O535">
        <f t="shared" ca="1" si="257"/>
        <v>7.3857595425206792</v>
      </c>
      <c r="P535">
        <f t="shared" ca="1" si="258"/>
        <v>633.67086086968493</v>
      </c>
      <c r="Q535">
        <f t="shared" ca="1" si="259"/>
        <v>636.45115873002817</v>
      </c>
      <c r="R535">
        <f t="shared" ca="1" si="260"/>
        <v>1.4839965425134221E-2</v>
      </c>
      <c r="S535">
        <f t="shared" ca="1" si="261"/>
        <v>2.067101435725621</v>
      </c>
      <c r="T535">
        <f t="shared" ca="1" si="262"/>
        <v>42.032181045985091</v>
      </c>
      <c r="U535">
        <f t="shared" ref="U535:U598" ca="1" si="283">IF($D$20=0,0,IFERROR(Q534-(((R534+R535)/2)*J535)-(IF(O534&gt;O535,$D$8*((O534^2-O535^2)/(2*$I$5)),$D$9*((O535^2-O534^2)/(2*$I$5)))+($D$10*(ABS(I535)/90)*(MAX(O534^2,O535^2)/(2*$I$5))))-Q535,0))</f>
        <v>-1.4701404146990171E-2</v>
      </c>
      <c r="V535">
        <f t="shared" ref="V535:V598" ca="1" si="284">IF($D$20=0,1,IFERROR(IF(ROUND(S535,3)=1,1,IF(AND(ABS(U535)&lt;$D$19,S535&gt;1),1,0)),0))</f>
        <v>0</v>
      </c>
      <c r="W535">
        <f t="shared" ca="1" si="263"/>
        <v>7.7159809673396573</v>
      </c>
      <c r="X535">
        <f t="shared" ca="1" si="264"/>
        <v>40.123101030166218</v>
      </c>
      <c r="Y535">
        <f t="shared" ca="1" si="265"/>
        <v>1.9447060418779247</v>
      </c>
      <c r="Z535">
        <f t="shared" ca="1" si="266"/>
        <v>1.2456664294821815</v>
      </c>
      <c r="AA535">
        <f t="shared" ca="1" si="267"/>
        <v>640.08548096733966</v>
      </c>
      <c r="AB535">
        <f t="shared" ca="1" si="268"/>
        <v>640.16456786099604</v>
      </c>
      <c r="AC535">
        <f t="shared" ca="1" si="269"/>
        <v>1.438293179531877E-4</v>
      </c>
      <c r="AD535">
        <f t="shared" ca="1" si="270"/>
        <v>0.14317648060111873</v>
      </c>
      <c r="AE535">
        <f t="shared" ca="1" si="271"/>
        <v>161.14096479838116</v>
      </c>
      <c r="AF535">
        <f t="shared" ca="1" si="272"/>
        <v>-5.014128987568256E-6</v>
      </c>
      <c r="AG535">
        <f t="shared" ca="1" si="273"/>
        <v>1</v>
      </c>
      <c r="AH535">
        <f ca="1"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+99)&gt;=IFERROR(AE535,-1E+99)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>7.7159809673396573</v>
      </c>
      <c r="AI535">
        <f t="shared" ca="1" si="274"/>
        <v>640.08548096733966</v>
      </c>
      <c r="AJ535">
        <f t="shared" ca="1" si="275"/>
        <v>640.16456786099604</v>
      </c>
      <c r="AM535">
        <v>0</v>
      </c>
      <c r="AN535">
        <v>0</v>
      </c>
      <c r="AO535">
        <f t="shared" si="276"/>
        <v>0</v>
      </c>
      <c r="AP535">
        <f t="shared" ref="AP535:AP598" si="285">AP534+AO535</f>
        <v>0</v>
      </c>
      <c r="AQ535">
        <f t="shared" ca="1" si="277"/>
        <v>0.14317648060111873</v>
      </c>
      <c r="AR535" t="str">
        <f t="shared" ca="1" si="278"/>
        <v>Subcritical</v>
      </c>
      <c r="AS535">
        <f t="shared" ca="1" si="279"/>
        <v>1.438293179531877E-4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190</v>
      </c>
      <c r="I536">
        <v>7.8E-2</v>
      </c>
      <c r="J536">
        <f t="shared" si="280"/>
        <v>1</v>
      </c>
      <c r="K536">
        <f t="shared" ca="1" si="281"/>
        <v>49.98</v>
      </c>
      <c r="L536">
        <f t="shared" ca="1" si="282"/>
        <v>1.301360869684927</v>
      </c>
      <c r="M536">
        <f t="shared" ca="1" si="255"/>
        <v>6.7670765223616209</v>
      </c>
      <c r="N536">
        <f t="shared" ca="1" si="256"/>
        <v>0.86727128666107323</v>
      </c>
      <c r="O536">
        <f t="shared" ca="1" si="257"/>
        <v>7.3857595425206792</v>
      </c>
      <c r="P536">
        <f t="shared" ca="1" si="258"/>
        <v>633.67036086968494</v>
      </c>
      <c r="Q536">
        <f t="shared" ca="1" si="259"/>
        <v>636.45065873002818</v>
      </c>
      <c r="R536">
        <f t="shared" ca="1" si="260"/>
        <v>1.4839965425134221E-2</v>
      </c>
      <c r="S536">
        <f t="shared" ca="1" si="261"/>
        <v>2.067101435725621</v>
      </c>
      <c r="T536">
        <f t="shared" ca="1" si="262"/>
        <v>42.032181045985091</v>
      </c>
      <c r="U536">
        <f t="shared" ca="1" si="283"/>
        <v>-1.4701404146990171E-2</v>
      </c>
      <c r="V536">
        <f t="shared" ca="1" si="284"/>
        <v>0</v>
      </c>
      <c r="W536">
        <f t="shared" ca="1" si="263"/>
        <v>7.7163267589879183</v>
      </c>
      <c r="X536">
        <f t="shared" ca="1" si="264"/>
        <v>40.124899146737178</v>
      </c>
      <c r="Y536">
        <f t="shared" ca="1" si="265"/>
        <v>1.944728006592999</v>
      </c>
      <c r="Z536">
        <f t="shared" ca="1" si="266"/>
        <v>1.2456106074490707</v>
      </c>
      <c r="AA536">
        <f t="shared" ca="1" si="267"/>
        <v>640.085326758988</v>
      </c>
      <c r="AB536">
        <f t="shared" ca="1" si="268"/>
        <v>640.16440656456336</v>
      </c>
      <c r="AC536">
        <f t="shared" ca="1" si="269"/>
        <v>1.438142616254833E-4</v>
      </c>
      <c r="AD536">
        <f t="shared" ca="1" si="270"/>
        <v>0.1431668564603655</v>
      </c>
      <c r="AE536">
        <f t="shared" ca="1" si="271"/>
        <v>161.15455494034401</v>
      </c>
      <c r="AF536">
        <f t="shared" ca="1" si="272"/>
        <v>-5.3630544698535232E-6</v>
      </c>
      <c r="AG536">
        <f t="shared" ca="1" si="273"/>
        <v>1</v>
      </c>
      <c r="AH536">
        <f ca="1"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+99)&gt;=IFERROR(AE536,-1E+99)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>7.7163267589879183</v>
      </c>
      <c r="AI536">
        <f t="shared" ca="1" si="274"/>
        <v>640.085326758988</v>
      </c>
      <c r="AJ536">
        <f t="shared" ca="1" si="275"/>
        <v>640.16440656456336</v>
      </c>
      <c r="AM536">
        <v>0</v>
      </c>
      <c r="AN536">
        <v>0</v>
      </c>
      <c r="AO536">
        <f t="shared" si="276"/>
        <v>0</v>
      </c>
      <c r="AP536">
        <f t="shared" si="285"/>
        <v>0</v>
      </c>
      <c r="AQ536">
        <f t="shared" ca="1" si="277"/>
        <v>0.1431668564603655</v>
      </c>
      <c r="AR536" t="str">
        <f t="shared" ca="1" si="278"/>
        <v>Subcritical</v>
      </c>
      <c r="AS536">
        <f t="shared" ca="1" si="279"/>
        <v>1.438142616254833E-4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190</v>
      </c>
      <c r="I537">
        <v>2.7E-2</v>
      </c>
      <c r="J537">
        <f t="shared" si="280"/>
        <v>1.0010000000000332</v>
      </c>
      <c r="K537">
        <f t="shared" ca="1" si="281"/>
        <v>49.98</v>
      </c>
      <c r="L537">
        <f t="shared" ca="1" si="282"/>
        <v>1.301360869684927</v>
      </c>
      <c r="M537">
        <f t="shared" ca="1" si="255"/>
        <v>6.7670765223616209</v>
      </c>
      <c r="N537">
        <f t="shared" ca="1" si="256"/>
        <v>0.86727128666107323</v>
      </c>
      <c r="O537">
        <f t="shared" ca="1" si="257"/>
        <v>7.3857595425206792</v>
      </c>
      <c r="P537">
        <f t="shared" ca="1" si="258"/>
        <v>633.66986086968495</v>
      </c>
      <c r="Q537">
        <f t="shared" ca="1" si="259"/>
        <v>636.45015873002819</v>
      </c>
      <c r="R537">
        <f t="shared" ca="1" si="260"/>
        <v>1.4839965425134221E-2</v>
      </c>
      <c r="S537">
        <f t="shared" ca="1" si="261"/>
        <v>2.067101435725621</v>
      </c>
      <c r="T537">
        <f t="shared" ca="1" si="262"/>
        <v>42.032181045985091</v>
      </c>
      <c r="U537">
        <f t="shared" ca="1" si="283"/>
        <v>-1.4479918794222613E-2</v>
      </c>
      <c r="V537">
        <f t="shared" ca="1" si="284"/>
        <v>0</v>
      </c>
      <c r="W537">
        <f t="shared" ca="1" si="263"/>
        <v>7.7166788790678753</v>
      </c>
      <c r="X537">
        <f t="shared" ca="1" si="264"/>
        <v>40.12673017115295</v>
      </c>
      <c r="Y537">
        <f t="shared" ca="1" si="265"/>
        <v>1.9447503717775136</v>
      </c>
      <c r="Z537">
        <f t="shared" ca="1" si="266"/>
        <v>1.2455537689420442</v>
      </c>
      <c r="AA537">
        <f t="shared" ca="1" si="267"/>
        <v>640.08517887906794</v>
      </c>
      <c r="AB537">
        <f t="shared" ca="1" si="268"/>
        <v>640.16425146782058</v>
      </c>
      <c r="AC537">
        <f t="shared" ca="1" si="269"/>
        <v>1.437989321350964E-4</v>
      </c>
      <c r="AD537">
        <f t="shared" ca="1" si="270"/>
        <v>0.14315705729339695</v>
      </c>
      <c r="AE537">
        <f t="shared" ca="1" si="271"/>
        <v>161.16839446451493</v>
      </c>
      <c r="AF537">
        <f t="shared" ca="1" si="272"/>
        <v>-6.0621539432759164E-6</v>
      </c>
      <c r="AG537">
        <f t="shared" ca="1" si="273"/>
        <v>1</v>
      </c>
      <c r="AH537">
        <f ca="1"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+99)&gt;=IFERROR(AE537,-1E+99)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>7.7166788790678753</v>
      </c>
      <c r="AI537">
        <f t="shared" ca="1" si="274"/>
        <v>640.08517887906794</v>
      </c>
      <c r="AJ537">
        <f t="shared" ca="1" si="275"/>
        <v>640.16425146782058</v>
      </c>
      <c r="AM537">
        <v>0</v>
      </c>
      <c r="AN537">
        <v>0</v>
      </c>
      <c r="AO537">
        <f t="shared" si="276"/>
        <v>0</v>
      </c>
      <c r="AP537">
        <f t="shared" si="285"/>
        <v>0</v>
      </c>
      <c r="AQ537">
        <f t="shared" ca="1" si="277"/>
        <v>0.14315705729339695</v>
      </c>
      <c r="AR537" t="str">
        <f t="shared" ca="1" si="278"/>
        <v>Subcritical</v>
      </c>
      <c r="AS537">
        <f t="shared" ca="1" si="279"/>
        <v>1.437989321350964E-4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190</v>
      </c>
      <c r="I538">
        <v>0</v>
      </c>
      <c r="J538">
        <f t="shared" si="280"/>
        <v>0.9989999999999668</v>
      </c>
      <c r="K538">
        <f t="shared" ca="1" si="281"/>
        <v>49.98</v>
      </c>
      <c r="L538">
        <f t="shared" ca="1" si="282"/>
        <v>1.301360869684927</v>
      </c>
      <c r="M538">
        <f t="shared" ca="1" si="255"/>
        <v>6.7670765223616209</v>
      </c>
      <c r="N538">
        <f t="shared" ca="1" si="256"/>
        <v>0.86727128666107323</v>
      </c>
      <c r="O538">
        <f t="shared" ca="1" si="257"/>
        <v>7.3857595425206792</v>
      </c>
      <c r="P538">
        <f t="shared" ca="1" si="258"/>
        <v>633.66936086968497</v>
      </c>
      <c r="Q538">
        <f t="shared" ca="1" si="259"/>
        <v>636.4496587300282</v>
      </c>
      <c r="R538">
        <f t="shared" ca="1" si="260"/>
        <v>1.4839965425134221E-2</v>
      </c>
      <c r="S538">
        <f t="shared" ca="1" si="261"/>
        <v>2.067101435725621</v>
      </c>
      <c r="T538">
        <f t="shared" ca="1" si="262"/>
        <v>42.032181045985091</v>
      </c>
      <c r="U538">
        <f t="shared" ca="1" si="283"/>
        <v>-1.4325125459777155E-2</v>
      </c>
      <c r="V538">
        <f t="shared" ca="1" si="284"/>
        <v>0</v>
      </c>
      <c r="W538">
        <f t="shared" ca="1" si="263"/>
        <v>7.7170341961995721</v>
      </c>
      <c r="X538">
        <f t="shared" ca="1" si="264"/>
        <v>40.128577820237773</v>
      </c>
      <c r="Y538">
        <f t="shared" ca="1" si="265"/>
        <v>1.9447729384777901</v>
      </c>
      <c r="Z538">
        <f t="shared" ca="1" si="266"/>
        <v>1.2454964196312466</v>
      </c>
      <c r="AA538">
        <f t="shared" ca="1" si="267"/>
        <v>640.08503419619967</v>
      </c>
      <c r="AB538">
        <f t="shared" ca="1" si="268"/>
        <v>640.16409950360605</v>
      </c>
      <c r="AC538">
        <f t="shared" ca="1" si="269"/>
        <v>1.4378346590310741E-4</v>
      </c>
      <c r="AD538">
        <f t="shared" ca="1" si="270"/>
        <v>0.14314717028858953</v>
      </c>
      <c r="AE538">
        <f t="shared" ca="1" si="271"/>
        <v>161.18236032409558</v>
      </c>
      <c r="AF538">
        <f t="shared" ca="1" si="272"/>
        <v>-7.1349315931001911E-6</v>
      </c>
      <c r="AG538">
        <f t="shared" ca="1" si="273"/>
        <v>1</v>
      </c>
      <c r="AH538">
        <f ca="1"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+99)&gt;=IFERROR(AE538,-1E+99)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>7.7170341961995721</v>
      </c>
      <c r="AI538">
        <f t="shared" ca="1" si="274"/>
        <v>640.08503419619967</v>
      </c>
      <c r="AJ538">
        <f t="shared" ca="1" si="275"/>
        <v>640.16409950360605</v>
      </c>
      <c r="AM538">
        <v>0</v>
      </c>
      <c r="AN538">
        <v>0</v>
      </c>
      <c r="AO538">
        <f t="shared" si="276"/>
        <v>0</v>
      </c>
      <c r="AP538">
        <f t="shared" si="285"/>
        <v>0</v>
      </c>
      <c r="AQ538">
        <f t="shared" ca="1" si="277"/>
        <v>0.14314717028858953</v>
      </c>
      <c r="AR538" t="str">
        <f t="shared" ca="1" si="278"/>
        <v>Subcritical</v>
      </c>
      <c r="AS538">
        <f t="shared" ca="1" si="279"/>
        <v>1.4378346590310741E-4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190</v>
      </c>
      <c r="I539">
        <v>2.7E-2</v>
      </c>
      <c r="J539">
        <f t="shared" si="280"/>
        <v>1</v>
      </c>
      <c r="K539">
        <f t="shared" ca="1" si="281"/>
        <v>49.98</v>
      </c>
      <c r="L539">
        <f t="shared" ca="1" si="282"/>
        <v>1.301360869684927</v>
      </c>
      <c r="M539">
        <f t="shared" ca="1" si="255"/>
        <v>6.7670765223616209</v>
      </c>
      <c r="N539">
        <f t="shared" ca="1" si="256"/>
        <v>0.86727128666107323</v>
      </c>
      <c r="O539">
        <f t="shared" ca="1" si="257"/>
        <v>7.3857595425206792</v>
      </c>
      <c r="P539">
        <f t="shared" ca="1" si="258"/>
        <v>633.66886086968486</v>
      </c>
      <c r="Q539">
        <f t="shared" ca="1" si="259"/>
        <v>636.4491587300281</v>
      </c>
      <c r="R539">
        <f t="shared" ca="1" si="260"/>
        <v>1.4839965425134221E-2</v>
      </c>
      <c r="S539">
        <f t="shared" ca="1" si="261"/>
        <v>2.067101435725621</v>
      </c>
      <c r="T539">
        <f t="shared" ca="1" si="262"/>
        <v>42.032181045985091</v>
      </c>
      <c r="U539">
        <f t="shared" ca="1" si="283"/>
        <v>-1.4465078828720834E-2</v>
      </c>
      <c r="V539">
        <f t="shared" ca="1" si="284"/>
        <v>0</v>
      </c>
      <c r="W539">
        <f t="shared" ca="1" si="263"/>
        <v>7.71738467644417</v>
      </c>
      <c r="X539">
        <f t="shared" ca="1" si="264"/>
        <v>40.130400317509682</v>
      </c>
      <c r="Y539">
        <f t="shared" ca="1" si="265"/>
        <v>1.9447951964576939</v>
      </c>
      <c r="Z539">
        <f t="shared" ca="1" si="266"/>
        <v>1.2454398561828635</v>
      </c>
      <c r="AA539">
        <f t="shared" ca="1" si="267"/>
        <v>640.08488467644418</v>
      </c>
      <c r="AB539">
        <f t="shared" ca="1" si="268"/>
        <v>640.16394280260977</v>
      </c>
      <c r="AC539">
        <f t="shared" ca="1" si="269"/>
        <v>1.4376821261318453E-4</v>
      </c>
      <c r="AD539">
        <f t="shared" ca="1" si="270"/>
        <v>0.14313741898920329</v>
      </c>
      <c r="AE539">
        <f t="shared" ca="1" si="271"/>
        <v>161.19613673771403</v>
      </c>
      <c r="AF539">
        <f t="shared" ca="1" si="272"/>
        <v>-7.9057512039071298E-6</v>
      </c>
      <c r="AG539">
        <f t="shared" ca="1" si="273"/>
        <v>1</v>
      </c>
      <c r="AH539">
        <f ca="1"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+99)&gt;=IFERROR(AE539,-1E+99)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>7.71738467644417</v>
      </c>
      <c r="AI539">
        <f t="shared" ca="1" si="274"/>
        <v>640.08488467644418</v>
      </c>
      <c r="AJ539">
        <f t="shared" ca="1" si="275"/>
        <v>640.16394280260977</v>
      </c>
      <c r="AM539">
        <v>0</v>
      </c>
      <c r="AN539">
        <v>0</v>
      </c>
      <c r="AO539">
        <f t="shared" si="276"/>
        <v>0</v>
      </c>
      <c r="AP539">
        <f t="shared" si="285"/>
        <v>0</v>
      </c>
      <c r="AQ539">
        <f t="shared" ca="1" si="277"/>
        <v>0.14313741898920329</v>
      </c>
      <c r="AR539" t="str">
        <f t="shared" ca="1" si="278"/>
        <v>Subcritical</v>
      </c>
      <c r="AS539">
        <f t="shared" ca="1" si="279"/>
        <v>1.4376821261318453E-4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190</v>
      </c>
      <c r="I540">
        <v>7.8E-2</v>
      </c>
      <c r="J540">
        <f t="shared" si="280"/>
        <v>1</v>
      </c>
      <c r="K540">
        <f t="shared" ca="1" si="281"/>
        <v>49.98</v>
      </c>
      <c r="L540">
        <f t="shared" ca="1" si="282"/>
        <v>1.301360869684927</v>
      </c>
      <c r="M540">
        <f t="shared" ca="1" si="255"/>
        <v>6.7670765223616209</v>
      </c>
      <c r="N540">
        <f t="shared" ca="1" si="256"/>
        <v>0.86727128666107323</v>
      </c>
      <c r="O540">
        <f t="shared" ca="1" si="257"/>
        <v>7.3857595425206792</v>
      </c>
      <c r="P540">
        <f t="shared" ca="1" si="258"/>
        <v>633.66836086968488</v>
      </c>
      <c r="Q540">
        <f t="shared" ca="1" si="259"/>
        <v>636.44865873002811</v>
      </c>
      <c r="R540">
        <f t="shared" ca="1" si="260"/>
        <v>1.4839965425134221E-2</v>
      </c>
      <c r="S540">
        <f t="shared" ca="1" si="261"/>
        <v>2.067101435725621</v>
      </c>
      <c r="T540">
        <f t="shared" ca="1" si="262"/>
        <v>42.032181045985091</v>
      </c>
      <c r="U540">
        <f t="shared" ca="1" si="283"/>
        <v>-1.4701404146990171E-2</v>
      </c>
      <c r="V540">
        <f t="shared" ca="1" si="284"/>
        <v>0</v>
      </c>
      <c r="W540">
        <f t="shared" ca="1" si="263"/>
        <v>7.7177275711387701</v>
      </c>
      <c r="X540">
        <f t="shared" ca="1" si="264"/>
        <v>40.132183369921606</v>
      </c>
      <c r="Y540">
        <f t="shared" ca="1" si="265"/>
        <v>1.9448169712379897</v>
      </c>
      <c r="Z540">
        <f t="shared" ca="1" si="266"/>
        <v>1.2453845219260899</v>
      </c>
      <c r="AA540">
        <f t="shared" ca="1" si="267"/>
        <v>640.08472757113873</v>
      </c>
      <c r="AB540">
        <f t="shared" ca="1" si="268"/>
        <v>640.16377867243602</v>
      </c>
      <c r="AC540">
        <f t="shared" ca="1" si="269"/>
        <v>1.4375329176321037E-4</v>
      </c>
      <c r="AD540">
        <f t="shared" ca="1" si="270"/>
        <v>0.14312787981152073</v>
      </c>
      <c r="AE540">
        <f t="shared" ca="1" si="271"/>
        <v>161.20961562773559</v>
      </c>
      <c r="AF540">
        <f t="shared" ca="1" si="272"/>
        <v>-7.9769159810894052E-6</v>
      </c>
      <c r="AG540">
        <f t="shared" ca="1" si="273"/>
        <v>1</v>
      </c>
      <c r="AH540">
        <f ca="1"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+99)&gt;=IFERROR(AE540,-1E+99)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>7.7177275711387701</v>
      </c>
      <c r="AI540">
        <f t="shared" ca="1" si="274"/>
        <v>640.08472757113873</v>
      </c>
      <c r="AJ540">
        <f t="shared" ca="1" si="275"/>
        <v>640.16377867243602</v>
      </c>
      <c r="AM540">
        <v>0</v>
      </c>
      <c r="AN540">
        <v>0</v>
      </c>
      <c r="AO540">
        <f t="shared" si="276"/>
        <v>0</v>
      </c>
      <c r="AP540">
        <f t="shared" si="285"/>
        <v>0</v>
      </c>
      <c r="AQ540">
        <f t="shared" ca="1" si="277"/>
        <v>0.14312787981152073</v>
      </c>
      <c r="AR540" t="str">
        <f t="shared" ca="1" si="278"/>
        <v>Subcritical</v>
      </c>
      <c r="AS540">
        <f t="shared" ca="1" si="279"/>
        <v>1.4375329176321037E-4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190</v>
      </c>
      <c r="I541">
        <v>7.8E-2</v>
      </c>
      <c r="J541">
        <f t="shared" si="280"/>
        <v>1</v>
      </c>
      <c r="K541">
        <f t="shared" ca="1" si="281"/>
        <v>49.98</v>
      </c>
      <c r="L541">
        <f t="shared" ca="1" si="282"/>
        <v>1.301360869684927</v>
      </c>
      <c r="M541">
        <f t="shared" ca="1" si="255"/>
        <v>6.7670765223616209</v>
      </c>
      <c r="N541">
        <f t="shared" ca="1" si="256"/>
        <v>0.86727128666107323</v>
      </c>
      <c r="O541">
        <f t="shared" ca="1" si="257"/>
        <v>7.3857595425206792</v>
      </c>
      <c r="P541">
        <f t="shared" ca="1" si="258"/>
        <v>633.66786086968489</v>
      </c>
      <c r="Q541">
        <f t="shared" ca="1" si="259"/>
        <v>636.44815873002813</v>
      </c>
      <c r="R541">
        <f t="shared" ca="1" si="260"/>
        <v>1.4839965425134221E-2</v>
      </c>
      <c r="S541">
        <f t="shared" ca="1" si="261"/>
        <v>2.067101435725621</v>
      </c>
      <c r="T541">
        <f t="shared" ca="1" si="262"/>
        <v>42.032181045985091</v>
      </c>
      <c r="U541">
        <f t="shared" ca="1" si="283"/>
        <v>-1.4701404146990171E-2</v>
      </c>
      <c r="V541">
        <f t="shared" ca="1" si="284"/>
        <v>0</v>
      </c>
      <c r="W541">
        <f t="shared" ca="1" si="263"/>
        <v>7.7180704121377559</v>
      </c>
      <c r="X541">
        <f t="shared" ca="1" si="264"/>
        <v>40.133966143116332</v>
      </c>
      <c r="Y541">
        <f t="shared" ca="1" si="265"/>
        <v>1.944838741161544</v>
      </c>
      <c r="Z541">
        <f t="shared" ca="1" si="266"/>
        <v>1.2453292012499599</v>
      </c>
      <c r="AA541">
        <f t="shared" ca="1" si="267"/>
        <v>640.08457041213774</v>
      </c>
      <c r="AB541">
        <f t="shared" ca="1" si="268"/>
        <v>640.16361449060287</v>
      </c>
      <c r="AC541">
        <f t="shared" ca="1" si="269"/>
        <v>1.4373837553189405E-4</v>
      </c>
      <c r="AD541">
        <f t="shared" ca="1" si="270"/>
        <v>0.1431183431868705</v>
      </c>
      <c r="AE541">
        <f t="shared" ca="1" si="271"/>
        <v>161.2230930433291</v>
      </c>
      <c r="AF541">
        <f t="shared" ca="1" si="272"/>
        <v>-7.6662706760544097E-6</v>
      </c>
      <c r="AG541">
        <f t="shared" ca="1" si="273"/>
        <v>1</v>
      </c>
      <c r="AH541">
        <f ca="1"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+99)&gt;=IFERROR(AE541,-1E+99)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>7.7180704121377559</v>
      </c>
      <c r="AI541">
        <f t="shared" ca="1" si="274"/>
        <v>640.08457041213774</v>
      </c>
      <c r="AJ541">
        <f t="shared" ca="1" si="275"/>
        <v>640.16361449060287</v>
      </c>
      <c r="AM541">
        <v>0</v>
      </c>
      <c r="AN541">
        <v>0</v>
      </c>
      <c r="AO541">
        <f t="shared" si="276"/>
        <v>0</v>
      </c>
      <c r="AP541">
        <f t="shared" si="285"/>
        <v>0</v>
      </c>
      <c r="AQ541">
        <f t="shared" ca="1" si="277"/>
        <v>0.1431183431868705</v>
      </c>
      <c r="AR541" t="str">
        <f t="shared" ca="1" si="278"/>
        <v>Subcritical</v>
      </c>
      <c r="AS541">
        <f t="shared" ca="1" si="279"/>
        <v>1.4373837553189405E-4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190</v>
      </c>
      <c r="I542">
        <v>2.7E-2</v>
      </c>
      <c r="J542">
        <f t="shared" si="280"/>
        <v>1.0010000000000332</v>
      </c>
      <c r="K542">
        <f t="shared" ca="1" si="281"/>
        <v>49.98</v>
      </c>
      <c r="L542">
        <f t="shared" ca="1" si="282"/>
        <v>1.301360869684927</v>
      </c>
      <c r="M542">
        <f t="shared" ca="1" si="255"/>
        <v>6.7670765223616209</v>
      </c>
      <c r="N542">
        <f t="shared" ca="1" si="256"/>
        <v>0.86727128666107323</v>
      </c>
      <c r="O542">
        <f t="shared" ca="1" si="257"/>
        <v>7.3857595425206792</v>
      </c>
      <c r="P542">
        <f t="shared" ca="1" si="258"/>
        <v>633.6673608696849</v>
      </c>
      <c r="Q542">
        <f t="shared" ca="1" si="259"/>
        <v>636.44765873002814</v>
      </c>
      <c r="R542">
        <f t="shared" ca="1" si="260"/>
        <v>1.4839965425134221E-2</v>
      </c>
      <c r="S542">
        <f t="shared" ca="1" si="261"/>
        <v>2.067101435725621</v>
      </c>
      <c r="T542">
        <f t="shared" ca="1" si="262"/>
        <v>42.032181045985091</v>
      </c>
      <c r="U542">
        <f t="shared" ca="1" si="283"/>
        <v>-1.4479918794222613E-2</v>
      </c>
      <c r="V542">
        <f t="shared" ca="1" si="284"/>
        <v>0</v>
      </c>
      <c r="W542">
        <f t="shared" ca="1" si="263"/>
        <v>7.7184202575044978</v>
      </c>
      <c r="X542">
        <f t="shared" ca="1" si="264"/>
        <v>40.135785339023393</v>
      </c>
      <c r="Y542">
        <f t="shared" ca="1" si="265"/>
        <v>1.9448609543613513</v>
      </c>
      <c r="Z542">
        <f t="shared" ca="1" si="266"/>
        <v>1.2452727554182235</v>
      </c>
      <c r="AA542">
        <f t="shared" ca="1" si="267"/>
        <v>640.08442025750446</v>
      </c>
      <c r="AB542">
        <f t="shared" ca="1" si="268"/>
        <v>640.16345717062302</v>
      </c>
      <c r="AC542">
        <f t="shared" ca="1" si="269"/>
        <v>1.4372315690836245E-4</v>
      </c>
      <c r="AD542">
        <f t="shared" ca="1" si="270"/>
        <v>0.1431086128171398</v>
      </c>
      <c r="AE542">
        <f t="shared" ca="1" si="271"/>
        <v>161.23684646335926</v>
      </c>
      <c r="AF542">
        <f t="shared" ca="1" si="272"/>
        <v>-7.3647205454108189E-6</v>
      </c>
      <c r="AG542">
        <f t="shared" ca="1" si="273"/>
        <v>1</v>
      </c>
      <c r="AH542">
        <f ca="1"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+99)&gt;=IFERROR(AE542,-1E+99)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>7.7184202575044978</v>
      </c>
      <c r="AI542">
        <f t="shared" ca="1" si="274"/>
        <v>640.08442025750446</v>
      </c>
      <c r="AJ542">
        <f t="shared" ca="1" si="275"/>
        <v>640.16345717062302</v>
      </c>
      <c r="AM542">
        <v>0</v>
      </c>
      <c r="AN542">
        <v>0</v>
      </c>
      <c r="AO542">
        <f t="shared" si="276"/>
        <v>0</v>
      </c>
      <c r="AP542">
        <f t="shared" si="285"/>
        <v>0</v>
      </c>
      <c r="AQ542">
        <f t="shared" ca="1" si="277"/>
        <v>0.1431086128171398</v>
      </c>
      <c r="AR542" t="str">
        <f t="shared" ca="1" si="278"/>
        <v>Subcritical</v>
      </c>
      <c r="AS542">
        <f t="shared" ca="1" si="279"/>
        <v>1.4372315690836245E-4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190</v>
      </c>
      <c r="I543">
        <v>0</v>
      </c>
      <c r="J543">
        <f t="shared" si="280"/>
        <v>0.9989999999999668</v>
      </c>
      <c r="K543">
        <f t="shared" ca="1" si="281"/>
        <v>49.98</v>
      </c>
      <c r="L543">
        <f t="shared" ca="1" si="282"/>
        <v>1.301360869684927</v>
      </c>
      <c r="M543">
        <f t="shared" ca="1" si="255"/>
        <v>6.7670765223616209</v>
      </c>
      <c r="N543">
        <f t="shared" ca="1" si="256"/>
        <v>0.86727128666107323</v>
      </c>
      <c r="O543">
        <f t="shared" ca="1" si="257"/>
        <v>7.3857595425206792</v>
      </c>
      <c r="P543">
        <f t="shared" ca="1" si="258"/>
        <v>633.66686086968491</v>
      </c>
      <c r="Q543">
        <f t="shared" ca="1" si="259"/>
        <v>636.44715873002815</v>
      </c>
      <c r="R543">
        <f t="shared" ca="1" si="260"/>
        <v>1.4839965425134221E-2</v>
      </c>
      <c r="S543">
        <f t="shared" ca="1" si="261"/>
        <v>2.067101435725621</v>
      </c>
      <c r="T543">
        <f t="shared" ca="1" si="262"/>
        <v>42.032181045985091</v>
      </c>
      <c r="U543">
        <f t="shared" ca="1" si="283"/>
        <v>-1.4325125459777155E-2</v>
      </c>
      <c r="V543">
        <f t="shared" ca="1" si="284"/>
        <v>0</v>
      </c>
      <c r="W543">
        <f t="shared" ca="1" si="263"/>
        <v>7.718774327622751</v>
      </c>
      <c r="X543">
        <f t="shared" ca="1" si="264"/>
        <v>40.137626503638309</v>
      </c>
      <c r="Y543">
        <f t="shared" ca="1" si="265"/>
        <v>1.9448834342753405</v>
      </c>
      <c r="Z543">
        <f t="shared" ca="1" si="266"/>
        <v>1.2452156331533335</v>
      </c>
      <c r="AA543">
        <f t="shared" ca="1" si="267"/>
        <v>640.08427432762278</v>
      </c>
      <c r="AB543">
        <f t="shared" ca="1" si="268"/>
        <v>640.1633039898577</v>
      </c>
      <c r="AC543">
        <f t="shared" ca="1" si="269"/>
        <v>1.4370775692228459E-4</v>
      </c>
      <c r="AD543">
        <f t="shared" ca="1" si="270"/>
        <v>0.14309876606552591</v>
      </c>
      <c r="AE543">
        <f t="shared" ca="1" si="271"/>
        <v>161.2507666449861</v>
      </c>
      <c r="AF543">
        <f t="shared" ca="1" si="272"/>
        <v>-6.999309789534891E-6</v>
      </c>
      <c r="AG543">
        <f t="shared" ca="1" si="273"/>
        <v>1</v>
      </c>
      <c r="AH543">
        <f ca="1"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+99)&gt;=IFERROR(AE543,-1E+99)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>7.718774327622751</v>
      </c>
      <c r="AI543">
        <f t="shared" ca="1" si="274"/>
        <v>640.08427432762278</v>
      </c>
      <c r="AJ543">
        <f t="shared" ca="1" si="275"/>
        <v>640.1633039898577</v>
      </c>
      <c r="AM543">
        <v>0</v>
      </c>
      <c r="AN543">
        <v>0</v>
      </c>
      <c r="AO543">
        <f t="shared" si="276"/>
        <v>0</v>
      </c>
      <c r="AP543">
        <f t="shared" si="285"/>
        <v>0</v>
      </c>
      <c r="AQ543">
        <f t="shared" ca="1" si="277"/>
        <v>0.14309876606552591</v>
      </c>
      <c r="AR543" t="str">
        <f t="shared" ca="1" si="278"/>
        <v>Subcritical</v>
      </c>
      <c r="AS543">
        <f t="shared" ca="1" si="279"/>
        <v>1.4370775692228459E-4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190</v>
      </c>
      <c r="I544">
        <v>2.3E-2</v>
      </c>
      <c r="J544">
        <f t="shared" si="280"/>
        <v>1</v>
      </c>
      <c r="K544">
        <f t="shared" ca="1" si="281"/>
        <v>49.98</v>
      </c>
      <c r="L544">
        <f t="shared" ca="1" si="282"/>
        <v>1.301360869684927</v>
      </c>
      <c r="M544">
        <f t="shared" ca="1" si="255"/>
        <v>6.7670765223616209</v>
      </c>
      <c r="N544">
        <f t="shared" ca="1" si="256"/>
        <v>0.86727128666107323</v>
      </c>
      <c r="O544">
        <f t="shared" ca="1" si="257"/>
        <v>7.3857595425206792</v>
      </c>
      <c r="P544">
        <f t="shared" ca="1" si="258"/>
        <v>633.66636086968492</v>
      </c>
      <c r="Q544">
        <f t="shared" ca="1" si="259"/>
        <v>636.44665873002816</v>
      </c>
      <c r="R544">
        <f t="shared" ca="1" si="260"/>
        <v>1.4839965425134221E-2</v>
      </c>
      <c r="S544">
        <f t="shared" ca="1" si="261"/>
        <v>2.067101435725621</v>
      </c>
      <c r="T544">
        <f t="shared" ca="1" si="262"/>
        <v>42.032181045985091</v>
      </c>
      <c r="U544">
        <f t="shared" ca="1" si="283"/>
        <v>-1.4446543509848198E-2</v>
      </c>
      <c r="V544">
        <f t="shared" ca="1" si="284"/>
        <v>0</v>
      </c>
      <c r="W544">
        <f t="shared" ca="1" si="263"/>
        <v>7.7191255691684031</v>
      </c>
      <c r="X544">
        <f t="shared" ca="1" si="264"/>
        <v>40.139452959675694</v>
      </c>
      <c r="Y544">
        <f t="shared" ca="1" si="265"/>
        <v>1.9449057330790118</v>
      </c>
      <c r="Z544">
        <f t="shared" ca="1" si="266"/>
        <v>1.245158972400799</v>
      </c>
      <c r="AA544">
        <f t="shared" ca="1" si="267"/>
        <v>640.08412556916846</v>
      </c>
      <c r="AB544">
        <f t="shared" ca="1" si="268"/>
        <v>640.16314803943101</v>
      </c>
      <c r="AC544">
        <f t="shared" ca="1" si="269"/>
        <v>1.4369248236594014E-4</v>
      </c>
      <c r="AD544">
        <f t="shared" ca="1" si="270"/>
        <v>0.1430889990926574</v>
      </c>
      <c r="AE544">
        <f t="shared" ca="1" si="271"/>
        <v>161.26457629245033</v>
      </c>
      <c r="AF544">
        <f t="shared" ca="1" si="272"/>
        <v>-6.4828088852664223E-6</v>
      </c>
      <c r="AG544">
        <f t="shared" ca="1" si="273"/>
        <v>1</v>
      </c>
      <c r="AH544">
        <f ca="1"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+99)&gt;=IFERROR(AE544,-1E+99)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>7.7191255691684031</v>
      </c>
      <c r="AI544">
        <f t="shared" ca="1" si="274"/>
        <v>640.08412556916846</v>
      </c>
      <c r="AJ544">
        <f t="shared" ca="1" si="275"/>
        <v>640.16314803943101</v>
      </c>
      <c r="AM544">
        <v>0</v>
      </c>
      <c r="AN544">
        <v>0</v>
      </c>
      <c r="AO544">
        <f t="shared" si="276"/>
        <v>0</v>
      </c>
      <c r="AP544">
        <f t="shared" si="285"/>
        <v>0</v>
      </c>
      <c r="AQ544">
        <f t="shared" ca="1" si="277"/>
        <v>0.1430889990926574</v>
      </c>
      <c r="AR544" t="str">
        <f t="shared" ca="1" si="278"/>
        <v>Subcritical</v>
      </c>
      <c r="AS544">
        <f t="shared" ca="1" si="279"/>
        <v>1.4369248236594014E-4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190</v>
      </c>
      <c r="I545">
        <v>2.3E-2</v>
      </c>
      <c r="J545">
        <f t="shared" si="280"/>
        <v>1.0010000000000332</v>
      </c>
      <c r="K545">
        <f t="shared" ca="1" si="281"/>
        <v>49.98</v>
      </c>
      <c r="L545">
        <f t="shared" ca="1" si="282"/>
        <v>1.301360869684927</v>
      </c>
      <c r="M545">
        <f t="shared" ca="1" si="255"/>
        <v>6.7670765223616209</v>
      </c>
      <c r="N545">
        <f t="shared" ca="1" si="256"/>
        <v>0.86727128666107323</v>
      </c>
      <c r="O545">
        <f t="shared" ca="1" si="257"/>
        <v>7.3857595425206792</v>
      </c>
      <c r="P545">
        <f t="shared" ca="1" si="258"/>
        <v>633.66586086968493</v>
      </c>
      <c r="Q545">
        <f t="shared" ca="1" si="259"/>
        <v>636.44615873002817</v>
      </c>
      <c r="R545">
        <f t="shared" ca="1" si="260"/>
        <v>1.4839965425134221E-2</v>
      </c>
      <c r="S545">
        <f t="shared" ca="1" si="261"/>
        <v>2.067101435725621</v>
      </c>
      <c r="T545">
        <f t="shared" ca="1" si="262"/>
        <v>42.032181045985091</v>
      </c>
      <c r="U545">
        <f t="shared" ca="1" si="283"/>
        <v>-1.4461383475236289E-2</v>
      </c>
      <c r="V545">
        <f t="shared" ca="1" si="284"/>
        <v>0</v>
      </c>
      <c r="W545">
        <f t="shared" ca="1" si="263"/>
        <v>7.7194772079252818</v>
      </c>
      <c r="X545">
        <f t="shared" ca="1" si="264"/>
        <v>40.141281481211465</v>
      </c>
      <c r="Y545">
        <f t="shared" ca="1" si="265"/>
        <v>1.9449280555793689</v>
      </c>
      <c r="Z545">
        <f t="shared" ca="1" si="266"/>
        <v>1.2451022527368401</v>
      </c>
      <c r="AA545">
        <f t="shared" ca="1" si="267"/>
        <v>640.08397720792527</v>
      </c>
      <c r="AB545">
        <f t="shared" ca="1" si="268"/>
        <v>640.16299247906545</v>
      </c>
      <c r="AC545">
        <f t="shared" ca="1" si="269"/>
        <v>1.4367719293318355E-4</v>
      </c>
      <c r="AD545">
        <f t="shared" ca="1" si="270"/>
        <v>0.14307922218741989</v>
      </c>
      <c r="AE545">
        <f t="shared" ca="1" si="271"/>
        <v>161.27840222586707</v>
      </c>
      <c r="AF545">
        <f t="shared" ca="1" si="272"/>
        <v>-6.0967348645135644E-6</v>
      </c>
      <c r="AG545">
        <f t="shared" ca="1" si="273"/>
        <v>1</v>
      </c>
      <c r="AH545">
        <f ca="1"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+99)&gt;=IFERROR(AE545,-1E+99)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>7.7194772079252818</v>
      </c>
      <c r="AI545">
        <f t="shared" ca="1" si="274"/>
        <v>640.08397720792527</v>
      </c>
      <c r="AJ545">
        <f t="shared" ca="1" si="275"/>
        <v>640.16299247906545</v>
      </c>
      <c r="AM545">
        <v>0</v>
      </c>
      <c r="AN545">
        <v>0</v>
      </c>
      <c r="AO545">
        <f t="shared" si="276"/>
        <v>0</v>
      </c>
      <c r="AP545">
        <f t="shared" si="285"/>
        <v>0</v>
      </c>
      <c r="AQ545">
        <f t="shared" ca="1" si="277"/>
        <v>0.14307922218741989</v>
      </c>
      <c r="AR545" t="str">
        <f t="shared" ca="1" si="278"/>
        <v>Subcritical</v>
      </c>
      <c r="AS545">
        <f t="shared" ca="1" si="279"/>
        <v>1.4367719293318355E-4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190</v>
      </c>
      <c r="I546">
        <v>2.7E-2</v>
      </c>
      <c r="J546">
        <f t="shared" si="280"/>
        <v>0.9989999999999668</v>
      </c>
      <c r="K546">
        <f t="shared" ca="1" si="281"/>
        <v>49.98</v>
      </c>
      <c r="L546">
        <f t="shared" ca="1" si="282"/>
        <v>1.301360869684927</v>
      </c>
      <c r="M546">
        <f t="shared" ca="1" si="255"/>
        <v>6.7670765223616209</v>
      </c>
      <c r="N546">
        <f t="shared" ca="1" si="256"/>
        <v>0.86727128666107323</v>
      </c>
      <c r="O546">
        <f t="shared" ca="1" si="257"/>
        <v>7.3857595425206792</v>
      </c>
      <c r="P546">
        <f t="shared" ca="1" si="258"/>
        <v>633.66536086968495</v>
      </c>
      <c r="Q546">
        <f t="shared" ca="1" si="259"/>
        <v>636.44565873002819</v>
      </c>
      <c r="R546">
        <f t="shared" ca="1" si="260"/>
        <v>1.4839965425134221E-2</v>
      </c>
      <c r="S546">
        <f t="shared" ca="1" si="261"/>
        <v>2.067101435725621</v>
      </c>
      <c r="T546">
        <f t="shared" ca="1" si="262"/>
        <v>42.032181045985091</v>
      </c>
      <c r="U546">
        <f t="shared" ca="1" si="283"/>
        <v>-1.445023886344643E-2</v>
      </c>
      <c r="V546">
        <f t="shared" ca="1" si="284"/>
        <v>0</v>
      </c>
      <c r="W546">
        <f t="shared" ca="1" si="263"/>
        <v>7.7198290116660644</v>
      </c>
      <c r="X546">
        <f t="shared" ca="1" si="264"/>
        <v>40.143110860663533</v>
      </c>
      <c r="Y546">
        <f t="shared" ca="1" si="265"/>
        <v>1.9449503870308171</v>
      </c>
      <c r="Z546">
        <f t="shared" ca="1" si="266"/>
        <v>1.2450455116316281</v>
      </c>
      <c r="AA546">
        <f t="shared" ca="1" si="267"/>
        <v>640.08382901166613</v>
      </c>
      <c r="AB546">
        <f t="shared" ca="1" si="268"/>
        <v>640.16283708129072</v>
      </c>
      <c r="AC546">
        <f t="shared" ca="1" si="269"/>
        <v>1.4366189872663338E-4</v>
      </c>
      <c r="AD546">
        <f t="shared" ca="1" si="270"/>
        <v>0.14306944180911532</v>
      </c>
      <c r="AE546">
        <f t="shared" ca="1" si="271"/>
        <v>161.29223531599101</v>
      </c>
      <c r="AF546">
        <f t="shared" ca="1" si="272"/>
        <v>-5.9855378822248895E-6</v>
      </c>
      <c r="AG546">
        <f t="shared" ca="1" si="273"/>
        <v>1</v>
      </c>
      <c r="AH546">
        <f ca="1"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+99)&gt;=IFERROR(AE546,-1E+99)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>7.7198290116660644</v>
      </c>
      <c r="AI546">
        <f t="shared" ca="1" si="274"/>
        <v>640.08382901166613</v>
      </c>
      <c r="AJ546">
        <f t="shared" ca="1" si="275"/>
        <v>640.16283708129072</v>
      </c>
      <c r="AM546">
        <v>0</v>
      </c>
      <c r="AN546">
        <v>0</v>
      </c>
      <c r="AO546">
        <f t="shared" si="276"/>
        <v>0</v>
      </c>
      <c r="AP546">
        <f t="shared" si="285"/>
        <v>0</v>
      </c>
      <c r="AQ546">
        <f t="shared" ca="1" si="277"/>
        <v>0.14306944180911532</v>
      </c>
      <c r="AR546" t="str">
        <f t="shared" ca="1" si="278"/>
        <v>Subcritical</v>
      </c>
      <c r="AS546">
        <f t="shared" ca="1" si="279"/>
        <v>1.4366189872663338E-4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190</v>
      </c>
      <c r="I547">
        <v>2.7E-2</v>
      </c>
      <c r="J547">
        <f t="shared" si="280"/>
        <v>1.0010000000000332</v>
      </c>
      <c r="K547">
        <f t="shared" ca="1" si="281"/>
        <v>49.98</v>
      </c>
      <c r="L547">
        <f t="shared" ca="1" si="282"/>
        <v>1.301360869684927</v>
      </c>
      <c r="M547">
        <f t="shared" ca="1" si="255"/>
        <v>6.7670765223616209</v>
      </c>
      <c r="N547">
        <f t="shared" ca="1" si="256"/>
        <v>0.86727128666107323</v>
      </c>
      <c r="O547">
        <f t="shared" ca="1" si="257"/>
        <v>7.3857595425206792</v>
      </c>
      <c r="P547">
        <f t="shared" ca="1" si="258"/>
        <v>633.66486086968496</v>
      </c>
      <c r="Q547">
        <f t="shared" ca="1" si="259"/>
        <v>636.4451587300282</v>
      </c>
      <c r="R547">
        <f t="shared" ca="1" si="260"/>
        <v>1.4839965425134221E-2</v>
      </c>
      <c r="S547">
        <f t="shared" ca="1" si="261"/>
        <v>2.067101435725621</v>
      </c>
      <c r="T547">
        <f t="shared" ca="1" si="262"/>
        <v>42.032181045985091</v>
      </c>
      <c r="U547">
        <f t="shared" ca="1" si="283"/>
        <v>-1.4479918794222613E-2</v>
      </c>
      <c r="V547">
        <f t="shared" ca="1" si="284"/>
        <v>0</v>
      </c>
      <c r="W547">
        <f t="shared" ca="1" si="263"/>
        <v>7.7201806545688196</v>
      </c>
      <c r="X547">
        <f t="shared" ca="1" si="264"/>
        <v>40.14493940375786</v>
      </c>
      <c r="Y547">
        <f t="shared" ca="1" si="265"/>
        <v>1.9449727067512816</v>
      </c>
      <c r="Z547">
        <f t="shared" ca="1" si="266"/>
        <v>1.2449888016351447</v>
      </c>
      <c r="AA547">
        <f t="shared" ca="1" si="267"/>
        <v>640.08368065456887</v>
      </c>
      <c r="AB547">
        <f t="shared" ca="1" si="268"/>
        <v>640.16268152695397</v>
      </c>
      <c r="AC547">
        <f t="shared" ca="1" si="269"/>
        <v>1.4364661391051857E-4</v>
      </c>
      <c r="AD547">
        <f t="shared" ca="1" si="270"/>
        <v>0.14305966701565243</v>
      </c>
      <c r="AE547">
        <f t="shared" ca="1" si="271"/>
        <v>161.3060627513573</v>
      </c>
      <c r="AF547">
        <f t="shared" ca="1" si="272"/>
        <v>-5.7081016393567552E-6</v>
      </c>
      <c r="AG547">
        <f t="shared" ca="1" si="273"/>
        <v>1</v>
      </c>
      <c r="AH547">
        <f ca="1"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+99)&gt;=IFERROR(AE547,-1E+99)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>7.7201806545688196</v>
      </c>
      <c r="AI547">
        <f t="shared" ca="1" si="274"/>
        <v>640.08368065456887</v>
      </c>
      <c r="AJ547">
        <f t="shared" ca="1" si="275"/>
        <v>640.16268152695397</v>
      </c>
      <c r="AM547">
        <v>0</v>
      </c>
      <c r="AN547">
        <v>0</v>
      </c>
      <c r="AO547">
        <f t="shared" si="276"/>
        <v>0</v>
      </c>
      <c r="AP547">
        <f t="shared" si="285"/>
        <v>0</v>
      </c>
      <c r="AQ547">
        <f t="shared" ca="1" si="277"/>
        <v>0.14305966701565243</v>
      </c>
      <c r="AR547" t="str">
        <f t="shared" ca="1" si="278"/>
        <v>Subcritical</v>
      </c>
      <c r="AS547">
        <f t="shared" ca="1" si="279"/>
        <v>1.4364661391051857E-4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190</v>
      </c>
      <c r="I548">
        <v>0.05</v>
      </c>
      <c r="J548">
        <f t="shared" si="280"/>
        <v>0.9989999999999668</v>
      </c>
      <c r="K548">
        <f t="shared" ca="1" si="281"/>
        <v>49.98</v>
      </c>
      <c r="L548">
        <f t="shared" ca="1" si="282"/>
        <v>1.301360869684927</v>
      </c>
      <c r="M548">
        <f t="shared" ca="1" si="255"/>
        <v>6.7670765223616209</v>
      </c>
      <c r="N548">
        <f t="shared" ca="1" si="256"/>
        <v>0.86727128666107323</v>
      </c>
      <c r="O548">
        <f t="shared" ca="1" si="257"/>
        <v>7.3857595425206792</v>
      </c>
      <c r="P548">
        <f t="shared" ca="1" si="258"/>
        <v>633.66436086968497</v>
      </c>
      <c r="Q548">
        <f t="shared" ca="1" si="259"/>
        <v>636.44465873002821</v>
      </c>
      <c r="R548">
        <f t="shared" ca="1" si="260"/>
        <v>1.4839965425134221E-2</v>
      </c>
      <c r="S548">
        <f t="shared" ca="1" si="261"/>
        <v>2.067101435725621</v>
      </c>
      <c r="T548">
        <f t="shared" ca="1" si="262"/>
        <v>42.032181045985091</v>
      </c>
      <c r="U548">
        <f t="shared" ca="1" si="283"/>
        <v>-1.4556816948129381E-2</v>
      </c>
      <c r="V548">
        <f t="shared" ca="1" si="284"/>
        <v>0</v>
      </c>
      <c r="W548">
        <f t="shared" ca="1" si="263"/>
        <v>7.72052982263118</v>
      </c>
      <c r="X548">
        <f t="shared" ca="1" si="264"/>
        <v>40.146755077682137</v>
      </c>
      <c r="Y548">
        <f t="shared" ca="1" si="265"/>
        <v>1.9449948678820288</v>
      </c>
      <c r="Z548">
        <f t="shared" ca="1" si="266"/>
        <v>1.244932495871484</v>
      </c>
      <c r="AA548">
        <f t="shared" ca="1" si="267"/>
        <v>640.08352982263125</v>
      </c>
      <c r="AB548">
        <f t="shared" ca="1" si="268"/>
        <v>640.16252354940377</v>
      </c>
      <c r="AC548">
        <f t="shared" ca="1" si="269"/>
        <v>1.4363143903989178E-4</v>
      </c>
      <c r="AD548">
        <f t="shared" ca="1" si="270"/>
        <v>0.14304996211784801</v>
      </c>
      <c r="AE548">
        <f t="shared" ca="1" si="271"/>
        <v>161.31979353237659</v>
      </c>
      <c r="AF548">
        <f t="shared" ca="1" si="272"/>
        <v>-4.7522639761155006E-6</v>
      </c>
      <c r="AG548">
        <f t="shared" ca="1" si="273"/>
        <v>1</v>
      </c>
      <c r="AH548">
        <f ca="1"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+99)&gt;=IFERROR(AE548,-1E+99)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>7.72052982263118</v>
      </c>
      <c r="AI548">
        <f t="shared" ca="1" si="274"/>
        <v>640.08352982263125</v>
      </c>
      <c r="AJ548">
        <f t="shared" ca="1" si="275"/>
        <v>640.16252354940377</v>
      </c>
      <c r="AM548">
        <v>0</v>
      </c>
      <c r="AN548">
        <v>0</v>
      </c>
      <c r="AO548">
        <f t="shared" si="276"/>
        <v>0</v>
      </c>
      <c r="AP548">
        <f t="shared" si="285"/>
        <v>0</v>
      </c>
      <c r="AQ548">
        <f t="shared" ca="1" si="277"/>
        <v>0.14304996211784801</v>
      </c>
      <c r="AR548" t="str">
        <f t="shared" ca="1" si="278"/>
        <v>Subcritical</v>
      </c>
      <c r="AS548">
        <f t="shared" ca="1" si="279"/>
        <v>1.4363143903989178E-4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190</v>
      </c>
      <c r="I549">
        <v>7.8E-2</v>
      </c>
      <c r="J549">
        <f t="shared" si="280"/>
        <v>1</v>
      </c>
      <c r="K549">
        <f t="shared" ca="1" si="281"/>
        <v>49.98</v>
      </c>
      <c r="L549">
        <f t="shared" ca="1" si="282"/>
        <v>1.301360869684927</v>
      </c>
      <c r="M549">
        <f t="shared" ca="1" si="255"/>
        <v>6.7670765223616209</v>
      </c>
      <c r="N549">
        <f t="shared" ca="1" si="256"/>
        <v>0.86727128666107323</v>
      </c>
      <c r="O549">
        <f t="shared" ca="1" si="257"/>
        <v>7.3857595425206792</v>
      </c>
      <c r="P549">
        <f t="shared" ca="1" si="258"/>
        <v>633.66386086968487</v>
      </c>
      <c r="Q549">
        <f t="shared" ca="1" si="259"/>
        <v>636.44415873002811</v>
      </c>
      <c r="R549">
        <f t="shared" ca="1" si="260"/>
        <v>1.4839965425134221E-2</v>
      </c>
      <c r="S549">
        <f t="shared" ca="1" si="261"/>
        <v>2.067101435725621</v>
      </c>
      <c r="T549">
        <f t="shared" ca="1" si="262"/>
        <v>42.032181045985091</v>
      </c>
      <c r="U549">
        <f t="shared" ca="1" si="283"/>
        <v>-1.4701404146876484E-2</v>
      </c>
      <c r="V549">
        <f t="shared" ca="1" si="284"/>
        <v>0</v>
      </c>
      <c r="W549">
        <f t="shared" ca="1" si="263"/>
        <v>7.7208761035251987</v>
      </c>
      <c r="X549">
        <f t="shared" ca="1" si="264"/>
        <v>40.148555738331034</v>
      </c>
      <c r="Y549">
        <f t="shared" ca="1" si="265"/>
        <v>1.9450168442879519</v>
      </c>
      <c r="Z549">
        <f t="shared" ca="1" si="266"/>
        <v>1.2448766607134161</v>
      </c>
      <c r="AA549">
        <f t="shared" ca="1" si="267"/>
        <v>640.0833761035251</v>
      </c>
      <c r="AB549">
        <f t="shared" ca="1" si="268"/>
        <v>640.16236274472737</v>
      </c>
      <c r="AC549">
        <f t="shared" ca="1" si="269"/>
        <v>1.4361639197965682E-4</v>
      </c>
      <c r="AD549">
        <f t="shared" ca="1" si="270"/>
        <v>0.14304033855064774</v>
      </c>
      <c r="AE549">
        <f t="shared" ca="1" si="271"/>
        <v>161.3334114293524</v>
      </c>
      <c r="AF549">
        <f t="shared" ca="1" si="272"/>
        <v>-3.4037652767437976E-6</v>
      </c>
      <c r="AG549">
        <f t="shared" ca="1" si="273"/>
        <v>1</v>
      </c>
      <c r="AH549">
        <f ca="1"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+99)&gt;=IFERROR(AE549,-1E+99)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>7.7208761035251987</v>
      </c>
      <c r="AI549">
        <f t="shared" ca="1" si="274"/>
        <v>640.0833761035251</v>
      </c>
      <c r="AJ549">
        <f t="shared" ca="1" si="275"/>
        <v>640.16236274472737</v>
      </c>
      <c r="AM549">
        <v>0</v>
      </c>
      <c r="AN549">
        <v>0</v>
      </c>
      <c r="AO549">
        <f t="shared" si="276"/>
        <v>0</v>
      </c>
      <c r="AP549">
        <f t="shared" si="285"/>
        <v>0</v>
      </c>
      <c r="AQ549">
        <f t="shared" ca="1" si="277"/>
        <v>0.14304033855064774</v>
      </c>
      <c r="AR549" t="str">
        <f t="shared" ca="1" si="278"/>
        <v>Subcritical</v>
      </c>
      <c r="AS549">
        <f t="shared" ca="1" si="279"/>
        <v>1.4361639197965682E-4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190</v>
      </c>
      <c r="I550">
        <v>2.7E-2</v>
      </c>
      <c r="J550">
        <f t="shared" si="280"/>
        <v>1.0010000000000332</v>
      </c>
      <c r="K550">
        <f t="shared" ca="1" si="281"/>
        <v>49.98</v>
      </c>
      <c r="L550">
        <f t="shared" ca="1" si="282"/>
        <v>1.301360869684927</v>
      </c>
      <c r="M550">
        <f t="shared" ca="1" si="255"/>
        <v>6.7670765223616209</v>
      </c>
      <c r="N550">
        <f t="shared" ca="1" si="256"/>
        <v>0.86727128666107323</v>
      </c>
      <c r="O550">
        <f t="shared" ca="1" si="257"/>
        <v>7.3857595425206792</v>
      </c>
      <c r="P550">
        <f t="shared" ca="1" si="258"/>
        <v>633.66336086968488</v>
      </c>
      <c r="Q550">
        <f t="shared" ca="1" si="259"/>
        <v>636.44365873002812</v>
      </c>
      <c r="R550">
        <f t="shared" ca="1" si="260"/>
        <v>1.4839965425134221E-2</v>
      </c>
      <c r="S550">
        <f t="shared" ca="1" si="261"/>
        <v>2.067101435725621</v>
      </c>
      <c r="T550">
        <f t="shared" ca="1" si="262"/>
        <v>42.032181045985091</v>
      </c>
      <c r="U550">
        <f t="shared" ca="1" si="283"/>
        <v>-1.4479918794222613E-2</v>
      </c>
      <c r="V550">
        <f t="shared" ca="1" si="284"/>
        <v>0</v>
      </c>
      <c r="W550">
        <f t="shared" ca="1" si="263"/>
        <v>7.7212304433919297</v>
      </c>
      <c r="X550">
        <f t="shared" ca="1" si="264"/>
        <v>40.150398305638035</v>
      </c>
      <c r="Y550">
        <f t="shared" ca="1" si="265"/>
        <v>1.9450393306228304</v>
      </c>
      <c r="Z550">
        <f t="shared" ca="1" si="266"/>
        <v>1.2448195312917147</v>
      </c>
      <c r="AA550">
        <f t="shared" ca="1" si="267"/>
        <v>640.08323044339193</v>
      </c>
      <c r="AB550">
        <f t="shared" ca="1" si="268"/>
        <v>640.1622098351088</v>
      </c>
      <c r="AC550">
        <f t="shared" ca="1" si="269"/>
        <v>1.4360099713558476E-4</v>
      </c>
      <c r="AD550">
        <f t="shared" ca="1" si="270"/>
        <v>0.14303049213173238</v>
      </c>
      <c r="AE550">
        <f t="shared" ca="1" si="271"/>
        <v>161.34734692664213</v>
      </c>
      <c r="AF550">
        <f t="shared" ca="1" si="272"/>
        <v>-2.4633739030832658E-6</v>
      </c>
      <c r="AG550">
        <f t="shared" ca="1" si="273"/>
        <v>1</v>
      </c>
      <c r="AH550">
        <f ca="1"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+99)&gt;=IFERROR(AE550,-1E+99)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>7.7212304433919297</v>
      </c>
      <c r="AI550">
        <f t="shared" ca="1" si="274"/>
        <v>640.08323044339193</v>
      </c>
      <c r="AJ550">
        <f t="shared" ca="1" si="275"/>
        <v>640.1622098351088</v>
      </c>
      <c r="AM550">
        <v>0</v>
      </c>
      <c r="AN550">
        <v>0</v>
      </c>
      <c r="AO550">
        <f t="shared" si="276"/>
        <v>0</v>
      </c>
      <c r="AP550">
        <f t="shared" si="285"/>
        <v>0</v>
      </c>
      <c r="AQ550">
        <f t="shared" ca="1" si="277"/>
        <v>0.14303049213173238</v>
      </c>
      <c r="AR550" t="str">
        <f t="shared" ca="1" si="278"/>
        <v>Subcritical</v>
      </c>
      <c r="AS550">
        <f t="shared" ca="1" si="279"/>
        <v>1.4360099713558476E-4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190</v>
      </c>
      <c r="I551">
        <v>2.7E-2</v>
      </c>
      <c r="J551">
        <f t="shared" si="280"/>
        <v>0.9989999999999668</v>
      </c>
      <c r="K551">
        <f t="shared" ca="1" si="281"/>
        <v>49.98</v>
      </c>
      <c r="L551">
        <f t="shared" ca="1" si="282"/>
        <v>1.301360869684927</v>
      </c>
      <c r="M551">
        <f t="shared" ca="1" si="255"/>
        <v>6.7670765223616209</v>
      </c>
      <c r="N551">
        <f t="shared" ca="1" si="256"/>
        <v>0.86727128666107323</v>
      </c>
      <c r="O551">
        <f t="shared" ca="1" si="257"/>
        <v>7.3857595425206792</v>
      </c>
      <c r="P551">
        <f t="shared" ca="1" si="258"/>
        <v>633.66286086968489</v>
      </c>
      <c r="Q551">
        <f t="shared" ca="1" si="259"/>
        <v>636.44315873002813</v>
      </c>
      <c r="R551">
        <f t="shared" ca="1" si="260"/>
        <v>1.4839965425134221E-2</v>
      </c>
      <c r="S551">
        <f t="shared" ca="1" si="261"/>
        <v>2.067101435725621</v>
      </c>
      <c r="T551">
        <f t="shared" ca="1" si="262"/>
        <v>42.032181045985091</v>
      </c>
      <c r="U551">
        <f t="shared" ca="1" si="283"/>
        <v>-1.445023886344643E-2</v>
      </c>
      <c r="V551">
        <f t="shared" ca="1" si="284"/>
        <v>0</v>
      </c>
      <c r="W551">
        <f t="shared" ca="1" si="263"/>
        <v>7.7215860465166477</v>
      </c>
      <c r="X551">
        <f t="shared" ca="1" si="264"/>
        <v>40.152247441886573</v>
      </c>
      <c r="Y551">
        <f t="shared" ca="1" si="265"/>
        <v>1.945061895571623</v>
      </c>
      <c r="Z551">
        <f t="shared" ca="1" si="266"/>
        <v>1.2447622034691181</v>
      </c>
      <c r="AA551">
        <f t="shared" ca="1" si="267"/>
        <v>640.08308604651666</v>
      </c>
      <c r="AB551">
        <f t="shared" ca="1" si="268"/>
        <v>640.16205816390629</v>
      </c>
      <c r="AC551">
        <f t="shared" ca="1" si="269"/>
        <v>1.4358554985292071E-4</v>
      </c>
      <c r="AD551">
        <f t="shared" ca="1" si="270"/>
        <v>0.14302061174497666</v>
      </c>
      <c r="AE551">
        <f t="shared" ca="1" si="271"/>
        <v>161.36133278865688</v>
      </c>
      <c r="AF551">
        <f t="shared" ca="1" si="272"/>
        <v>-2.2111316866357811E-6</v>
      </c>
      <c r="AG551">
        <f t="shared" ca="1" si="273"/>
        <v>1</v>
      </c>
      <c r="AH551">
        <f ca="1"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+99)&gt;=IFERROR(AE551,-1E+99)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>7.7215860465166477</v>
      </c>
      <c r="AI551">
        <f t="shared" ca="1" si="274"/>
        <v>640.08308604651666</v>
      </c>
      <c r="AJ551">
        <f t="shared" ca="1" si="275"/>
        <v>640.16205816390629</v>
      </c>
      <c r="AM551">
        <v>0</v>
      </c>
      <c r="AN551">
        <v>0</v>
      </c>
      <c r="AO551">
        <f t="shared" si="276"/>
        <v>0</v>
      </c>
      <c r="AP551">
        <f t="shared" si="285"/>
        <v>0</v>
      </c>
      <c r="AQ551">
        <f t="shared" ca="1" si="277"/>
        <v>0.14302061174497666</v>
      </c>
      <c r="AR551" t="str">
        <f t="shared" ca="1" si="278"/>
        <v>Subcritical</v>
      </c>
      <c r="AS551">
        <f t="shared" ca="1" si="279"/>
        <v>1.4358554985292071E-4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190</v>
      </c>
      <c r="I552">
        <v>2.7E-2</v>
      </c>
      <c r="J552">
        <f t="shared" si="280"/>
        <v>1.0010000000000332</v>
      </c>
      <c r="K552">
        <f t="shared" ca="1" si="281"/>
        <v>49.98</v>
      </c>
      <c r="L552">
        <f t="shared" ca="1" si="282"/>
        <v>1.301360869684927</v>
      </c>
      <c r="M552">
        <f t="shared" ca="1" si="255"/>
        <v>6.7670765223616209</v>
      </c>
      <c r="N552">
        <f t="shared" ca="1" si="256"/>
        <v>0.86727128666107323</v>
      </c>
      <c r="O552">
        <f t="shared" ca="1" si="257"/>
        <v>7.3857595425206792</v>
      </c>
      <c r="P552">
        <f t="shared" ca="1" si="258"/>
        <v>633.6623608696849</v>
      </c>
      <c r="Q552">
        <f t="shared" ca="1" si="259"/>
        <v>636.44265873002814</v>
      </c>
      <c r="R552">
        <f t="shared" ca="1" si="260"/>
        <v>1.4839965425134221E-2</v>
      </c>
      <c r="S552">
        <f t="shared" ca="1" si="261"/>
        <v>2.067101435725621</v>
      </c>
      <c r="T552">
        <f t="shared" ca="1" si="262"/>
        <v>42.032181045985091</v>
      </c>
      <c r="U552">
        <f t="shared" ca="1" si="283"/>
        <v>-1.4479918794222613E-2</v>
      </c>
      <c r="V552">
        <f t="shared" ca="1" si="284"/>
        <v>0</v>
      </c>
      <c r="W552">
        <f t="shared" ca="1" si="263"/>
        <v>7.7219416277274284</v>
      </c>
      <c r="X552">
        <f t="shared" ca="1" si="264"/>
        <v>40.154096464182629</v>
      </c>
      <c r="Y552">
        <f t="shared" ca="1" si="265"/>
        <v>1.9450844575752226</v>
      </c>
      <c r="Z552">
        <f t="shared" ca="1" si="266"/>
        <v>1.2447048844588511</v>
      </c>
      <c r="AA552">
        <f t="shared" ca="1" si="267"/>
        <v>640.08294162772745</v>
      </c>
      <c r="AB552">
        <f t="shared" ca="1" si="268"/>
        <v>640.161906472243</v>
      </c>
      <c r="AC552">
        <f t="shared" ca="1" si="269"/>
        <v>1.4357010597141286E-4</v>
      </c>
      <c r="AD552">
        <f t="shared" ca="1" si="270"/>
        <v>0.14301073310448284</v>
      </c>
      <c r="AE552">
        <f t="shared" ca="1" si="271"/>
        <v>161.37531847319306</v>
      </c>
      <c r="AF552">
        <f t="shared" ca="1" si="272"/>
        <v>-2.3902648536022753E-6</v>
      </c>
      <c r="AG552">
        <f t="shared" ca="1" si="273"/>
        <v>1</v>
      </c>
      <c r="AH552">
        <f ca="1"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+99)&gt;=IFERROR(AE552,-1E+99)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>7.7219416277274284</v>
      </c>
      <c r="AI552">
        <f t="shared" ca="1" si="274"/>
        <v>640.08294162772745</v>
      </c>
      <c r="AJ552">
        <f t="shared" ca="1" si="275"/>
        <v>640.161906472243</v>
      </c>
      <c r="AM552">
        <v>0</v>
      </c>
      <c r="AN552">
        <v>0</v>
      </c>
      <c r="AO552">
        <f t="shared" si="276"/>
        <v>0</v>
      </c>
      <c r="AP552">
        <f t="shared" si="285"/>
        <v>0</v>
      </c>
      <c r="AQ552">
        <f t="shared" ca="1" si="277"/>
        <v>0.14301073310448284</v>
      </c>
      <c r="AR552" t="str">
        <f t="shared" ca="1" si="278"/>
        <v>Subcritical</v>
      </c>
      <c r="AS552">
        <f t="shared" ca="1" si="279"/>
        <v>1.4357010597141286E-4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190</v>
      </c>
      <c r="I553">
        <v>0.05</v>
      </c>
      <c r="J553">
        <f t="shared" si="280"/>
        <v>0.9989999999999668</v>
      </c>
      <c r="K553">
        <f t="shared" ca="1" si="281"/>
        <v>49.98</v>
      </c>
      <c r="L553">
        <f t="shared" ca="1" si="282"/>
        <v>1.301360869684927</v>
      </c>
      <c r="M553">
        <f t="shared" ca="1" si="255"/>
        <v>6.7670765223616209</v>
      </c>
      <c r="N553">
        <f t="shared" ca="1" si="256"/>
        <v>0.86727128666107323</v>
      </c>
      <c r="O553">
        <f t="shared" ca="1" si="257"/>
        <v>7.3857595425206792</v>
      </c>
      <c r="P553">
        <f t="shared" ca="1" si="258"/>
        <v>633.66186086968492</v>
      </c>
      <c r="Q553">
        <f t="shared" ca="1" si="259"/>
        <v>636.44215873002815</v>
      </c>
      <c r="R553">
        <f t="shared" ca="1" si="260"/>
        <v>1.4839965425134221E-2</v>
      </c>
      <c r="S553">
        <f t="shared" ca="1" si="261"/>
        <v>2.067101435725621</v>
      </c>
      <c r="T553">
        <f t="shared" ca="1" si="262"/>
        <v>42.032181045985091</v>
      </c>
      <c r="U553">
        <f t="shared" ca="1" si="283"/>
        <v>-1.4556816948129381E-2</v>
      </c>
      <c r="V553">
        <f t="shared" ca="1" si="284"/>
        <v>0</v>
      </c>
      <c r="W553">
        <f t="shared" ca="1" si="263"/>
        <v>7.722294258433239</v>
      </c>
      <c r="X553">
        <f t="shared" ca="1" si="264"/>
        <v>40.155930143852842</v>
      </c>
      <c r="Y553">
        <f t="shared" ca="1" si="265"/>
        <v>1.9451068308310306</v>
      </c>
      <c r="Z553">
        <f t="shared" ca="1" si="266"/>
        <v>1.244648046277445</v>
      </c>
      <c r="AA553">
        <f t="shared" ca="1" si="267"/>
        <v>640.0827942584333</v>
      </c>
      <c r="AB553">
        <f t="shared" ca="1" si="268"/>
        <v>640.16175189141507</v>
      </c>
      <c r="AC553">
        <f t="shared" ca="1" si="269"/>
        <v>1.4355479265679087E-4</v>
      </c>
      <c r="AD553">
        <f t="shared" ca="1" si="270"/>
        <v>0.14300093755700319</v>
      </c>
      <c r="AE553">
        <f t="shared" ca="1" si="271"/>
        <v>161.38918878464011</v>
      </c>
      <c r="AF553">
        <f t="shared" ca="1" si="272"/>
        <v>-2.8287986424402334E-6</v>
      </c>
      <c r="AG553">
        <f t="shared" ca="1" si="273"/>
        <v>1</v>
      </c>
      <c r="AH553">
        <f ca="1"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+99)&gt;=IFERROR(AE553,-1E+99)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>7.722294258433239</v>
      </c>
      <c r="AI553">
        <f t="shared" ca="1" si="274"/>
        <v>640.0827942584333</v>
      </c>
      <c r="AJ553">
        <f t="shared" ca="1" si="275"/>
        <v>640.16175189141507</v>
      </c>
      <c r="AM553">
        <v>0</v>
      </c>
      <c r="AN553">
        <v>0</v>
      </c>
      <c r="AO553">
        <f t="shared" si="276"/>
        <v>0</v>
      </c>
      <c r="AP553">
        <f t="shared" si="285"/>
        <v>0</v>
      </c>
      <c r="AQ553">
        <f t="shared" ca="1" si="277"/>
        <v>0.14300093755700319</v>
      </c>
      <c r="AR553" t="str">
        <f t="shared" ca="1" si="278"/>
        <v>Subcritical</v>
      </c>
      <c r="AS553">
        <f t="shared" ca="1" si="279"/>
        <v>1.4355479265679087E-4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190</v>
      </c>
      <c r="I554">
        <v>7.8E-2</v>
      </c>
      <c r="J554">
        <f t="shared" si="280"/>
        <v>1</v>
      </c>
      <c r="K554">
        <f t="shared" ca="1" si="281"/>
        <v>49.98</v>
      </c>
      <c r="L554">
        <f t="shared" ca="1" si="282"/>
        <v>1.301360869684927</v>
      </c>
      <c r="M554">
        <f t="shared" ca="1" si="255"/>
        <v>6.7670765223616209</v>
      </c>
      <c r="N554">
        <f t="shared" ca="1" si="256"/>
        <v>0.86727128666107323</v>
      </c>
      <c r="O554">
        <f t="shared" ca="1" si="257"/>
        <v>7.3857595425206792</v>
      </c>
      <c r="P554">
        <f t="shared" ca="1" si="258"/>
        <v>633.66136086968493</v>
      </c>
      <c r="Q554">
        <f t="shared" ca="1" si="259"/>
        <v>636.44165873002817</v>
      </c>
      <c r="R554">
        <f t="shared" ca="1" si="260"/>
        <v>1.4839965425134221E-2</v>
      </c>
      <c r="S554">
        <f t="shared" ca="1" si="261"/>
        <v>2.067101435725621</v>
      </c>
      <c r="T554">
        <f t="shared" ca="1" si="262"/>
        <v>42.032181045985091</v>
      </c>
      <c r="U554">
        <f t="shared" ca="1" si="283"/>
        <v>-1.4701404146990171E-2</v>
      </c>
      <c r="V554">
        <f t="shared" ca="1" si="284"/>
        <v>0</v>
      </c>
      <c r="W554">
        <f t="shared" ca="1" si="263"/>
        <v>7.7226425684353828</v>
      </c>
      <c r="X554">
        <f t="shared" ca="1" si="264"/>
        <v>40.15774135586399</v>
      </c>
      <c r="Y554">
        <f t="shared" ca="1" si="265"/>
        <v>1.9451289284518332</v>
      </c>
      <c r="Z554">
        <f t="shared" ca="1" si="266"/>
        <v>1.2445919096169915</v>
      </c>
      <c r="AA554">
        <f t="shared" ca="1" si="267"/>
        <v>640.0826425684354</v>
      </c>
      <c r="AB554">
        <f t="shared" ca="1" si="268"/>
        <v>640.16159307921441</v>
      </c>
      <c r="AC554">
        <f t="shared" ca="1" si="269"/>
        <v>1.4353966933632482E-4</v>
      </c>
      <c r="AD554">
        <f t="shared" ca="1" si="270"/>
        <v>0.14299126312986277</v>
      </c>
      <c r="AE554">
        <f t="shared" ca="1" si="271"/>
        <v>161.40288980705989</v>
      </c>
      <c r="AF554">
        <f t="shared" ca="1" si="272"/>
        <v>-3.56314740201924E-6</v>
      </c>
      <c r="AG554">
        <f t="shared" ca="1" si="273"/>
        <v>1</v>
      </c>
      <c r="AH554">
        <f ca="1"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+99)&gt;=IFERROR(AE554,-1E+99)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>7.7226425684353828</v>
      </c>
      <c r="AI554">
        <f t="shared" ca="1" si="274"/>
        <v>640.0826425684354</v>
      </c>
      <c r="AJ554">
        <f t="shared" ca="1" si="275"/>
        <v>640.16159307921441</v>
      </c>
      <c r="AM554">
        <v>0</v>
      </c>
      <c r="AN554">
        <v>0</v>
      </c>
      <c r="AO554">
        <f t="shared" si="276"/>
        <v>0</v>
      </c>
      <c r="AP554">
        <f t="shared" si="285"/>
        <v>0</v>
      </c>
      <c r="AQ554">
        <f t="shared" ca="1" si="277"/>
        <v>0.14299126312986277</v>
      </c>
      <c r="AR554" t="str">
        <f t="shared" ca="1" si="278"/>
        <v>Subcritical</v>
      </c>
      <c r="AS554">
        <f t="shared" ca="1" si="279"/>
        <v>1.4353966933632482E-4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190</v>
      </c>
      <c r="I555">
        <v>2.7E-2</v>
      </c>
      <c r="J555">
        <f t="shared" si="280"/>
        <v>1.0010000000000332</v>
      </c>
      <c r="K555">
        <f t="shared" ca="1" si="281"/>
        <v>49.98</v>
      </c>
      <c r="L555">
        <f t="shared" ca="1" si="282"/>
        <v>1.301360869684927</v>
      </c>
      <c r="M555">
        <f t="shared" ca="1" si="255"/>
        <v>6.7670765223616209</v>
      </c>
      <c r="N555">
        <f t="shared" ca="1" si="256"/>
        <v>0.86727128666107323</v>
      </c>
      <c r="O555">
        <f t="shared" ca="1" si="257"/>
        <v>7.3857595425206792</v>
      </c>
      <c r="P555">
        <f t="shared" ca="1" si="258"/>
        <v>633.66086086968494</v>
      </c>
      <c r="Q555">
        <f t="shared" ca="1" si="259"/>
        <v>636.44115873002818</v>
      </c>
      <c r="R555">
        <f t="shared" ca="1" si="260"/>
        <v>1.4839965425134221E-2</v>
      </c>
      <c r="S555">
        <f t="shared" ca="1" si="261"/>
        <v>2.067101435725621</v>
      </c>
      <c r="T555">
        <f t="shared" ca="1" si="262"/>
        <v>42.032181045985091</v>
      </c>
      <c r="U555">
        <f t="shared" ca="1" si="283"/>
        <v>-1.4479918794222613E-2</v>
      </c>
      <c r="V555">
        <f t="shared" ca="1" si="284"/>
        <v>0</v>
      </c>
      <c r="W555">
        <f t="shared" ca="1" si="263"/>
        <v>7.7229968010691632</v>
      </c>
      <c r="X555">
        <f t="shared" ca="1" si="264"/>
        <v>40.159583365559648</v>
      </c>
      <c r="Y555">
        <f t="shared" ca="1" si="265"/>
        <v>1.9451514002891235</v>
      </c>
      <c r="Z555">
        <f t="shared" ca="1" si="266"/>
        <v>1.2445348236073139</v>
      </c>
      <c r="AA555">
        <f t="shared" ca="1" si="267"/>
        <v>640.08249680106917</v>
      </c>
      <c r="AB555">
        <f t="shared" ca="1" si="268"/>
        <v>640.16144006952845</v>
      </c>
      <c r="AC555">
        <f t="shared" ca="1" si="269"/>
        <v>1.4352429126908059E-4</v>
      </c>
      <c r="AD555">
        <f t="shared" ca="1" si="270"/>
        <v>0.14298142531840935</v>
      </c>
      <c r="AE555">
        <f t="shared" ca="1" si="271"/>
        <v>161.41682447392509</v>
      </c>
      <c r="AF555">
        <f t="shared" ca="1" si="272"/>
        <v>-4.6340654762389022E-6</v>
      </c>
      <c r="AG555">
        <f t="shared" ca="1" si="273"/>
        <v>1</v>
      </c>
      <c r="AH555">
        <f ca="1"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+99)&gt;=IFERROR(AE555,-1E+99)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>7.7229968010691632</v>
      </c>
      <c r="AI555">
        <f t="shared" ca="1" si="274"/>
        <v>640.08249680106917</v>
      </c>
      <c r="AJ555">
        <f t="shared" ca="1" si="275"/>
        <v>640.16144006952845</v>
      </c>
      <c r="AM555">
        <v>0</v>
      </c>
      <c r="AN555">
        <v>0</v>
      </c>
      <c r="AO555">
        <f t="shared" si="276"/>
        <v>0</v>
      </c>
      <c r="AP555">
        <f t="shared" si="285"/>
        <v>0</v>
      </c>
      <c r="AQ555">
        <f t="shared" ca="1" si="277"/>
        <v>0.14298142531840935</v>
      </c>
      <c r="AR555" t="str">
        <f t="shared" ca="1" si="278"/>
        <v>Subcritical</v>
      </c>
      <c r="AS555">
        <f t="shared" ca="1" si="279"/>
        <v>1.4352429126908059E-4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190</v>
      </c>
      <c r="I556">
        <v>2.7E-2</v>
      </c>
      <c r="J556">
        <f t="shared" si="280"/>
        <v>0.9989999999999668</v>
      </c>
      <c r="K556">
        <f t="shared" ca="1" si="281"/>
        <v>49.98</v>
      </c>
      <c r="L556">
        <f t="shared" ca="1" si="282"/>
        <v>1.301360869684927</v>
      </c>
      <c r="M556">
        <f t="shared" ca="1" si="255"/>
        <v>6.7670765223616209</v>
      </c>
      <c r="N556">
        <f t="shared" ca="1" si="256"/>
        <v>0.86727128666107323</v>
      </c>
      <c r="O556">
        <f t="shared" ca="1" si="257"/>
        <v>7.3857595425206792</v>
      </c>
      <c r="P556">
        <f t="shared" ca="1" si="258"/>
        <v>633.66036086968495</v>
      </c>
      <c r="Q556">
        <f t="shared" ca="1" si="259"/>
        <v>636.44065873002819</v>
      </c>
      <c r="R556">
        <f t="shared" ca="1" si="260"/>
        <v>1.4839965425134221E-2</v>
      </c>
      <c r="S556">
        <f t="shared" ca="1" si="261"/>
        <v>2.067101435725621</v>
      </c>
      <c r="T556">
        <f t="shared" ca="1" si="262"/>
        <v>42.032181045985091</v>
      </c>
      <c r="U556">
        <f t="shared" ca="1" si="283"/>
        <v>-1.445023886344643E-2</v>
      </c>
      <c r="V556">
        <f t="shared" ca="1" si="284"/>
        <v>0</v>
      </c>
      <c r="W556">
        <f t="shared" ca="1" si="263"/>
        <v>7.7233502412760444</v>
      </c>
      <c r="X556">
        <f t="shared" ca="1" si="264"/>
        <v>40.161421254635435</v>
      </c>
      <c r="Y556">
        <f t="shared" ca="1" si="265"/>
        <v>1.9451738203193607</v>
      </c>
      <c r="Z556">
        <f t="shared" ca="1" si="266"/>
        <v>1.2444778705193682</v>
      </c>
      <c r="AA556">
        <f t="shared" ca="1" si="267"/>
        <v>640.08235024127612</v>
      </c>
      <c r="AB556">
        <f t="shared" ca="1" si="268"/>
        <v>640.16128628461013</v>
      </c>
      <c r="AC556">
        <f t="shared" ca="1" si="269"/>
        <v>1.435089500233933E-4</v>
      </c>
      <c r="AD556">
        <f t="shared" ca="1" si="270"/>
        <v>0.14297161063861277</v>
      </c>
      <c r="AE556">
        <f t="shared" ca="1" si="271"/>
        <v>161.43072864550788</v>
      </c>
      <c r="AF556">
        <f t="shared" ca="1" si="272"/>
        <v>-5.8723840083985124E-6</v>
      </c>
      <c r="AG556">
        <f t="shared" ca="1" si="273"/>
        <v>1</v>
      </c>
      <c r="AH556">
        <f ca="1"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+99)&gt;=IFERROR(AE556,-1E+99)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>7.7233502412760444</v>
      </c>
      <c r="AI556">
        <f t="shared" ca="1" si="274"/>
        <v>640.08235024127612</v>
      </c>
      <c r="AJ556">
        <f t="shared" ca="1" si="275"/>
        <v>640.16128628461013</v>
      </c>
      <c r="AM556">
        <v>0</v>
      </c>
      <c r="AN556">
        <v>0</v>
      </c>
      <c r="AO556">
        <f t="shared" si="276"/>
        <v>0</v>
      </c>
      <c r="AP556">
        <f t="shared" si="285"/>
        <v>0</v>
      </c>
      <c r="AQ556">
        <f t="shared" ca="1" si="277"/>
        <v>0.14297161063861277</v>
      </c>
      <c r="AR556" t="str">
        <f t="shared" ca="1" si="278"/>
        <v>Subcritical</v>
      </c>
      <c r="AS556">
        <f t="shared" ca="1" si="279"/>
        <v>1.435089500233933E-4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190</v>
      </c>
      <c r="I557">
        <v>7.8E-2</v>
      </c>
      <c r="J557">
        <f t="shared" si="280"/>
        <v>1.0010000000000332</v>
      </c>
      <c r="K557">
        <f t="shared" ca="1" si="281"/>
        <v>49.98</v>
      </c>
      <c r="L557">
        <f t="shared" ca="1" si="282"/>
        <v>1.301360869684927</v>
      </c>
      <c r="M557">
        <f t="shared" ca="1" si="255"/>
        <v>6.7670765223616209</v>
      </c>
      <c r="N557">
        <f t="shared" ca="1" si="256"/>
        <v>0.86727128666107323</v>
      </c>
      <c r="O557">
        <f t="shared" ca="1" si="257"/>
        <v>7.3857595425206792</v>
      </c>
      <c r="P557">
        <f t="shared" ca="1" si="258"/>
        <v>633.65986086968496</v>
      </c>
      <c r="Q557">
        <f t="shared" ca="1" si="259"/>
        <v>636.4401587300282</v>
      </c>
      <c r="R557">
        <f t="shared" ca="1" si="260"/>
        <v>1.4839965425134221E-2</v>
      </c>
      <c r="S557">
        <f t="shared" ca="1" si="261"/>
        <v>2.067101435725621</v>
      </c>
      <c r="T557">
        <f t="shared" ca="1" si="262"/>
        <v>42.032181045985091</v>
      </c>
      <c r="U557">
        <f t="shared" ca="1" si="283"/>
        <v>-1.4716244112378263E-2</v>
      </c>
      <c r="V557">
        <f t="shared" ca="1" si="284"/>
        <v>0</v>
      </c>
      <c r="W557">
        <f t="shared" ca="1" si="263"/>
        <v>7.723695329795083</v>
      </c>
      <c r="X557">
        <f t="shared" ca="1" si="264"/>
        <v>40.163215714934431</v>
      </c>
      <c r="Y557">
        <f t="shared" ca="1" si="265"/>
        <v>1.9451957090897432</v>
      </c>
      <c r="Z557">
        <f t="shared" ca="1" si="266"/>
        <v>1.2444222682452009</v>
      </c>
      <c r="AA557">
        <f t="shared" ca="1" si="267"/>
        <v>640.08219532979513</v>
      </c>
      <c r="AB557">
        <f t="shared" ca="1" si="268"/>
        <v>640.16112431968827</v>
      </c>
      <c r="AC557">
        <f t="shared" ca="1" si="269"/>
        <v>1.434939736190573E-4</v>
      </c>
      <c r="AD557">
        <f t="shared" ca="1" si="270"/>
        <v>0.14296202896012053</v>
      </c>
      <c r="AE557">
        <f t="shared" ca="1" si="271"/>
        <v>161.4443049179805</v>
      </c>
      <c r="AF557">
        <f t="shared" ca="1" si="272"/>
        <v>-7.098314540598949E-6</v>
      </c>
      <c r="AG557">
        <f t="shared" ca="1" si="273"/>
        <v>1</v>
      </c>
      <c r="AH557">
        <f ca="1"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+99)&gt;=IFERROR(AE557,-1E+99)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>7.723695329795083</v>
      </c>
      <c r="AI557">
        <f t="shared" ca="1" si="274"/>
        <v>640.08219532979513</v>
      </c>
      <c r="AJ557">
        <f t="shared" ca="1" si="275"/>
        <v>640.16112431968827</v>
      </c>
      <c r="AM557">
        <v>0</v>
      </c>
      <c r="AN557">
        <v>0</v>
      </c>
      <c r="AO557">
        <f t="shared" si="276"/>
        <v>0</v>
      </c>
      <c r="AP557">
        <f t="shared" si="285"/>
        <v>0</v>
      </c>
      <c r="AQ557">
        <f t="shared" ca="1" si="277"/>
        <v>0.14296202896012053</v>
      </c>
      <c r="AR557" t="str">
        <f t="shared" ca="1" si="278"/>
        <v>Subcritical</v>
      </c>
      <c r="AS557">
        <f t="shared" ca="1" si="279"/>
        <v>1.434939736190573E-4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190</v>
      </c>
      <c r="I558">
        <v>0.05</v>
      </c>
      <c r="J558">
        <f t="shared" si="280"/>
        <v>1</v>
      </c>
      <c r="K558">
        <f t="shared" ca="1" si="281"/>
        <v>49.98</v>
      </c>
      <c r="L558">
        <f t="shared" ca="1" si="282"/>
        <v>1.301360869684927</v>
      </c>
      <c r="M558">
        <f t="shared" ca="1" si="255"/>
        <v>6.7670765223616209</v>
      </c>
      <c r="N558">
        <f t="shared" ca="1" si="256"/>
        <v>0.86727128666107323</v>
      </c>
      <c r="O558">
        <f t="shared" ca="1" si="257"/>
        <v>7.3857595425206792</v>
      </c>
      <c r="P558">
        <f t="shared" ca="1" si="258"/>
        <v>633.65936086968486</v>
      </c>
      <c r="Q558">
        <f t="shared" ca="1" si="259"/>
        <v>636.4396587300281</v>
      </c>
      <c r="R558">
        <f t="shared" ca="1" si="260"/>
        <v>1.4839965425134221E-2</v>
      </c>
      <c r="S558">
        <f t="shared" ca="1" si="261"/>
        <v>2.067101435725621</v>
      </c>
      <c r="T558">
        <f t="shared" ca="1" si="262"/>
        <v>42.032181045985091</v>
      </c>
      <c r="U558">
        <f t="shared" ca="1" si="283"/>
        <v>-1.4571656913403785E-2</v>
      </c>
      <c r="V558">
        <f t="shared" ca="1" si="284"/>
        <v>0</v>
      </c>
      <c r="W558">
        <f t="shared" ca="1" si="263"/>
        <v>7.7240430611572979</v>
      </c>
      <c r="X558">
        <f t="shared" ca="1" si="264"/>
        <v>40.165023918017951</v>
      </c>
      <c r="Y558">
        <f t="shared" ca="1" si="265"/>
        <v>1.9452177640140316</v>
      </c>
      <c r="Z558">
        <f t="shared" ca="1" si="266"/>
        <v>1.2443662451693218</v>
      </c>
      <c r="AA558">
        <f t="shared" ca="1" si="267"/>
        <v>640.08204306115726</v>
      </c>
      <c r="AB558">
        <f t="shared" ca="1" si="268"/>
        <v>640.16096494454757</v>
      </c>
      <c r="AC558">
        <f t="shared" ca="1" si="269"/>
        <v>1.4347888484909585E-4</v>
      </c>
      <c r="AD558">
        <f t="shared" ca="1" si="270"/>
        <v>0.14295237498334185</v>
      </c>
      <c r="AE558">
        <f t="shared" ca="1" si="271"/>
        <v>161.45798581564094</v>
      </c>
      <c r="AF558">
        <f t="shared" ca="1" si="272"/>
        <v>-8.2274798387516057E-6</v>
      </c>
      <c r="AG558">
        <f t="shared" ca="1" si="273"/>
        <v>1</v>
      </c>
      <c r="AH558">
        <f ca="1"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+99)&gt;=IFERROR(AE558,-1E+99)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>7.7240430611572979</v>
      </c>
      <c r="AI558">
        <f t="shared" ca="1" si="274"/>
        <v>640.08204306115726</v>
      </c>
      <c r="AJ558">
        <f t="shared" ca="1" si="275"/>
        <v>640.16096494454757</v>
      </c>
      <c r="AM558">
        <v>0</v>
      </c>
      <c r="AN558">
        <v>0</v>
      </c>
      <c r="AO558">
        <f t="shared" si="276"/>
        <v>0</v>
      </c>
      <c r="AP558">
        <f t="shared" si="285"/>
        <v>0</v>
      </c>
      <c r="AQ558">
        <f t="shared" ca="1" si="277"/>
        <v>0.14295237498334185</v>
      </c>
      <c r="AR558" t="str">
        <f t="shared" ca="1" si="278"/>
        <v>Subcritical</v>
      </c>
      <c r="AS558">
        <f t="shared" ca="1" si="279"/>
        <v>1.4347888484909585E-4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190</v>
      </c>
      <c r="I559">
        <v>2.7E-2</v>
      </c>
      <c r="J559">
        <f t="shared" si="280"/>
        <v>0.9989999999999668</v>
      </c>
      <c r="K559">
        <f t="shared" ca="1" si="281"/>
        <v>49.98</v>
      </c>
      <c r="L559">
        <f t="shared" ca="1" si="282"/>
        <v>1.301360869684927</v>
      </c>
      <c r="M559">
        <f t="shared" ca="1" si="255"/>
        <v>6.7670765223616209</v>
      </c>
      <c r="N559">
        <f t="shared" ca="1" si="256"/>
        <v>0.86727128666107323</v>
      </c>
      <c r="O559">
        <f t="shared" ca="1" si="257"/>
        <v>7.3857595425206792</v>
      </c>
      <c r="P559">
        <f t="shared" ca="1" si="258"/>
        <v>633.65886086968487</v>
      </c>
      <c r="Q559">
        <f t="shared" ca="1" si="259"/>
        <v>636.43915873002811</v>
      </c>
      <c r="R559">
        <f t="shared" ca="1" si="260"/>
        <v>1.4839965425134221E-2</v>
      </c>
      <c r="S559">
        <f t="shared" ca="1" si="261"/>
        <v>2.067101435725621</v>
      </c>
      <c r="T559">
        <f t="shared" ca="1" si="262"/>
        <v>42.032181045985091</v>
      </c>
      <c r="U559">
        <f t="shared" ca="1" si="283"/>
        <v>-1.445023886344643E-2</v>
      </c>
      <c r="V559">
        <f t="shared" ca="1" si="284"/>
        <v>0</v>
      </c>
      <c r="W559">
        <f t="shared" ca="1" si="263"/>
        <v>7.7243928702822808</v>
      </c>
      <c r="X559">
        <f t="shared" ca="1" si="264"/>
        <v>40.166842925467861</v>
      </c>
      <c r="Y559">
        <f t="shared" ca="1" si="265"/>
        <v>1.9452399492218109</v>
      </c>
      <c r="Z559">
        <f t="shared" ca="1" si="266"/>
        <v>1.2443098924339429</v>
      </c>
      <c r="AA559">
        <f t="shared" ca="1" si="267"/>
        <v>640.08189287028222</v>
      </c>
      <c r="AB559">
        <f t="shared" ca="1" si="268"/>
        <v>640.16080760567513</v>
      </c>
      <c r="AC559">
        <f t="shared" ca="1" si="269"/>
        <v>1.4346370828062442E-4</v>
      </c>
      <c r="AD559">
        <f t="shared" ca="1" si="270"/>
        <v>0.14294266441840253</v>
      </c>
      <c r="AE559">
        <f t="shared" ca="1" si="271"/>
        <v>161.4717491196802</v>
      </c>
      <c r="AF559">
        <f t="shared" ca="1" si="272"/>
        <v>-8.8928452441905392E-6</v>
      </c>
      <c r="AG559">
        <f t="shared" ca="1" si="273"/>
        <v>1</v>
      </c>
      <c r="AH559">
        <f ca="1"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+99)&gt;=IFERROR(AE559,-1E+99)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>7.7243928702822808</v>
      </c>
      <c r="AI559">
        <f t="shared" ca="1" si="274"/>
        <v>640.08189287028222</v>
      </c>
      <c r="AJ559">
        <f t="shared" ca="1" si="275"/>
        <v>640.16080760567513</v>
      </c>
      <c r="AM559">
        <v>0</v>
      </c>
      <c r="AN559">
        <v>0</v>
      </c>
      <c r="AO559">
        <f t="shared" si="276"/>
        <v>0</v>
      </c>
      <c r="AP559">
        <f t="shared" si="285"/>
        <v>0</v>
      </c>
      <c r="AQ559">
        <f t="shared" ca="1" si="277"/>
        <v>0.14294266441840253</v>
      </c>
      <c r="AR559" t="str">
        <f t="shared" ca="1" si="278"/>
        <v>Subcritical</v>
      </c>
      <c r="AS559">
        <f t="shared" ca="1" si="279"/>
        <v>1.4346370828062442E-4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190</v>
      </c>
      <c r="I560">
        <v>2.7E-2</v>
      </c>
      <c r="J560">
        <f t="shared" si="280"/>
        <v>1</v>
      </c>
      <c r="K560">
        <f t="shared" ca="1" si="281"/>
        <v>49.98</v>
      </c>
      <c r="L560">
        <f t="shared" ca="1" si="282"/>
        <v>1.301360869684927</v>
      </c>
      <c r="M560">
        <f t="shared" ca="1" si="255"/>
        <v>6.7670765223616209</v>
      </c>
      <c r="N560">
        <f t="shared" ca="1" si="256"/>
        <v>0.86727128666107323</v>
      </c>
      <c r="O560">
        <f t="shared" ca="1" si="257"/>
        <v>7.3857595425206792</v>
      </c>
      <c r="P560">
        <f t="shared" ca="1" si="258"/>
        <v>633.65836086968488</v>
      </c>
      <c r="Q560">
        <f t="shared" ca="1" si="259"/>
        <v>636.43865873002812</v>
      </c>
      <c r="R560">
        <f t="shared" ca="1" si="260"/>
        <v>1.4839965425134221E-2</v>
      </c>
      <c r="S560">
        <f t="shared" ca="1" si="261"/>
        <v>2.067101435725621</v>
      </c>
      <c r="T560">
        <f t="shared" ca="1" si="262"/>
        <v>42.032181045985091</v>
      </c>
      <c r="U560">
        <f t="shared" ca="1" si="283"/>
        <v>-1.4465078828834521E-2</v>
      </c>
      <c r="V560">
        <f t="shared" ca="1" si="284"/>
        <v>0</v>
      </c>
      <c r="W560">
        <f t="shared" ca="1" si="263"/>
        <v>7.724741876916152</v>
      </c>
      <c r="X560">
        <f t="shared" ca="1" si="264"/>
        <v>40.168657759963992</v>
      </c>
      <c r="Y560">
        <f t="shared" ca="1" si="265"/>
        <v>1.9452620820367559</v>
      </c>
      <c r="Z560">
        <f t="shared" ca="1" si="266"/>
        <v>1.2442536740626406</v>
      </c>
      <c r="AA560">
        <f t="shared" ca="1" si="267"/>
        <v>640.08174187691611</v>
      </c>
      <c r="AB560">
        <f t="shared" ca="1" si="268"/>
        <v>640.16064948167752</v>
      </c>
      <c r="AC560">
        <f t="shared" ca="1" si="269"/>
        <v>1.4344856888670271E-4</v>
      </c>
      <c r="AD560">
        <f t="shared" ca="1" si="270"/>
        <v>0.14293297722585024</v>
      </c>
      <c r="AE560">
        <f t="shared" ca="1" si="271"/>
        <v>161.48548150959058</v>
      </c>
      <c r="AF560">
        <f t="shared" ca="1" si="272"/>
        <v>-8.5769130464541377E-6</v>
      </c>
      <c r="AG560">
        <f t="shared" ca="1" si="273"/>
        <v>1</v>
      </c>
      <c r="AH560">
        <f ca="1"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+99)&gt;=IFERROR(AE560,-1E+99)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>7.724741876916152</v>
      </c>
      <c r="AI560">
        <f t="shared" ca="1" si="274"/>
        <v>640.08174187691611</v>
      </c>
      <c r="AJ560">
        <f t="shared" ca="1" si="275"/>
        <v>640.16064948167752</v>
      </c>
      <c r="AM560">
        <v>0</v>
      </c>
      <c r="AN560">
        <v>0</v>
      </c>
      <c r="AO560">
        <f t="shared" si="276"/>
        <v>0</v>
      </c>
      <c r="AP560">
        <f t="shared" si="285"/>
        <v>0</v>
      </c>
      <c r="AQ560">
        <f t="shared" ca="1" si="277"/>
        <v>0.14293297722585024</v>
      </c>
      <c r="AR560" t="str">
        <f t="shared" ca="1" si="278"/>
        <v>Subcritical</v>
      </c>
      <c r="AS560">
        <f t="shared" ca="1" si="279"/>
        <v>1.4344856888670271E-4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190</v>
      </c>
      <c r="I561">
        <v>2.3E-2</v>
      </c>
      <c r="J561">
        <f t="shared" si="280"/>
        <v>1</v>
      </c>
      <c r="K561">
        <f t="shared" ca="1" si="281"/>
        <v>49.98</v>
      </c>
      <c r="L561">
        <f t="shared" ca="1" si="282"/>
        <v>1.301360869684927</v>
      </c>
      <c r="M561">
        <f t="shared" ca="1" si="255"/>
        <v>6.7670765223616209</v>
      </c>
      <c r="N561">
        <f t="shared" ca="1" si="256"/>
        <v>0.86727128666107323</v>
      </c>
      <c r="O561">
        <f t="shared" ca="1" si="257"/>
        <v>7.3857595425206792</v>
      </c>
      <c r="P561">
        <f t="shared" ca="1" si="258"/>
        <v>633.6578608696849</v>
      </c>
      <c r="Q561">
        <f t="shared" ca="1" si="259"/>
        <v>636.43815873002814</v>
      </c>
      <c r="R561">
        <f t="shared" ca="1" si="260"/>
        <v>1.4839965425134221E-2</v>
      </c>
      <c r="S561">
        <f t="shared" ca="1" si="261"/>
        <v>2.067101435725621</v>
      </c>
      <c r="T561">
        <f t="shared" ca="1" si="262"/>
        <v>42.032181045985091</v>
      </c>
      <c r="U561">
        <f t="shared" ca="1" si="283"/>
        <v>-1.4446543509848198E-2</v>
      </c>
      <c r="V561">
        <f t="shared" ca="1" si="284"/>
        <v>0</v>
      </c>
      <c r="W561">
        <f t="shared" ca="1" si="263"/>
        <v>7.7250917653051587</v>
      </c>
      <c r="X561">
        <f t="shared" ca="1" si="264"/>
        <v>40.170477179586825</v>
      </c>
      <c r="Y561">
        <f t="shared" ca="1" si="265"/>
        <v>1.9452842692676826</v>
      </c>
      <c r="Z561">
        <f t="shared" ca="1" si="266"/>
        <v>1.2441973187562236</v>
      </c>
      <c r="AA561">
        <f t="shared" ca="1" si="267"/>
        <v>640.08159176530512</v>
      </c>
      <c r="AB561">
        <f t="shared" ca="1" si="268"/>
        <v>640.16049222238973</v>
      </c>
      <c r="AC561">
        <f t="shared" ca="1" si="269"/>
        <v>1.4343339360752759E-4</v>
      </c>
      <c r="AD561">
        <f t="shared" ca="1" si="270"/>
        <v>0.14292326665715213</v>
      </c>
      <c r="AE561">
        <f t="shared" ca="1" si="271"/>
        <v>161.49924925575561</v>
      </c>
      <c r="AF561">
        <f t="shared" ca="1" si="272"/>
        <v>-7.3209217816838645E-6</v>
      </c>
      <c r="AG561">
        <f t="shared" ca="1" si="273"/>
        <v>1</v>
      </c>
      <c r="AH561">
        <f ca="1"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+99)&gt;=IFERROR(AE561,-1E+99)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>7.7250917653051587</v>
      </c>
      <c r="AI561">
        <f t="shared" ca="1" si="274"/>
        <v>640.08159176530512</v>
      </c>
      <c r="AJ561">
        <f t="shared" ca="1" si="275"/>
        <v>640.16049222238973</v>
      </c>
      <c r="AM561">
        <v>0</v>
      </c>
      <c r="AN561">
        <v>0</v>
      </c>
      <c r="AO561">
        <f t="shared" si="276"/>
        <v>0</v>
      </c>
      <c r="AP561">
        <f t="shared" si="285"/>
        <v>0</v>
      </c>
      <c r="AQ561">
        <f t="shared" ca="1" si="277"/>
        <v>0.14292326665715213</v>
      </c>
      <c r="AR561" t="str">
        <f t="shared" ca="1" si="278"/>
        <v>Subcritical</v>
      </c>
      <c r="AS561">
        <f t="shared" ca="1" si="279"/>
        <v>1.4343339360752759E-4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190</v>
      </c>
      <c r="I562">
        <v>2.3E-2</v>
      </c>
      <c r="J562">
        <f t="shared" si="280"/>
        <v>1.0010000000000332</v>
      </c>
      <c r="K562">
        <f t="shared" ca="1" si="281"/>
        <v>49.98</v>
      </c>
      <c r="L562">
        <f t="shared" ca="1" si="282"/>
        <v>1.301360869684927</v>
      </c>
      <c r="M562">
        <f t="shared" ca="1" si="255"/>
        <v>6.7670765223616209</v>
      </c>
      <c r="N562">
        <f t="shared" ca="1" si="256"/>
        <v>0.86727128666107323</v>
      </c>
      <c r="O562">
        <f t="shared" ca="1" si="257"/>
        <v>7.3857595425206792</v>
      </c>
      <c r="P562">
        <f t="shared" ca="1" si="258"/>
        <v>633.65736086968491</v>
      </c>
      <c r="Q562">
        <f t="shared" ca="1" si="259"/>
        <v>636.43765873002815</v>
      </c>
      <c r="R562">
        <f t="shared" ca="1" si="260"/>
        <v>1.4839965425134221E-2</v>
      </c>
      <c r="S562">
        <f t="shared" ca="1" si="261"/>
        <v>2.067101435725621</v>
      </c>
      <c r="T562">
        <f t="shared" ca="1" si="262"/>
        <v>42.032181045985091</v>
      </c>
      <c r="U562">
        <f t="shared" ca="1" si="283"/>
        <v>-1.4461383475236289E-2</v>
      </c>
      <c r="V562">
        <f t="shared" ca="1" si="284"/>
        <v>0</v>
      </c>
      <c r="W562">
        <f t="shared" ca="1" si="263"/>
        <v>7.7254428117152374</v>
      </c>
      <c r="X562">
        <f t="shared" ca="1" si="264"/>
        <v>40.172302620919233</v>
      </c>
      <c r="Y562">
        <f t="shared" ca="1" si="265"/>
        <v>1.9453065284202522</v>
      </c>
      <c r="Z562">
        <f t="shared" ca="1" si="266"/>
        <v>1.2441407820614576</v>
      </c>
      <c r="AA562">
        <f t="shared" ca="1" si="267"/>
        <v>640.08144281171519</v>
      </c>
      <c r="AB562">
        <f t="shared" ca="1" si="268"/>
        <v>640.16033609844249</v>
      </c>
      <c r="AC562">
        <f t="shared" ca="1" si="269"/>
        <v>1.4341817048117193E-4</v>
      </c>
      <c r="AD562">
        <f t="shared" ca="1" si="270"/>
        <v>0.14291352505445126</v>
      </c>
      <c r="AE562">
        <f t="shared" ca="1" si="271"/>
        <v>161.51306323474631</v>
      </c>
      <c r="AF562">
        <f t="shared" ca="1" si="272"/>
        <v>-5.8945045111613581E-6</v>
      </c>
      <c r="AG562">
        <f t="shared" ca="1" si="273"/>
        <v>1</v>
      </c>
      <c r="AH562">
        <f ca="1"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+99)&gt;=IFERROR(AE562,-1E+99)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>7.7254428117152374</v>
      </c>
      <c r="AI562">
        <f t="shared" ca="1" si="274"/>
        <v>640.08144281171519</v>
      </c>
      <c r="AJ562">
        <f t="shared" ca="1" si="275"/>
        <v>640.16033609844249</v>
      </c>
      <c r="AM562">
        <v>0</v>
      </c>
      <c r="AN562">
        <v>0</v>
      </c>
      <c r="AO562">
        <f t="shared" si="276"/>
        <v>0</v>
      </c>
      <c r="AP562">
        <f t="shared" si="285"/>
        <v>0</v>
      </c>
      <c r="AQ562">
        <f t="shared" ca="1" si="277"/>
        <v>0.14291352505445126</v>
      </c>
      <c r="AR562" t="str">
        <f t="shared" ca="1" si="278"/>
        <v>Subcritical</v>
      </c>
      <c r="AS562">
        <f t="shared" ca="1" si="279"/>
        <v>1.4341817048117193E-4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190</v>
      </c>
      <c r="I563">
        <v>0</v>
      </c>
      <c r="J563">
        <f t="shared" si="280"/>
        <v>0.9989999999999668</v>
      </c>
      <c r="K563">
        <f t="shared" ca="1" si="281"/>
        <v>49.98</v>
      </c>
      <c r="L563">
        <f t="shared" ca="1" si="282"/>
        <v>1.301360869684927</v>
      </c>
      <c r="M563">
        <f t="shared" ca="1" si="255"/>
        <v>6.7670765223616209</v>
      </c>
      <c r="N563">
        <f t="shared" ca="1" si="256"/>
        <v>0.86727128666107323</v>
      </c>
      <c r="O563">
        <f t="shared" ca="1" si="257"/>
        <v>7.3857595425206792</v>
      </c>
      <c r="P563">
        <f t="shared" ca="1" si="258"/>
        <v>633.65686086968492</v>
      </c>
      <c r="Q563">
        <f t="shared" ca="1" si="259"/>
        <v>636.43715873002816</v>
      </c>
      <c r="R563">
        <f t="shared" ca="1" si="260"/>
        <v>1.4839965425134221E-2</v>
      </c>
      <c r="S563">
        <f t="shared" ca="1" si="261"/>
        <v>2.067101435725621</v>
      </c>
      <c r="T563">
        <f t="shared" ca="1" si="262"/>
        <v>42.032181045985091</v>
      </c>
      <c r="U563">
        <f t="shared" ca="1" si="283"/>
        <v>-1.4325125459777155E-2</v>
      </c>
      <c r="V563">
        <f t="shared" ca="1" si="284"/>
        <v>0</v>
      </c>
      <c r="W563">
        <f t="shared" ca="1" si="263"/>
        <v>7.7257986889727315</v>
      </c>
      <c r="X563">
        <f t="shared" ca="1" si="264"/>
        <v>40.174153182658202</v>
      </c>
      <c r="Y563">
        <f t="shared" ca="1" si="265"/>
        <v>1.945329092342345</v>
      </c>
      <c r="Z563">
        <f t="shared" ca="1" si="266"/>
        <v>1.2440834725938825</v>
      </c>
      <c r="AA563">
        <f t="shared" ca="1" si="267"/>
        <v>640.08129868897277</v>
      </c>
      <c r="AB563">
        <f t="shared" ca="1" si="268"/>
        <v>640.16018470766699</v>
      </c>
      <c r="AC563">
        <f t="shared" ca="1" si="269"/>
        <v>1.4340274029620449E-4</v>
      </c>
      <c r="AD563">
        <f t="shared" ca="1" si="270"/>
        <v>0.14290365052437906</v>
      </c>
      <c r="AE563">
        <f t="shared" ca="1" si="271"/>
        <v>161.52706799257118</v>
      </c>
      <c r="AF563">
        <f t="shared" ca="1" si="272"/>
        <v>-4.946232706970477E-6</v>
      </c>
      <c r="AG563">
        <f t="shared" ca="1" si="273"/>
        <v>1</v>
      </c>
      <c r="AH563">
        <f ca="1"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+99)&gt;=IFERROR(AE563,-1E+99)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>7.7257986889727315</v>
      </c>
      <c r="AI563">
        <f t="shared" ca="1" si="274"/>
        <v>640.08129868897277</v>
      </c>
      <c r="AJ563">
        <f t="shared" ca="1" si="275"/>
        <v>640.16018470766699</v>
      </c>
      <c r="AM563">
        <v>0</v>
      </c>
      <c r="AN563">
        <v>0</v>
      </c>
      <c r="AO563">
        <f t="shared" si="276"/>
        <v>0</v>
      </c>
      <c r="AP563">
        <f t="shared" si="285"/>
        <v>0</v>
      </c>
      <c r="AQ563">
        <f t="shared" ca="1" si="277"/>
        <v>0.14290365052437906</v>
      </c>
      <c r="AR563" t="str">
        <f t="shared" ca="1" si="278"/>
        <v>Subcritical</v>
      </c>
      <c r="AS563">
        <f t="shared" ca="1" si="279"/>
        <v>1.4340274029620449E-4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190</v>
      </c>
      <c r="I564">
        <v>2.7E-2</v>
      </c>
      <c r="J564">
        <f t="shared" si="280"/>
        <v>1</v>
      </c>
      <c r="K564">
        <f t="shared" ca="1" si="281"/>
        <v>49.98</v>
      </c>
      <c r="L564">
        <f t="shared" ca="1" si="282"/>
        <v>1.301360869684927</v>
      </c>
      <c r="M564">
        <f t="shared" ca="1" si="255"/>
        <v>6.7670765223616209</v>
      </c>
      <c r="N564">
        <f t="shared" ca="1" si="256"/>
        <v>0.86727128666107323</v>
      </c>
      <c r="O564">
        <f t="shared" ca="1" si="257"/>
        <v>7.3857595425206792</v>
      </c>
      <c r="P564">
        <f t="shared" ca="1" si="258"/>
        <v>633.65636086968493</v>
      </c>
      <c r="Q564">
        <f t="shared" ca="1" si="259"/>
        <v>636.43665873002817</v>
      </c>
      <c r="R564">
        <f t="shared" ca="1" si="260"/>
        <v>1.4839965425134221E-2</v>
      </c>
      <c r="S564">
        <f t="shared" ca="1" si="261"/>
        <v>2.067101435725621</v>
      </c>
      <c r="T564">
        <f t="shared" ca="1" si="262"/>
        <v>42.032181045985091</v>
      </c>
      <c r="U564">
        <f t="shared" ca="1" si="283"/>
        <v>-1.4465078828834521E-2</v>
      </c>
      <c r="V564">
        <f t="shared" ca="1" si="284"/>
        <v>0</v>
      </c>
      <c r="W564">
        <f t="shared" ca="1" si="263"/>
        <v>7.7261518027418594</v>
      </c>
      <c r="X564">
        <f t="shared" ca="1" si="264"/>
        <v>40.175989374257668</v>
      </c>
      <c r="Y564">
        <f t="shared" ca="1" si="265"/>
        <v>1.9453514795119469</v>
      </c>
      <c r="Z564">
        <f t="shared" ca="1" si="266"/>
        <v>1.2440266133688334</v>
      </c>
      <c r="AA564">
        <f t="shared" ca="1" si="267"/>
        <v>640.08115180274183</v>
      </c>
      <c r="AB564">
        <f t="shared" ca="1" si="268"/>
        <v>640.16003061083404</v>
      </c>
      <c r="AC564">
        <f t="shared" ca="1" si="269"/>
        <v>1.4338743234976764E-4</v>
      </c>
      <c r="AD564">
        <f t="shared" ca="1" si="270"/>
        <v>0.14289385379671124</v>
      </c>
      <c r="AE564">
        <f t="shared" ca="1" si="271"/>
        <v>161.54096467696598</v>
      </c>
      <c r="AF564">
        <f t="shared" ca="1" si="272"/>
        <v>-4.3004828285120311E-6</v>
      </c>
      <c r="AG564">
        <f t="shared" ca="1" si="273"/>
        <v>1</v>
      </c>
      <c r="AH564">
        <f ca="1"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+99)&gt;=IFERROR(AE564,-1E+99)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>7.7261518027418594</v>
      </c>
      <c r="AI564">
        <f t="shared" ca="1" si="274"/>
        <v>640.08115180274183</v>
      </c>
      <c r="AJ564">
        <f t="shared" ca="1" si="275"/>
        <v>640.16003061083404</v>
      </c>
      <c r="AM564">
        <v>0</v>
      </c>
      <c r="AN564">
        <v>0</v>
      </c>
      <c r="AO564">
        <f t="shared" si="276"/>
        <v>0</v>
      </c>
      <c r="AP564">
        <f t="shared" si="285"/>
        <v>0</v>
      </c>
      <c r="AQ564">
        <f t="shared" ca="1" si="277"/>
        <v>0.14289385379671124</v>
      </c>
      <c r="AR564" t="str">
        <f t="shared" ca="1" si="278"/>
        <v>Subcritical</v>
      </c>
      <c r="AS564">
        <f t="shared" ca="1" si="279"/>
        <v>1.4338743234976764E-4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190</v>
      </c>
      <c r="I565">
        <v>2.7E-2</v>
      </c>
      <c r="J565">
        <f t="shared" si="280"/>
        <v>1</v>
      </c>
      <c r="K565">
        <f t="shared" ca="1" si="281"/>
        <v>49.98</v>
      </c>
      <c r="L565">
        <f t="shared" ca="1" si="282"/>
        <v>1.301360869684927</v>
      </c>
      <c r="M565">
        <f t="shared" ca="1" si="255"/>
        <v>6.7670765223616209</v>
      </c>
      <c r="N565">
        <f t="shared" ca="1" si="256"/>
        <v>0.86727128666107323</v>
      </c>
      <c r="O565">
        <f t="shared" ca="1" si="257"/>
        <v>7.3857595425206792</v>
      </c>
      <c r="P565">
        <f t="shared" ca="1" si="258"/>
        <v>633.65586086968494</v>
      </c>
      <c r="Q565">
        <f t="shared" ca="1" si="259"/>
        <v>636.43615873002818</v>
      </c>
      <c r="R565">
        <f t="shared" ca="1" si="260"/>
        <v>1.4839965425134221E-2</v>
      </c>
      <c r="S565">
        <f t="shared" ca="1" si="261"/>
        <v>2.067101435725621</v>
      </c>
      <c r="T565">
        <f t="shared" ca="1" si="262"/>
        <v>42.032181045985091</v>
      </c>
      <c r="U565">
        <f t="shared" ca="1" si="283"/>
        <v>-1.4465078828834521E-2</v>
      </c>
      <c r="V565">
        <f t="shared" ca="1" si="284"/>
        <v>0</v>
      </c>
      <c r="W565">
        <f t="shared" ca="1" si="263"/>
        <v>7.7265055943867047</v>
      </c>
      <c r="X565">
        <f t="shared" ca="1" si="264"/>
        <v>40.177829090810867</v>
      </c>
      <c r="Y565">
        <f t="shared" ca="1" si="265"/>
        <v>1.9453739081229369</v>
      </c>
      <c r="Z565">
        <f t="shared" ca="1" si="266"/>
        <v>1.2439696502027033</v>
      </c>
      <c r="AA565">
        <f t="shared" ca="1" si="267"/>
        <v>640.08100559438674</v>
      </c>
      <c r="AB565">
        <f t="shared" ca="1" si="268"/>
        <v>640.15987717902613</v>
      </c>
      <c r="AC565">
        <f t="shared" ca="1" si="269"/>
        <v>1.433720974322845E-4</v>
      </c>
      <c r="AD565">
        <f t="shared" ca="1" si="270"/>
        <v>0.14288403938470409</v>
      </c>
      <c r="AE565">
        <f t="shared" ca="1" si="271"/>
        <v>161.55488871575966</v>
      </c>
      <c r="AF565">
        <f t="shared" ca="1" si="272"/>
        <v>-3.5422459632172831E-6</v>
      </c>
      <c r="AG565">
        <f t="shared" ca="1" si="273"/>
        <v>1</v>
      </c>
      <c r="AH565">
        <f ca="1"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+99)&gt;=IFERROR(AE565,-1E+99)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>7.7265055943867047</v>
      </c>
      <c r="AI565">
        <f t="shared" ca="1" si="274"/>
        <v>640.08100559438674</v>
      </c>
      <c r="AJ565">
        <f t="shared" ca="1" si="275"/>
        <v>640.15987717902613</v>
      </c>
      <c r="AM565">
        <v>0</v>
      </c>
      <c r="AN565">
        <v>0</v>
      </c>
      <c r="AO565">
        <f t="shared" si="276"/>
        <v>0</v>
      </c>
      <c r="AP565">
        <f t="shared" si="285"/>
        <v>0</v>
      </c>
      <c r="AQ565">
        <f t="shared" ca="1" si="277"/>
        <v>0.14288403938470409</v>
      </c>
      <c r="AR565" t="str">
        <f t="shared" ca="1" si="278"/>
        <v>Subcritical</v>
      </c>
      <c r="AS565">
        <f t="shared" ca="1" si="279"/>
        <v>1.433720974322845E-4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190</v>
      </c>
      <c r="I566">
        <v>2.3E-2</v>
      </c>
      <c r="J566">
        <f t="shared" si="280"/>
        <v>1</v>
      </c>
      <c r="K566">
        <f t="shared" ca="1" si="281"/>
        <v>49.98</v>
      </c>
      <c r="L566">
        <f t="shared" ca="1" si="282"/>
        <v>1.301360869684927</v>
      </c>
      <c r="M566">
        <f t="shared" ca="1" si="255"/>
        <v>6.7670765223616209</v>
      </c>
      <c r="N566">
        <f t="shared" ca="1" si="256"/>
        <v>0.86727128666107323</v>
      </c>
      <c r="O566">
        <f t="shared" ca="1" si="257"/>
        <v>7.3857595425206792</v>
      </c>
      <c r="P566">
        <f t="shared" ca="1" si="258"/>
        <v>633.65536086968496</v>
      </c>
      <c r="Q566">
        <f t="shared" ca="1" si="259"/>
        <v>636.43565873002819</v>
      </c>
      <c r="R566">
        <f t="shared" ca="1" si="260"/>
        <v>1.4839965425134221E-2</v>
      </c>
      <c r="S566">
        <f t="shared" ca="1" si="261"/>
        <v>2.067101435725621</v>
      </c>
      <c r="T566">
        <f t="shared" ca="1" si="262"/>
        <v>42.032181045985091</v>
      </c>
      <c r="U566">
        <f t="shared" ca="1" si="283"/>
        <v>-1.4446543509848198E-2</v>
      </c>
      <c r="V566">
        <f t="shared" ca="1" si="284"/>
        <v>0</v>
      </c>
      <c r="W566">
        <f t="shared" ca="1" si="263"/>
        <v>7.7268607103049183</v>
      </c>
      <c r="X566">
        <f t="shared" ca="1" si="264"/>
        <v>40.17967569358558</v>
      </c>
      <c r="Y566">
        <f t="shared" ca="1" si="265"/>
        <v>1.9453964191407789</v>
      </c>
      <c r="Z566">
        <f t="shared" ca="1" si="266"/>
        <v>1.2439124790641098</v>
      </c>
      <c r="AA566">
        <f t="shared" ca="1" si="267"/>
        <v>640.08086071030493</v>
      </c>
      <c r="AB566">
        <f t="shared" ca="1" si="268"/>
        <v>640.1597250454513</v>
      </c>
      <c r="AC566">
        <f t="shared" ca="1" si="269"/>
        <v>1.4335670754601475E-4</v>
      </c>
      <c r="AD566">
        <f t="shared" ca="1" si="270"/>
        <v>0.1428741893662259</v>
      </c>
      <c r="AE566">
        <f t="shared" ca="1" si="271"/>
        <v>161.56886555472127</v>
      </c>
      <c r="AF566">
        <f t="shared" ca="1" si="272"/>
        <v>-2.910114062615321E-6</v>
      </c>
      <c r="AG566">
        <f t="shared" ca="1" si="273"/>
        <v>1</v>
      </c>
      <c r="AH566">
        <f ca="1"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+99)&gt;=IFERROR(AE566,-1E+99)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>7.7268607103049183</v>
      </c>
      <c r="AI566">
        <f t="shared" ca="1" si="274"/>
        <v>640.08086071030493</v>
      </c>
      <c r="AJ566">
        <f t="shared" ca="1" si="275"/>
        <v>640.1597250454513</v>
      </c>
      <c r="AM566">
        <v>0</v>
      </c>
      <c r="AN566">
        <v>0</v>
      </c>
      <c r="AO566">
        <f t="shared" si="276"/>
        <v>0</v>
      </c>
      <c r="AP566">
        <f t="shared" si="285"/>
        <v>0</v>
      </c>
      <c r="AQ566">
        <f t="shared" ca="1" si="277"/>
        <v>0.1428741893662259</v>
      </c>
      <c r="AR566" t="str">
        <f t="shared" ca="1" si="278"/>
        <v>Subcritical</v>
      </c>
      <c r="AS566">
        <f t="shared" ca="1" si="279"/>
        <v>1.4335670754601475E-4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190</v>
      </c>
      <c r="I567">
        <v>2.3E-2</v>
      </c>
      <c r="J567">
        <f t="shared" si="280"/>
        <v>1.0010000000000332</v>
      </c>
      <c r="K567">
        <f t="shared" ca="1" si="281"/>
        <v>49.98</v>
      </c>
      <c r="L567">
        <f t="shared" ca="1" si="282"/>
        <v>1.301360869684927</v>
      </c>
      <c r="M567">
        <f t="shared" ca="1" si="255"/>
        <v>6.7670765223616209</v>
      </c>
      <c r="N567">
        <f t="shared" ca="1" si="256"/>
        <v>0.86727128666107323</v>
      </c>
      <c r="O567">
        <f t="shared" ca="1" si="257"/>
        <v>7.3857595425206792</v>
      </c>
      <c r="P567">
        <f t="shared" ca="1" si="258"/>
        <v>633.65486086968497</v>
      </c>
      <c r="Q567">
        <f t="shared" ca="1" si="259"/>
        <v>636.43515873002821</v>
      </c>
      <c r="R567">
        <f t="shared" ca="1" si="260"/>
        <v>1.4839965425134221E-2</v>
      </c>
      <c r="S567">
        <f t="shared" ca="1" si="261"/>
        <v>2.067101435725621</v>
      </c>
      <c r="T567">
        <f t="shared" ca="1" si="262"/>
        <v>42.032181045985091</v>
      </c>
      <c r="U567">
        <f t="shared" ca="1" si="283"/>
        <v>-1.4461383475236289E-2</v>
      </c>
      <c r="V567">
        <f t="shared" ca="1" si="284"/>
        <v>0</v>
      </c>
      <c r="W567">
        <f t="shared" ca="1" si="263"/>
        <v>7.7272163354165251</v>
      </c>
      <c r="X567">
        <f t="shared" ca="1" si="264"/>
        <v>40.181524944165929</v>
      </c>
      <c r="Y567">
        <f t="shared" ca="1" si="265"/>
        <v>1.9454189608852277</v>
      </c>
      <c r="Z567">
        <f t="shared" ca="1" si="266"/>
        <v>1.2438552312150795</v>
      </c>
      <c r="AA567">
        <f t="shared" ca="1" si="267"/>
        <v>640.08071633541658</v>
      </c>
      <c r="AB567">
        <f t="shared" ca="1" si="268"/>
        <v>640.15957341167655</v>
      </c>
      <c r="AC567">
        <f t="shared" ca="1" si="269"/>
        <v>1.433412980329432E-4</v>
      </c>
      <c r="AD567">
        <f t="shared" ca="1" si="270"/>
        <v>0.14286432635811272</v>
      </c>
      <c r="AE567">
        <f t="shared" ca="1" si="271"/>
        <v>161.58286311878283</v>
      </c>
      <c r="AF567">
        <f t="shared" ca="1" si="272"/>
        <v>-3.1077062203621608E-6</v>
      </c>
      <c r="AG567">
        <f t="shared" ca="1" si="273"/>
        <v>1</v>
      </c>
      <c r="AH567">
        <f ca="1"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+99)&gt;=IFERROR(AE567,-1E+99)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>7.7272163354165251</v>
      </c>
      <c r="AI567">
        <f t="shared" ca="1" si="274"/>
        <v>640.08071633541658</v>
      </c>
      <c r="AJ567">
        <f t="shared" ca="1" si="275"/>
        <v>640.15957341167655</v>
      </c>
      <c r="AM567">
        <v>0</v>
      </c>
      <c r="AN567">
        <v>0</v>
      </c>
      <c r="AO567">
        <f t="shared" si="276"/>
        <v>0</v>
      </c>
      <c r="AP567">
        <f t="shared" si="285"/>
        <v>0</v>
      </c>
      <c r="AQ567">
        <f t="shared" ca="1" si="277"/>
        <v>0.14286432635811272</v>
      </c>
      <c r="AR567" t="str">
        <f t="shared" ca="1" si="278"/>
        <v>Subcritical</v>
      </c>
      <c r="AS567">
        <f t="shared" ca="1" si="279"/>
        <v>1.433412980329432E-4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190</v>
      </c>
      <c r="I568">
        <v>0</v>
      </c>
      <c r="J568">
        <f t="shared" si="280"/>
        <v>0.9989999999999668</v>
      </c>
      <c r="K568">
        <f t="shared" ca="1" si="281"/>
        <v>49.98</v>
      </c>
      <c r="L568">
        <f t="shared" ca="1" si="282"/>
        <v>1.301360869684927</v>
      </c>
      <c r="M568">
        <f t="shared" ca="1" si="255"/>
        <v>6.7670765223616209</v>
      </c>
      <c r="N568">
        <f t="shared" ca="1" si="256"/>
        <v>0.86727128666107323</v>
      </c>
      <c r="O568">
        <f t="shared" ca="1" si="257"/>
        <v>7.3857595425206792</v>
      </c>
      <c r="P568">
        <f t="shared" ca="1" si="258"/>
        <v>633.65436086968487</v>
      </c>
      <c r="Q568">
        <f t="shared" ca="1" si="259"/>
        <v>636.4346587300281</v>
      </c>
      <c r="R568">
        <f t="shared" ca="1" si="260"/>
        <v>1.4839965425134221E-2</v>
      </c>
      <c r="S568">
        <f t="shared" ca="1" si="261"/>
        <v>2.067101435725621</v>
      </c>
      <c r="T568">
        <f t="shared" ca="1" si="262"/>
        <v>42.032181045985091</v>
      </c>
      <c r="U568">
        <f t="shared" ca="1" si="283"/>
        <v>-1.4325125459663468E-2</v>
      </c>
      <c r="V568">
        <f t="shared" ca="1" si="284"/>
        <v>0</v>
      </c>
      <c r="W568">
        <f t="shared" ca="1" si="263"/>
        <v>7.7275751200873168</v>
      </c>
      <c r="X568">
        <f t="shared" ca="1" si="264"/>
        <v>40.183390624454049</v>
      </c>
      <c r="Y568">
        <f t="shared" ca="1" si="265"/>
        <v>1.9454417013291261</v>
      </c>
      <c r="Z568">
        <f t="shared" ca="1" si="266"/>
        <v>1.2437974800858171</v>
      </c>
      <c r="AA568">
        <f t="shared" ca="1" si="267"/>
        <v>640.08057512008725</v>
      </c>
      <c r="AB568">
        <f t="shared" ca="1" si="268"/>
        <v>640.15942487398468</v>
      </c>
      <c r="AC568">
        <f t="shared" ca="1" si="269"/>
        <v>1.433257540880242E-4</v>
      </c>
      <c r="AD568">
        <f t="shared" ca="1" si="270"/>
        <v>0.14285437687178518</v>
      </c>
      <c r="AE568">
        <f t="shared" ca="1" si="271"/>
        <v>161.59698573814654</v>
      </c>
      <c r="AF568">
        <f t="shared" ca="1" si="272"/>
        <v>-4.3880461362277856E-6</v>
      </c>
      <c r="AG568">
        <f t="shared" ca="1" si="273"/>
        <v>1</v>
      </c>
      <c r="AH568">
        <f ca="1"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+99)&gt;=IFERROR(AE568,-1E+99)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>7.7275751200873168</v>
      </c>
      <c r="AI568">
        <f t="shared" ca="1" si="274"/>
        <v>640.08057512008725</v>
      </c>
      <c r="AJ568">
        <f t="shared" ca="1" si="275"/>
        <v>640.15942487398468</v>
      </c>
      <c r="AM568">
        <v>0</v>
      </c>
      <c r="AN568">
        <v>0</v>
      </c>
      <c r="AO568">
        <f t="shared" si="276"/>
        <v>0</v>
      </c>
      <c r="AP568">
        <f t="shared" si="285"/>
        <v>0</v>
      </c>
      <c r="AQ568">
        <f t="shared" ca="1" si="277"/>
        <v>0.14285437687178518</v>
      </c>
      <c r="AR568" t="str">
        <f t="shared" ca="1" si="278"/>
        <v>Subcritical</v>
      </c>
      <c r="AS568">
        <f t="shared" ca="1" si="279"/>
        <v>1.433257540880242E-4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190</v>
      </c>
      <c r="I569">
        <v>2.7E-2</v>
      </c>
      <c r="J569">
        <f t="shared" si="280"/>
        <v>1</v>
      </c>
      <c r="K569">
        <f t="shared" ca="1" si="281"/>
        <v>49.98</v>
      </c>
      <c r="L569">
        <f t="shared" ca="1" si="282"/>
        <v>1.301360869684927</v>
      </c>
      <c r="M569">
        <f t="shared" ca="1" si="255"/>
        <v>6.7670765223616209</v>
      </c>
      <c r="N569">
        <f t="shared" ca="1" si="256"/>
        <v>0.86727128666107323</v>
      </c>
      <c r="O569">
        <f t="shared" ca="1" si="257"/>
        <v>7.3857595425206792</v>
      </c>
      <c r="P569">
        <f t="shared" ca="1" si="258"/>
        <v>633.65386086968488</v>
      </c>
      <c r="Q569">
        <f t="shared" ca="1" si="259"/>
        <v>636.43415873002812</v>
      </c>
      <c r="R569">
        <f t="shared" ca="1" si="260"/>
        <v>1.4839965425134221E-2</v>
      </c>
      <c r="S569">
        <f t="shared" ca="1" si="261"/>
        <v>2.067101435725621</v>
      </c>
      <c r="T569">
        <f t="shared" ca="1" si="262"/>
        <v>42.032181045985091</v>
      </c>
      <c r="U569">
        <f t="shared" ca="1" si="283"/>
        <v>-1.4465078828834521E-2</v>
      </c>
      <c r="V569">
        <f t="shared" ca="1" si="284"/>
        <v>0</v>
      </c>
      <c r="W569">
        <f t="shared" ca="1" si="263"/>
        <v>7.7279288582746899</v>
      </c>
      <c r="X569">
        <f t="shared" ca="1" si="264"/>
        <v>40.185230063028392</v>
      </c>
      <c r="Y569">
        <f t="shared" ca="1" si="265"/>
        <v>1.9454641203706668</v>
      </c>
      <c r="Z569">
        <f t="shared" ca="1" si="266"/>
        <v>1.2437405465044999</v>
      </c>
      <c r="AA569">
        <f t="shared" ca="1" si="267"/>
        <v>640.08042885827467</v>
      </c>
      <c r="AB569">
        <f t="shared" ca="1" si="268"/>
        <v>640.15927139380062</v>
      </c>
      <c r="AC569">
        <f t="shared" ca="1" si="269"/>
        <v>1.4331043120891955E-4</v>
      </c>
      <c r="AD569">
        <f t="shared" ca="1" si="270"/>
        <v>0.14284456846044097</v>
      </c>
      <c r="AE569">
        <f t="shared" ca="1" si="271"/>
        <v>161.61091039796867</v>
      </c>
      <c r="AF569">
        <f t="shared" ca="1" si="272"/>
        <v>-6.1306207044253824E-6</v>
      </c>
      <c r="AG569">
        <f t="shared" ca="1" si="273"/>
        <v>1</v>
      </c>
      <c r="AH569">
        <f ca="1"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+99)&gt;=IFERROR(AE569,-1E+99)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>7.7279288582746899</v>
      </c>
      <c r="AI569">
        <f t="shared" ca="1" si="274"/>
        <v>640.08042885827467</v>
      </c>
      <c r="AJ569">
        <f t="shared" ca="1" si="275"/>
        <v>640.15927139380062</v>
      </c>
      <c r="AM569">
        <v>0</v>
      </c>
      <c r="AN569">
        <v>0</v>
      </c>
      <c r="AO569">
        <f t="shared" si="276"/>
        <v>0</v>
      </c>
      <c r="AP569">
        <f t="shared" si="285"/>
        <v>0</v>
      </c>
      <c r="AQ569">
        <f t="shared" ca="1" si="277"/>
        <v>0.14284456846044097</v>
      </c>
      <c r="AR569" t="str">
        <f t="shared" ca="1" si="278"/>
        <v>Subcritical</v>
      </c>
      <c r="AS569">
        <f t="shared" ca="1" si="279"/>
        <v>1.4331043120891955E-4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190</v>
      </c>
      <c r="I570">
        <v>7.8E-2</v>
      </c>
      <c r="J570">
        <f t="shared" si="280"/>
        <v>1</v>
      </c>
      <c r="K570">
        <f t="shared" ca="1" si="281"/>
        <v>49.98</v>
      </c>
      <c r="L570">
        <f t="shared" ca="1" si="282"/>
        <v>1.301360869684927</v>
      </c>
      <c r="M570">
        <f t="shared" ca="1" si="255"/>
        <v>6.7670765223616209</v>
      </c>
      <c r="N570">
        <f t="shared" ca="1" si="256"/>
        <v>0.86727128666107323</v>
      </c>
      <c r="O570">
        <f t="shared" ca="1" si="257"/>
        <v>7.3857595425206792</v>
      </c>
      <c r="P570">
        <f t="shared" ca="1" si="258"/>
        <v>633.65336086968489</v>
      </c>
      <c r="Q570">
        <f t="shared" ca="1" si="259"/>
        <v>636.43365873002813</v>
      </c>
      <c r="R570">
        <f t="shared" ca="1" si="260"/>
        <v>1.4839965425134221E-2</v>
      </c>
      <c r="S570">
        <f t="shared" ca="1" si="261"/>
        <v>2.067101435725621</v>
      </c>
      <c r="T570">
        <f t="shared" ca="1" si="262"/>
        <v>42.032181045985091</v>
      </c>
      <c r="U570">
        <f t="shared" ca="1" si="283"/>
        <v>-1.4701404146990171E-2</v>
      </c>
      <c r="V570">
        <f t="shared" ca="1" si="284"/>
        <v>0</v>
      </c>
      <c r="W570">
        <f t="shared" ca="1" si="263"/>
        <v>7.7282740310101445</v>
      </c>
      <c r="X570">
        <f t="shared" ca="1" si="264"/>
        <v>40.187024961252753</v>
      </c>
      <c r="Y570">
        <f t="shared" ca="1" si="265"/>
        <v>1.9454859950749346</v>
      </c>
      <c r="Z570">
        <f t="shared" ca="1" si="266"/>
        <v>1.2436849965427739</v>
      </c>
      <c r="AA570">
        <f t="shared" ca="1" si="267"/>
        <v>640.08027403101016</v>
      </c>
      <c r="AB570">
        <f t="shared" ca="1" si="268"/>
        <v>640.15910952390652</v>
      </c>
      <c r="AC570">
        <f t="shared" ca="1" si="269"/>
        <v>1.4329548168737563E-4</v>
      </c>
      <c r="AD570">
        <f t="shared" ca="1" si="270"/>
        <v>0.1428349986328783</v>
      </c>
      <c r="AE570">
        <f t="shared" ca="1" si="271"/>
        <v>161.62449853751639</v>
      </c>
      <c r="AF570">
        <f t="shared" ca="1" si="272"/>
        <v>-7.5154492833462427E-6</v>
      </c>
      <c r="AG570">
        <f t="shared" ca="1" si="273"/>
        <v>1</v>
      </c>
      <c r="AH570">
        <f ca="1"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+99)&gt;=IFERROR(AE570,-1E+99)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>7.7282740310101445</v>
      </c>
      <c r="AI570">
        <f t="shared" ca="1" si="274"/>
        <v>640.08027403101016</v>
      </c>
      <c r="AJ570">
        <f t="shared" ca="1" si="275"/>
        <v>640.15910952390652</v>
      </c>
      <c r="AM570">
        <v>0</v>
      </c>
      <c r="AN570">
        <v>0</v>
      </c>
      <c r="AO570">
        <f t="shared" si="276"/>
        <v>0</v>
      </c>
      <c r="AP570">
        <f t="shared" si="285"/>
        <v>0</v>
      </c>
      <c r="AQ570">
        <f t="shared" ca="1" si="277"/>
        <v>0.1428349986328783</v>
      </c>
      <c r="AR570" t="str">
        <f t="shared" ca="1" si="278"/>
        <v>Subcritical</v>
      </c>
      <c r="AS570">
        <f t="shared" ca="1" si="279"/>
        <v>1.4329548168737563E-4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190</v>
      </c>
      <c r="I571">
        <v>7.8E-2</v>
      </c>
      <c r="J571">
        <f t="shared" si="280"/>
        <v>1</v>
      </c>
      <c r="K571">
        <f t="shared" ca="1" si="281"/>
        <v>49.98</v>
      </c>
      <c r="L571">
        <f t="shared" ca="1" si="282"/>
        <v>1.301360869684927</v>
      </c>
      <c r="M571">
        <f t="shared" ca="1" si="255"/>
        <v>6.7670765223616209</v>
      </c>
      <c r="N571">
        <f t="shared" ca="1" si="256"/>
        <v>0.86727128666107323</v>
      </c>
      <c r="O571">
        <f t="shared" ca="1" si="257"/>
        <v>7.3857595425206792</v>
      </c>
      <c r="P571">
        <f t="shared" ca="1" si="258"/>
        <v>633.6528608696849</v>
      </c>
      <c r="Q571">
        <f t="shared" ca="1" si="259"/>
        <v>636.43315873002814</v>
      </c>
      <c r="R571">
        <f t="shared" ca="1" si="260"/>
        <v>1.4839965425134221E-2</v>
      </c>
      <c r="S571">
        <f t="shared" ca="1" si="261"/>
        <v>2.067101435725621</v>
      </c>
      <c r="T571">
        <f t="shared" ca="1" si="262"/>
        <v>42.032181045985091</v>
      </c>
      <c r="U571">
        <f t="shared" ca="1" si="283"/>
        <v>-1.4701404146990171E-2</v>
      </c>
      <c r="V571">
        <f t="shared" ca="1" si="284"/>
        <v>0</v>
      </c>
      <c r="W571">
        <f t="shared" ca="1" si="263"/>
        <v>7.7286178058539869</v>
      </c>
      <c r="X571">
        <f t="shared" ca="1" si="264"/>
        <v>40.188812590440733</v>
      </c>
      <c r="Y571">
        <f t="shared" ca="1" si="265"/>
        <v>1.945507779737129</v>
      </c>
      <c r="Z571">
        <f t="shared" ca="1" si="266"/>
        <v>1.2436296764808668</v>
      </c>
      <c r="AA571">
        <f t="shared" ca="1" si="267"/>
        <v>640.080117805854</v>
      </c>
      <c r="AB571">
        <f t="shared" ca="1" si="268"/>
        <v>640.15894628557999</v>
      </c>
      <c r="AC571">
        <f t="shared" ca="1" si="269"/>
        <v>1.4328059499377107E-4</v>
      </c>
      <c r="AD571">
        <f t="shared" ca="1" si="270"/>
        <v>0.14282546862352655</v>
      </c>
      <c r="AE571">
        <f t="shared" ca="1" si="271"/>
        <v>161.63803228829886</v>
      </c>
      <c r="AF571">
        <f t="shared" ca="1" si="272"/>
        <v>-8.3525313812060631E-6</v>
      </c>
      <c r="AG571">
        <f t="shared" ca="1" si="273"/>
        <v>1</v>
      </c>
      <c r="AH571">
        <f ca="1"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+99)&gt;=IFERROR(AE571,-1E+99)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>7.7286178058539869</v>
      </c>
      <c r="AI571">
        <f t="shared" ca="1" si="274"/>
        <v>640.080117805854</v>
      </c>
      <c r="AJ571">
        <f t="shared" ca="1" si="275"/>
        <v>640.15894628557999</v>
      </c>
      <c r="AM571">
        <v>0</v>
      </c>
      <c r="AN571">
        <v>0</v>
      </c>
      <c r="AO571">
        <f t="shared" si="276"/>
        <v>0</v>
      </c>
      <c r="AP571">
        <f t="shared" si="285"/>
        <v>0</v>
      </c>
      <c r="AQ571">
        <f t="shared" ca="1" si="277"/>
        <v>0.14282546862352655</v>
      </c>
      <c r="AR571" t="str">
        <f t="shared" ca="1" si="278"/>
        <v>Subcritical</v>
      </c>
      <c r="AS571">
        <f t="shared" ca="1" si="279"/>
        <v>1.4328059499377107E-4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190</v>
      </c>
      <c r="I572">
        <v>2.7E-2</v>
      </c>
      <c r="J572">
        <f t="shared" si="280"/>
        <v>1.0010000000000332</v>
      </c>
      <c r="K572">
        <f t="shared" ca="1" si="281"/>
        <v>49.98</v>
      </c>
      <c r="L572">
        <f t="shared" ca="1" si="282"/>
        <v>1.301360869684927</v>
      </c>
      <c r="M572">
        <f t="shared" ca="1" si="255"/>
        <v>6.7670765223616209</v>
      </c>
      <c r="N572">
        <f t="shared" ca="1" si="256"/>
        <v>0.86727128666107323</v>
      </c>
      <c r="O572">
        <f t="shared" ca="1" si="257"/>
        <v>7.3857595425206792</v>
      </c>
      <c r="P572">
        <f t="shared" ca="1" si="258"/>
        <v>633.65236086968491</v>
      </c>
      <c r="Q572">
        <f t="shared" ca="1" si="259"/>
        <v>636.43265873002815</v>
      </c>
      <c r="R572">
        <f t="shared" ca="1" si="260"/>
        <v>1.4839965425134221E-2</v>
      </c>
      <c r="S572">
        <f t="shared" ca="1" si="261"/>
        <v>2.067101435725621</v>
      </c>
      <c r="T572">
        <f t="shared" ca="1" si="262"/>
        <v>42.032181045985091</v>
      </c>
      <c r="U572">
        <f t="shared" ca="1" si="283"/>
        <v>-1.4479918794222613E-2</v>
      </c>
      <c r="V572">
        <f t="shared" ca="1" si="284"/>
        <v>0</v>
      </c>
      <c r="W572">
        <f t="shared" ca="1" si="263"/>
        <v>7.7289673931953953</v>
      </c>
      <c r="X572">
        <f t="shared" ca="1" si="264"/>
        <v>40.190630444616055</v>
      </c>
      <c r="Y572">
        <f t="shared" ca="1" si="265"/>
        <v>1.9455299312442975</v>
      </c>
      <c r="Z572">
        <f t="shared" ca="1" si="266"/>
        <v>1.2435734261216429</v>
      </c>
      <c r="AA572">
        <f t="shared" ca="1" si="267"/>
        <v>640.07996739319537</v>
      </c>
      <c r="AB572">
        <f t="shared" ca="1" si="268"/>
        <v>640.15878874213297</v>
      </c>
      <c r="AC572">
        <f t="shared" ca="1" si="269"/>
        <v>1.4326545893594234E-4</v>
      </c>
      <c r="AD572">
        <f t="shared" ca="1" si="270"/>
        <v>0.142815778568816</v>
      </c>
      <c r="AE572">
        <f t="shared" ca="1" si="271"/>
        <v>161.65179552179711</v>
      </c>
      <c r="AF572">
        <f t="shared" ca="1" si="272"/>
        <v>-8.9415929096503532E-6</v>
      </c>
      <c r="AG572">
        <f t="shared" ca="1" si="273"/>
        <v>1</v>
      </c>
      <c r="AH572">
        <f ca="1"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+99)&gt;=IFERROR(AE572,-1E+99)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>7.7289673931953953</v>
      </c>
      <c r="AI572">
        <f t="shared" ca="1" si="274"/>
        <v>640.07996739319537</v>
      </c>
      <c r="AJ572">
        <f t="shared" ca="1" si="275"/>
        <v>640.15878874213297</v>
      </c>
      <c r="AM572">
        <v>0</v>
      </c>
      <c r="AN572">
        <v>0</v>
      </c>
      <c r="AO572">
        <f t="shared" si="276"/>
        <v>0</v>
      </c>
      <c r="AP572">
        <f t="shared" si="285"/>
        <v>0</v>
      </c>
      <c r="AQ572">
        <f t="shared" ca="1" si="277"/>
        <v>0.142815778568816</v>
      </c>
      <c r="AR572" t="str">
        <f t="shared" ca="1" si="278"/>
        <v>Subcritical</v>
      </c>
      <c r="AS572">
        <f t="shared" ca="1" si="279"/>
        <v>1.4326545893594234E-4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190</v>
      </c>
      <c r="I573">
        <v>0</v>
      </c>
      <c r="J573">
        <f t="shared" si="280"/>
        <v>0.9989999999999668</v>
      </c>
      <c r="K573">
        <f t="shared" ca="1" si="281"/>
        <v>49.98</v>
      </c>
      <c r="L573">
        <f t="shared" ca="1" si="282"/>
        <v>1.301360869684927</v>
      </c>
      <c r="M573">
        <f t="shared" ca="1" si="255"/>
        <v>6.7670765223616209</v>
      </c>
      <c r="N573">
        <f t="shared" ca="1" si="256"/>
        <v>0.86727128666107323</v>
      </c>
      <c r="O573">
        <f t="shared" ca="1" si="257"/>
        <v>7.3857595425206792</v>
      </c>
      <c r="P573">
        <f t="shared" ca="1" si="258"/>
        <v>633.65186086968492</v>
      </c>
      <c r="Q573">
        <f t="shared" ca="1" si="259"/>
        <v>636.43215873002816</v>
      </c>
      <c r="R573">
        <f t="shared" ca="1" si="260"/>
        <v>1.4839965425134221E-2</v>
      </c>
      <c r="S573">
        <f t="shared" ca="1" si="261"/>
        <v>2.067101435725621</v>
      </c>
      <c r="T573">
        <f t="shared" ca="1" si="262"/>
        <v>42.032181045985091</v>
      </c>
      <c r="U573">
        <f t="shared" ca="1" si="283"/>
        <v>-1.4325125459777155E-2</v>
      </c>
      <c r="V573">
        <f t="shared" ca="1" si="284"/>
        <v>0</v>
      </c>
      <c r="W573">
        <f t="shared" ca="1" si="263"/>
        <v>7.729320282903819</v>
      </c>
      <c r="X573">
        <f t="shared" ca="1" si="264"/>
        <v>40.192465471099858</v>
      </c>
      <c r="Y573">
        <f t="shared" ca="1" si="265"/>
        <v>1.9455522904843452</v>
      </c>
      <c r="Z573">
        <f t="shared" ca="1" si="266"/>
        <v>1.2435166495555692</v>
      </c>
      <c r="AA573">
        <f t="shared" ca="1" si="267"/>
        <v>640.07982028290382</v>
      </c>
      <c r="AB573">
        <f t="shared" ca="1" si="268"/>
        <v>640.15863443467356</v>
      </c>
      <c r="AC573">
        <f t="shared" ca="1" si="269"/>
        <v>1.4325018228632366E-4</v>
      </c>
      <c r="AD573">
        <f t="shared" ca="1" si="270"/>
        <v>0.14280599808850916</v>
      </c>
      <c r="AE573">
        <f t="shared" ca="1" si="271"/>
        <v>161.66568944011877</v>
      </c>
      <c r="AF573">
        <f t="shared" ca="1" si="272"/>
        <v>-9.348955927634961E-6</v>
      </c>
      <c r="AG573">
        <f t="shared" ca="1" si="273"/>
        <v>1</v>
      </c>
      <c r="AH573">
        <f ca="1"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+99)&gt;=IFERROR(AE573,-1E+99)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>7.729320282903819</v>
      </c>
      <c r="AI573">
        <f t="shared" ca="1" si="274"/>
        <v>640.07982028290382</v>
      </c>
      <c r="AJ573">
        <f t="shared" ca="1" si="275"/>
        <v>640.15863443467356</v>
      </c>
      <c r="AM573">
        <v>0</v>
      </c>
      <c r="AN573">
        <v>0</v>
      </c>
      <c r="AO573">
        <f t="shared" si="276"/>
        <v>0</v>
      </c>
      <c r="AP573">
        <f t="shared" si="285"/>
        <v>0</v>
      </c>
      <c r="AQ573">
        <f t="shared" ca="1" si="277"/>
        <v>0.14280599808850916</v>
      </c>
      <c r="AR573" t="str">
        <f t="shared" ca="1" si="278"/>
        <v>Subcritical</v>
      </c>
      <c r="AS573">
        <f t="shared" ca="1" si="279"/>
        <v>1.4325018228632366E-4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190</v>
      </c>
      <c r="I574">
        <v>2.3E-2</v>
      </c>
      <c r="J574">
        <f t="shared" si="280"/>
        <v>1</v>
      </c>
      <c r="K574">
        <f t="shared" ca="1" si="281"/>
        <v>49.98</v>
      </c>
      <c r="L574">
        <f t="shared" ca="1" si="282"/>
        <v>1.301360869684927</v>
      </c>
      <c r="M574">
        <f t="shared" ca="1" si="255"/>
        <v>6.7670765223616209</v>
      </c>
      <c r="N574">
        <f t="shared" ca="1" si="256"/>
        <v>0.86727128666107323</v>
      </c>
      <c r="O574">
        <f t="shared" ca="1" si="257"/>
        <v>7.3857595425206792</v>
      </c>
      <c r="P574">
        <f t="shared" ca="1" si="258"/>
        <v>633.65136086968494</v>
      </c>
      <c r="Q574">
        <f t="shared" ca="1" si="259"/>
        <v>636.43165873002818</v>
      </c>
      <c r="R574">
        <f t="shared" ca="1" si="260"/>
        <v>1.4839965425134221E-2</v>
      </c>
      <c r="S574">
        <f t="shared" ca="1" si="261"/>
        <v>2.067101435725621</v>
      </c>
      <c r="T574">
        <f t="shared" ca="1" si="262"/>
        <v>42.032181045985091</v>
      </c>
      <c r="U574">
        <f t="shared" ca="1" si="283"/>
        <v>-1.4446543509848198E-2</v>
      </c>
      <c r="V574">
        <f t="shared" ca="1" si="284"/>
        <v>0</v>
      </c>
      <c r="W574">
        <f t="shared" ca="1" si="263"/>
        <v>7.729669563872255</v>
      </c>
      <c r="X574">
        <f t="shared" ca="1" si="264"/>
        <v>40.194281732135728</v>
      </c>
      <c r="Y574">
        <f t="shared" ca="1" si="265"/>
        <v>1.9455744195687616</v>
      </c>
      <c r="Z574">
        <f t="shared" ca="1" si="266"/>
        <v>1.2434604587060076</v>
      </c>
      <c r="AA574">
        <f t="shared" ca="1" si="267"/>
        <v>640.07966956387224</v>
      </c>
      <c r="AB574">
        <f t="shared" ca="1" si="268"/>
        <v>640.15847659304484</v>
      </c>
      <c r="AC574">
        <f t="shared" ca="1" si="269"/>
        <v>1.4323506422420443E-4</v>
      </c>
      <c r="AD574">
        <f t="shared" ca="1" si="270"/>
        <v>0.1427963187250994</v>
      </c>
      <c r="AE574">
        <f t="shared" ca="1" si="271"/>
        <v>161.67944193936597</v>
      </c>
      <c r="AF574">
        <f t="shared" ca="1" si="272"/>
        <v>-9.3350214456222602E-6</v>
      </c>
      <c r="AG574">
        <f t="shared" ca="1" si="273"/>
        <v>1</v>
      </c>
      <c r="AH574">
        <f ca="1"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+99)&gt;=IFERROR(AE574,-1E+99)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>7.729669563872255</v>
      </c>
      <c r="AI574">
        <f t="shared" ca="1" si="274"/>
        <v>640.07966956387224</v>
      </c>
      <c r="AJ574">
        <f t="shared" ca="1" si="275"/>
        <v>640.15847659304484</v>
      </c>
      <c r="AM574">
        <v>0</v>
      </c>
      <c r="AN574">
        <v>0</v>
      </c>
      <c r="AO574">
        <f t="shared" si="276"/>
        <v>0</v>
      </c>
      <c r="AP574">
        <f t="shared" si="285"/>
        <v>0</v>
      </c>
      <c r="AQ574">
        <f t="shared" ca="1" si="277"/>
        <v>0.1427963187250994</v>
      </c>
      <c r="AR574" t="str">
        <f t="shared" ca="1" si="278"/>
        <v>Subcritical</v>
      </c>
      <c r="AS574">
        <f t="shared" ca="1" si="279"/>
        <v>1.4323506422420443E-4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190</v>
      </c>
      <c r="I575">
        <v>2.3E-2</v>
      </c>
      <c r="J575">
        <f t="shared" si="280"/>
        <v>1.0010000000000332</v>
      </c>
      <c r="K575">
        <f t="shared" ca="1" si="281"/>
        <v>49.98</v>
      </c>
      <c r="L575">
        <f t="shared" ca="1" si="282"/>
        <v>1.301360869684927</v>
      </c>
      <c r="M575">
        <f t="shared" ca="1" si="255"/>
        <v>6.7670765223616209</v>
      </c>
      <c r="N575">
        <f t="shared" ca="1" si="256"/>
        <v>0.86727128666107323</v>
      </c>
      <c r="O575">
        <f t="shared" ca="1" si="257"/>
        <v>7.3857595425206792</v>
      </c>
      <c r="P575">
        <f t="shared" ca="1" si="258"/>
        <v>633.65086086968495</v>
      </c>
      <c r="Q575">
        <f t="shared" ca="1" si="259"/>
        <v>636.43115873002819</v>
      </c>
      <c r="R575">
        <f t="shared" ca="1" si="260"/>
        <v>1.4839965425134221E-2</v>
      </c>
      <c r="S575">
        <f t="shared" ca="1" si="261"/>
        <v>2.067101435725621</v>
      </c>
      <c r="T575">
        <f t="shared" ca="1" si="262"/>
        <v>42.032181045985091</v>
      </c>
      <c r="U575">
        <f t="shared" ca="1" si="283"/>
        <v>-1.4461383475236289E-2</v>
      </c>
      <c r="V575">
        <f t="shared" ca="1" si="284"/>
        <v>0</v>
      </c>
      <c r="W575">
        <f t="shared" ca="1" si="263"/>
        <v>7.7300187333601036</v>
      </c>
      <c r="X575">
        <f t="shared" ca="1" si="264"/>
        <v>40.196097413472543</v>
      </c>
      <c r="Y575">
        <f t="shared" ca="1" si="265"/>
        <v>1.9455965400944499</v>
      </c>
      <c r="Z575">
        <f t="shared" ca="1" si="266"/>
        <v>1.2434042908665104</v>
      </c>
      <c r="AA575">
        <f t="shared" ca="1" si="267"/>
        <v>640.07951873336015</v>
      </c>
      <c r="AB575">
        <f t="shared" ca="1" si="268"/>
        <v>640.15831864317386</v>
      </c>
      <c r="AC575">
        <f t="shared" ca="1" si="269"/>
        <v>1.432199533381726E-4</v>
      </c>
      <c r="AD575">
        <f t="shared" ca="1" si="270"/>
        <v>0.14278664354393775</v>
      </c>
      <c r="AE575">
        <f t="shared" ca="1" si="271"/>
        <v>161.69319070914571</v>
      </c>
      <c r="AF575">
        <f t="shared" ca="1" si="272"/>
        <v>-8.8560416315885959E-6</v>
      </c>
      <c r="AG575">
        <f t="shared" ca="1" si="273"/>
        <v>1</v>
      </c>
      <c r="AH575">
        <f ca="1"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+99)&gt;=IFERROR(AE575,-1E+99)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>7.7300187333601036</v>
      </c>
      <c r="AI575">
        <f t="shared" ca="1" si="274"/>
        <v>640.07951873336015</v>
      </c>
      <c r="AJ575">
        <f t="shared" ca="1" si="275"/>
        <v>640.15831864317386</v>
      </c>
      <c r="AM575">
        <v>0</v>
      </c>
      <c r="AN575">
        <v>0</v>
      </c>
      <c r="AO575">
        <f t="shared" si="276"/>
        <v>0</v>
      </c>
      <c r="AP575">
        <f t="shared" si="285"/>
        <v>0</v>
      </c>
      <c r="AQ575">
        <f t="shared" ca="1" si="277"/>
        <v>0.14278664354393775</v>
      </c>
      <c r="AR575" t="str">
        <f t="shared" ca="1" si="278"/>
        <v>Subcritical</v>
      </c>
      <c r="AS575">
        <f t="shared" ca="1" si="279"/>
        <v>1.432199533381726E-4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190</v>
      </c>
      <c r="I576">
        <v>2.7E-2</v>
      </c>
      <c r="J576">
        <f t="shared" si="280"/>
        <v>0.9989999999999668</v>
      </c>
      <c r="K576">
        <f t="shared" ca="1" si="281"/>
        <v>49.98</v>
      </c>
      <c r="L576">
        <f t="shared" ca="1" si="282"/>
        <v>1.301360869684927</v>
      </c>
      <c r="M576">
        <f t="shared" ca="1" si="255"/>
        <v>6.7670765223616209</v>
      </c>
      <c r="N576">
        <f t="shared" ca="1" si="256"/>
        <v>0.86727128666107323</v>
      </c>
      <c r="O576">
        <f t="shared" ca="1" si="257"/>
        <v>7.3857595425206792</v>
      </c>
      <c r="P576">
        <f t="shared" ca="1" si="258"/>
        <v>633.65036086968496</v>
      </c>
      <c r="Q576">
        <f t="shared" ca="1" si="259"/>
        <v>636.4306587300282</v>
      </c>
      <c r="R576">
        <f t="shared" ca="1" si="260"/>
        <v>1.4839965425134221E-2</v>
      </c>
      <c r="S576">
        <f t="shared" ca="1" si="261"/>
        <v>2.067101435725621</v>
      </c>
      <c r="T576">
        <f t="shared" ca="1" si="262"/>
        <v>42.032181045985091</v>
      </c>
      <c r="U576">
        <f t="shared" ca="1" si="283"/>
        <v>-1.445023886344643E-2</v>
      </c>
      <c r="V576">
        <f t="shared" ca="1" si="284"/>
        <v>0</v>
      </c>
      <c r="W576">
        <f t="shared" ca="1" si="263"/>
        <v>7.7303681691262431</v>
      </c>
      <c r="X576">
        <f t="shared" ca="1" si="264"/>
        <v>40.197914479456465</v>
      </c>
      <c r="Y576">
        <f t="shared" ca="1" si="265"/>
        <v>1.9456186759922836</v>
      </c>
      <c r="Z576">
        <f t="shared" ca="1" si="266"/>
        <v>1.2433480852729999</v>
      </c>
      <c r="AA576">
        <f t="shared" ca="1" si="267"/>
        <v>640.07936816912627</v>
      </c>
      <c r="AB576">
        <f t="shared" ca="1" si="268"/>
        <v>640.15816095511775</v>
      </c>
      <c r="AC576">
        <f t="shared" ca="1" si="269"/>
        <v>1.4320483328117124E-4</v>
      </c>
      <c r="AD576">
        <f t="shared" ca="1" si="270"/>
        <v>0.14277696207820986</v>
      </c>
      <c r="AE576">
        <f t="shared" ca="1" si="271"/>
        <v>161.70695062438855</v>
      </c>
      <c r="AF576">
        <f t="shared" ca="1" si="272"/>
        <v>-8.0749643984745489E-6</v>
      </c>
      <c r="AG576">
        <f t="shared" ca="1" si="273"/>
        <v>1</v>
      </c>
      <c r="AH576">
        <f ca="1"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+99)&gt;=IFERROR(AE576,-1E+99)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>7.7303681691262431</v>
      </c>
      <c r="AI576">
        <f t="shared" ca="1" si="274"/>
        <v>640.07936816912627</v>
      </c>
      <c r="AJ576">
        <f t="shared" ca="1" si="275"/>
        <v>640.15816095511775</v>
      </c>
      <c r="AM576">
        <v>0</v>
      </c>
      <c r="AN576">
        <v>0</v>
      </c>
      <c r="AO576">
        <f t="shared" si="276"/>
        <v>0</v>
      </c>
      <c r="AP576">
        <f t="shared" si="285"/>
        <v>0</v>
      </c>
      <c r="AQ576">
        <f t="shared" ca="1" si="277"/>
        <v>0.14277696207820986</v>
      </c>
      <c r="AR576" t="str">
        <f t="shared" ca="1" si="278"/>
        <v>Subcritical</v>
      </c>
      <c r="AS576">
        <f t="shared" ca="1" si="279"/>
        <v>1.4320483328117124E-4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190</v>
      </c>
      <c r="I577">
        <v>2.7E-2</v>
      </c>
      <c r="J577">
        <f t="shared" si="280"/>
        <v>1.0010000000000332</v>
      </c>
      <c r="K577">
        <f t="shared" ca="1" si="281"/>
        <v>49.98</v>
      </c>
      <c r="L577">
        <f t="shared" ca="1" si="282"/>
        <v>1.301360869684927</v>
      </c>
      <c r="M577">
        <f t="shared" ca="1" si="255"/>
        <v>6.7670765223616209</v>
      </c>
      <c r="N577">
        <f t="shared" ca="1" si="256"/>
        <v>0.86727128666107323</v>
      </c>
      <c r="O577">
        <f t="shared" ca="1" si="257"/>
        <v>7.3857595425206792</v>
      </c>
      <c r="P577">
        <f t="shared" ca="1" si="258"/>
        <v>633.64986086968486</v>
      </c>
      <c r="Q577">
        <f t="shared" ca="1" si="259"/>
        <v>636.4301587300281</v>
      </c>
      <c r="R577">
        <f t="shared" ca="1" si="260"/>
        <v>1.4839965425134221E-2</v>
      </c>
      <c r="S577">
        <f t="shared" ca="1" si="261"/>
        <v>2.067101435725621</v>
      </c>
      <c r="T577">
        <f t="shared" ca="1" si="262"/>
        <v>42.032181045985091</v>
      </c>
      <c r="U577">
        <f t="shared" ca="1" si="283"/>
        <v>-1.4479918794108926E-2</v>
      </c>
      <c r="V577">
        <f t="shared" ca="1" si="284"/>
        <v>0</v>
      </c>
      <c r="W577">
        <f t="shared" ca="1" si="263"/>
        <v>7.7307181316218392</v>
      </c>
      <c r="X577">
        <f t="shared" ca="1" si="264"/>
        <v>40.199734284433568</v>
      </c>
      <c r="Y577">
        <f t="shared" ca="1" si="265"/>
        <v>1.9456408437562576</v>
      </c>
      <c r="Z577">
        <f t="shared" ca="1" si="266"/>
        <v>1.2432918000493753</v>
      </c>
      <c r="AA577">
        <f t="shared" ca="1" si="267"/>
        <v>640.07921813162181</v>
      </c>
      <c r="AB577">
        <f t="shared" ca="1" si="268"/>
        <v>640.15800378402093</v>
      </c>
      <c r="AC577">
        <f t="shared" ca="1" si="269"/>
        <v>1.4318969279103038E-4</v>
      </c>
      <c r="AD577">
        <f t="shared" ca="1" si="270"/>
        <v>0.14276726711540905</v>
      </c>
      <c r="AE577">
        <f t="shared" ca="1" si="271"/>
        <v>161.7207319432631</v>
      </c>
      <c r="AF577">
        <f t="shared" ca="1" si="272"/>
        <v>-7.0825573175170575E-6</v>
      </c>
      <c r="AG577">
        <f t="shared" ca="1" si="273"/>
        <v>1</v>
      </c>
      <c r="AH577">
        <f ca="1"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+99)&gt;=IFERROR(AE577,-1E+99)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>7.7307181316218392</v>
      </c>
      <c r="AI577">
        <f t="shared" ca="1" si="274"/>
        <v>640.07921813162181</v>
      </c>
      <c r="AJ577">
        <f t="shared" ca="1" si="275"/>
        <v>640.15800378402093</v>
      </c>
      <c r="AM577">
        <v>0</v>
      </c>
      <c r="AN577">
        <v>0</v>
      </c>
      <c r="AO577">
        <f t="shared" si="276"/>
        <v>0</v>
      </c>
      <c r="AP577">
        <f t="shared" si="285"/>
        <v>0</v>
      </c>
      <c r="AQ577">
        <f t="shared" ca="1" si="277"/>
        <v>0.14276726711540905</v>
      </c>
      <c r="AR577" t="str">
        <f t="shared" ca="1" si="278"/>
        <v>Subcritical</v>
      </c>
      <c r="AS577">
        <f t="shared" ca="1" si="279"/>
        <v>1.4318969279103038E-4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190</v>
      </c>
      <c r="I578">
        <v>0</v>
      </c>
      <c r="J578">
        <f t="shared" si="280"/>
        <v>0.9989999999999668</v>
      </c>
      <c r="K578">
        <f t="shared" ca="1" si="281"/>
        <v>49.98</v>
      </c>
      <c r="L578">
        <f t="shared" ca="1" si="282"/>
        <v>1.301360869684927</v>
      </c>
      <c r="M578">
        <f t="shared" ca="1" si="255"/>
        <v>6.7670765223616209</v>
      </c>
      <c r="N578">
        <f t="shared" ca="1" si="256"/>
        <v>0.86727128666107323</v>
      </c>
      <c r="O578">
        <f t="shared" ca="1" si="257"/>
        <v>7.3857595425206792</v>
      </c>
      <c r="P578">
        <f t="shared" ca="1" si="258"/>
        <v>633.64936086968487</v>
      </c>
      <c r="Q578">
        <f t="shared" ca="1" si="259"/>
        <v>636.42965873002811</v>
      </c>
      <c r="R578">
        <f t="shared" ca="1" si="260"/>
        <v>1.4839965425134221E-2</v>
      </c>
      <c r="S578">
        <f t="shared" ca="1" si="261"/>
        <v>2.067101435725621</v>
      </c>
      <c r="T578">
        <f t="shared" ca="1" si="262"/>
        <v>42.032181045985091</v>
      </c>
      <c r="U578">
        <f t="shared" ca="1" si="283"/>
        <v>-1.4325125459777155E-2</v>
      </c>
      <c r="V578">
        <f t="shared" ca="1" si="284"/>
        <v>0</v>
      </c>
      <c r="W578">
        <f t="shared" ca="1" si="263"/>
        <v>7.7310730141316597</v>
      </c>
      <c r="X578">
        <f t="shared" ca="1" si="264"/>
        <v>40.20157967348463</v>
      </c>
      <c r="Y578">
        <f t="shared" ca="1" si="265"/>
        <v>1.9456633216362778</v>
      </c>
      <c r="Z578">
        <f t="shared" ca="1" si="266"/>
        <v>1.2432347287329315</v>
      </c>
      <c r="AA578">
        <f t="shared" ca="1" si="267"/>
        <v>640.07907301413161</v>
      </c>
      <c r="AB578">
        <f t="shared" ca="1" si="268"/>
        <v>640.1578514336386</v>
      </c>
      <c r="AC578">
        <f t="shared" ca="1" si="269"/>
        <v>1.4317434185511868E-4</v>
      </c>
      <c r="AD578">
        <f t="shared" ca="1" si="270"/>
        <v>0.14275743697451929</v>
      </c>
      <c r="AE578">
        <f t="shared" ca="1" si="271"/>
        <v>161.73470768629542</v>
      </c>
      <c r="AF578">
        <f t="shared" ca="1" si="272"/>
        <v>-5.9898510471612099E-6</v>
      </c>
      <c r="AG578">
        <f t="shared" ca="1" si="273"/>
        <v>1</v>
      </c>
      <c r="AH578">
        <f ca="1"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+99)&gt;=IFERROR(AE578,-1E+99)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>7.7310730141316597</v>
      </c>
      <c r="AI578">
        <f t="shared" ca="1" si="274"/>
        <v>640.07907301413161</v>
      </c>
      <c r="AJ578">
        <f t="shared" ca="1" si="275"/>
        <v>640.1578514336386</v>
      </c>
      <c r="AM578">
        <v>0</v>
      </c>
      <c r="AN578">
        <v>0</v>
      </c>
      <c r="AO578">
        <f t="shared" si="276"/>
        <v>0</v>
      </c>
      <c r="AP578">
        <f t="shared" si="285"/>
        <v>0</v>
      </c>
      <c r="AQ578">
        <f t="shared" ca="1" si="277"/>
        <v>0.14275743697451929</v>
      </c>
      <c r="AR578" t="str">
        <f t="shared" ca="1" si="278"/>
        <v>Subcritical</v>
      </c>
      <c r="AS578">
        <f t="shared" ca="1" si="279"/>
        <v>1.4317434185511868E-4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190</v>
      </c>
      <c r="I579">
        <v>2.3E-2</v>
      </c>
      <c r="J579">
        <f t="shared" si="280"/>
        <v>1</v>
      </c>
      <c r="K579">
        <f t="shared" ca="1" si="281"/>
        <v>49.98</v>
      </c>
      <c r="L579">
        <f t="shared" ca="1" si="282"/>
        <v>1.301360869684927</v>
      </c>
      <c r="M579">
        <f t="shared" ca="1" si="255"/>
        <v>6.7670765223616209</v>
      </c>
      <c r="N579">
        <f t="shared" ca="1" si="256"/>
        <v>0.86727128666107323</v>
      </c>
      <c r="O579">
        <f t="shared" ca="1" si="257"/>
        <v>7.3857595425206792</v>
      </c>
      <c r="P579">
        <f t="shared" ca="1" si="258"/>
        <v>633.64886086968488</v>
      </c>
      <c r="Q579">
        <f t="shared" ca="1" si="259"/>
        <v>636.42915873002812</v>
      </c>
      <c r="R579">
        <f t="shared" ca="1" si="260"/>
        <v>1.4839965425134221E-2</v>
      </c>
      <c r="S579">
        <f t="shared" ca="1" si="261"/>
        <v>2.067101435725621</v>
      </c>
      <c r="T579">
        <f t="shared" ca="1" si="262"/>
        <v>42.032181045985091</v>
      </c>
      <c r="U579">
        <f t="shared" ca="1" si="283"/>
        <v>-1.4446543509848198E-2</v>
      </c>
      <c r="V579">
        <f t="shared" ca="1" si="284"/>
        <v>0</v>
      </c>
      <c r="W579">
        <f t="shared" ca="1" si="263"/>
        <v>7.7314258193674661</v>
      </c>
      <c r="X579">
        <f t="shared" ca="1" si="264"/>
        <v>40.203414260710822</v>
      </c>
      <c r="Y579">
        <f t="shared" ca="1" si="265"/>
        <v>1.9456856664132853</v>
      </c>
      <c r="Z579">
        <f t="shared" ca="1" si="266"/>
        <v>1.2431779966718757</v>
      </c>
      <c r="AA579">
        <f t="shared" ca="1" si="267"/>
        <v>640.07892581936744</v>
      </c>
      <c r="AB579">
        <f t="shared" ca="1" si="268"/>
        <v>640.15769704930676</v>
      </c>
      <c r="AC579">
        <f t="shared" ca="1" si="269"/>
        <v>1.4315908317932605E-4</v>
      </c>
      <c r="AD579">
        <f t="shared" ca="1" si="270"/>
        <v>0.14274766549165008</v>
      </c>
      <c r="AE579">
        <f t="shared" ca="1" si="271"/>
        <v>161.74860229914384</v>
      </c>
      <c r="AF579">
        <f t="shared" ca="1" si="272"/>
        <v>-5.1779493333015125E-6</v>
      </c>
      <c r="AG579">
        <f t="shared" ca="1" si="273"/>
        <v>1</v>
      </c>
      <c r="AH579">
        <f ca="1"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+99)&gt;=IFERROR(AE579,-1E+99)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>7.7314258193674661</v>
      </c>
      <c r="AI579">
        <f t="shared" ca="1" si="274"/>
        <v>640.07892581936744</v>
      </c>
      <c r="AJ579">
        <f t="shared" ca="1" si="275"/>
        <v>640.15769704930676</v>
      </c>
      <c r="AM579">
        <v>0</v>
      </c>
      <c r="AN579">
        <v>0</v>
      </c>
      <c r="AO579">
        <f t="shared" si="276"/>
        <v>0</v>
      </c>
      <c r="AP579">
        <f t="shared" si="285"/>
        <v>0</v>
      </c>
      <c r="AQ579">
        <f t="shared" ca="1" si="277"/>
        <v>0.14274766549165008</v>
      </c>
      <c r="AR579" t="str">
        <f t="shared" ca="1" si="278"/>
        <v>Subcritical</v>
      </c>
      <c r="AS579">
        <f t="shared" ca="1" si="279"/>
        <v>1.4315908317932605E-4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190</v>
      </c>
      <c r="I580">
        <v>2.3E-2</v>
      </c>
      <c r="J580">
        <f t="shared" si="280"/>
        <v>1.0010000000000332</v>
      </c>
      <c r="K580">
        <f t="shared" ca="1" si="281"/>
        <v>49.98</v>
      </c>
      <c r="L580">
        <f t="shared" ca="1" si="282"/>
        <v>1.301360869684927</v>
      </c>
      <c r="M580">
        <f t="shared" ca="1" si="255"/>
        <v>6.7670765223616209</v>
      </c>
      <c r="N580">
        <f t="shared" ca="1" si="256"/>
        <v>0.86727128666107323</v>
      </c>
      <c r="O580">
        <f t="shared" ca="1" si="257"/>
        <v>7.3857595425206792</v>
      </c>
      <c r="P580">
        <f t="shared" ca="1" si="258"/>
        <v>633.64836086968489</v>
      </c>
      <c r="Q580">
        <f t="shared" ca="1" si="259"/>
        <v>636.42865873002813</v>
      </c>
      <c r="R580">
        <f t="shared" ca="1" si="260"/>
        <v>1.4839965425134221E-2</v>
      </c>
      <c r="S580">
        <f t="shared" ca="1" si="261"/>
        <v>2.067101435725621</v>
      </c>
      <c r="T580">
        <f t="shared" ca="1" si="262"/>
        <v>42.032181045985091</v>
      </c>
      <c r="U580">
        <f t="shared" ca="1" si="283"/>
        <v>-1.4461383475236289E-2</v>
      </c>
      <c r="V580">
        <f t="shared" ca="1" si="284"/>
        <v>0</v>
      </c>
      <c r="W580">
        <f t="shared" ca="1" si="263"/>
        <v>7.73177932001445</v>
      </c>
      <c r="X580">
        <f t="shared" ca="1" si="264"/>
        <v>40.205252464075144</v>
      </c>
      <c r="Y580">
        <f t="shared" ca="1" si="265"/>
        <v>1.9457080537033244</v>
      </c>
      <c r="Z580">
        <f t="shared" ca="1" si="266"/>
        <v>1.2431211579795189</v>
      </c>
      <c r="AA580">
        <f t="shared" ca="1" si="267"/>
        <v>640.07877932001441</v>
      </c>
      <c r="AB580">
        <f t="shared" ca="1" si="268"/>
        <v>640.15754334720179</v>
      </c>
      <c r="AC580">
        <f t="shared" ca="1" si="269"/>
        <v>1.4314379683157987E-4</v>
      </c>
      <c r="AD580">
        <f t="shared" ca="1" si="270"/>
        <v>0.14273787586628039</v>
      </c>
      <c r="AE580">
        <f t="shared" ca="1" si="271"/>
        <v>161.76252497515964</v>
      </c>
      <c r="AF580">
        <f t="shared" ca="1" si="272"/>
        <v>-4.9903683247976005E-6</v>
      </c>
      <c r="AG580">
        <f t="shared" ca="1" si="273"/>
        <v>1</v>
      </c>
      <c r="AH580">
        <f ca="1"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+99)&gt;=IFERROR(AE580,-1E+99)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>7.73177932001445</v>
      </c>
      <c r="AI580">
        <f t="shared" ca="1" si="274"/>
        <v>640.07877932001441</v>
      </c>
      <c r="AJ580">
        <f t="shared" ca="1" si="275"/>
        <v>640.15754334720179</v>
      </c>
      <c r="AM580">
        <v>0</v>
      </c>
      <c r="AN580">
        <v>0</v>
      </c>
      <c r="AO580">
        <f t="shared" si="276"/>
        <v>0</v>
      </c>
      <c r="AP580">
        <f t="shared" si="285"/>
        <v>0</v>
      </c>
      <c r="AQ580">
        <f t="shared" ca="1" si="277"/>
        <v>0.14273787586628039</v>
      </c>
      <c r="AR580" t="str">
        <f t="shared" ca="1" si="278"/>
        <v>Subcritical</v>
      </c>
      <c r="AS580">
        <f t="shared" ca="1" si="279"/>
        <v>1.4314379683157987E-4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190</v>
      </c>
      <c r="I581">
        <v>2.7E-2</v>
      </c>
      <c r="J581">
        <f t="shared" si="280"/>
        <v>0.9989999999999668</v>
      </c>
      <c r="K581">
        <f t="shared" ca="1" si="281"/>
        <v>49.98</v>
      </c>
      <c r="L581">
        <f t="shared" ca="1" si="282"/>
        <v>1.301360869684927</v>
      </c>
      <c r="M581">
        <f t="shared" ca="1" si="255"/>
        <v>6.7670765223616209</v>
      </c>
      <c r="N581">
        <f t="shared" ca="1" si="256"/>
        <v>0.86727128666107323</v>
      </c>
      <c r="O581">
        <f t="shared" ca="1" si="257"/>
        <v>7.3857595425206792</v>
      </c>
      <c r="P581">
        <f t="shared" ca="1" si="258"/>
        <v>633.64786086968491</v>
      </c>
      <c r="Q581">
        <f t="shared" ca="1" si="259"/>
        <v>636.42815873002814</v>
      </c>
      <c r="R581">
        <f t="shared" ca="1" si="260"/>
        <v>1.4839965425134221E-2</v>
      </c>
      <c r="S581">
        <f t="shared" ca="1" si="261"/>
        <v>2.067101435725621</v>
      </c>
      <c r="T581">
        <f t="shared" ca="1" si="262"/>
        <v>42.032181045985091</v>
      </c>
      <c r="U581">
        <f t="shared" ca="1" si="283"/>
        <v>-1.445023886344643E-2</v>
      </c>
      <c r="V581">
        <f t="shared" ca="1" si="284"/>
        <v>0</v>
      </c>
      <c r="W581">
        <f t="shared" ca="1" si="263"/>
        <v>7.7321327821443635</v>
      </c>
      <c r="X581">
        <f t="shared" ca="1" si="264"/>
        <v>40.207090467150692</v>
      </c>
      <c r="Y581">
        <f t="shared" ca="1" si="265"/>
        <v>1.9457304370224124</v>
      </c>
      <c r="Z581">
        <f t="shared" ca="1" si="266"/>
        <v>1.2430643306765456</v>
      </c>
      <c r="AA581">
        <f t="shared" ca="1" si="267"/>
        <v>640.07863278214438</v>
      </c>
      <c r="AB581">
        <f t="shared" ca="1" si="268"/>
        <v>640.15738960835233</v>
      </c>
      <c r="AC581">
        <f t="shared" ca="1" si="269"/>
        <v>1.4312851455517781E-4</v>
      </c>
      <c r="AD581">
        <f t="shared" ca="1" si="270"/>
        <v>0.14272808842629739</v>
      </c>
      <c r="AE581">
        <f t="shared" ca="1" si="271"/>
        <v>161.77644681034886</v>
      </c>
      <c r="AF581">
        <f t="shared" ca="1" si="272"/>
        <v>-5.1510270395738189E-6</v>
      </c>
      <c r="AG581">
        <f t="shared" ca="1" si="273"/>
        <v>1</v>
      </c>
      <c r="AH581">
        <f ca="1"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+99)&gt;=IFERROR(AE581,-1E+99)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>7.7321327821443635</v>
      </c>
      <c r="AI581">
        <f t="shared" ca="1" si="274"/>
        <v>640.07863278214438</v>
      </c>
      <c r="AJ581">
        <f t="shared" ca="1" si="275"/>
        <v>640.15738960835233</v>
      </c>
      <c r="AM581">
        <v>0</v>
      </c>
      <c r="AN581">
        <v>0</v>
      </c>
      <c r="AO581">
        <f t="shared" si="276"/>
        <v>0</v>
      </c>
      <c r="AP581">
        <f t="shared" si="285"/>
        <v>0</v>
      </c>
      <c r="AQ581">
        <f t="shared" ca="1" si="277"/>
        <v>0.14272808842629739</v>
      </c>
      <c r="AR581" t="str">
        <f t="shared" ca="1" si="278"/>
        <v>Subcritical</v>
      </c>
      <c r="AS581">
        <f t="shared" ca="1" si="279"/>
        <v>1.4312851455517781E-4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190</v>
      </c>
      <c r="I582">
        <v>2.7E-2</v>
      </c>
      <c r="J582">
        <f t="shared" si="280"/>
        <v>1.0010000000000332</v>
      </c>
      <c r="K582">
        <f t="shared" ca="1" si="281"/>
        <v>49.98</v>
      </c>
      <c r="L582">
        <f t="shared" ca="1" si="282"/>
        <v>1.301360869684927</v>
      </c>
      <c r="M582">
        <f t="shared" ca="1" si="255"/>
        <v>6.7670765223616209</v>
      </c>
      <c r="N582">
        <f t="shared" ca="1" si="256"/>
        <v>0.86727128666107323</v>
      </c>
      <c r="O582">
        <f t="shared" ca="1" si="257"/>
        <v>7.3857595425206792</v>
      </c>
      <c r="P582">
        <f t="shared" ca="1" si="258"/>
        <v>633.64736086968492</v>
      </c>
      <c r="Q582">
        <f t="shared" ca="1" si="259"/>
        <v>636.42765873002816</v>
      </c>
      <c r="R582">
        <f t="shared" ca="1" si="260"/>
        <v>1.4839965425134221E-2</v>
      </c>
      <c r="S582">
        <f t="shared" ca="1" si="261"/>
        <v>2.067101435725621</v>
      </c>
      <c r="T582">
        <f t="shared" ca="1" si="262"/>
        <v>42.032181045985091</v>
      </c>
      <c r="U582">
        <f t="shared" ca="1" si="283"/>
        <v>-1.4479918794222613E-2</v>
      </c>
      <c r="V582">
        <f t="shared" ca="1" si="284"/>
        <v>0</v>
      </c>
      <c r="W582">
        <f t="shared" ca="1" si="263"/>
        <v>7.7324858072973397</v>
      </c>
      <c r="X582">
        <f t="shared" ca="1" si="264"/>
        <v>40.20892619794617</v>
      </c>
      <c r="Y582">
        <f t="shared" ca="1" si="265"/>
        <v>1.9457527911409531</v>
      </c>
      <c r="Z582">
        <f t="shared" ca="1" si="266"/>
        <v>1.2430075788135055</v>
      </c>
      <c r="AA582">
        <f t="shared" ca="1" si="267"/>
        <v>640.0784858072974</v>
      </c>
      <c r="AB582">
        <f t="shared" ca="1" si="268"/>
        <v>640.15723544241405</v>
      </c>
      <c r="AC582">
        <f t="shared" ca="1" si="269"/>
        <v>1.4311325357256748E-4</v>
      </c>
      <c r="AD582">
        <f t="shared" ca="1" si="270"/>
        <v>0.14271831420270278</v>
      </c>
      <c r="AE582">
        <f t="shared" ca="1" si="271"/>
        <v>161.79035210918008</v>
      </c>
      <c r="AF582">
        <f t="shared" ca="1" si="272"/>
        <v>-5.0179878599010408E-6</v>
      </c>
      <c r="AG582">
        <f t="shared" ca="1" si="273"/>
        <v>1</v>
      </c>
      <c r="AH582">
        <f ca="1"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+99)&gt;=IFERROR(AE582,-1E+99)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>7.7324858072973397</v>
      </c>
      <c r="AI582">
        <f t="shared" ca="1" si="274"/>
        <v>640.0784858072974</v>
      </c>
      <c r="AJ582">
        <f t="shared" ca="1" si="275"/>
        <v>640.15723544241405</v>
      </c>
      <c r="AM582">
        <v>0</v>
      </c>
      <c r="AN582">
        <v>0</v>
      </c>
      <c r="AO582">
        <f t="shared" si="276"/>
        <v>0</v>
      </c>
      <c r="AP582">
        <f t="shared" si="285"/>
        <v>0</v>
      </c>
      <c r="AQ582">
        <f t="shared" ca="1" si="277"/>
        <v>0.14271831420270278</v>
      </c>
      <c r="AR582" t="str">
        <f t="shared" ca="1" si="278"/>
        <v>Subcritical</v>
      </c>
      <c r="AS582">
        <f t="shared" ca="1" si="279"/>
        <v>1.4311325357256748E-4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190</v>
      </c>
      <c r="I583">
        <v>0.05</v>
      </c>
      <c r="J583">
        <f t="shared" si="280"/>
        <v>0.9989999999999668</v>
      </c>
      <c r="K583">
        <f t="shared" ca="1" si="281"/>
        <v>49.98</v>
      </c>
      <c r="L583">
        <f t="shared" ca="1" si="282"/>
        <v>1.301360869684927</v>
      </c>
      <c r="M583">
        <f t="shared" ca="1" si="255"/>
        <v>6.7670765223616209</v>
      </c>
      <c r="N583">
        <f t="shared" ca="1" si="256"/>
        <v>0.86727128666107323</v>
      </c>
      <c r="O583">
        <f t="shared" ca="1" si="257"/>
        <v>7.3857595425206792</v>
      </c>
      <c r="P583">
        <f t="shared" ca="1" si="258"/>
        <v>633.64686086968493</v>
      </c>
      <c r="Q583">
        <f t="shared" ca="1" si="259"/>
        <v>636.42715873002817</v>
      </c>
      <c r="R583">
        <f t="shared" ca="1" si="260"/>
        <v>1.4839965425134221E-2</v>
      </c>
      <c r="S583">
        <f t="shared" ca="1" si="261"/>
        <v>2.067101435725621</v>
      </c>
      <c r="T583">
        <f t="shared" ca="1" si="262"/>
        <v>42.032181045985091</v>
      </c>
      <c r="U583">
        <f t="shared" ca="1" si="283"/>
        <v>-1.4556816948129381E-2</v>
      </c>
      <c r="V583">
        <f t="shared" ca="1" si="284"/>
        <v>0</v>
      </c>
      <c r="W583">
        <f t="shared" ca="1" si="263"/>
        <v>7.7328362165100799</v>
      </c>
      <c r="X583">
        <f t="shared" ca="1" si="264"/>
        <v>40.210748325852414</v>
      </c>
      <c r="Y583">
        <f t="shared" ca="1" si="265"/>
        <v>1.9457749781034279</v>
      </c>
      <c r="Z583">
        <f t="shared" ca="1" si="266"/>
        <v>1.2429512526099074</v>
      </c>
      <c r="AA583">
        <f t="shared" ca="1" si="267"/>
        <v>640.07833621651014</v>
      </c>
      <c r="AB583">
        <f t="shared" ca="1" si="268"/>
        <v>640.15707871479583</v>
      </c>
      <c r="AC583">
        <f t="shared" ca="1" si="269"/>
        <v>1.4309810804696588E-4</v>
      </c>
      <c r="AD583">
        <f t="shared" ca="1" si="270"/>
        <v>0.14270861350993422</v>
      </c>
      <c r="AE583">
        <f t="shared" ca="1" si="271"/>
        <v>161.80415503578843</v>
      </c>
      <c r="AF583">
        <f t="shared" ca="1" si="272"/>
        <v>-4.4108426209277241E-6</v>
      </c>
      <c r="AG583">
        <f t="shared" ca="1" si="273"/>
        <v>1</v>
      </c>
      <c r="AH583">
        <f ca="1"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+99)&gt;=IFERROR(AE583,-1E+99)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>7.7328362165100799</v>
      </c>
      <c r="AI583">
        <f t="shared" ca="1" si="274"/>
        <v>640.07833621651014</v>
      </c>
      <c r="AJ583">
        <f t="shared" ca="1" si="275"/>
        <v>640.15707871479583</v>
      </c>
      <c r="AM583">
        <v>0</v>
      </c>
      <c r="AN583">
        <v>0</v>
      </c>
      <c r="AO583">
        <f t="shared" si="276"/>
        <v>0</v>
      </c>
      <c r="AP583">
        <f t="shared" si="285"/>
        <v>0</v>
      </c>
      <c r="AQ583">
        <f t="shared" ca="1" si="277"/>
        <v>0.14270861350993422</v>
      </c>
      <c r="AR583" t="str">
        <f t="shared" ca="1" si="278"/>
        <v>Subcritical</v>
      </c>
      <c r="AS583">
        <f t="shared" ca="1" si="279"/>
        <v>1.4309810804696588E-4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190</v>
      </c>
      <c r="I584">
        <v>7.8E-2</v>
      </c>
      <c r="J584">
        <f t="shared" si="280"/>
        <v>1</v>
      </c>
      <c r="K584">
        <f t="shared" ca="1" si="281"/>
        <v>49.98</v>
      </c>
      <c r="L584">
        <f t="shared" ca="1" si="282"/>
        <v>1.301360869684927</v>
      </c>
      <c r="M584">
        <f t="shared" ca="1" si="255"/>
        <v>6.7670765223616209</v>
      </c>
      <c r="N584">
        <f t="shared" ca="1" si="256"/>
        <v>0.86727128666107323</v>
      </c>
      <c r="O584">
        <f t="shared" ca="1" si="257"/>
        <v>7.3857595425206792</v>
      </c>
      <c r="P584">
        <f t="shared" ca="1" si="258"/>
        <v>633.64636086968494</v>
      </c>
      <c r="Q584">
        <f t="shared" ca="1" si="259"/>
        <v>636.42665873002818</v>
      </c>
      <c r="R584">
        <f t="shared" ca="1" si="260"/>
        <v>1.4839965425134221E-2</v>
      </c>
      <c r="S584">
        <f t="shared" ca="1" si="261"/>
        <v>2.067101435725621</v>
      </c>
      <c r="T584">
        <f t="shared" ca="1" si="262"/>
        <v>42.032181045985091</v>
      </c>
      <c r="U584">
        <f t="shared" ca="1" si="283"/>
        <v>-1.4701404146990171E-2</v>
      </c>
      <c r="V584">
        <f t="shared" ca="1" si="284"/>
        <v>0</v>
      </c>
      <c r="W584">
        <f t="shared" ca="1" si="263"/>
        <v>7.7331833898422664</v>
      </c>
      <c r="X584">
        <f t="shared" ca="1" si="264"/>
        <v>40.212553627179787</v>
      </c>
      <c r="Y584">
        <f t="shared" ca="1" si="265"/>
        <v>1.9457969586947212</v>
      </c>
      <c r="Z584">
        <f t="shared" ca="1" si="266"/>
        <v>1.2428954515889874</v>
      </c>
      <c r="AA584">
        <f t="shared" ca="1" si="267"/>
        <v>640.07818338984225</v>
      </c>
      <c r="AB584">
        <f t="shared" ca="1" si="268"/>
        <v>640.15691881815928</v>
      </c>
      <c r="AC584">
        <f t="shared" ca="1" si="269"/>
        <v>1.4308310471403569E-4</v>
      </c>
      <c r="AD584">
        <f t="shared" ca="1" si="270"/>
        <v>0.1426990034826689</v>
      </c>
      <c r="AE584">
        <f t="shared" ca="1" si="271"/>
        <v>161.81783115354105</v>
      </c>
      <c r="AF584">
        <f t="shared" ca="1" si="272"/>
        <v>-3.8212057233977248E-6</v>
      </c>
      <c r="AG584">
        <f t="shared" ca="1" si="273"/>
        <v>1</v>
      </c>
      <c r="AH584">
        <f ca="1"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+99)&gt;=IFERROR(AE584,-1E+99)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>7.7331833898422664</v>
      </c>
      <c r="AI584">
        <f t="shared" ca="1" si="274"/>
        <v>640.07818338984225</v>
      </c>
      <c r="AJ584">
        <f t="shared" ca="1" si="275"/>
        <v>640.15691881815928</v>
      </c>
      <c r="AM584">
        <v>0</v>
      </c>
      <c r="AN584">
        <v>0</v>
      </c>
      <c r="AO584">
        <f t="shared" si="276"/>
        <v>0</v>
      </c>
      <c r="AP584">
        <f t="shared" si="285"/>
        <v>0</v>
      </c>
      <c r="AQ584">
        <f t="shared" ca="1" si="277"/>
        <v>0.1426990034826689</v>
      </c>
      <c r="AR584" t="str">
        <f t="shared" ca="1" si="278"/>
        <v>Subcritical</v>
      </c>
      <c r="AS584">
        <f t="shared" ca="1" si="279"/>
        <v>1.4308310471403569E-4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190</v>
      </c>
      <c r="I585">
        <v>2.7E-2</v>
      </c>
      <c r="J585">
        <f t="shared" si="280"/>
        <v>1.0010000000000332</v>
      </c>
      <c r="K585">
        <f t="shared" ca="1" si="281"/>
        <v>49.98</v>
      </c>
      <c r="L585">
        <f t="shared" ca="1" si="282"/>
        <v>1.301360869684927</v>
      </c>
      <c r="M585">
        <f t="shared" ca="1" si="255"/>
        <v>6.7670765223616209</v>
      </c>
      <c r="N585">
        <f t="shared" ca="1" si="256"/>
        <v>0.86727128666107323</v>
      </c>
      <c r="O585">
        <f t="shared" ca="1" si="257"/>
        <v>7.3857595425206792</v>
      </c>
      <c r="P585">
        <f t="shared" ca="1" si="258"/>
        <v>633.64586086968495</v>
      </c>
      <c r="Q585">
        <f t="shared" ca="1" si="259"/>
        <v>636.42615873002819</v>
      </c>
      <c r="R585">
        <f t="shared" ca="1" si="260"/>
        <v>1.4839965425134221E-2</v>
      </c>
      <c r="S585">
        <f t="shared" ca="1" si="261"/>
        <v>2.067101435725621</v>
      </c>
      <c r="T585">
        <f t="shared" ca="1" si="262"/>
        <v>42.032181045985091</v>
      </c>
      <c r="U585">
        <f t="shared" ca="1" si="283"/>
        <v>-1.4479918794222613E-2</v>
      </c>
      <c r="V585">
        <f t="shared" ca="1" si="284"/>
        <v>0</v>
      </c>
      <c r="W585">
        <f t="shared" ca="1" si="263"/>
        <v>7.7335378216338846</v>
      </c>
      <c r="X585">
        <f t="shared" ca="1" si="264"/>
        <v>40.2143966724962</v>
      </c>
      <c r="Y585">
        <f t="shared" ca="1" si="265"/>
        <v>1.9458193973173901</v>
      </c>
      <c r="Z585">
        <f t="shared" ca="1" si="266"/>
        <v>1.2428384890872373</v>
      </c>
      <c r="AA585">
        <f t="shared" ca="1" si="267"/>
        <v>640.07803782163387</v>
      </c>
      <c r="AB585">
        <f t="shared" ca="1" si="268"/>
        <v>640.15676603315057</v>
      </c>
      <c r="AC585">
        <f t="shared" ca="1" si="269"/>
        <v>1.4306779009392421E-4</v>
      </c>
      <c r="AD585">
        <f t="shared" ca="1" si="270"/>
        <v>0.14268919364819166</v>
      </c>
      <c r="AE585">
        <f t="shared" ca="1" si="271"/>
        <v>161.83179387496199</v>
      </c>
      <c r="AF585">
        <f t="shared" ca="1" si="272"/>
        <v>-3.7720346881542355E-6</v>
      </c>
      <c r="AG585">
        <f t="shared" ca="1" si="273"/>
        <v>1</v>
      </c>
      <c r="AH585">
        <f ca="1"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+99)&gt;=IFERROR(AE585,-1E+99)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>7.7335378216338846</v>
      </c>
      <c r="AI585">
        <f t="shared" ca="1" si="274"/>
        <v>640.07803782163387</v>
      </c>
      <c r="AJ585">
        <f t="shared" ca="1" si="275"/>
        <v>640.15676603315057</v>
      </c>
      <c r="AM585">
        <v>0</v>
      </c>
      <c r="AN585">
        <v>0</v>
      </c>
      <c r="AO585">
        <f t="shared" si="276"/>
        <v>0</v>
      </c>
      <c r="AP585">
        <f t="shared" si="285"/>
        <v>0</v>
      </c>
      <c r="AQ585">
        <f t="shared" ca="1" si="277"/>
        <v>0.14268919364819166</v>
      </c>
      <c r="AR585" t="str">
        <f t="shared" ca="1" si="278"/>
        <v>Subcritical</v>
      </c>
      <c r="AS585">
        <f t="shared" ca="1" si="279"/>
        <v>1.4306779009392421E-4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190</v>
      </c>
      <c r="I586">
        <v>2.7E-2</v>
      </c>
      <c r="J586">
        <f t="shared" si="280"/>
        <v>0.9989999999999668</v>
      </c>
      <c r="K586">
        <f t="shared" ca="1" si="281"/>
        <v>49.98</v>
      </c>
      <c r="L586">
        <f t="shared" ca="1" si="282"/>
        <v>1.301360869684927</v>
      </c>
      <c r="M586">
        <f t="shared" ca="1" si="255"/>
        <v>6.7670765223616209</v>
      </c>
      <c r="N586">
        <f t="shared" ca="1" si="256"/>
        <v>0.86727128666107323</v>
      </c>
      <c r="O586">
        <f t="shared" ca="1" si="257"/>
        <v>7.3857595425206792</v>
      </c>
      <c r="P586">
        <f t="shared" ca="1" si="258"/>
        <v>633.64536086968496</v>
      </c>
      <c r="Q586">
        <f t="shared" ca="1" si="259"/>
        <v>636.4256587300282</v>
      </c>
      <c r="R586">
        <f t="shared" ca="1" si="260"/>
        <v>1.4839965425134221E-2</v>
      </c>
      <c r="S586">
        <f t="shared" ca="1" si="261"/>
        <v>2.067101435725621</v>
      </c>
      <c r="T586">
        <f t="shared" ca="1" si="262"/>
        <v>42.032181045985091</v>
      </c>
      <c r="U586">
        <f t="shared" ca="1" si="283"/>
        <v>-1.445023886344643E-2</v>
      </c>
      <c r="V586">
        <f t="shared" ca="1" si="284"/>
        <v>0</v>
      </c>
      <c r="W586">
        <f t="shared" ca="1" si="263"/>
        <v>7.7338926049706158</v>
      </c>
      <c r="X586">
        <f t="shared" ca="1" si="264"/>
        <v>40.216241545847204</v>
      </c>
      <c r="Y586">
        <f t="shared" ca="1" si="265"/>
        <v>1.9458418566544391</v>
      </c>
      <c r="Z586">
        <f t="shared" ca="1" si="266"/>
        <v>1.2427814753156865</v>
      </c>
      <c r="AA586">
        <f t="shared" ca="1" si="267"/>
        <v>640.07789260497066</v>
      </c>
      <c r="AB586">
        <f t="shared" ca="1" si="268"/>
        <v>640.15661359352248</v>
      </c>
      <c r="AC586">
        <f t="shared" ca="1" si="269"/>
        <v>1.4305246270387439E-4</v>
      </c>
      <c r="AD586">
        <f t="shared" ca="1" si="270"/>
        <v>0.14267937520935825</v>
      </c>
      <c r="AE586">
        <f t="shared" ca="1" si="271"/>
        <v>161.8457711262302</v>
      </c>
      <c r="AF586">
        <f t="shared" ca="1" si="272"/>
        <v>-4.1509358652547235E-6</v>
      </c>
      <c r="AG586">
        <f t="shared" ca="1" si="273"/>
        <v>1</v>
      </c>
      <c r="AH586">
        <f ca="1"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+99)&gt;=IFERROR(AE586,-1E+99)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>7.7338926049706158</v>
      </c>
      <c r="AI586">
        <f t="shared" ca="1" si="274"/>
        <v>640.07789260497066</v>
      </c>
      <c r="AJ586">
        <f t="shared" ca="1" si="275"/>
        <v>640.15661359352248</v>
      </c>
      <c r="AM586">
        <v>0</v>
      </c>
      <c r="AN586">
        <v>0</v>
      </c>
      <c r="AO586">
        <f t="shared" si="276"/>
        <v>0</v>
      </c>
      <c r="AP586">
        <f t="shared" si="285"/>
        <v>0</v>
      </c>
      <c r="AQ586">
        <f t="shared" ca="1" si="277"/>
        <v>0.14267937520935825</v>
      </c>
      <c r="AR586" t="str">
        <f t="shared" ca="1" si="278"/>
        <v>Subcritical</v>
      </c>
      <c r="AS586">
        <f t="shared" ca="1" si="279"/>
        <v>1.4305246270387439E-4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190</v>
      </c>
      <c r="I587">
        <v>7.8E-2</v>
      </c>
      <c r="J587">
        <f t="shared" si="280"/>
        <v>1.0010000000000332</v>
      </c>
      <c r="K587">
        <f t="shared" ca="1" si="281"/>
        <v>49.98</v>
      </c>
      <c r="L587">
        <f t="shared" ca="1" si="282"/>
        <v>1.301360869684927</v>
      </c>
      <c r="M587">
        <f t="shared" ca="1" si="255"/>
        <v>6.7670765223616209</v>
      </c>
      <c r="N587">
        <f t="shared" ca="1" si="256"/>
        <v>0.86727128666107323</v>
      </c>
      <c r="O587">
        <f t="shared" ca="1" si="257"/>
        <v>7.3857595425206792</v>
      </c>
      <c r="P587">
        <f t="shared" ca="1" si="258"/>
        <v>633.64486086968486</v>
      </c>
      <c r="Q587">
        <f t="shared" ca="1" si="259"/>
        <v>636.4251587300281</v>
      </c>
      <c r="R587">
        <f t="shared" ca="1" si="260"/>
        <v>1.4839965425134221E-2</v>
      </c>
      <c r="S587">
        <f t="shared" ca="1" si="261"/>
        <v>2.067101435725621</v>
      </c>
      <c r="T587">
        <f t="shared" ca="1" si="262"/>
        <v>42.032181045985091</v>
      </c>
      <c r="U587">
        <f t="shared" ca="1" si="283"/>
        <v>-1.4716244112264576E-2</v>
      </c>
      <c r="V587">
        <f t="shared" ca="1" si="284"/>
        <v>0</v>
      </c>
      <c r="W587">
        <f t="shared" ca="1" si="263"/>
        <v>7.7342399356039238</v>
      </c>
      <c r="X587">
        <f t="shared" ca="1" si="264"/>
        <v>40.218047665140404</v>
      </c>
      <c r="Y587">
        <f t="shared" ca="1" si="265"/>
        <v>1.945863842708917</v>
      </c>
      <c r="Z587">
        <f t="shared" ca="1" si="266"/>
        <v>1.2427256642624378</v>
      </c>
      <c r="AA587">
        <f t="shared" ca="1" si="267"/>
        <v>640.07773993560386</v>
      </c>
      <c r="AB587">
        <f t="shared" ca="1" si="268"/>
        <v>640.156453853882</v>
      </c>
      <c r="AC587">
        <f t="shared" ca="1" si="269"/>
        <v>1.4303745963127756E-4</v>
      </c>
      <c r="AD587">
        <f t="shared" ca="1" si="270"/>
        <v>0.14266976411083104</v>
      </c>
      <c r="AE587">
        <f t="shared" ca="1" si="271"/>
        <v>161.85945542631353</v>
      </c>
      <c r="AF587">
        <f t="shared" ca="1" si="272"/>
        <v>-4.6627401388832368E-6</v>
      </c>
      <c r="AG587">
        <f t="shared" ca="1" si="273"/>
        <v>1</v>
      </c>
      <c r="AH587">
        <f ca="1"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+99)&gt;=IFERROR(AE587,-1E+99)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>7.7342399356039238</v>
      </c>
      <c r="AI587">
        <f t="shared" ca="1" si="274"/>
        <v>640.07773993560386</v>
      </c>
      <c r="AJ587">
        <f t="shared" ca="1" si="275"/>
        <v>640.156453853882</v>
      </c>
      <c r="AM587">
        <v>0</v>
      </c>
      <c r="AN587">
        <v>0</v>
      </c>
      <c r="AO587">
        <f t="shared" si="276"/>
        <v>0</v>
      </c>
      <c r="AP587">
        <f t="shared" si="285"/>
        <v>0</v>
      </c>
      <c r="AQ587">
        <f t="shared" ca="1" si="277"/>
        <v>0.14266976411083104</v>
      </c>
      <c r="AR587" t="str">
        <f t="shared" ca="1" si="278"/>
        <v>Subcritical</v>
      </c>
      <c r="AS587">
        <f t="shared" ca="1" si="279"/>
        <v>1.4303745963127756E-4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190</v>
      </c>
      <c r="I588">
        <v>0.05</v>
      </c>
      <c r="J588">
        <f t="shared" si="280"/>
        <v>1</v>
      </c>
      <c r="K588">
        <f t="shared" ca="1" si="281"/>
        <v>49.98</v>
      </c>
      <c r="L588">
        <f t="shared" ca="1" si="282"/>
        <v>1.301360869684927</v>
      </c>
      <c r="M588">
        <f t="shared" ca="1" si="255"/>
        <v>6.7670765223616209</v>
      </c>
      <c r="N588">
        <f t="shared" ca="1" si="256"/>
        <v>0.86727128666107323</v>
      </c>
      <c r="O588">
        <f t="shared" ca="1" si="257"/>
        <v>7.3857595425206792</v>
      </c>
      <c r="P588">
        <f t="shared" ca="1" si="258"/>
        <v>633.64436086968487</v>
      </c>
      <c r="Q588">
        <f t="shared" ca="1" si="259"/>
        <v>636.42465873002811</v>
      </c>
      <c r="R588">
        <f t="shared" ca="1" si="260"/>
        <v>1.4839965425134221E-2</v>
      </c>
      <c r="S588">
        <f t="shared" ca="1" si="261"/>
        <v>2.067101435725621</v>
      </c>
      <c r="T588">
        <f t="shared" ca="1" si="262"/>
        <v>42.032181045985091</v>
      </c>
      <c r="U588">
        <f t="shared" ca="1" si="283"/>
        <v>-1.4571656913517472E-2</v>
      </c>
      <c r="V588">
        <f t="shared" ca="1" si="284"/>
        <v>0</v>
      </c>
      <c r="W588">
        <f t="shared" ca="1" si="263"/>
        <v>7.7345906263546951</v>
      </c>
      <c r="X588">
        <f t="shared" ca="1" si="264"/>
        <v>40.219871257044417</v>
      </c>
      <c r="Y588">
        <f t="shared" ca="1" si="265"/>
        <v>1.9458860399597229</v>
      </c>
      <c r="Z588">
        <f t="shared" ca="1" si="266"/>
        <v>1.2426693183719755</v>
      </c>
      <c r="AA588">
        <f t="shared" ca="1" si="267"/>
        <v>640.07759062635466</v>
      </c>
      <c r="AB588">
        <f t="shared" ca="1" si="268"/>
        <v>640.15629740692668</v>
      </c>
      <c r="AC588">
        <f t="shared" ca="1" si="269"/>
        <v>1.4302231377050212E-4</v>
      </c>
      <c r="AD588">
        <f t="shared" ca="1" si="270"/>
        <v>0.14266006112809343</v>
      </c>
      <c r="AE588">
        <f t="shared" ca="1" si="271"/>
        <v>161.87327277229053</v>
      </c>
      <c r="AF588">
        <f t="shared" ca="1" si="272"/>
        <v>-5.440160634861968E-6</v>
      </c>
      <c r="AG588">
        <f t="shared" ca="1" si="273"/>
        <v>1</v>
      </c>
      <c r="AH588">
        <f ca="1"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+99)&gt;=IFERROR(AE588,-1E+99)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>7.7345906263546951</v>
      </c>
      <c r="AI588">
        <f t="shared" ca="1" si="274"/>
        <v>640.07759062635466</v>
      </c>
      <c r="AJ588">
        <f t="shared" ca="1" si="275"/>
        <v>640.15629740692668</v>
      </c>
      <c r="AM588">
        <v>0</v>
      </c>
      <c r="AN588">
        <v>0</v>
      </c>
      <c r="AO588">
        <f t="shared" si="276"/>
        <v>0</v>
      </c>
      <c r="AP588">
        <f t="shared" si="285"/>
        <v>0</v>
      </c>
      <c r="AQ588">
        <f t="shared" ca="1" si="277"/>
        <v>0.14266006112809343</v>
      </c>
      <c r="AR588" t="str">
        <f t="shared" ca="1" si="278"/>
        <v>Subcritical</v>
      </c>
      <c r="AS588">
        <f t="shared" ca="1" si="279"/>
        <v>1.4302231377050212E-4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190</v>
      </c>
      <c r="I589">
        <v>2.7E-2</v>
      </c>
      <c r="J589">
        <f t="shared" si="280"/>
        <v>0.9989999999999668</v>
      </c>
      <c r="K589">
        <f t="shared" ca="1" si="281"/>
        <v>49.98</v>
      </c>
      <c r="L589">
        <f t="shared" ca="1" si="282"/>
        <v>1.301360869684927</v>
      </c>
      <c r="M589">
        <f t="shared" ca="1" si="255"/>
        <v>6.7670765223616209</v>
      </c>
      <c r="N589">
        <f t="shared" ca="1" si="256"/>
        <v>0.86727128666107323</v>
      </c>
      <c r="O589">
        <f t="shared" ca="1" si="257"/>
        <v>7.3857595425206792</v>
      </c>
      <c r="P589">
        <f t="shared" ca="1" si="258"/>
        <v>633.64386086968489</v>
      </c>
      <c r="Q589">
        <f t="shared" ca="1" si="259"/>
        <v>636.42415873002813</v>
      </c>
      <c r="R589">
        <f t="shared" ca="1" si="260"/>
        <v>1.4839965425134221E-2</v>
      </c>
      <c r="S589">
        <f t="shared" ca="1" si="261"/>
        <v>2.067101435725621</v>
      </c>
      <c r="T589">
        <f t="shared" ca="1" si="262"/>
        <v>42.032181045985091</v>
      </c>
      <c r="U589">
        <f t="shared" ca="1" si="283"/>
        <v>-1.445023886344643E-2</v>
      </c>
      <c r="V589">
        <f t="shared" ca="1" si="284"/>
        <v>0</v>
      </c>
      <c r="W589">
        <f t="shared" ca="1" si="263"/>
        <v>7.7349437389818734</v>
      </c>
      <c r="X589">
        <f t="shared" ca="1" si="264"/>
        <v>40.221707442705743</v>
      </c>
      <c r="Y589">
        <f t="shared" ca="1" si="265"/>
        <v>1.9459083889830688</v>
      </c>
      <c r="Z589">
        <f t="shared" ca="1" si="266"/>
        <v>1.2426125885181418</v>
      </c>
      <c r="AA589">
        <f t="shared" ca="1" si="267"/>
        <v>640.07744373898186</v>
      </c>
      <c r="AB589">
        <f t="shared" ca="1" si="268"/>
        <v>640.15614333353551</v>
      </c>
      <c r="AC589">
        <f t="shared" ca="1" si="269"/>
        <v>1.430070657008527E-4</v>
      </c>
      <c r="AD589">
        <f t="shared" ca="1" si="270"/>
        <v>0.14265029224759188</v>
      </c>
      <c r="AE589">
        <f t="shared" ca="1" si="271"/>
        <v>161.88718621355633</v>
      </c>
      <c r="AF589">
        <f t="shared" ca="1" si="272"/>
        <v>-6.4954462004607194E-6</v>
      </c>
      <c r="AG589">
        <f t="shared" ca="1" si="273"/>
        <v>1</v>
      </c>
      <c r="AH589">
        <f ca="1"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+99)&gt;=IFERROR(AE589,-1E+99)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>7.7349437389818734</v>
      </c>
      <c r="AI589">
        <f t="shared" ca="1" si="274"/>
        <v>640.07744373898186</v>
      </c>
      <c r="AJ589">
        <f t="shared" ca="1" si="275"/>
        <v>640.15614333353551</v>
      </c>
      <c r="AM589">
        <v>0</v>
      </c>
      <c r="AN589">
        <v>0</v>
      </c>
      <c r="AO589">
        <f t="shared" si="276"/>
        <v>0</v>
      </c>
      <c r="AP589">
        <f t="shared" si="285"/>
        <v>0</v>
      </c>
      <c r="AQ589">
        <f t="shared" ca="1" si="277"/>
        <v>0.14265029224759188</v>
      </c>
      <c r="AR589" t="str">
        <f t="shared" ca="1" si="278"/>
        <v>Subcritical</v>
      </c>
      <c r="AS589">
        <f t="shared" ca="1" si="279"/>
        <v>1.430070657008527E-4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190</v>
      </c>
      <c r="I590">
        <v>2.7E-2</v>
      </c>
      <c r="J590">
        <f t="shared" si="280"/>
        <v>1</v>
      </c>
      <c r="K590">
        <f t="shared" ca="1" si="281"/>
        <v>49.98</v>
      </c>
      <c r="L590">
        <f t="shared" ca="1" si="282"/>
        <v>1.301360869684927</v>
      </c>
      <c r="M590">
        <f t="shared" ca="1" si="255"/>
        <v>6.7670765223616209</v>
      </c>
      <c r="N590">
        <f t="shared" ca="1" si="256"/>
        <v>0.86727128666107323</v>
      </c>
      <c r="O590">
        <f t="shared" ca="1" si="257"/>
        <v>7.3857595425206792</v>
      </c>
      <c r="P590">
        <f t="shared" ca="1" si="258"/>
        <v>633.6433608696849</v>
      </c>
      <c r="Q590">
        <f t="shared" ca="1" si="259"/>
        <v>636.42365873002814</v>
      </c>
      <c r="R590">
        <f t="shared" ca="1" si="260"/>
        <v>1.4839965425134221E-2</v>
      </c>
      <c r="S590">
        <f t="shared" ca="1" si="261"/>
        <v>2.067101435725621</v>
      </c>
      <c r="T590">
        <f t="shared" ca="1" si="262"/>
        <v>42.032181045985091</v>
      </c>
      <c r="U590">
        <f t="shared" ca="1" si="283"/>
        <v>-1.4465078828834521E-2</v>
      </c>
      <c r="V590">
        <f t="shared" ca="1" si="284"/>
        <v>0</v>
      </c>
      <c r="W590">
        <f t="shared" ca="1" si="263"/>
        <v>7.7352956424997847</v>
      </c>
      <c r="X590">
        <f t="shared" ca="1" si="264"/>
        <v>40.223537340998881</v>
      </c>
      <c r="Y590">
        <f t="shared" ca="1" si="265"/>
        <v>1.9459306599607857</v>
      </c>
      <c r="Z590">
        <f t="shared" ca="1" si="266"/>
        <v>1.2425560580684332</v>
      </c>
      <c r="AA590">
        <f t="shared" ca="1" si="267"/>
        <v>640.07729564249973</v>
      </c>
      <c r="AB590">
        <f t="shared" ca="1" si="268"/>
        <v>640.15598807662013</v>
      </c>
      <c r="AC590">
        <f t="shared" ca="1" si="269"/>
        <v>1.4299187222695806E-4</v>
      </c>
      <c r="AD590">
        <f t="shared" ca="1" si="270"/>
        <v>0.14264055792629535</v>
      </c>
      <c r="AE590">
        <f t="shared" ca="1" si="271"/>
        <v>161.90105268447132</v>
      </c>
      <c r="AF590">
        <f t="shared" ca="1" si="272"/>
        <v>-7.3461716283418355E-6</v>
      </c>
      <c r="AG590">
        <f t="shared" ca="1" si="273"/>
        <v>1</v>
      </c>
      <c r="AH590">
        <f ca="1"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+99)&gt;=IFERROR(AE590,-1E+99)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>7.7352956424997847</v>
      </c>
      <c r="AI590">
        <f t="shared" ca="1" si="274"/>
        <v>640.07729564249973</v>
      </c>
      <c r="AJ590">
        <f t="shared" ca="1" si="275"/>
        <v>640.15598807662013</v>
      </c>
      <c r="AM590">
        <v>0</v>
      </c>
      <c r="AN590">
        <v>0</v>
      </c>
      <c r="AO590">
        <f t="shared" si="276"/>
        <v>0</v>
      </c>
      <c r="AP590">
        <f t="shared" si="285"/>
        <v>0</v>
      </c>
      <c r="AQ590">
        <f t="shared" ca="1" si="277"/>
        <v>0.14264055792629535</v>
      </c>
      <c r="AR590" t="str">
        <f t="shared" ca="1" si="278"/>
        <v>Subcritical</v>
      </c>
      <c r="AS590">
        <f t="shared" ca="1" si="279"/>
        <v>1.4299187222695806E-4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190</v>
      </c>
      <c r="I591">
        <v>2.7E-2</v>
      </c>
      <c r="J591">
        <f t="shared" si="280"/>
        <v>1</v>
      </c>
      <c r="K591">
        <f t="shared" ca="1" si="281"/>
        <v>49.98</v>
      </c>
      <c r="L591">
        <f t="shared" ca="1" si="282"/>
        <v>1.301360869684927</v>
      </c>
      <c r="M591">
        <f t="shared" ca="1" si="255"/>
        <v>6.7670765223616209</v>
      </c>
      <c r="N591">
        <f t="shared" ca="1" si="256"/>
        <v>0.86727128666107323</v>
      </c>
      <c r="O591">
        <f t="shared" ca="1" si="257"/>
        <v>7.3857595425206792</v>
      </c>
      <c r="P591">
        <f t="shared" ca="1" si="258"/>
        <v>633.64286086968491</v>
      </c>
      <c r="Q591">
        <f t="shared" ca="1" si="259"/>
        <v>636.42315873002815</v>
      </c>
      <c r="R591">
        <f t="shared" ca="1" si="260"/>
        <v>1.4839965425134221E-2</v>
      </c>
      <c r="S591">
        <f t="shared" ca="1" si="261"/>
        <v>2.067101435725621</v>
      </c>
      <c r="T591">
        <f t="shared" ca="1" si="262"/>
        <v>42.032181045985091</v>
      </c>
      <c r="U591">
        <f t="shared" ca="1" si="283"/>
        <v>-1.4465078828834521E-2</v>
      </c>
      <c r="V591">
        <f t="shared" ca="1" si="284"/>
        <v>0</v>
      </c>
      <c r="W591">
        <f t="shared" ca="1" si="263"/>
        <v>7.7356466954259444</v>
      </c>
      <c r="X591">
        <f t="shared" ca="1" si="264"/>
        <v>40.225362816214911</v>
      </c>
      <c r="Y591">
        <f t="shared" ca="1" si="265"/>
        <v>1.9459528755959075</v>
      </c>
      <c r="Z591">
        <f t="shared" ca="1" si="266"/>
        <v>1.2424996693840378</v>
      </c>
      <c r="AA591">
        <f t="shared" ca="1" si="267"/>
        <v>640.07714669542599</v>
      </c>
      <c r="AB591">
        <f t="shared" ca="1" si="268"/>
        <v>640.15583198739432</v>
      </c>
      <c r="AC591">
        <f t="shared" ca="1" si="269"/>
        <v>1.4297671784839277E-4</v>
      </c>
      <c r="AD591">
        <f t="shared" ca="1" si="270"/>
        <v>0.14263084823702679</v>
      </c>
      <c r="AE591">
        <f t="shared" ca="1" si="271"/>
        <v>161.91488630623633</v>
      </c>
      <c r="AF591">
        <f t="shared" ca="1" si="272"/>
        <v>-7.6029009505873546E-6</v>
      </c>
      <c r="AG591">
        <f t="shared" ca="1" si="273"/>
        <v>1</v>
      </c>
      <c r="AH591">
        <f ca="1"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+99)&gt;=IFERROR(AE591,-1E+99)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>7.7356466954259444</v>
      </c>
      <c r="AI591">
        <f t="shared" ca="1" si="274"/>
        <v>640.07714669542599</v>
      </c>
      <c r="AJ591">
        <f t="shared" ca="1" si="275"/>
        <v>640.15583198739432</v>
      </c>
      <c r="AM591">
        <v>0</v>
      </c>
      <c r="AN591">
        <v>0</v>
      </c>
      <c r="AO591">
        <f t="shared" si="276"/>
        <v>0</v>
      </c>
      <c r="AP591">
        <f t="shared" si="285"/>
        <v>0</v>
      </c>
      <c r="AQ591">
        <f t="shared" ca="1" si="277"/>
        <v>0.14263084823702679</v>
      </c>
      <c r="AR591" t="str">
        <f t="shared" ca="1" si="278"/>
        <v>Subcritical</v>
      </c>
      <c r="AS591">
        <f t="shared" ca="1" si="279"/>
        <v>1.4297671784839277E-4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190</v>
      </c>
      <c r="I592">
        <v>7.8E-2</v>
      </c>
      <c r="J592">
        <f t="shared" si="280"/>
        <v>1</v>
      </c>
      <c r="K592">
        <f t="shared" ca="1" si="281"/>
        <v>49.98</v>
      </c>
      <c r="L592">
        <f t="shared" ca="1" si="282"/>
        <v>1.301360869684927</v>
      </c>
      <c r="M592">
        <f t="shared" ca="1" si="255"/>
        <v>6.7670765223616209</v>
      </c>
      <c r="N592">
        <f t="shared" ca="1" si="256"/>
        <v>0.86727128666107323</v>
      </c>
      <c r="O592">
        <f t="shared" ca="1" si="257"/>
        <v>7.3857595425206792</v>
      </c>
      <c r="P592">
        <f t="shared" ca="1" si="258"/>
        <v>633.64236086968492</v>
      </c>
      <c r="Q592">
        <f t="shared" ca="1" si="259"/>
        <v>636.42265873002816</v>
      </c>
      <c r="R592">
        <f t="shared" ca="1" si="260"/>
        <v>1.4839965425134221E-2</v>
      </c>
      <c r="S592">
        <f t="shared" ca="1" si="261"/>
        <v>2.067101435725621</v>
      </c>
      <c r="T592">
        <f t="shared" ca="1" si="262"/>
        <v>42.032181045985091</v>
      </c>
      <c r="U592">
        <f t="shared" ca="1" si="283"/>
        <v>-1.4701404146990171E-2</v>
      </c>
      <c r="V592">
        <f t="shared" ca="1" si="284"/>
        <v>0</v>
      </c>
      <c r="W592">
        <f t="shared" ca="1" si="263"/>
        <v>7.735990718871018</v>
      </c>
      <c r="X592">
        <f t="shared" ca="1" si="264"/>
        <v>40.227151738129294</v>
      </c>
      <c r="Y592">
        <f t="shared" ca="1" si="265"/>
        <v>1.9459746449212771</v>
      </c>
      <c r="Z592">
        <f t="shared" ca="1" si="266"/>
        <v>1.2424444147912781</v>
      </c>
      <c r="AA592">
        <f t="shared" ca="1" si="267"/>
        <v>640.076990718871</v>
      </c>
      <c r="AB592">
        <f t="shared" ca="1" si="268"/>
        <v>640.15566901264503</v>
      </c>
      <c r="AC592">
        <f t="shared" ca="1" si="269"/>
        <v>1.4296186921793137E-4</v>
      </c>
      <c r="AD592">
        <f t="shared" ca="1" si="270"/>
        <v>0.14262133404316857</v>
      </c>
      <c r="AE592">
        <f t="shared" ca="1" si="271"/>
        <v>161.92844357068049</v>
      </c>
      <c r="AF592">
        <f t="shared" ca="1" si="272"/>
        <v>-7.5077044812132954E-6</v>
      </c>
      <c r="AG592">
        <f t="shared" ca="1" si="273"/>
        <v>1</v>
      </c>
      <c r="AH592">
        <f ca="1"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+99)&gt;=IFERROR(AE592,-1E+99)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>7.735990718871018</v>
      </c>
      <c r="AI592">
        <f t="shared" ca="1" si="274"/>
        <v>640.076990718871</v>
      </c>
      <c r="AJ592">
        <f t="shared" ca="1" si="275"/>
        <v>640.15566901264503</v>
      </c>
      <c r="AM592">
        <v>0</v>
      </c>
      <c r="AN592">
        <v>0</v>
      </c>
      <c r="AO592">
        <f t="shared" si="276"/>
        <v>0</v>
      </c>
      <c r="AP592">
        <f t="shared" si="285"/>
        <v>0</v>
      </c>
      <c r="AQ592">
        <f t="shared" ca="1" si="277"/>
        <v>0.14262133404316857</v>
      </c>
      <c r="AR592" t="str">
        <f t="shared" ca="1" si="278"/>
        <v>Subcritical</v>
      </c>
      <c r="AS592">
        <f t="shared" ca="1" si="279"/>
        <v>1.4296186921793137E-4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190</v>
      </c>
      <c r="I593">
        <v>0.05</v>
      </c>
      <c r="J593">
        <f t="shared" si="280"/>
        <v>1</v>
      </c>
      <c r="K593">
        <f t="shared" ca="1" si="281"/>
        <v>49.98</v>
      </c>
      <c r="L593">
        <f t="shared" ca="1" si="282"/>
        <v>1.301360869684927</v>
      </c>
      <c r="M593">
        <f t="shared" ca="1" si="255"/>
        <v>6.7670765223616209</v>
      </c>
      <c r="N593">
        <f t="shared" ca="1" si="256"/>
        <v>0.86727128666107323</v>
      </c>
      <c r="O593">
        <f t="shared" ca="1" si="257"/>
        <v>7.3857595425206792</v>
      </c>
      <c r="P593">
        <f t="shared" ca="1" si="258"/>
        <v>633.64186086968493</v>
      </c>
      <c r="Q593">
        <f t="shared" ca="1" si="259"/>
        <v>636.42215873002817</v>
      </c>
      <c r="R593">
        <f t="shared" ca="1" si="260"/>
        <v>1.4839965425134221E-2</v>
      </c>
      <c r="S593">
        <f t="shared" ca="1" si="261"/>
        <v>2.067101435725621</v>
      </c>
      <c r="T593">
        <f t="shared" ca="1" si="262"/>
        <v>42.032181045985091</v>
      </c>
      <c r="U593">
        <f t="shared" ca="1" si="283"/>
        <v>-1.4571656913517472E-2</v>
      </c>
      <c r="V593">
        <f t="shared" ca="1" si="284"/>
        <v>0</v>
      </c>
      <c r="W593">
        <f t="shared" ca="1" si="263"/>
        <v>7.736338579202565</v>
      </c>
      <c r="X593">
        <f t="shared" ca="1" si="264"/>
        <v>40.228960611853338</v>
      </c>
      <c r="Y593">
        <f t="shared" ca="1" si="265"/>
        <v>1.9459966555660637</v>
      </c>
      <c r="Z593">
        <f t="shared" ca="1" si="266"/>
        <v>1.2423885489418671</v>
      </c>
      <c r="AA593">
        <f t="shared" ca="1" si="267"/>
        <v>640.07683857920256</v>
      </c>
      <c r="AB593">
        <f t="shared" ca="1" si="268"/>
        <v>640.15550979768079</v>
      </c>
      <c r="AC593">
        <f t="shared" ca="1" si="269"/>
        <v>1.4294685729242075E-4</v>
      </c>
      <c r="AD593">
        <f t="shared" ca="1" si="270"/>
        <v>0.14261171481315374</v>
      </c>
      <c r="AE593">
        <f t="shared" ca="1" si="271"/>
        <v>161.94215269024107</v>
      </c>
      <c r="AF593">
        <f t="shared" ca="1" si="272"/>
        <v>-7.4830138601100771E-6</v>
      </c>
      <c r="AG593">
        <f t="shared" ca="1" si="273"/>
        <v>1</v>
      </c>
      <c r="AH593">
        <f ca="1"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+99)&gt;=IFERROR(AE593,-1E+99)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>7.736338579202565</v>
      </c>
      <c r="AI593">
        <f t="shared" ca="1" si="274"/>
        <v>640.07683857920256</v>
      </c>
      <c r="AJ593">
        <f t="shared" ca="1" si="275"/>
        <v>640.15550979768079</v>
      </c>
      <c r="AM593">
        <v>0</v>
      </c>
      <c r="AN593">
        <v>0</v>
      </c>
      <c r="AO593">
        <f t="shared" si="276"/>
        <v>0</v>
      </c>
      <c r="AP593">
        <f t="shared" si="285"/>
        <v>0</v>
      </c>
      <c r="AQ593">
        <f t="shared" ca="1" si="277"/>
        <v>0.14261171481315374</v>
      </c>
      <c r="AR593" t="str">
        <f t="shared" ca="1" si="278"/>
        <v>Subcritical</v>
      </c>
      <c r="AS593">
        <f t="shared" ca="1" si="279"/>
        <v>1.4294685729242075E-4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190</v>
      </c>
      <c r="I594">
        <v>2.7E-2</v>
      </c>
      <c r="J594">
        <f t="shared" si="280"/>
        <v>1</v>
      </c>
      <c r="K594">
        <f t="shared" ca="1" si="281"/>
        <v>49.98</v>
      </c>
      <c r="L594">
        <f t="shared" ca="1" si="282"/>
        <v>1.301360869684927</v>
      </c>
      <c r="M594">
        <f t="shared" ca="1" si="255"/>
        <v>6.7670765223616209</v>
      </c>
      <c r="N594">
        <f t="shared" ca="1" si="256"/>
        <v>0.86727128666107323</v>
      </c>
      <c r="O594">
        <f t="shared" ca="1" si="257"/>
        <v>7.3857595425206792</v>
      </c>
      <c r="P594">
        <f t="shared" ca="1" si="258"/>
        <v>633.64136086968495</v>
      </c>
      <c r="Q594">
        <f t="shared" ca="1" si="259"/>
        <v>636.42165873002818</v>
      </c>
      <c r="R594">
        <f t="shared" ca="1" si="260"/>
        <v>1.4839965425134221E-2</v>
      </c>
      <c r="S594">
        <f t="shared" ca="1" si="261"/>
        <v>2.067101435725621</v>
      </c>
      <c r="T594">
        <f t="shared" ca="1" si="262"/>
        <v>42.032181045985091</v>
      </c>
      <c r="U594">
        <f t="shared" ca="1" si="283"/>
        <v>-1.4465078828834521E-2</v>
      </c>
      <c r="V594">
        <f t="shared" ca="1" si="284"/>
        <v>0</v>
      </c>
      <c r="W594">
        <f t="shared" ca="1" si="263"/>
        <v>7.7366895412491736</v>
      </c>
      <c r="X594">
        <f t="shared" ca="1" si="264"/>
        <v>40.230785614495701</v>
      </c>
      <c r="Y594">
        <f t="shared" ca="1" si="265"/>
        <v>1.9460188609686091</v>
      </c>
      <c r="Z594">
        <f t="shared" ca="1" si="266"/>
        <v>1.242332190052772</v>
      </c>
      <c r="AA594">
        <f t="shared" ca="1" si="267"/>
        <v>640.07668954124915</v>
      </c>
      <c r="AB594">
        <f t="shared" ca="1" si="268"/>
        <v>640.1553536223114</v>
      </c>
      <c r="AC594">
        <f t="shared" ca="1" si="269"/>
        <v>1.4293171386722329E-4</v>
      </c>
      <c r="AD594">
        <f t="shared" ca="1" si="270"/>
        <v>0.14260201090851729</v>
      </c>
      <c r="AE594">
        <f t="shared" ca="1" si="271"/>
        <v>161.95598471150655</v>
      </c>
      <c r="AF594">
        <f t="shared" ca="1" si="272"/>
        <v>-7.2573546958665247E-6</v>
      </c>
      <c r="AG594">
        <f t="shared" ca="1" si="273"/>
        <v>1</v>
      </c>
      <c r="AH594">
        <f ca="1"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+99)&gt;=IFERROR(AE594,-1E+99)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>7.7366895412491736</v>
      </c>
      <c r="AI594">
        <f t="shared" ca="1" si="274"/>
        <v>640.07668954124915</v>
      </c>
      <c r="AJ594">
        <f t="shared" ca="1" si="275"/>
        <v>640.1553536223114</v>
      </c>
      <c r="AM594">
        <v>0</v>
      </c>
      <c r="AN594">
        <v>0</v>
      </c>
      <c r="AO594">
        <f t="shared" si="276"/>
        <v>0</v>
      </c>
      <c r="AP594">
        <f t="shared" si="285"/>
        <v>0</v>
      </c>
      <c r="AQ594">
        <f t="shared" ca="1" si="277"/>
        <v>0.14260201090851729</v>
      </c>
      <c r="AR594" t="str">
        <f t="shared" ca="1" si="278"/>
        <v>Subcritical</v>
      </c>
      <c r="AS594">
        <f t="shared" ca="1" si="279"/>
        <v>1.4293171386722329E-4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190</v>
      </c>
      <c r="I595">
        <v>2.7E-2</v>
      </c>
      <c r="J595">
        <f t="shared" si="280"/>
        <v>1</v>
      </c>
      <c r="K595">
        <f t="shared" ca="1" si="281"/>
        <v>49.98</v>
      </c>
      <c r="L595">
        <f t="shared" ca="1" si="282"/>
        <v>1.301360869684927</v>
      </c>
      <c r="M595">
        <f t="shared" ca="1" si="255"/>
        <v>6.7670765223616209</v>
      </c>
      <c r="N595">
        <f t="shared" ca="1" si="256"/>
        <v>0.86727128666107323</v>
      </c>
      <c r="O595">
        <f t="shared" ca="1" si="257"/>
        <v>7.3857595425206792</v>
      </c>
      <c r="P595">
        <f t="shared" ca="1" si="258"/>
        <v>633.64086086968496</v>
      </c>
      <c r="Q595">
        <f t="shared" ca="1" si="259"/>
        <v>636.4211587300282</v>
      </c>
      <c r="R595">
        <f t="shared" ca="1" si="260"/>
        <v>1.4839965425134221E-2</v>
      </c>
      <c r="S595">
        <f t="shared" ca="1" si="261"/>
        <v>2.067101435725621</v>
      </c>
      <c r="T595">
        <f t="shared" ca="1" si="262"/>
        <v>42.032181045985091</v>
      </c>
      <c r="U595">
        <f t="shared" ca="1" si="283"/>
        <v>-1.4465078828834521E-2</v>
      </c>
      <c r="V595">
        <f t="shared" ca="1" si="284"/>
        <v>0</v>
      </c>
      <c r="W595">
        <f t="shared" ca="1" si="263"/>
        <v>7.7370407578126308</v>
      </c>
      <c r="X595">
        <f t="shared" ca="1" si="264"/>
        <v>40.232611940625681</v>
      </c>
      <c r="Y595">
        <f t="shared" ca="1" si="265"/>
        <v>1.9460410809649891</v>
      </c>
      <c r="Z595">
        <f t="shared" ca="1" si="266"/>
        <v>1.2422757954109287</v>
      </c>
      <c r="AA595">
        <f t="shared" ca="1" si="267"/>
        <v>640.07654075781272</v>
      </c>
      <c r="AB595">
        <f t="shared" ca="1" si="268"/>
        <v>640.15519769725529</v>
      </c>
      <c r="AC595">
        <f t="shared" ca="1" si="269"/>
        <v>1.429165618275321E-4</v>
      </c>
      <c r="AD595">
        <f t="shared" ca="1" si="270"/>
        <v>0.1425923010682707</v>
      </c>
      <c r="AE595">
        <f t="shared" ca="1" si="271"/>
        <v>161.96982743100304</v>
      </c>
      <c r="AF595">
        <f t="shared" ca="1" si="272"/>
        <v>-6.1913882518638275E-6</v>
      </c>
      <c r="AG595">
        <f t="shared" ca="1" si="273"/>
        <v>1</v>
      </c>
      <c r="AH595">
        <f ca="1"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+99)&gt;=IFERROR(AE595,-1E+99)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>7.7370407578126308</v>
      </c>
      <c r="AI595">
        <f t="shared" ca="1" si="274"/>
        <v>640.07654075781272</v>
      </c>
      <c r="AJ595">
        <f t="shared" ca="1" si="275"/>
        <v>640.15519769725529</v>
      </c>
      <c r="AM595">
        <v>0</v>
      </c>
      <c r="AN595">
        <v>0</v>
      </c>
      <c r="AO595">
        <f t="shared" si="276"/>
        <v>0</v>
      </c>
      <c r="AP595">
        <f t="shared" si="285"/>
        <v>0</v>
      </c>
      <c r="AQ595">
        <f t="shared" ca="1" si="277"/>
        <v>0.1425923010682707</v>
      </c>
      <c r="AR595" t="str">
        <f t="shared" ca="1" si="278"/>
        <v>Subcritical</v>
      </c>
      <c r="AS595">
        <f t="shared" ca="1" si="279"/>
        <v>1.429165618275321E-4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190</v>
      </c>
      <c r="I596">
        <v>2.3E-2</v>
      </c>
      <c r="J596">
        <f t="shared" si="280"/>
        <v>1</v>
      </c>
      <c r="K596">
        <f t="shared" ca="1" si="281"/>
        <v>49.98</v>
      </c>
      <c r="L596">
        <f t="shared" ca="1" si="282"/>
        <v>1.301360869684927</v>
      </c>
      <c r="M596">
        <f t="shared" ca="1" si="255"/>
        <v>6.7670765223616209</v>
      </c>
      <c r="N596">
        <f t="shared" ca="1" si="256"/>
        <v>0.86727128666107323</v>
      </c>
      <c r="O596">
        <f t="shared" ca="1" si="257"/>
        <v>7.3857595425206792</v>
      </c>
      <c r="P596">
        <f t="shared" ca="1" si="258"/>
        <v>633.64036086968497</v>
      </c>
      <c r="Q596">
        <f t="shared" ca="1" si="259"/>
        <v>636.42065873002821</v>
      </c>
      <c r="R596">
        <f t="shared" ca="1" si="260"/>
        <v>1.4839965425134221E-2</v>
      </c>
      <c r="S596">
        <f t="shared" ca="1" si="261"/>
        <v>2.067101435725621</v>
      </c>
      <c r="T596">
        <f t="shared" ca="1" si="262"/>
        <v>42.032181045985091</v>
      </c>
      <c r="U596">
        <f t="shared" ca="1" si="283"/>
        <v>-1.4446543509848198E-2</v>
      </c>
      <c r="V596">
        <f t="shared" ca="1" si="284"/>
        <v>0</v>
      </c>
      <c r="W596">
        <f t="shared" ca="1" si="263"/>
        <v>7.7373936195745641</v>
      </c>
      <c r="X596">
        <f t="shared" ca="1" si="264"/>
        <v>40.234446821787735</v>
      </c>
      <c r="Y596">
        <f t="shared" ca="1" si="265"/>
        <v>1.9460634035256743</v>
      </c>
      <c r="Z596">
        <f t="shared" ca="1" si="266"/>
        <v>1.2422191417562838</v>
      </c>
      <c r="AA596">
        <f t="shared" ca="1" si="267"/>
        <v>640.07639361957467</v>
      </c>
      <c r="AB596">
        <f t="shared" ca="1" si="268"/>
        <v>640.1550433849236</v>
      </c>
      <c r="AC596">
        <f t="shared" ca="1" si="269"/>
        <v>1.4290134119588588E-4</v>
      </c>
      <c r="AD596">
        <f t="shared" ca="1" si="270"/>
        <v>0.14258254685398203</v>
      </c>
      <c r="AE596">
        <f t="shared" ca="1" si="271"/>
        <v>161.9837356659603</v>
      </c>
      <c r="AF596">
        <f t="shared" ca="1" si="272"/>
        <v>-4.5112271891412092E-6</v>
      </c>
      <c r="AG596">
        <f t="shared" ca="1" si="273"/>
        <v>1</v>
      </c>
      <c r="AH596">
        <f ca="1"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+99)&gt;=IFERROR(AE596,-1E+99)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>7.7373936195745641</v>
      </c>
      <c r="AI596">
        <f t="shared" ca="1" si="274"/>
        <v>640.07639361957467</v>
      </c>
      <c r="AJ596">
        <f t="shared" ca="1" si="275"/>
        <v>640.1550433849236</v>
      </c>
      <c r="AM596">
        <v>0</v>
      </c>
      <c r="AN596">
        <v>0</v>
      </c>
      <c r="AO596">
        <f t="shared" si="276"/>
        <v>0</v>
      </c>
      <c r="AP596">
        <f t="shared" si="285"/>
        <v>0</v>
      </c>
      <c r="AQ596">
        <f t="shared" ca="1" si="277"/>
        <v>0.14258254685398203</v>
      </c>
      <c r="AR596" t="str">
        <f t="shared" ca="1" si="278"/>
        <v>Subcritical</v>
      </c>
      <c r="AS596">
        <f t="shared" ca="1" si="279"/>
        <v>1.4290134119588588E-4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190</v>
      </c>
      <c r="I597">
        <v>2.3E-2</v>
      </c>
      <c r="J597">
        <f t="shared" si="280"/>
        <v>1.0010000000000332</v>
      </c>
      <c r="K597">
        <f t="shared" ca="1" si="281"/>
        <v>49.98</v>
      </c>
      <c r="L597">
        <f t="shared" ca="1" si="282"/>
        <v>1.301360869684927</v>
      </c>
      <c r="M597">
        <f t="shared" ca="1" si="255"/>
        <v>6.7670765223616209</v>
      </c>
      <c r="N597">
        <f t="shared" ca="1" si="256"/>
        <v>0.86727128666107323</v>
      </c>
      <c r="O597">
        <f t="shared" ca="1" si="257"/>
        <v>7.3857595425206792</v>
      </c>
      <c r="P597">
        <f t="shared" ca="1" si="258"/>
        <v>633.63986086968487</v>
      </c>
      <c r="Q597">
        <f t="shared" ca="1" si="259"/>
        <v>636.42015873002811</v>
      </c>
      <c r="R597">
        <f t="shared" ca="1" si="260"/>
        <v>1.4839965425134221E-2</v>
      </c>
      <c r="S597">
        <f t="shared" ca="1" si="261"/>
        <v>2.067101435725621</v>
      </c>
      <c r="T597">
        <f t="shared" ca="1" si="262"/>
        <v>42.032181045985091</v>
      </c>
      <c r="U597">
        <f t="shared" ca="1" si="283"/>
        <v>-1.4461383475122602E-2</v>
      </c>
      <c r="V597">
        <f t="shared" ca="1" si="284"/>
        <v>0</v>
      </c>
      <c r="W597">
        <f t="shared" ca="1" si="263"/>
        <v>7.7377480673366925</v>
      </c>
      <c r="X597">
        <f t="shared" ca="1" si="264"/>
        <v>40.236289950150805</v>
      </c>
      <c r="Y597">
        <f t="shared" ca="1" si="265"/>
        <v>1.9460858248849189</v>
      </c>
      <c r="Z597">
        <f t="shared" ca="1" si="266"/>
        <v>1.2421622386636737</v>
      </c>
      <c r="AA597">
        <f t="shared" ca="1" si="267"/>
        <v>640.07624806733668</v>
      </c>
      <c r="AB597">
        <f t="shared" ca="1" si="268"/>
        <v>640.15489062733479</v>
      </c>
      <c r="AC597">
        <f t="shared" ca="1" si="269"/>
        <v>1.4288605455812283E-4</v>
      </c>
      <c r="AD597">
        <f t="shared" ca="1" si="270"/>
        <v>0.14257274991717628</v>
      </c>
      <c r="AE597">
        <f t="shared" ca="1" si="271"/>
        <v>161.99770709229728</v>
      </c>
      <c r="AF597">
        <f t="shared" ca="1" si="272"/>
        <v>-3.3750866350601427E-6</v>
      </c>
      <c r="AG597">
        <f t="shared" ca="1" si="273"/>
        <v>1</v>
      </c>
      <c r="AH597">
        <f ca="1"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+99)&gt;=IFERROR(AE597,-1E+99)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>7.7377480673366925</v>
      </c>
      <c r="AI597">
        <f t="shared" ca="1" si="274"/>
        <v>640.07624806733668</v>
      </c>
      <c r="AJ597">
        <f t="shared" ca="1" si="275"/>
        <v>640.15489062733479</v>
      </c>
      <c r="AM597">
        <v>0</v>
      </c>
      <c r="AN597">
        <v>0</v>
      </c>
      <c r="AO597">
        <f t="shared" si="276"/>
        <v>0</v>
      </c>
      <c r="AP597">
        <f t="shared" si="285"/>
        <v>0</v>
      </c>
      <c r="AQ597">
        <f t="shared" ca="1" si="277"/>
        <v>0.14257274991717628</v>
      </c>
      <c r="AR597" t="str">
        <f t="shared" ca="1" si="278"/>
        <v>Subcritical</v>
      </c>
      <c r="AS597">
        <f t="shared" ca="1" si="279"/>
        <v>1.4288605455812283E-4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190</v>
      </c>
      <c r="I598">
        <v>0</v>
      </c>
      <c r="J598">
        <f t="shared" si="280"/>
        <v>0.9989999999999668</v>
      </c>
      <c r="K598">
        <f t="shared" ca="1" si="281"/>
        <v>49.98</v>
      </c>
      <c r="L598">
        <f t="shared" ca="1" si="282"/>
        <v>1.301360869684927</v>
      </c>
      <c r="M598">
        <f t="shared" ref="M598:M661" ca="1" si="286">((F598)+(G598)*(L598))*(L598)</f>
        <v>6.7670765223616209</v>
      </c>
      <c r="N598">
        <f t="shared" ref="N598:N661" ca="1" si="287">(((F598)+(G598)*(L598))*(L598))/MAX((F598)+2*(L598)*SQRT(1+(G598)^2),0.000001)</f>
        <v>0.86727128666107323</v>
      </c>
      <c r="O598">
        <f t="shared" ref="O598:O661" ca="1" si="288">ABS(K598)/MAX(((F598)+(G598)*(L598))*(L598),0.000001)</f>
        <v>7.3857595425206792</v>
      </c>
      <c r="P598">
        <f t="shared" ref="P598:P661" ca="1" si="289">E598+L598</f>
        <v>633.63936086968488</v>
      </c>
      <c r="Q598">
        <f t="shared" ref="Q598:Q661" ca="1" si="290">P598+((ABS(K598)/MAX(((F598)+(G598)*(L598))*(L598),0.000001))^2)/(2*$I$5)</f>
        <v>636.41965873002812</v>
      </c>
      <c r="R598">
        <f t="shared" ref="R598:R661" ca="1" si="291">((ABS(K598)*$D$6)/(MAX(((F598)+(G598)*(L598))*(L598),0.000001)*MAX(((((F598)+(G598)*(L598))*(L598))/MAX((F598)+2*(L598)*SQRT(1+(G598)^2),0.000001))^(2/3),0.000001)))^2</f>
        <v>1.4839965425134221E-2</v>
      </c>
      <c r="S598">
        <f t="shared" ref="S598:S661" ca="1" si="292">ABS(ABS(K598)/MAX(((F598)+(G598)*(L598))*(L598),0.000001))/SQRT($I$5*MAX((((F598)+(G598)*(L598))*(L598))/MAX((F598)+2*(G598)*(L598),0.000001),0.000001))</f>
        <v>2.067101435725621</v>
      </c>
      <c r="T598">
        <f t="shared" ref="T598:T661" ca="1" si="293">((F598)*(L598)^2)/2+(G598)*(L598)^3/3+(ABS(K598)^2)/($I$5*MAX(((F598)+(G598)*(L598))*(L598),0.000001))</f>
        <v>42.032181045985091</v>
      </c>
      <c r="U598">
        <f t="shared" ca="1" si="283"/>
        <v>-1.4325125459777155E-2</v>
      </c>
      <c r="V598">
        <f t="shared" ca="1" si="284"/>
        <v>0</v>
      </c>
      <c r="W598">
        <f t="shared" ref="W598:W661" ca="1" si="294"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>7.7381070294588996</v>
      </c>
      <c r="X598">
        <f t="shared" ref="X598:X661" ca="1" si="295">((F598)+(G598)*(W598))*(W598)</f>
        <v>40.238156553186279</v>
      </c>
      <c r="Y598">
        <f t="shared" ref="Y598:Y661" ca="1" si="296">(((F598)+(G598)*(W598))*(W598))/MAX((F598)+2*(W598)*SQRT(1+(G598)^2),0.000001)</f>
        <v>1.9461085302428116</v>
      </c>
      <c r="Z598">
        <f t="shared" ref="Z598:Z661" ca="1" si="297">ABS(K598)/MAX(((F598)+(G598)*(W598))*(W598),0.000001)</f>
        <v>1.2421046161480354</v>
      </c>
      <c r="AA598">
        <f t="shared" ref="AA598:AA661" ca="1" si="298">E598+W598</f>
        <v>640.07610702945885</v>
      </c>
      <c r="AB598">
        <f t="shared" ref="AB598:AB661" ca="1" si="299">AA598+((ABS(K598)/MAX(((F598)+(G598)*(W598))*(W598),0.000001))^2)/(2*$I$5)</f>
        <v>640.15474229334552</v>
      </c>
      <c r="AC598">
        <f t="shared" ref="AC598:AC661" ca="1" si="300">((ABS(K598)*$D$6)/(MAX(((F598)+(G598)*(W598))*(W598),0.000001)*MAX(((((F598)+(G598)*(W598))*(W598))/MAX((F598)+2*(W598)*SQRT(1+(G598)^2),0.000001))^(2/3),0.000001)))^2</f>
        <v>1.428705756817238E-4</v>
      </c>
      <c r="AD598">
        <f t="shared" ref="AD598:AD661" ca="1" si="301">ABS(ABS(K598)/MAX(((F598)+(G598)*(W598))*(W598),0.000001))/SQRT($I$5*MAX((((F598)+(G598)*(W598))*(W598))/MAX((F598)+2*(G598)*(W598),0.000001),0.000001))</f>
        <v>0.14256282934684403</v>
      </c>
      <c r="AE598">
        <f t="shared" ref="AE598:AE661" ca="1" si="302">((F598)*(W598)^2)/2+(G598)*(W598)^3/3+(ABS(K598)^2)/($I$5*MAX(((F598)+(G598)*(W598))*(W598),0.000001))</f>
        <v>162.01185715608426</v>
      </c>
      <c r="AF598">
        <f t="shared" ref="AF598:AF661" ca="1" si="303">IF($D$20=0,0,IFERROR(AB599+(((AC598+AC599)/2)*J599)+(IF(Z598&gt;Z599,$D$8*((Z598^2-Z599^2)/(2*$I$5)),$D$9*((Z599^2-Z598^2)/(2*$I$5)))+($D$10*(ABS(I599)/90)*(MAX(Z598^2,Z599^2)/(2*$I$5))))-AB598,0))</f>
        <v>-3.521801204442454E-6</v>
      </c>
      <c r="AG598">
        <f t="shared" ref="AG598:AG661" ca="1" si="304">IF($D$20=0,1,IFERROR(IF(ROUND(AD598,3)=1,1,IF(AND(ABS(AF598)&lt;$D$19,AD598&lt;1),1,0)),0))</f>
        <v>1</v>
      </c>
      <c r="AH598">
        <f ca="1"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+99)&gt;=IFERROR(AE598,-1E+99)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>7.7381070294588996</v>
      </c>
      <c r="AI598">
        <f t="shared" ref="AI598:AI661" ca="1" si="305">E598+AH598</f>
        <v>640.07610702945885</v>
      </c>
      <c r="AJ598">
        <f t="shared" ref="AJ598:AJ661" ca="1" si="306">AI598+((ABS(K598)/MAX(((F598)+(G598)*(AH598))*(AH598),0.000001))^2)/(2*$I$5)</f>
        <v>640.15474229334552</v>
      </c>
      <c r="AM598">
        <v>0</v>
      </c>
      <c r="AN598">
        <v>0</v>
      </c>
      <c r="AO598">
        <f t="shared" ref="AO598:AO661" si="307">AM598+AN598</f>
        <v>0</v>
      </c>
      <c r="AP598">
        <f t="shared" si="285"/>
        <v>0</v>
      </c>
      <c r="AQ598">
        <f t="shared" ref="AQ598:AQ661" ca="1" si="308">ABS(ABS(K598)/MAX(((F598)+(G598)*(AH598))*(AH598),0.000001))/SQRT($I$5*MAX((((F598)+(G598)*(AH598))*(AH598))/MAX((F598)+2*(G598)*(AH598),0.000001),0.000001))</f>
        <v>0.14256282934684403</v>
      </c>
      <c r="AR598" t="str">
        <f t="shared" ref="AR598:AR661" ca="1" si="309">IF(AQ598&lt;1,"Subcritical","Supercritical")</f>
        <v>Subcritical</v>
      </c>
      <c r="AS598">
        <f t="shared" ref="AS598:AS661" ca="1" si="310">((ABS(K598)*$D$6)/(MAX(((F598)+(G598)*(AH598))*(AH598),0.000001)*MAX(((((F598)+(G598)*(AH598))*(AH598))/MAX((F598)+2*(AH598)*SQRT(1+(G598)^2),0.000001))^(2/3),0.000001)))^2</f>
        <v>1.428705756817238E-4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190</v>
      </c>
      <c r="I599">
        <v>2.7E-2</v>
      </c>
      <c r="J599">
        <f t="shared" ref="J599:J662" si="311">B599-B598</f>
        <v>1</v>
      </c>
      <c r="K599">
        <f t="shared" ref="K599:K662" ca="1" si="312">MAX(0,K598-AO598)</f>
        <v>49.98</v>
      </c>
      <c r="L599">
        <f t="shared" ref="L599:L662" ca="1" si="313"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>1.301360869684927</v>
      </c>
      <c r="M599">
        <f t="shared" ca="1" si="286"/>
        <v>6.7670765223616209</v>
      </c>
      <c r="N599">
        <f t="shared" ca="1" si="287"/>
        <v>0.86727128666107323</v>
      </c>
      <c r="O599">
        <f t="shared" ca="1" si="288"/>
        <v>7.3857595425206792</v>
      </c>
      <c r="P599">
        <f t="shared" ca="1" si="289"/>
        <v>633.63886086968489</v>
      </c>
      <c r="Q599">
        <f t="shared" ca="1" si="290"/>
        <v>636.41915873002813</v>
      </c>
      <c r="R599">
        <f t="shared" ca="1" si="291"/>
        <v>1.4839965425134221E-2</v>
      </c>
      <c r="S599">
        <f t="shared" ca="1" si="292"/>
        <v>2.067101435725621</v>
      </c>
      <c r="T599">
        <f t="shared" ca="1" si="293"/>
        <v>42.032181045985091</v>
      </c>
      <c r="U599">
        <f t="shared" ref="U599:U662" ca="1" si="314">IF($D$20=0,0,IFERROR(Q598-(((R598+R599)/2)*J599)-(IF(O598&gt;O599,$D$8*((O598^2-O599^2)/(2*$I$5)),$D$9*((O599^2-O598^2)/(2*$I$5)))+($D$10*(ABS(I599)/90)*(MAX(O598^2,O599^2)/(2*$I$5))))-Q599,0))</f>
        <v>-1.4465078828834521E-2</v>
      </c>
      <c r="V599">
        <f t="shared" ref="V599:V662" ca="1" si="315">IF($D$20=0,1,IFERROR(IF(ROUND(S599,3)=1,1,IF(AND(ABS(U599)&lt;$D$19,S599&gt;1),1,0)),0))</f>
        <v>0</v>
      </c>
      <c r="W599">
        <f t="shared" ca="1" si="294"/>
        <v>7.7384621143675716</v>
      </c>
      <c r="X599">
        <f t="shared" ca="1" si="295"/>
        <v>40.240002994711375</v>
      </c>
      <c r="Y599">
        <f t="shared" ca="1" si="296"/>
        <v>1.9461309888048544</v>
      </c>
      <c r="Z599">
        <f t="shared" ca="1" si="297"/>
        <v>1.2420476212829488</v>
      </c>
      <c r="AA599">
        <f t="shared" ca="1" si="298"/>
        <v>640.0759621143676</v>
      </c>
      <c r="AB599">
        <f t="shared" ca="1" si="299"/>
        <v>640.15459016194836</v>
      </c>
      <c r="AC599">
        <f t="shared" ca="1" si="300"/>
        <v>1.4285526642741214E-4</v>
      </c>
      <c r="AD599">
        <f t="shared" ca="1" si="301"/>
        <v>0.14255301706222334</v>
      </c>
      <c r="AE599">
        <f t="shared" ca="1" si="302"/>
        <v>162.02585506854246</v>
      </c>
      <c r="AF599">
        <f t="shared" ca="1" si="303"/>
        <v>-4.3883451326109935E-6</v>
      </c>
      <c r="AG599">
        <f t="shared" ca="1" si="304"/>
        <v>1</v>
      </c>
      <c r="AH599">
        <f ca="1"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+99)&gt;=IFERROR(AE599,-1E+99)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>7.7384621143675716</v>
      </c>
      <c r="AI599">
        <f t="shared" ca="1" si="305"/>
        <v>640.0759621143676</v>
      </c>
      <c r="AJ599">
        <f t="shared" ca="1" si="306"/>
        <v>640.15459016194836</v>
      </c>
      <c r="AM599">
        <v>0</v>
      </c>
      <c r="AN599">
        <v>0</v>
      </c>
      <c r="AO599">
        <f t="shared" si="307"/>
        <v>0</v>
      </c>
      <c r="AP599">
        <f t="shared" ref="AP599:AP662" si="316">AP598+AO599</f>
        <v>0</v>
      </c>
      <c r="AQ599">
        <f t="shared" ca="1" si="308"/>
        <v>0.14255301706222334</v>
      </c>
      <c r="AR599" t="str">
        <f t="shared" ca="1" si="309"/>
        <v>Subcritical</v>
      </c>
      <c r="AS599">
        <f t="shared" ca="1" si="310"/>
        <v>1.4285526642741214E-4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190</v>
      </c>
      <c r="I600">
        <v>7.8E-2</v>
      </c>
      <c r="J600">
        <f t="shared" si="311"/>
        <v>1</v>
      </c>
      <c r="K600">
        <f t="shared" ca="1" si="312"/>
        <v>49.98</v>
      </c>
      <c r="L600">
        <f t="shared" ca="1" si="313"/>
        <v>1.301360869684927</v>
      </c>
      <c r="M600">
        <f t="shared" ca="1" si="286"/>
        <v>6.7670765223616209</v>
      </c>
      <c r="N600">
        <f t="shared" ca="1" si="287"/>
        <v>0.86727128666107323</v>
      </c>
      <c r="O600">
        <f t="shared" ca="1" si="288"/>
        <v>7.3857595425206792</v>
      </c>
      <c r="P600">
        <f t="shared" ca="1" si="289"/>
        <v>633.6383608696849</v>
      </c>
      <c r="Q600">
        <f t="shared" ca="1" si="290"/>
        <v>636.41865873002814</v>
      </c>
      <c r="R600">
        <f t="shared" ca="1" si="291"/>
        <v>1.4839965425134221E-2</v>
      </c>
      <c r="S600">
        <f t="shared" ca="1" si="292"/>
        <v>2.067101435725621</v>
      </c>
      <c r="T600">
        <f t="shared" ca="1" si="293"/>
        <v>42.032181045985091</v>
      </c>
      <c r="U600">
        <f t="shared" ca="1" si="314"/>
        <v>-1.4701404146990171E-2</v>
      </c>
      <c r="V600">
        <f t="shared" ca="1" si="315"/>
        <v>0</v>
      </c>
      <c r="W600">
        <f t="shared" ca="1" si="294"/>
        <v>7.7388095489716058</v>
      </c>
      <c r="X600">
        <f t="shared" ca="1" si="295"/>
        <v>40.24180965465235</v>
      </c>
      <c r="Y600">
        <f t="shared" ca="1" si="296"/>
        <v>1.946152962003985</v>
      </c>
      <c r="Z600">
        <f t="shared" ca="1" si="297"/>
        <v>1.2419918594347263</v>
      </c>
      <c r="AA600">
        <f t="shared" ca="1" si="298"/>
        <v>640.07580954897162</v>
      </c>
      <c r="AB600">
        <f t="shared" ca="1" si="299"/>
        <v>640.15443053668321</v>
      </c>
      <c r="AC600">
        <f t="shared" ca="1" si="300"/>
        <v>1.4284028935169737E-4</v>
      </c>
      <c r="AD600">
        <f t="shared" ca="1" si="301"/>
        <v>0.14254341727271505</v>
      </c>
      <c r="AE600">
        <f t="shared" ca="1" si="302"/>
        <v>162.03955205636484</v>
      </c>
      <c r="AF600">
        <f t="shared" ca="1" si="303"/>
        <v>-5.0290854005652363E-6</v>
      </c>
      <c r="AG600">
        <f t="shared" ca="1" si="304"/>
        <v>1</v>
      </c>
      <c r="AH600">
        <f ca="1"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+99)&gt;=IFERROR(AE600,-1E+99)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>7.7388095489716058</v>
      </c>
      <c r="AI600">
        <f t="shared" ca="1" si="305"/>
        <v>640.07580954897162</v>
      </c>
      <c r="AJ600">
        <f t="shared" ca="1" si="306"/>
        <v>640.15443053668321</v>
      </c>
      <c r="AM600">
        <v>0</v>
      </c>
      <c r="AN600">
        <v>0</v>
      </c>
      <c r="AO600">
        <f t="shared" si="307"/>
        <v>0</v>
      </c>
      <c r="AP600">
        <f t="shared" si="316"/>
        <v>0</v>
      </c>
      <c r="AQ600">
        <f t="shared" ca="1" si="308"/>
        <v>0.14254341727271505</v>
      </c>
      <c r="AR600" t="str">
        <f t="shared" ca="1" si="309"/>
        <v>Subcritical</v>
      </c>
      <c r="AS600">
        <f t="shared" ca="1" si="310"/>
        <v>1.4284028935169737E-4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190</v>
      </c>
      <c r="I601">
        <v>7.8E-2</v>
      </c>
      <c r="J601">
        <f t="shared" si="311"/>
        <v>1</v>
      </c>
      <c r="K601">
        <f t="shared" ca="1" si="312"/>
        <v>49.98</v>
      </c>
      <c r="L601">
        <f t="shared" ca="1" si="313"/>
        <v>1.301360869684927</v>
      </c>
      <c r="M601">
        <f t="shared" ca="1" si="286"/>
        <v>6.7670765223616209</v>
      </c>
      <c r="N601">
        <f t="shared" ca="1" si="287"/>
        <v>0.86727128666107323</v>
      </c>
      <c r="O601">
        <f t="shared" ca="1" si="288"/>
        <v>7.3857595425206792</v>
      </c>
      <c r="P601">
        <f t="shared" ca="1" si="289"/>
        <v>633.63786086968491</v>
      </c>
      <c r="Q601">
        <f t="shared" ca="1" si="290"/>
        <v>636.41815873002815</v>
      </c>
      <c r="R601">
        <f t="shared" ca="1" si="291"/>
        <v>1.4839965425134221E-2</v>
      </c>
      <c r="S601">
        <f t="shared" ca="1" si="292"/>
        <v>2.067101435725621</v>
      </c>
      <c r="T601">
        <f t="shared" ca="1" si="293"/>
        <v>42.032181045985091</v>
      </c>
      <c r="U601">
        <f t="shared" ca="1" si="314"/>
        <v>-1.4701404146990171E-2</v>
      </c>
      <c r="V601">
        <f t="shared" ca="1" si="315"/>
        <v>0</v>
      </c>
      <c r="W601">
        <f t="shared" ca="1" si="294"/>
        <v>7.7391563448981167</v>
      </c>
      <c r="X601">
        <f t="shared" ca="1" si="295"/>
        <v>40.243612993470208</v>
      </c>
      <c r="Y601">
        <f t="shared" ca="1" si="296"/>
        <v>1.9461748933378169</v>
      </c>
      <c r="Z601">
        <f t="shared" ca="1" si="297"/>
        <v>1.2419362050845082</v>
      </c>
      <c r="AA601">
        <f t="shared" ca="1" si="298"/>
        <v>640.07565634489811</v>
      </c>
      <c r="AB601">
        <f t="shared" ca="1" si="299"/>
        <v>640.1542702866667</v>
      </c>
      <c r="AC601">
        <f t="shared" ca="1" si="300"/>
        <v>1.4282534211620292E-4</v>
      </c>
      <c r="AD601">
        <f t="shared" ca="1" si="301"/>
        <v>0.14253383620461113</v>
      </c>
      <c r="AE601">
        <f t="shared" ca="1" si="302"/>
        <v>162.05322451687221</v>
      </c>
      <c r="AF601">
        <f t="shared" ca="1" si="303"/>
        <v>-5.4458083695863024E-6</v>
      </c>
      <c r="AG601">
        <f t="shared" ca="1" si="304"/>
        <v>1</v>
      </c>
      <c r="AH601">
        <f ca="1"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+99)&gt;=IFERROR(AE601,-1E+99)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>7.7391563448981167</v>
      </c>
      <c r="AI601">
        <f t="shared" ca="1" si="305"/>
        <v>640.07565634489811</v>
      </c>
      <c r="AJ601">
        <f t="shared" ca="1" si="306"/>
        <v>640.1542702866667</v>
      </c>
      <c r="AM601">
        <v>0</v>
      </c>
      <c r="AN601">
        <v>0</v>
      </c>
      <c r="AO601">
        <f t="shared" si="307"/>
        <v>0</v>
      </c>
      <c r="AP601">
        <f t="shared" si="316"/>
        <v>0</v>
      </c>
      <c r="AQ601">
        <f t="shared" ca="1" si="308"/>
        <v>0.14253383620461113</v>
      </c>
      <c r="AR601" t="str">
        <f t="shared" ca="1" si="309"/>
        <v>Subcritical</v>
      </c>
      <c r="AS601">
        <f t="shared" ca="1" si="310"/>
        <v>1.4282534211620292E-4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190</v>
      </c>
      <c r="I602">
        <v>2.7E-2</v>
      </c>
      <c r="J602">
        <f t="shared" si="311"/>
        <v>1.0010000000000332</v>
      </c>
      <c r="K602">
        <f t="shared" ca="1" si="312"/>
        <v>49.98</v>
      </c>
      <c r="L602">
        <f t="shared" ca="1" si="313"/>
        <v>1.301360869684927</v>
      </c>
      <c r="M602">
        <f t="shared" ca="1" si="286"/>
        <v>6.7670765223616209</v>
      </c>
      <c r="N602">
        <f t="shared" ca="1" si="287"/>
        <v>0.86727128666107323</v>
      </c>
      <c r="O602">
        <f t="shared" ca="1" si="288"/>
        <v>7.3857595425206792</v>
      </c>
      <c r="P602">
        <f t="shared" ca="1" si="289"/>
        <v>633.63736086968493</v>
      </c>
      <c r="Q602">
        <f t="shared" ca="1" si="290"/>
        <v>636.41765873002817</v>
      </c>
      <c r="R602">
        <f t="shared" ca="1" si="291"/>
        <v>1.4839965425134221E-2</v>
      </c>
      <c r="S602">
        <f t="shared" ca="1" si="292"/>
        <v>2.067101435725621</v>
      </c>
      <c r="T602">
        <f t="shared" ca="1" si="293"/>
        <v>42.032181045985091</v>
      </c>
      <c r="U602">
        <f t="shared" ca="1" si="314"/>
        <v>-1.4479918794222613E-2</v>
      </c>
      <c r="V602">
        <f t="shared" ca="1" si="315"/>
        <v>0</v>
      </c>
      <c r="W602">
        <f t="shared" ca="1" si="294"/>
        <v>7.7395093591405146</v>
      </c>
      <c r="X602">
        <f t="shared" ca="1" si="295"/>
        <v>40.245448667530674</v>
      </c>
      <c r="Y602">
        <f t="shared" ca="1" si="296"/>
        <v>1.9461972164062209</v>
      </c>
      <c r="Z602">
        <f t="shared" ca="1" si="297"/>
        <v>1.2418795579318014</v>
      </c>
      <c r="AA602">
        <f t="shared" ca="1" si="298"/>
        <v>640.07550935914048</v>
      </c>
      <c r="AB602">
        <f t="shared" ca="1" si="299"/>
        <v>640.15411612959963</v>
      </c>
      <c r="AC602">
        <f t="shared" ca="1" si="300"/>
        <v>1.4281012923350814E-4</v>
      </c>
      <c r="AD602">
        <f t="shared" ca="1" si="301"/>
        <v>0.14252408444294778</v>
      </c>
      <c r="AE602">
        <f t="shared" ca="1" si="302"/>
        <v>162.06714280345108</v>
      </c>
      <c r="AF602">
        <f t="shared" ca="1" si="303"/>
        <v>-6.2700207763555227E-6</v>
      </c>
      <c r="AG602">
        <f t="shared" ca="1" si="304"/>
        <v>1</v>
      </c>
      <c r="AH602">
        <f ca="1"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+99)&gt;=IFERROR(AE602,-1E+99)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>7.7395093591405146</v>
      </c>
      <c r="AI602">
        <f t="shared" ca="1" si="305"/>
        <v>640.07550935914048</v>
      </c>
      <c r="AJ602">
        <f t="shared" ca="1" si="306"/>
        <v>640.15411612959963</v>
      </c>
      <c r="AM602">
        <v>0</v>
      </c>
      <c r="AN602">
        <v>0</v>
      </c>
      <c r="AO602">
        <f t="shared" si="307"/>
        <v>0</v>
      </c>
      <c r="AP602">
        <f t="shared" si="316"/>
        <v>0</v>
      </c>
      <c r="AQ602">
        <f t="shared" ca="1" si="308"/>
        <v>0.14252408444294778</v>
      </c>
      <c r="AR602" t="str">
        <f t="shared" ca="1" si="309"/>
        <v>Subcritical</v>
      </c>
      <c r="AS602">
        <f t="shared" ca="1" si="310"/>
        <v>1.4281012923350814E-4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190</v>
      </c>
      <c r="I603">
        <v>0</v>
      </c>
      <c r="J603">
        <f t="shared" si="311"/>
        <v>0.9989999999999668</v>
      </c>
      <c r="K603">
        <f t="shared" ca="1" si="312"/>
        <v>49.98</v>
      </c>
      <c r="L603">
        <f t="shared" ca="1" si="313"/>
        <v>1.301360869684927</v>
      </c>
      <c r="M603">
        <f t="shared" ca="1" si="286"/>
        <v>6.7670765223616209</v>
      </c>
      <c r="N603">
        <f t="shared" ca="1" si="287"/>
        <v>0.86727128666107323</v>
      </c>
      <c r="O603">
        <f t="shared" ca="1" si="288"/>
        <v>7.3857595425206792</v>
      </c>
      <c r="P603">
        <f t="shared" ca="1" si="289"/>
        <v>633.63686086968494</v>
      </c>
      <c r="Q603">
        <f t="shared" ca="1" si="290"/>
        <v>636.41715873002818</v>
      </c>
      <c r="R603">
        <f t="shared" ca="1" si="291"/>
        <v>1.4839965425134221E-2</v>
      </c>
      <c r="S603">
        <f t="shared" ca="1" si="292"/>
        <v>2.067101435725621</v>
      </c>
      <c r="T603">
        <f t="shared" ca="1" si="293"/>
        <v>42.032181045985091</v>
      </c>
      <c r="U603">
        <f t="shared" ca="1" si="314"/>
        <v>-1.4325125459777155E-2</v>
      </c>
      <c r="V603">
        <f t="shared" ca="1" si="315"/>
        <v>0</v>
      </c>
      <c r="W603">
        <f t="shared" ca="1" si="294"/>
        <v>7.7398654177954462</v>
      </c>
      <c r="X603">
        <f t="shared" ca="1" si="295"/>
        <v>40.24730017253632</v>
      </c>
      <c r="Y603">
        <f t="shared" ca="1" si="296"/>
        <v>1.9462197304458444</v>
      </c>
      <c r="Z603">
        <f t="shared" ca="1" si="297"/>
        <v>1.2418224274855836</v>
      </c>
      <c r="AA603">
        <f t="shared" ca="1" si="298"/>
        <v>640.07536541779552</v>
      </c>
      <c r="AB603">
        <f t="shared" ca="1" si="299"/>
        <v>640.15396495609355</v>
      </c>
      <c r="AC603">
        <f t="shared" ca="1" si="300"/>
        <v>1.4279478757384042E-4</v>
      </c>
      <c r="AD603">
        <f t="shared" ca="1" si="301"/>
        <v>0.14251424970795668</v>
      </c>
      <c r="AE603">
        <f t="shared" ca="1" si="302"/>
        <v>162.08118180512568</v>
      </c>
      <c r="AF603">
        <f t="shared" ca="1" si="303"/>
        <v>-7.5350619681557873E-6</v>
      </c>
      <c r="AG603">
        <f t="shared" ca="1" si="304"/>
        <v>1</v>
      </c>
      <c r="AH603">
        <f ca="1"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+99)&gt;=IFERROR(AE603,-1E+99)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>7.7398654177954462</v>
      </c>
      <c r="AI603">
        <f t="shared" ca="1" si="305"/>
        <v>640.07536541779552</v>
      </c>
      <c r="AJ603">
        <f t="shared" ca="1" si="306"/>
        <v>640.15396495609355</v>
      </c>
      <c r="AM603">
        <v>0</v>
      </c>
      <c r="AN603">
        <v>0</v>
      </c>
      <c r="AO603">
        <f t="shared" si="307"/>
        <v>0</v>
      </c>
      <c r="AP603">
        <f t="shared" si="316"/>
        <v>0</v>
      </c>
      <c r="AQ603">
        <f t="shared" ca="1" si="308"/>
        <v>0.14251424970795668</v>
      </c>
      <c r="AR603" t="str">
        <f t="shared" ca="1" si="309"/>
        <v>Subcritical</v>
      </c>
      <c r="AS603">
        <f t="shared" ca="1" si="310"/>
        <v>1.4279478757384042E-4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190</v>
      </c>
      <c r="I604">
        <v>2.7E-2</v>
      </c>
      <c r="J604">
        <f t="shared" si="311"/>
        <v>1</v>
      </c>
      <c r="K604">
        <f t="shared" ca="1" si="312"/>
        <v>49.98</v>
      </c>
      <c r="L604">
        <f t="shared" ca="1" si="313"/>
        <v>1.301360869684927</v>
      </c>
      <c r="M604">
        <f t="shared" ca="1" si="286"/>
        <v>6.7670765223616209</v>
      </c>
      <c r="N604">
        <f t="shared" ca="1" si="287"/>
        <v>0.86727128666107323</v>
      </c>
      <c r="O604">
        <f t="shared" ca="1" si="288"/>
        <v>7.3857595425206792</v>
      </c>
      <c r="P604">
        <f t="shared" ca="1" si="289"/>
        <v>633.63636086968495</v>
      </c>
      <c r="Q604">
        <f t="shared" ca="1" si="290"/>
        <v>636.41665873002819</v>
      </c>
      <c r="R604">
        <f t="shared" ca="1" si="291"/>
        <v>1.4839965425134221E-2</v>
      </c>
      <c r="S604">
        <f t="shared" ca="1" si="292"/>
        <v>2.067101435725621</v>
      </c>
      <c r="T604">
        <f t="shared" ca="1" si="293"/>
        <v>42.032181045985091</v>
      </c>
      <c r="U604">
        <f t="shared" ca="1" si="314"/>
        <v>-1.4465078828834521E-2</v>
      </c>
      <c r="V604">
        <f t="shared" ca="1" si="315"/>
        <v>0</v>
      </c>
      <c r="W604">
        <f t="shared" ca="1" si="294"/>
        <v>7.7402164651001453</v>
      </c>
      <c r="X604">
        <f t="shared" ca="1" si="295"/>
        <v>40.249125618520758</v>
      </c>
      <c r="Y604">
        <f t="shared" ca="1" si="296"/>
        <v>1.9462419260935147</v>
      </c>
      <c r="Z604">
        <f t="shared" ca="1" si="297"/>
        <v>1.241766106267947</v>
      </c>
      <c r="AA604">
        <f t="shared" ca="1" si="298"/>
        <v>640.0752164651002</v>
      </c>
      <c r="AB604">
        <f t="shared" ca="1" si="299"/>
        <v>640.15380887400318</v>
      </c>
      <c r="AC604">
        <f t="shared" ca="1" si="300"/>
        <v>1.4277966421900301E-4</v>
      </c>
      <c r="AD604">
        <f t="shared" ca="1" si="301"/>
        <v>0.14250455449926128</v>
      </c>
      <c r="AE604">
        <f t="shared" ca="1" si="302"/>
        <v>162.0950238863731</v>
      </c>
      <c r="AF604">
        <f t="shared" ca="1" si="303"/>
        <v>-8.5235290043783607E-6</v>
      </c>
      <c r="AG604">
        <f t="shared" ca="1" si="304"/>
        <v>1</v>
      </c>
      <c r="AH604">
        <f ca="1"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+99)&gt;=IFERROR(AE604,-1E+99)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>7.7402164651001453</v>
      </c>
      <c r="AI604">
        <f t="shared" ca="1" si="305"/>
        <v>640.0752164651002</v>
      </c>
      <c r="AJ604">
        <f t="shared" ca="1" si="306"/>
        <v>640.15380887400318</v>
      </c>
      <c r="AM604">
        <v>0</v>
      </c>
      <c r="AN604">
        <v>0</v>
      </c>
      <c r="AO604">
        <f t="shared" si="307"/>
        <v>0</v>
      </c>
      <c r="AP604">
        <f t="shared" si="316"/>
        <v>0</v>
      </c>
      <c r="AQ604">
        <f t="shared" ca="1" si="308"/>
        <v>0.14250455449926128</v>
      </c>
      <c r="AR604" t="str">
        <f t="shared" ca="1" si="309"/>
        <v>Subcritical</v>
      </c>
      <c r="AS604">
        <f t="shared" ca="1" si="310"/>
        <v>1.4277966421900301E-4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190</v>
      </c>
      <c r="I605">
        <v>7.8E-2</v>
      </c>
      <c r="J605">
        <f t="shared" si="311"/>
        <v>1</v>
      </c>
      <c r="K605">
        <f t="shared" ca="1" si="312"/>
        <v>49.98</v>
      </c>
      <c r="L605">
        <f t="shared" ca="1" si="313"/>
        <v>1.301360869684927</v>
      </c>
      <c r="M605">
        <f t="shared" ca="1" si="286"/>
        <v>6.7670765223616209</v>
      </c>
      <c r="N605">
        <f t="shared" ca="1" si="287"/>
        <v>0.86727128666107323</v>
      </c>
      <c r="O605">
        <f t="shared" ca="1" si="288"/>
        <v>7.3857595425206792</v>
      </c>
      <c r="P605">
        <f t="shared" ca="1" si="289"/>
        <v>633.63586086968496</v>
      </c>
      <c r="Q605">
        <f t="shared" ca="1" si="290"/>
        <v>636.4161587300282</v>
      </c>
      <c r="R605">
        <f t="shared" ca="1" si="291"/>
        <v>1.4839965425134221E-2</v>
      </c>
      <c r="S605">
        <f t="shared" ca="1" si="292"/>
        <v>2.067101435725621</v>
      </c>
      <c r="T605">
        <f t="shared" ca="1" si="293"/>
        <v>42.032181045985091</v>
      </c>
      <c r="U605">
        <f t="shared" ca="1" si="314"/>
        <v>-1.4701404146990171E-2</v>
      </c>
      <c r="V605">
        <f t="shared" ca="1" si="315"/>
        <v>0</v>
      </c>
      <c r="W605">
        <f t="shared" ca="1" si="294"/>
        <v>7.7405597461389313</v>
      </c>
      <c r="X605">
        <f t="shared" ca="1" si="295"/>
        <v>40.250910679922441</v>
      </c>
      <c r="Y605">
        <f t="shared" ca="1" si="296"/>
        <v>1.9462636292465578</v>
      </c>
      <c r="Z605">
        <f t="shared" ca="1" si="297"/>
        <v>1.2417110359922992</v>
      </c>
      <c r="AA605">
        <f t="shared" ca="1" si="298"/>
        <v>640.075059746139</v>
      </c>
      <c r="AB605">
        <f t="shared" ca="1" si="299"/>
        <v>640.15364518430954</v>
      </c>
      <c r="AC605">
        <f t="shared" ca="1" si="300"/>
        <v>1.4276487772355039E-4</v>
      </c>
      <c r="AD605">
        <f t="shared" ca="1" si="301"/>
        <v>0.14249507484196322</v>
      </c>
      <c r="AE605">
        <f t="shared" ca="1" si="302"/>
        <v>162.10856038230676</v>
      </c>
      <c r="AF605">
        <f t="shared" ca="1" si="303"/>
        <v>-8.6838181232451461E-6</v>
      </c>
      <c r="AG605">
        <f t="shared" ca="1" si="304"/>
        <v>1</v>
      </c>
      <c r="AH605">
        <f ca="1"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+99)&gt;=IFERROR(AE605,-1E+99)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>7.7405597461389313</v>
      </c>
      <c r="AI605">
        <f t="shared" ca="1" si="305"/>
        <v>640.075059746139</v>
      </c>
      <c r="AJ605">
        <f t="shared" ca="1" si="306"/>
        <v>640.15364518430954</v>
      </c>
      <c r="AM605">
        <v>0</v>
      </c>
      <c r="AN605">
        <v>0</v>
      </c>
      <c r="AO605">
        <f t="shared" si="307"/>
        <v>0</v>
      </c>
      <c r="AP605">
        <f t="shared" si="316"/>
        <v>0</v>
      </c>
      <c r="AQ605">
        <f t="shared" ca="1" si="308"/>
        <v>0.14249507484196322</v>
      </c>
      <c r="AR605" t="str">
        <f t="shared" ca="1" si="309"/>
        <v>Subcritical</v>
      </c>
      <c r="AS605">
        <f t="shared" ca="1" si="310"/>
        <v>1.4276487772355039E-4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190</v>
      </c>
      <c r="I606">
        <v>7.8E-2</v>
      </c>
      <c r="J606">
        <f t="shared" si="311"/>
        <v>1</v>
      </c>
      <c r="K606">
        <f t="shared" ca="1" si="312"/>
        <v>49.98</v>
      </c>
      <c r="L606">
        <f t="shared" ca="1" si="313"/>
        <v>1.301360869684927</v>
      </c>
      <c r="M606">
        <f t="shared" ca="1" si="286"/>
        <v>6.7670765223616209</v>
      </c>
      <c r="N606">
        <f t="shared" ca="1" si="287"/>
        <v>0.86727128666107323</v>
      </c>
      <c r="O606">
        <f t="shared" ca="1" si="288"/>
        <v>7.3857595425206792</v>
      </c>
      <c r="P606">
        <f t="shared" ca="1" si="289"/>
        <v>633.63536086968486</v>
      </c>
      <c r="Q606">
        <f t="shared" ca="1" si="290"/>
        <v>636.4156587300281</v>
      </c>
      <c r="R606">
        <f t="shared" ca="1" si="291"/>
        <v>1.4839965425134221E-2</v>
      </c>
      <c r="S606">
        <f t="shared" ca="1" si="292"/>
        <v>2.067101435725621</v>
      </c>
      <c r="T606">
        <f t="shared" ca="1" si="293"/>
        <v>42.032181045985091</v>
      </c>
      <c r="U606">
        <f t="shared" ca="1" si="314"/>
        <v>-1.4701404146876484E-2</v>
      </c>
      <c r="V606">
        <f t="shared" ca="1" si="315"/>
        <v>0</v>
      </c>
      <c r="W606">
        <f t="shared" ca="1" si="294"/>
        <v>7.7409028859754612</v>
      </c>
      <c r="X606">
        <f t="shared" ca="1" si="295"/>
        <v>40.252695007072397</v>
      </c>
      <c r="Y606">
        <f t="shared" ca="1" si="296"/>
        <v>1.9462853220323684</v>
      </c>
      <c r="Z606">
        <f t="shared" ca="1" si="297"/>
        <v>1.2416559932501043</v>
      </c>
      <c r="AA606">
        <f t="shared" ca="1" si="298"/>
        <v>640.07490288597546</v>
      </c>
      <c r="AB606">
        <f t="shared" ca="1" si="299"/>
        <v>640.15348135720751</v>
      </c>
      <c r="AC606">
        <f t="shared" ca="1" si="300"/>
        <v>1.4275009956626447E-4</v>
      </c>
      <c r="AD606">
        <f t="shared" ca="1" si="301"/>
        <v>0.14248560013425673</v>
      </c>
      <c r="AE606">
        <f t="shared" ca="1" si="302"/>
        <v>162.12209194752427</v>
      </c>
      <c r="AF606">
        <f t="shared" ca="1" si="303"/>
        <v>-8.0660112189434585E-6</v>
      </c>
      <c r="AG606">
        <f t="shared" ca="1" si="304"/>
        <v>1</v>
      </c>
      <c r="AH606">
        <f ca="1"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+99)&gt;=IFERROR(AE606,-1E+99)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>7.7409028859754612</v>
      </c>
      <c r="AI606">
        <f t="shared" ca="1" si="305"/>
        <v>640.07490288597546</v>
      </c>
      <c r="AJ606">
        <f t="shared" ca="1" si="306"/>
        <v>640.15348135720751</v>
      </c>
      <c r="AM606">
        <v>0</v>
      </c>
      <c r="AN606">
        <v>0</v>
      </c>
      <c r="AO606">
        <f t="shared" si="307"/>
        <v>0</v>
      </c>
      <c r="AP606">
        <f t="shared" si="316"/>
        <v>0</v>
      </c>
      <c r="AQ606">
        <f t="shared" ca="1" si="308"/>
        <v>0.14248560013425673</v>
      </c>
      <c r="AR606" t="str">
        <f t="shared" ca="1" si="309"/>
        <v>Subcritical</v>
      </c>
      <c r="AS606">
        <f t="shared" ca="1" si="310"/>
        <v>1.4275009956626447E-4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190</v>
      </c>
      <c r="I607">
        <v>2.7E-2</v>
      </c>
      <c r="J607">
        <f t="shared" si="311"/>
        <v>1.0010000000000332</v>
      </c>
      <c r="K607">
        <f t="shared" ca="1" si="312"/>
        <v>49.98</v>
      </c>
      <c r="L607">
        <f t="shared" ca="1" si="313"/>
        <v>1.301360869684927</v>
      </c>
      <c r="M607">
        <f t="shared" ca="1" si="286"/>
        <v>6.7670765223616209</v>
      </c>
      <c r="N607">
        <f t="shared" ca="1" si="287"/>
        <v>0.86727128666107323</v>
      </c>
      <c r="O607">
        <f t="shared" ca="1" si="288"/>
        <v>7.3857595425206792</v>
      </c>
      <c r="P607">
        <f t="shared" ca="1" si="289"/>
        <v>633.63486086968487</v>
      </c>
      <c r="Q607">
        <f t="shared" ca="1" si="290"/>
        <v>636.41515873002811</v>
      </c>
      <c r="R607">
        <f t="shared" ca="1" si="291"/>
        <v>1.4839965425134221E-2</v>
      </c>
      <c r="S607">
        <f t="shared" ca="1" si="292"/>
        <v>2.067101435725621</v>
      </c>
      <c r="T607">
        <f t="shared" ca="1" si="293"/>
        <v>42.032181045985091</v>
      </c>
      <c r="U607">
        <f t="shared" ca="1" si="314"/>
        <v>-1.4479918794222613E-2</v>
      </c>
      <c r="V607">
        <f t="shared" ca="1" si="315"/>
        <v>0</v>
      </c>
      <c r="W607">
        <f t="shared" ca="1" si="294"/>
        <v>7.7412533084352146</v>
      </c>
      <c r="X607">
        <f t="shared" ca="1" si="295"/>
        <v>40.254517203863116</v>
      </c>
      <c r="Y607">
        <f t="shared" ca="1" si="296"/>
        <v>1.9463074737289372</v>
      </c>
      <c r="Z607">
        <f t="shared" ca="1" si="297"/>
        <v>1.2415997873451965</v>
      </c>
      <c r="AA607">
        <f t="shared" ca="1" si="298"/>
        <v>640.07475330843522</v>
      </c>
      <c r="AB607">
        <f t="shared" ca="1" si="299"/>
        <v>640.15332466582231</v>
      </c>
      <c r="AC607">
        <f t="shared" ca="1" si="300"/>
        <v>1.4273501009237359E-4</v>
      </c>
      <c r="AD607">
        <f t="shared" ca="1" si="301"/>
        <v>0.14247592542382434</v>
      </c>
      <c r="AE607">
        <f t="shared" ca="1" si="302"/>
        <v>162.13591135727663</v>
      </c>
      <c r="AF607">
        <f t="shared" ca="1" si="303"/>
        <v>-7.0793626036902424E-6</v>
      </c>
      <c r="AG607">
        <f t="shared" ca="1" si="304"/>
        <v>1</v>
      </c>
      <c r="AH607">
        <f ca="1"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+99)&gt;=IFERROR(AE607,-1E+99)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>7.7412533084352146</v>
      </c>
      <c r="AI607">
        <f t="shared" ca="1" si="305"/>
        <v>640.07475330843522</v>
      </c>
      <c r="AJ607">
        <f t="shared" ca="1" si="306"/>
        <v>640.15332466582231</v>
      </c>
      <c r="AM607">
        <v>0</v>
      </c>
      <c r="AN607">
        <v>0</v>
      </c>
      <c r="AO607">
        <f t="shared" si="307"/>
        <v>0</v>
      </c>
      <c r="AP607">
        <f t="shared" si="316"/>
        <v>0</v>
      </c>
      <c r="AQ607">
        <f t="shared" ca="1" si="308"/>
        <v>0.14247592542382434</v>
      </c>
      <c r="AR607" t="str">
        <f t="shared" ca="1" si="309"/>
        <v>Subcritical</v>
      </c>
      <c r="AS607">
        <f t="shared" ca="1" si="310"/>
        <v>1.4273501009237359E-4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190</v>
      </c>
      <c r="I608">
        <v>0</v>
      </c>
      <c r="J608">
        <f t="shared" si="311"/>
        <v>0.9989999999999668</v>
      </c>
      <c r="K608">
        <f t="shared" ca="1" si="312"/>
        <v>49.98</v>
      </c>
      <c r="L608">
        <f t="shared" ca="1" si="313"/>
        <v>1.301360869684927</v>
      </c>
      <c r="M608">
        <f t="shared" ca="1" si="286"/>
        <v>6.7670765223616209</v>
      </c>
      <c r="N608">
        <f t="shared" ca="1" si="287"/>
        <v>0.86727128666107323</v>
      </c>
      <c r="O608">
        <f t="shared" ca="1" si="288"/>
        <v>7.3857595425206792</v>
      </c>
      <c r="P608">
        <f t="shared" ca="1" si="289"/>
        <v>633.63436086968488</v>
      </c>
      <c r="Q608">
        <f t="shared" ca="1" si="290"/>
        <v>636.41465873002812</v>
      </c>
      <c r="R608">
        <f t="shared" ca="1" si="291"/>
        <v>1.4839965425134221E-2</v>
      </c>
      <c r="S608">
        <f t="shared" ca="1" si="292"/>
        <v>2.067101435725621</v>
      </c>
      <c r="T608">
        <f t="shared" ca="1" si="293"/>
        <v>42.032181045985091</v>
      </c>
      <c r="U608">
        <f t="shared" ca="1" si="314"/>
        <v>-1.4325125459777155E-2</v>
      </c>
      <c r="V608">
        <f t="shared" ca="1" si="315"/>
        <v>0</v>
      </c>
      <c r="W608">
        <f t="shared" ca="1" si="294"/>
        <v>7.74160863402546</v>
      </c>
      <c r="X608">
        <f t="shared" ca="1" si="295"/>
        <v>40.256364896932396</v>
      </c>
      <c r="Y608">
        <f t="shared" ca="1" si="296"/>
        <v>1.946329933840411</v>
      </c>
      <c r="Z608">
        <f t="shared" ca="1" si="297"/>
        <v>1.2415428001997408</v>
      </c>
      <c r="AA608">
        <f t="shared" ca="1" si="298"/>
        <v>640.07460863402548</v>
      </c>
      <c r="AB608">
        <f t="shared" ca="1" si="299"/>
        <v>640.1531727790167</v>
      </c>
      <c r="AC608">
        <f t="shared" ca="1" si="300"/>
        <v>1.4271971188666192E-4</v>
      </c>
      <c r="AD608">
        <f t="shared" ca="1" si="301"/>
        <v>0.14246611646218924</v>
      </c>
      <c r="AE608">
        <f t="shared" ca="1" si="302"/>
        <v>162.14992480745008</v>
      </c>
      <c r="AF608">
        <f t="shared" ca="1" si="303"/>
        <v>-5.986218866382842E-6</v>
      </c>
      <c r="AG608">
        <f t="shared" ca="1" si="304"/>
        <v>1</v>
      </c>
      <c r="AH608">
        <f ca="1"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+99)&gt;=IFERROR(AE608,-1E+99)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>7.74160863402546</v>
      </c>
      <c r="AI608">
        <f t="shared" ca="1" si="305"/>
        <v>640.07460863402548</v>
      </c>
      <c r="AJ608">
        <f t="shared" ca="1" si="306"/>
        <v>640.1531727790167</v>
      </c>
      <c r="AM608">
        <v>0</v>
      </c>
      <c r="AN608">
        <v>0</v>
      </c>
      <c r="AO608">
        <f t="shared" si="307"/>
        <v>0</v>
      </c>
      <c r="AP608">
        <f t="shared" si="316"/>
        <v>0</v>
      </c>
      <c r="AQ608">
        <f t="shared" ca="1" si="308"/>
        <v>0.14246611646218924</v>
      </c>
      <c r="AR608" t="str">
        <f t="shared" ca="1" si="309"/>
        <v>Subcritical</v>
      </c>
      <c r="AS608">
        <f t="shared" ca="1" si="310"/>
        <v>1.4271971188666192E-4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190</v>
      </c>
      <c r="I609">
        <v>2.3E-2</v>
      </c>
      <c r="J609">
        <f t="shared" si="311"/>
        <v>1</v>
      </c>
      <c r="K609">
        <f t="shared" ca="1" si="312"/>
        <v>49.98</v>
      </c>
      <c r="L609">
        <f t="shared" ca="1" si="313"/>
        <v>1.301360869684927</v>
      </c>
      <c r="M609">
        <f t="shared" ca="1" si="286"/>
        <v>6.7670765223616209</v>
      </c>
      <c r="N609">
        <f t="shared" ca="1" si="287"/>
        <v>0.86727128666107323</v>
      </c>
      <c r="O609">
        <f t="shared" ca="1" si="288"/>
        <v>7.3857595425206792</v>
      </c>
      <c r="P609">
        <f t="shared" ca="1" si="289"/>
        <v>633.6338608696849</v>
      </c>
      <c r="Q609">
        <f t="shared" ca="1" si="290"/>
        <v>636.41415873002813</v>
      </c>
      <c r="R609">
        <f t="shared" ca="1" si="291"/>
        <v>1.4839965425134221E-2</v>
      </c>
      <c r="S609">
        <f t="shared" ca="1" si="292"/>
        <v>2.067101435725621</v>
      </c>
      <c r="T609">
        <f t="shared" ca="1" si="293"/>
        <v>42.032181045985091</v>
      </c>
      <c r="U609">
        <f t="shared" ca="1" si="314"/>
        <v>-1.4446543509848198E-2</v>
      </c>
      <c r="V609">
        <f t="shared" ca="1" si="315"/>
        <v>0</v>
      </c>
      <c r="W609">
        <f t="shared" ca="1" si="294"/>
        <v>7.7419618917443529</v>
      </c>
      <c r="X609">
        <f t="shared" ca="1" si="295"/>
        <v>40.258201837070636</v>
      </c>
      <c r="Y609">
        <f t="shared" ca="1" si="296"/>
        <v>1.9463522617119404</v>
      </c>
      <c r="Z609">
        <f t="shared" ca="1" si="297"/>
        <v>1.2414861498850482</v>
      </c>
      <c r="AA609">
        <f t="shared" ca="1" si="298"/>
        <v>640.07446189174436</v>
      </c>
      <c r="AB609">
        <f t="shared" ca="1" si="299"/>
        <v>640.15301886729765</v>
      </c>
      <c r="AC609">
        <f t="shared" ca="1" si="300"/>
        <v>1.4270450510724366E-4</v>
      </c>
      <c r="AD609">
        <f t="shared" ca="1" si="301"/>
        <v>0.14245636570096262</v>
      </c>
      <c r="AE609">
        <f t="shared" ca="1" si="302"/>
        <v>162.16385738144854</v>
      </c>
      <c r="AF609">
        <f t="shared" ca="1" si="303"/>
        <v>-5.1649717534019146E-6</v>
      </c>
      <c r="AG609">
        <f t="shared" ca="1" si="304"/>
        <v>1</v>
      </c>
      <c r="AH609">
        <f ca="1"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+99)&gt;=IFERROR(AE609,-1E+99)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>7.7419618917443529</v>
      </c>
      <c r="AI609">
        <f t="shared" ca="1" si="305"/>
        <v>640.07446189174436</v>
      </c>
      <c r="AJ609">
        <f t="shared" ca="1" si="306"/>
        <v>640.15301886729765</v>
      </c>
      <c r="AM609">
        <v>0</v>
      </c>
      <c r="AN609">
        <v>0</v>
      </c>
      <c r="AO609">
        <f t="shared" si="307"/>
        <v>0</v>
      </c>
      <c r="AP609">
        <f t="shared" si="316"/>
        <v>0</v>
      </c>
      <c r="AQ609">
        <f t="shared" ca="1" si="308"/>
        <v>0.14245636570096262</v>
      </c>
      <c r="AR609" t="str">
        <f t="shared" ca="1" si="309"/>
        <v>Subcritical</v>
      </c>
      <c r="AS609">
        <f t="shared" ca="1" si="310"/>
        <v>1.4270450510724366E-4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190</v>
      </c>
      <c r="I610">
        <v>2.3E-2</v>
      </c>
      <c r="J610">
        <f t="shared" si="311"/>
        <v>1.0010000000000332</v>
      </c>
      <c r="K610">
        <f t="shared" ca="1" si="312"/>
        <v>49.98</v>
      </c>
      <c r="L610">
        <f t="shared" ca="1" si="313"/>
        <v>1.301360869684927</v>
      </c>
      <c r="M610">
        <f t="shared" ca="1" si="286"/>
        <v>6.7670765223616209</v>
      </c>
      <c r="N610">
        <f t="shared" ca="1" si="287"/>
        <v>0.86727128666107323</v>
      </c>
      <c r="O610">
        <f t="shared" ca="1" si="288"/>
        <v>7.3857595425206792</v>
      </c>
      <c r="P610">
        <f t="shared" ca="1" si="289"/>
        <v>633.63336086968491</v>
      </c>
      <c r="Q610">
        <f t="shared" ca="1" si="290"/>
        <v>636.41365873002815</v>
      </c>
      <c r="R610">
        <f t="shared" ca="1" si="291"/>
        <v>1.4839965425134221E-2</v>
      </c>
      <c r="S610">
        <f t="shared" ca="1" si="292"/>
        <v>2.067101435725621</v>
      </c>
      <c r="T610">
        <f t="shared" ca="1" si="293"/>
        <v>42.032181045985091</v>
      </c>
      <c r="U610">
        <f t="shared" ca="1" si="314"/>
        <v>-1.4461383475236289E-2</v>
      </c>
      <c r="V610">
        <f t="shared" ca="1" si="315"/>
        <v>0</v>
      </c>
      <c r="W610">
        <f t="shared" ca="1" si="294"/>
        <v>7.7423158548414488</v>
      </c>
      <c r="X610">
        <f t="shared" ca="1" si="295"/>
        <v>40.260042445175536</v>
      </c>
      <c r="Y610">
        <f t="shared" ca="1" si="296"/>
        <v>1.946374632637476</v>
      </c>
      <c r="Z610">
        <f t="shared" ca="1" si="297"/>
        <v>1.2414293916371473</v>
      </c>
      <c r="AA610">
        <f t="shared" ca="1" si="298"/>
        <v>640.07431585484142</v>
      </c>
      <c r="AB610">
        <f t="shared" ca="1" si="299"/>
        <v>640.15286564762539</v>
      </c>
      <c r="AC610">
        <f t="shared" ca="1" si="300"/>
        <v>1.426892703589499E-4</v>
      </c>
      <c r="AD610">
        <f t="shared" ca="1" si="301"/>
        <v>0.14244659658516678</v>
      </c>
      <c r="AE610">
        <f t="shared" ca="1" si="302"/>
        <v>162.1778184530171</v>
      </c>
      <c r="AF610">
        <f t="shared" ca="1" si="303"/>
        <v>-4.9656280225462979E-6</v>
      </c>
      <c r="AG610">
        <f t="shared" ca="1" si="304"/>
        <v>1</v>
      </c>
      <c r="AH610">
        <f ca="1"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+99)&gt;=IFERROR(AE610,-1E+99)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>7.7423158548414488</v>
      </c>
      <c r="AI610">
        <f t="shared" ca="1" si="305"/>
        <v>640.07431585484142</v>
      </c>
      <c r="AJ610">
        <f t="shared" ca="1" si="306"/>
        <v>640.15286564762539</v>
      </c>
      <c r="AM610">
        <v>0</v>
      </c>
      <c r="AN610">
        <v>0</v>
      </c>
      <c r="AO610">
        <f t="shared" si="307"/>
        <v>0</v>
      </c>
      <c r="AP610">
        <f t="shared" si="316"/>
        <v>0</v>
      </c>
      <c r="AQ610">
        <f t="shared" ca="1" si="308"/>
        <v>0.14244659658516678</v>
      </c>
      <c r="AR610" t="str">
        <f t="shared" ca="1" si="309"/>
        <v>Subcritical</v>
      </c>
      <c r="AS610">
        <f t="shared" ca="1" si="310"/>
        <v>1.426892703589499E-4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190</v>
      </c>
      <c r="I611">
        <v>2.7E-2</v>
      </c>
      <c r="J611">
        <f t="shared" si="311"/>
        <v>0.9989999999999668</v>
      </c>
      <c r="K611">
        <f t="shared" ca="1" si="312"/>
        <v>49.98</v>
      </c>
      <c r="L611">
        <f t="shared" ca="1" si="313"/>
        <v>1.301360869684927</v>
      </c>
      <c r="M611">
        <f t="shared" ca="1" si="286"/>
        <v>6.7670765223616209</v>
      </c>
      <c r="N611">
        <f t="shared" ca="1" si="287"/>
        <v>0.86727128666107323</v>
      </c>
      <c r="O611">
        <f t="shared" ca="1" si="288"/>
        <v>7.3857595425206792</v>
      </c>
      <c r="P611">
        <f t="shared" ca="1" si="289"/>
        <v>633.63286086968492</v>
      </c>
      <c r="Q611">
        <f t="shared" ca="1" si="290"/>
        <v>636.41315873002816</v>
      </c>
      <c r="R611">
        <f t="shared" ca="1" si="291"/>
        <v>1.4839965425134221E-2</v>
      </c>
      <c r="S611">
        <f t="shared" ca="1" si="292"/>
        <v>2.067101435725621</v>
      </c>
      <c r="T611">
        <f t="shared" ca="1" si="293"/>
        <v>42.032181045985091</v>
      </c>
      <c r="U611">
        <f t="shared" ca="1" si="314"/>
        <v>-1.445023886344643E-2</v>
      </c>
      <c r="V611">
        <f t="shared" ca="1" si="315"/>
        <v>0</v>
      </c>
      <c r="W611">
        <f t="shared" ca="1" si="294"/>
        <v>7.7426697918746479</v>
      </c>
      <c r="X611">
        <f t="shared" ca="1" si="295"/>
        <v>40.261882917748167</v>
      </c>
      <c r="Y611">
        <f t="shared" ca="1" si="296"/>
        <v>1.9463970003846824</v>
      </c>
      <c r="Z611">
        <f t="shared" ca="1" si="297"/>
        <v>1.2413726427575473</v>
      </c>
      <c r="AA611">
        <f t="shared" ca="1" si="298"/>
        <v>640.07416979187462</v>
      </c>
      <c r="AB611">
        <f t="shared" ca="1" si="299"/>
        <v>640.15271240340303</v>
      </c>
      <c r="AC611">
        <f t="shared" ca="1" si="300"/>
        <v>1.4267403912981649E-4</v>
      </c>
      <c r="AD611">
        <f t="shared" ca="1" si="301"/>
        <v>0.14243682930508864</v>
      </c>
      <c r="AE611">
        <f t="shared" ca="1" si="302"/>
        <v>162.19177917444114</v>
      </c>
      <c r="AF611">
        <f t="shared" ca="1" si="303"/>
        <v>-5.122102152199659E-6</v>
      </c>
      <c r="AG611">
        <f t="shared" ca="1" si="304"/>
        <v>1</v>
      </c>
      <c r="AH611">
        <f ca="1"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+99)&gt;=IFERROR(AE611,-1E+99)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>7.7426697918746479</v>
      </c>
      <c r="AI611">
        <f t="shared" ca="1" si="305"/>
        <v>640.07416979187462</v>
      </c>
      <c r="AJ611">
        <f t="shared" ca="1" si="306"/>
        <v>640.15271240340303</v>
      </c>
      <c r="AM611">
        <v>0</v>
      </c>
      <c r="AN611">
        <v>0</v>
      </c>
      <c r="AO611">
        <f t="shared" si="307"/>
        <v>0</v>
      </c>
      <c r="AP611">
        <f t="shared" si="316"/>
        <v>0</v>
      </c>
      <c r="AQ611">
        <f t="shared" ca="1" si="308"/>
        <v>0.14243682930508864</v>
      </c>
      <c r="AR611" t="str">
        <f t="shared" ca="1" si="309"/>
        <v>Subcritical</v>
      </c>
      <c r="AS611">
        <f t="shared" ca="1" si="310"/>
        <v>1.4267403912981649E-4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190</v>
      </c>
      <c r="I612">
        <v>2.7E-2</v>
      </c>
      <c r="J612">
        <f t="shared" si="311"/>
        <v>1.0010000000000332</v>
      </c>
      <c r="K612">
        <f t="shared" ca="1" si="312"/>
        <v>49.98</v>
      </c>
      <c r="L612">
        <f t="shared" ca="1" si="313"/>
        <v>1.301360869684927</v>
      </c>
      <c r="M612">
        <f t="shared" ca="1" si="286"/>
        <v>6.7670765223616209</v>
      </c>
      <c r="N612">
        <f t="shared" ca="1" si="287"/>
        <v>0.86727128666107323</v>
      </c>
      <c r="O612">
        <f t="shared" ca="1" si="288"/>
        <v>7.3857595425206792</v>
      </c>
      <c r="P612">
        <f t="shared" ca="1" si="289"/>
        <v>633.63236086968493</v>
      </c>
      <c r="Q612">
        <f t="shared" ca="1" si="290"/>
        <v>636.41265873002817</v>
      </c>
      <c r="R612">
        <f t="shared" ca="1" si="291"/>
        <v>1.4839965425134221E-2</v>
      </c>
      <c r="S612">
        <f t="shared" ca="1" si="292"/>
        <v>2.067101435725621</v>
      </c>
      <c r="T612">
        <f t="shared" ca="1" si="293"/>
        <v>42.032181045985091</v>
      </c>
      <c r="U612">
        <f t="shared" ca="1" si="314"/>
        <v>-1.4479918794222613E-2</v>
      </c>
      <c r="V612">
        <f t="shared" ca="1" si="315"/>
        <v>0</v>
      </c>
      <c r="W612">
        <f t="shared" ca="1" si="294"/>
        <v>7.7430232970216979</v>
      </c>
      <c r="X612">
        <f t="shared" ca="1" si="295"/>
        <v>40.263721144512829</v>
      </c>
      <c r="Y612">
        <f t="shared" ca="1" si="296"/>
        <v>1.9464193393099518</v>
      </c>
      <c r="Z612">
        <f t="shared" ca="1" si="297"/>
        <v>1.2413159683034243</v>
      </c>
      <c r="AA612">
        <f t="shared" ca="1" si="298"/>
        <v>640.07402329702177</v>
      </c>
      <c r="AB612">
        <f t="shared" ca="1" si="299"/>
        <v>640.15255873704041</v>
      </c>
      <c r="AC612">
        <f t="shared" ca="1" si="300"/>
        <v>1.4265882887874072E-4</v>
      </c>
      <c r="AD612">
        <f t="shared" ca="1" si="301"/>
        <v>0.14242707505749369</v>
      </c>
      <c r="AE612">
        <f t="shared" ca="1" si="302"/>
        <v>162.20572353711557</v>
      </c>
      <c r="AF612">
        <f t="shared" ca="1" si="303"/>
        <v>-4.9942055966312182E-6</v>
      </c>
      <c r="AG612">
        <f t="shared" ca="1" si="304"/>
        <v>1</v>
      </c>
      <c r="AH612">
        <f ca="1"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+99)&gt;=IFERROR(AE612,-1E+99)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>7.7430232970216979</v>
      </c>
      <c r="AI612">
        <f t="shared" ca="1" si="305"/>
        <v>640.07402329702177</v>
      </c>
      <c r="AJ612">
        <f t="shared" ca="1" si="306"/>
        <v>640.15255873704041</v>
      </c>
      <c r="AM612">
        <v>0</v>
      </c>
      <c r="AN612">
        <v>0</v>
      </c>
      <c r="AO612">
        <f t="shared" si="307"/>
        <v>0</v>
      </c>
      <c r="AP612">
        <f t="shared" si="316"/>
        <v>0</v>
      </c>
      <c r="AQ612">
        <f t="shared" ca="1" si="308"/>
        <v>0.14242707505749369</v>
      </c>
      <c r="AR612" t="str">
        <f t="shared" ca="1" si="309"/>
        <v>Subcritical</v>
      </c>
      <c r="AS612">
        <f t="shared" ca="1" si="310"/>
        <v>1.4265882887874072E-4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190</v>
      </c>
      <c r="I613">
        <v>0.05</v>
      </c>
      <c r="J613">
        <f t="shared" si="311"/>
        <v>0.9989999999999668</v>
      </c>
      <c r="K613">
        <f t="shared" ca="1" si="312"/>
        <v>49.98</v>
      </c>
      <c r="L613">
        <f t="shared" ca="1" si="313"/>
        <v>1.301360869684927</v>
      </c>
      <c r="M613">
        <f t="shared" ca="1" si="286"/>
        <v>6.7670765223616209</v>
      </c>
      <c r="N613">
        <f t="shared" ca="1" si="287"/>
        <v>0.86727128666107323</v>
      </c>
      <c r="O613">
        <f t="shared" ca="1" si="288"/>
        <v>7.3857595425206792</v>
      </c>
      <c r="P613">
        <f t="shared" ca="1" si="289"/>
        <v>633.63186086968494</v>
      </c>
      <c r="Q613">
        <f t="shared" ca="1" si="290"/>
        <v>636.41215873002818</v>
      </c>
      <c r="R613">
        <f t="shared" ca="1" si="291"/>
        <v>1.4839965425134221E-2</v>
      </c>
      <c r="S613">
        <f t="shared" ca="1" si="292"/>
        <v>2.067101435725621</v>
      </c>
      <c r="T613">
        <f t="shared" ca="1" si="293"/>
        <v>42.032181045985091</v>
      </c>
      <c r="U613">
        <f t="shared" ca="1" si="314"/>
        <v>-1.4556816948129381E-2</v>
      </c>
      <c r="V613">
        <f t="shared" ca="1" si="315"/>
        <v>0</v>
      </c>
      <c r="W613">
        <f t="shared" ca="1" si="294"/>
        <v>7.7433741884687715</v>
      </c>
      <c r="X613">
        <f t="shared" ca="1" si="295"/>
        <v>40.265545780037613</v>
      </c>
      <c r="Y613">
        <f t="shared" ca="1" si="296"/>
        <v>1.9464415115585461</v>
      </c>
      <c r="Z613">
        <f t="shared" ca="1" si="297"/>
        <v>1.241259717998868</v>
      </c>
      <c r="AA613">
        <f t="shared" ca="1" si="298"/>
        <v>640.07387418846884</v>
      </c>
      <c r="AB613">
        <f t="shared" ca="1" si="299"/>
        <v>640.15240251097271</v>
      </c>
      <c r="AC613">
        <f t="shared" ca="1" si="300"/>
        <v>1.4264373345121211E-4</v>
      </c>
      <c r="AD613">
        <f t="shared" ca="1" si="301"/>
        <v>0.1424173940305129</v>
      </c>
      <c r="AE613">
        <f t="shared" ca="1" si="302"/>
        <v>162.21956546849657</v>
      </c>
      <c r="AF613">
        <f t="shared" ca="1" si="303"/>
        <v>-4.3924396777583752E-6</v>
      </c>
      <c r="AG613">
        <f t="shared" ca="1" si="304"/>
        <v>1</v>
      </c>
      <c r="AH613">
        <f ca="1"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+99)&gt;=IFERROR(AE613,-1E+99)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>7.7433741884687715</v>
      </c>
      <c r="AI613">
        <f t="shared" ca="1" si="305"/>
        <v>640.07387418846884</v>
      </c>
      <c r="AJ613">
        <f t="shared" ca="1" si="306"/>
        <v>640.15240251097271</v>
      </c>
      <c r="AM613">
        <v>0</v>
      </c>
      <c r="AN613">
        <v>0</v>
      </c>
      <c r="AO613">
        <f t="shared" si="307"/>
        <v>0</v>
      </c>
      <c r="AP613">
        <f t="shared" si="316"/>
        <v>0</v>
      </c>
      <c r="AQ613">
        <f t="shared" ca="1" si="308"/>
        <v>0.1424173940305129</v>
      </c>
      <c r="AR613" t="str">
        <f t="shared" ca="1" si="309"/>
        <v>Subcritical</v>
      </c>
      <c r="AS613">
        <f t="shared" ca="1" si="310"/>
        <v>1.4264373345121211E-4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190</v>
      </c>
      <c r="I614">
        <v>7.8E-2</v>
      </c>
      <c r="J614">
        <f t="shared" si="311"/>
        <v>1</v>
      </c>
      <c r="K614">
        <f t="shared" ca="1" si="312"/>
        <v>49.98</v>
      </c>
      <c r="L614">
        <f t="shared" ca="1" si="313"/>
        <v>1.301360869684927</v>
      </c>
      <c r="M614">
        <f t="shared" ca="1" si="286"/>
        <v>6.7670765223616209</v>
      </c>
      <c r="N614">
        <f t="shared" ca="1" si="287"/>
        <v>0.86727128666107323</v>
      </c>
      <c r="O614">
        <f t="shared" ca="1" si="288"/>
        <v>7.3857595425206792</v>
      </c>
      <c r="P614">
        <f t="shared" ca="1" si="289"/>
        <v>633.63136086968495</v>
      </c>
      <c r="Q614">
        <f t="shared" ca="1" si="290"/>
        <v>636.41165873002819</v>
      </c>
      <c r="R614">
        <f t="shared" ca="1" si="291"/>
        <v>1.4839965425134221E-2</v>
      </c>
      <c r="S614">
        <f t="shared" ca="1" si="292"/>
        <v>2.067101435725621</v>
      </c>
      <c r="T614">
        <f t="shared" ca="1" si="293"/>
        <v>42.032181045985091</v>
      </c>
      <c r="U614">
        <f t="shared" ca="1" si="314"/>
        <v>-1.4701404146990171E-2</v>
      </c>
      <c r="V614">
        <f t="shared" ca="1" si="315"/>
        <v>0</v>
      </c>
      <c r="W614">
        <f t="shared" ca="1" si="294"/>
        <v>7.74372184933942</v>
      </c>
      <c r="X614">
        <f t="shared" ca="1" si="295"/>
        <v>40.267353616564982</v>
      </c>
      <c r="Y614">
        <f t="shared" ca="1" si="296"/>
        <v>1.9464634781887802</v>
      </c>
      <c r="Z614">
        <f t="shared" ca="1" si="297"/>
        <v>1.2412039906054189</v>
      </c>
      <c r="AA614">
        <f t="shared" ca="1" si="298"/>
        <v>640.07372184933945</v>
      </c>
      <c r="AB614">
        <f t="shared" ca="1" si="299"/>
        <v>640.15224312081216</v>
      </c>
      <c r="AC614">
        <f t="shared" ca="1" si="300"/>
        <v>1.4262877932610891E-4</v>
      </c>
      <c r="AD614">
        <f t="shared" ca="1" si="301"/>
        <v>0.14240780321608962</v>
      </c>
      <c r="AE614">
        <f t="shared" ca="1" si="302"/>
        <v>162.23328061746432</v>
      </c>
      <c r="AF614">
        <f t="shared" ca="1" si="303"/>
        <v>-3.8007665352779441E-6</v>
      </c>
      <c r="AG614">
        <f t="shared" ca="1" si="304"/>
        <v>1</v>
      </c>
      <c r="AH614">
        <f ca="1"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+99)&gt;=IFERROR(AE614,-1E+99)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>7.74372184933942</v>
      </c>
      <c r="AI614">
        <f t="shared" ca="1" si="305"/>
        <v>640.07372184933945</v>
      </c>
      <c r="AJ614">
        <f t="shared" ca="1" si="306"/>
        <v>640.15224312081216</v>
      </c>
      <c r="AM614">
        <v>0</v>
      </c>
      <c r="AN614">
        <v>0</v>
      </c>
      <c r="AO614">
        <f t="shared" si="307"/>
        <v>0</v>
      </c>
      <c r="AP614">
        <f t="shared" si="316"/>
        <v>0</v>
      </c>
      <c r="AQ614">
        <f t="shared" ca="1" si="308"/>
        <v>0.14240780321608962</v>
      </c>
      <c r="AR614" t="str">
        <f t="shared" ca="1" si="309"/>
        <v>Subcritical</v>
      </c>
      <c r="AS614">
        <f t="shared" ca="1" si="310"/>
        <v>1.4262877932610891E-4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190</v>
      </c>
      <c r="I615">
        <v>2.7E-2</v>
      </c>
      <c r="J615">
        <f t="shared" si="311"/>
        <v>1.0010000000000332</v>
      </c>
      <c r="K615">
        <f t="shared" ca="1" si="312"/>
        <v>49.98</v>
      </c>
      <c r="L615">
        <f t="shared" ca="1" si="313"/>
        <v>1.301360869684927</v>
      </c>
      <c r="M615">
        <f t="shared" ca="1" si="286"/>
        <v>6.7670765223616209</v>
      </c>
      <c r="N615">
        <f t="shared" ca="1" si="287"/>
        <v>0.86727128666107323</v>
      </c>
      <c r="O615">
        <f t="shared" ca="1" si="288"/>
        <v>7.3857595425206792</v>
      </c>
      <c r="P615">
        <f t="shared" ca="1" si="289"/>
        <v>633.63086086968497</v>
      </c>
      <c r="Q615">
        <f t="shared" ca="1" si="290"/>
        <v>636.41115873002821</v>
      </c>
      <c r="R615">
        <f t="shared" ca="1" si="291"/>
        <v>1.4839965425134221E-2</v>
      </c>
      <c r="S615">
        <f t="shared" ca="1" si="292"/>
        <v>2.067101435725621</v>
      </c>
      <c r="T615">
        <f t="shared" ca="1" si="293"/>
        <v>42.032181045985091</v>
      </c>
      <c r="U615">
        <f t="shared" ca="1" si="314"/>
        <v>-1.4479918794222613E-2</v>
      </c>
      <c r="V615">
        <f t="shared" ca="1" si="315"/>
        <v>0</v>
      </c>
      <c r="W615">
        <f t="shared" ca="1" si="294"/>
        <v>7.7440767522840375</v>
      </c>
      <c r="X615">
        <f t="shared" ca="1" si="295"/>
        <v>40.269199111876993</v>
      </c>
      <c r="Y615">
        <f t="shared" ca="1" si="296"/>
        <v>1.9464859008797137</v>
      </c>
      <c r="Z615">
        <f t="shared" ca="1" si="297"/>
        <v>1.2411471075236482</v>
      </c>
      <c r="AA615">
        <f t="shared" ca="1" si="298"/>
        <v>640.07357675228411</v>
      </c>
      <c r="AB615">
        <f t="shared" ca="1" si="299"/>
        <v>640.15209082682611</v>
      </c>
      <c r="AC615">
        <f t="shared" ca="1" si="300"/>
        <v>1.4261351607757473E-4</v>
      </c>
      <c r="AD615">
        <f t="shared" ca="1" si="301"/>
        <v>0.14239801372705488</v>
      </c>
      <c r="AE615">
        <f t="shared" ca="1" si="302"/>
        <v>162.24728213932607</v>
      </c>
      <c r="AF615">
        <f t="shared" ca="1" si="303"/>
        <v>-3.7483582673303317E-6</v>
      </c>
      <c r="AG615">
        <f t="shared" ca="1" si="304"/>
        <v>1</v>
      </c>
      <c r="AH615">
        <f ca="1"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+99)&gt;=IFERROR(AE615,-1E+99)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>7.7440767522840375</v>
      </c>
      <c r="AI615">
        <f t="shared" ca="1" si="305"/>
        <v>640.07357675228411</v>
      </c>
      <c r="AJ615">
        <f t="shared" ca="1" si="306"/>
        <v>640.15209082682611</v>
      </c>
      <c r="AM615">
        <v>0</v>
      </c>
      <c r="AN615">
        <v>0</v>
      </c>
      <c r="AO615">
        <f t="shared" si="307"/>
        <v>0</v>
      </c>
      <c r="AP615">
        <f t="shared" si="316"/>
        <v>0</v>
      </c>
      <c r="AQ615">
        <f t="shared" ca="1" si="308"/>
        <v>0.14239801372705488</v>
      </c>
      <c r="AR615" t="str">
        <f t="shared" ca="1" si="309"/>
        <v>Subcritical</v>
      </c>
      <c r="AS615">
        <f t="shared" ca="1" si="310"/>
        <v>1.4261351607757473E-4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190</v>
      </c>
      <c r="I616">
        <v>2.7E-2</v>
      </c>
      <c r="J616">
        <f t="shared" si="311"/>
        <v>0.9989999999999668</v>
      </c>
      <c r="K616">
        <f t="shared" ca="1" si="312"/>
        <v>49.98</v>
      </c>
      <c r="L616">
        <f t="shared" ca="1" si="313"/>
        <v>1.301360869684927</v>
      </c>
      <c r="M616">
        <f t="shared" ca="1" si="286"/>
        <v>6.7670765223616209</v>
      </c>
      <c r="N616">
        <f t="shared" ca="1" si="287"/>
        <v>0.86727128666107323</v>
      </c>
      <c r="O616">
        <f t="shared" ca="1" si="288"/>
        <v>7.3857595425206792</v>
      </c>
      <c r="P616">
        <f t="shared" ca="1" si="289"/>
        <v>633.63036086968486</v>
      </c>
      <c r="Q616">
        <f t="shared" ca="1" si="290"/>
        <v>636.4106587300281</v>
      </c>
      <c r="R616">
        <f t="shared" ca="1" si="291"/>
        <v>1.4839965425134221E-2</v>
      </c>
      <c r="S616">
        <f t="shared" ca="1" si="292"/>
        <v>2.067101435725621</v>
      </c>
      <c r="T616">
        <f t="shared" ca="1" si="293"/>
        <v>42.032181045985091</v>
      </c>
      <c r="U616">
        <f t="shared" ca="1" si="314"/>
        <v>-1.4450238863332743E-2</v>
      </c>
      <c r="V616">
        <f t="shared" ca="1" si="315"/>
        <v>0</v>
      </c>
      <c r="W616">
        <f t="shared" ca="1" si="294"/>
        <v>7.7444320090352861</v>
      </c>
      <c r="X616">
        <f t="shared" ca="1" si="295"/>
        <v>40.27104644698349</v>
      </c>
      <c r="Y616">
        <f t="shared" ca="1" si="296"/>
        <v>1.9465083443831896</v>
      </c>
      <c r="Z616">
        <f t="shared" ca="1" si="297"/>
        <v>1.2410901729558548</v>
      </c>
      <c r="AA616">
        <f t="shared" ca="1" si="298"/>
        <v>640.07343200903529</v>
      </c>
      <c r="AB616">
        <f t="shared" ca="1" si="299"/>
        <v>640.15193888046281</v>
      </c>
      <c r="AC616">
        <f t="shared" ca="1" si="300"/>
        <v>1.4259824002443335E-4</v>
      </c>
      <c r="AD616">
        <f t="shared" ca="1" si="301"/>
        <v>0.14238821560198983</v>
      </c>
      <c r="AE616">
        <f t="shared" ca="1" si="302"/>
        <v>162.26129830201143</v>
      </c>
      <c r="AF616">
        <f t="shared" ca="1" si="303"/>
        <v>-4.1301541386928875E-6</v>
      </c>
      <c r="AG616">
        <f t="shared" ca="1" si="304"/>
        <v>1</v>
      </c>
      <c r="AH616">
        <f ca="1"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+99)&gt;=IFERROR(AE616,-1E+99)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>7.7444320090352861</v>
      </c>
      <c r="AI616">
        <f t="shared" ca="1" si="305"/>
        <v>640.07343200903529</v>
      </c>
      <c r="AJ616">
        <f t="shared" ca="1" si="306"/>
        <v>640.15193888046281</v>
      </c>
      <c r="AM616">
        <v>0</v>
      </c>
      <c r="AN616">
        <v>0</v>
      </c>
      <c r="AO616">
        <f t="shared" si="307"/>
        <v>0</v>
      </c>
      <c r="AP616">
        <f t="shared" si="316"/>
        <v>0</v>
      </c>
      <c r="AQ616">
        <f t="shared" ca="1" si="308"/>
        <v>0.14238821560198983</v>
      </c>
      <c r="AR616" t="str">
        <f t="shared" ca="1" si="309"/>
        <v>Subcritical</v>
      </c>
      <c r="AS616">
        <f t="shared" ca="1" si="310"/>
        <v>1.4259824002443335E-4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190</v>
      </c>
      <c r="I617">
        <v>7.8E-2</v>
      </c>
      <c r="J617">
        <f t="shared" si="311"/>
        <v>1.0010000000000332</v>
      </c>
      <c r="K617">
        <f t="shared" ca="1" si="312"/>
        <v>49.98</v>
      </c>
      <c r="L617">
        <f t="shared" ca="1" si="313"/>
        <v>1.301360869684927</v>
      </c>
      <c r="M617">
        <f t="shared" ca="1" si="286"/>
        <v>6.7670765223616209</v>
      </c>
      <c r="N617">
        <f t="shared" ca="1" si="287"/>
        <v>0.86727128666107323</v>
      </c>
      <c r="O617">
        <f t="shared" ca="1" si="288"/>
        <v>7.3857595425206792</v>
      </c>
      <c r="P617">
        <f t="shared" ca="1" si="289"/>
        <v>633.62986086968488</v>
      </c>
      <c r="Q617">
        <f t="shared" ca="1" si="290"/>
        <v>636.41015873002812</v>
      </c>
      <c r="R617">
        <f t="shared" ca="1" si="291"/>
        <v>1.4839965425134221E-2</v>
      </c>
      <c r="S617">
        <f t="shared" ca="1" si="292"/>
        <v>2.067101435725621</v>
      </c>
      <c r="T617">
        <f t="shared" ca="1" si="293"/>
        <v>42.032181045985091</v>
      </c>
      <c r="U617">
        <f t="shared" ca="1" si="314"/>
        <v>-1.4716244112378263E-2</v>
      </c>
      <c r="V617">
        <f t="shared" ca="1" si="315"/>
        <v>0</v>
      </c>
      <c r="W617">
        <f t="shared" ca="1" si="294"/>
        <v>7.7447798298778956</v>
      </c>
      <c r="X617">
        <f t="shared" ca="1" si="295"/>
        <v>40.272855115365061</v>
      </c>
      <c r="Y617">
        <f t="shared" ca="1" si="296"/>
        <v>1.9465303166263919</v>
      </c>
      <c r="Z617">
        <f t="shared" ca="1" si="297"/>
        <v>1.2410344351506239</v>
      </c>
      <c r="AA617">
        <f t="shared" ca="1" si="298"/>
        <v>640.07327982987783</v>
      </c>
      <c r="AB617">
        <f t="shared" ca="1" si="299"/>
        <v>640.15177964992017</v>
      </c>
      <c r="AC617">
        <f t="shared" ca="1" si="300"/>
        <v>1.4258328605262221E-4</v>
      </c>
      <c r="AD617">
        <f t="shared" ca="1" si="301"/>
        <v>0.14237862365086418</v>
      </c>
      <c r="AE617">
        <f t="shared" ca="1" si="302"/>
        <v>162.2750217528274</v>
      </c>
      <c r="AF617">
        <f t="shared" ca="1" si="303"/>
        <v>-4.6460345402010716E-6</v>
      </c>
      <c r="AG617">
        <f t="shared" ca="1" si="304"/>
        <v>1</v>
      </c>
      <c r="AH617">
        <f ca="1"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+99)&gt;=IFERROR(AE617,-1E+99)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>7.7447798298778956</v>
      </c>
      <c r="AI617">
        <f t="shared" ca="1" si="305"/>
        <v>640.07327982987783</v>
      </c>
      <c r="AJ617">
        <f t="shared" ca="1" si="306"/>
        <v>640.15177964992017</v>
      </c>
      <c r="AM617">
        <v>0</v>
      </c>
      <c r="AN617">
        <v>0</v>
      </c>
      <c r="AO617">
        <f t="shared" si="307"/>
        <v>0</v>
      </c>
      <c r="AP617">
        <f t="shared" si="316"/>
        <v>0</v>
      </c>
      <c r="AQ617">
        <f t="shared" ca="1" si="308"/>
        <v>0.14237862365086418</v>
      </c>
      <c r="AR617" t="str">
        <f t="shared" ca="1" si="309"/>
        <v>Subcritical</v>
      </c>
      <c r="AS617">
        <f t="shared" ca="1" si="310"/>
        <v>1.4258328605262221E-4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190</v>
      </c>
      <c r="I618">
        <v>0.05</v>
      </c>
      <c r="J618">
        <f t="shared" si="311"/>
        <v>1</v>
      </c>
      <c r="K618">
        <f t="shared" ca="1" si="312"/>
        <v>49.98</v>
      </c>
      <c r="L618">
        <f t="shared" ca="1" si="313"/>
        <v>1.301360869684927</v>
      </c>
      <c r="M618">
        <f t="shared" ca="1" si="286"/>
        <v>6.7670765223616209</v>
      </c>
      <c r="N618">
        <f t="shared" ca="1" si="287"/>
        <v>0.86727128666107323</v>
      </c>
      <c r="O618">
        <f t="shared" ca="1" si="288"/>
        <v>7.3857595425206792</v>
      </c>
      <c r="P618">
        <f t="shared" ca="1" si="289"/>
        <v>633.62936086968489</v>
      </c>
      <c r="Q618">
        <f t="shared" ca="1" si="290"/>
        <v>636.40965873002813</v>
      </c>
      <c r="R618">
        <f t="shared" ca="1" si="291"/>
        <v>1.4839965425134221E-2</v>
      </c>
      <c r="S618">
        <f t="shared" ca="1" si="292"/>
        <v>2.067101435725621</v>
      </c>
      <c r="T618">
        <f t="shared" ca="1" si="293"/>
        <v>42.032181045985091</v>
      </c>
      <c r="U618">
        <f t="shared" ca="1" si="314"/>
        <v>-1.4571656913517472E-2</v>
      </c>
      <c r="V618">
        <f t="shared" ca="1" si="315"/>
        <v>0</v>
      </c>
      <c r="W618">
        <f t="shared" ca="1" si="294"/>
        <v>7.7451309958537733</v>
      </c>
      <c r="X618">
        <f t="shared" ca="1" si="295"/>
        <v>40.274681178439621</v>
      </c>
      <c r="Y618">
        <f t="shared" ca="1" si="296"/>
        <v>1.9465524986866438</v>
      </c>
      <c r="Z618">
        <f t="shared" ca="1" si="297"/>
        <v>1.2409781663710837</v>
      </c>
      <c r="AA618">
        <f t="shared" ca="1" si="298"/>
        <v>640.07313099585372</v>
      </c>
      <c r="AB618">
        <f t="shared" ca="1" si="299"/>
        <v>640.15162369765847</v>
      </c>
      <c r="AC618">
        <f t="shared" ca="1" si="300"/>
        <v>1.4256819060769112E-4</v>
      </c>
      <c r="AD618">
        <f t="shared" ca="1" si="301"/>
        <v>0.14236894054254659</v>
      </c>
      <c r="AE618">
        <f t="shared" ca="1" si="302"/>
        <v>162.28887785167413</v>
      </c>
      <c r="AF618">
        <f t="shared" ca="1" si="303"/>
        <v>-5.4238089433056302E-6</v>
      </c>
      <c r="AG618">
        <f t="shared" ca="1" si="304"/>
        <v>1</v>
      </c>
      <c r="AH618">
        <f ca="1"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+99)&gt;=IFERROR(AE618,-1E+99)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>7.7451309958537733</v>
      </c>
      <c r="AI618">
        <f t="shared" ca="1" si="305"/>
        <v>640.07313099585372</v>
      </c>
      <c r="AJ618">
        <f t="shared" ca="1" si="306"/>
        <v>640.15162369765847</v>
      </c>
      <c r="AM618">
        <v>0</v>
      </c>
      <c r="AN618">
        <v>0</v>
      </c>
      <c r="AO618">
        <f t="shared" si="307"/>
        <v>0</v>
      </c>
      <c r="AP618">
        <f t="shared" si="316"/>
        <v>0</v>
      </c>
      <c r="AQ618">
        <f t="shared" ca="1" si="308"/>
        <v>0.14236894054254659</v>
      </c>
      <c r="AR618" t="str">
        <f t="shared" ca="1" si="309"/>
        <v>Subcritical</v>
      </c>
      <c r="AS618">
        <f t="shared" ca="1" si="310"/>
        <v>1.4256819060769112E-4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190</v>
      </c>
      <c r="I619">
        <v>2.7E-2</v>
      </c>
      <c r="J619">
        <f t="shared" si="311"/>
        <v>0.9989999999999668</v>
      </c>
      <c r="K619">
        <f t="shared" ca="1" si="312"/>
        <v>49.98</v>
      </c>
      <c r="L619">
        <f t="shared" ca="1" si="313"/>
        <v>1.301360869684927</v>
      </c>
      <c r="M619">
        <f t="shared" ca="1" si="286"/>
        <v>6.7670765223616209</v>
      </c>
      <c r="N619">
        <f t="shared" ca="1" si="287"/>
        <v>0.86727128666107323</v>
      </c>
      <c r="O619">
        <f t="shared" ca="1" si="288"/>
        <v>7.3857595425206792</v>
      </c>
      <c r="P619">
        <f t="shared" ca="1" si="289"/>
        <v>633.6288608696849</v>
      </c>
      <c r="Q619">
        <f t="shared" ca="1" si="290"/>
        <v>636.40915873002814</v>
      </c>
      <c r="R619">
        <f t="shared" ca="1" si="291"/>
        <v>1.4839965425134221E-2</v>
      </c>
      <c r="S619">
        <f t="shared" ca="1" si="292"/>
        <v>2.067101435725621</v>
      </c>
      <c r="T619">
        <f t="shared" ca="1" si="293"/>
        <v>42.032181045985091</v>
      </c>
      <c r="U619">
        <f t="shared" ca="1" si="314"/>
        <v>-1.445023886344643E-2</v>
      </c>
      <c r="V619">
        <f t="shared" ca="1" si="315"/>
        <v>0</v>
      </c>
      <c r="W619">
        <f t="shared" ca="1" si="294"/>
        <v>7.7454845743968717</v>
      </c>
      <c r="X619">
        <f t="shared" ca="1" si="295"/>
        <v>40.276519786863737</v>
      </c>
      <c r="Y619">
        <f t="shared" ca="1" si="296"/>
        <v>1.9465748316198037</v>
      </c>
      <c r="Z619">
        <f t="shared" ca="1" si="297"/>
        <v>1.2409215161708451</v>
      </c>
      <c r="AA619">
        <f t="shared" ca="1" si="298"/>
        <v>640.07298457439686</v>
      </c>
      <c r="AB619">
        <f t="shared" ca="1" si="299"/>
        <v>640.15147011003887</v>
      </c>
      <c r="AC619">
        <f t="shared" ca="1" si="300"/>
        <v>1.4255299383493522E-4</v>
      </c>
      <c r="AD619">
        <f t="shared" ca="1" si="301"/>
        <v>0.14235919201856326</v>
      </c>
      <c r="AE619">
        <f t="shared" ca="1" si="302"/>
        <v>162.30282981830575</v>
      </c>
      <c r="AF619">
        <f t="shared" ca="1" si="303"/>
        <v>-6.4761507019284181E-6</v>
      </c>
      <c r="AG619">
        <f t="shared" ca="1" si="304"/>
        <v>1</v>
      </c>
      <c r="AH619">
        <f ca="1"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+99)&gt;=IFERROR(AE619,-1E+99)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>7.7454845743968717</v>
      </c>
      <c r="AI619">
        <f t="shared" ca="1" si="305"/>
        <v>640.07298457439686</v>
      </c>
      <c r="AJ619">
        <f t="shared" ca="1" si="306"/>
        <v>640.15147011003887</v>
      </c>
      <c r="AM619">
        <v>0</v>
      </c>
      <c r="AN619">
        <v>0</v>
      </c>
      <c r="AO619">
        <f t="shared" si="307"/>
        <v>0</v>
      </c>
      <c r="AP619">
        <f t="shared" si="316"/>
        <v>0</v>
      </c>
      <c r="AQ619">
        <f t="shared" ca="1" si="308"/>
        <v>0.14235919201856326</v>
      </c>
      <c r="AR619" t="str">
        <f t="shared" ca="1" si="309"/>
        <v>Subcritical</v>
      </c>
      <c r="AS619">
        <f t="shared" ca="1" si="310"/>
        <v>1.4255299383493522E-4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190</v>
      </c>
      <c r="I620">
        <v>2.7E-2</v>
      </c>
      <c r="J620">
        <f t="shared" si="311"/>
        <v>1.0010000000000332</v>
      </c>
      <c r="K620">
        <f t="shared" ca="1" si="312"/>
        <v>49.98</v>
      </c>
      <c r="L620">
        <f t="shared" ca="1" si="313"/>
        <v>1.301360869684927</v>
      </c>
      <c r="M620">
        <f t="shared" ca="1" si="286"/>
        <v>6.7670765223616209</v>
      </c>
      <c r="N620">
        <f t="shared" ca="1" si="287"/>
        <v>0.86727128666107323</v>
      </c>
      <c r="O620">
        <f t="shared" ca="1" si="288"/>
        <v>7.3857595425206792</v>
      </c>
      <c r="P620">
        <f t="shared" ca="1" si="289"/>
        <v>633.62836086968491</v>
      </c>
      <c r="Q620">
        <f t="shared" ca="1" si="290"/>
        <v>636.40865873002815</v>
      </c>
      <c r="R620">
        <f t="shared" ca="1" si="291"/>
        <v>1.4839965425134221E-2</v>
      </c>
      <c r="S620">
        <f t="shared" ca="1" si="292"/>
        <v>2.067101435725621</v>
      </c>
      <c r="T620">
        <f t="shared" ca="1" si="293"/>
        <v>42.032181045985091</v>
      </c>
      <c r="U620">
        <f t="shared" ca="1" si="314"/>
        <v>-1.4479918794222613E-2</v>
      </c>
      <c r="V620">
        <f t="shared" ca="1" si="315"/>
        <v>0</v>
      </c>
      <c r="W620">
        <f t="shared" ca="1" si="294"/>
        <v>7.7458368027237929</v>
      </c>
      <c r="X620">
        <f t="shared" ca="1" si="295"/>
        <v>40.278351374163726</v>
      </c>
      <c r="Y620">
        <f t="shared" ca="1" si="296"/>
        <v>1.9465970777520611</v>
      </c>
      <c r="Z620">
        <f t="shared" ca="1" si="297"/>
        <v>1.2408650874439544</v>
      </c>
      <c r="AA620">
        <f t="shared" ca="1" si="298"/>
        <v>640.07283680272383</v>
      </c>
      <c r="AB620">
        <f t="shared" ca="1" si="299"/>
        <v>640.15131520054433</v>
      </c>
      <c r="AC620">
        <f t="shared" ca="1" si="300"/>
        <v>1.4253785746867086E-4</v>
      </c>
      <c r="AD620">
        <f t="shared" ca="1" si="301"/>
        <v>0.1423494818275422</v>
      </c>
      <c r="AE620">
        <f t="shared" ca="1" si="302"/>
        <v>162.31672917890614</v>
      </c>
      <c r="AF620">
        <f t="shared" ca="1" si="303"/>
        <v>-7.3243040787929203E-6</v>
      </c>
      <c r="AG620">
        <f t="shared" ca="1" si="304"/>
        <v>1</v>
      </c>
      <c r="AH620">
        <f ca="1"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+99)&gt;=IFERROR(AE620,-1E+99)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>7.7458368027237929</v>
      </c>
      <c r="AI620">
        <f t="shared" ca="1" si="305"/>
        <v>640.07283680272383</v>
      </c>
      <c r="AJ620">
        <f t="shared" ca="1" si="306"/>
        <v>640.15131520054433</v>
      </c>
      <c r="AM620">
        <v>0</v>
      </c>
      <c r="AN620">
        <v>0</v>
      </c>
      <c r="AO620">
        <f t="shared" si="307"/>
        <v>0</v>
      </c>
      <c r="AP620">
        <f t="shared" si="316"/>
        <v>0</v>
      </c>
      <c r="AQ620">
        <f t="shared" ca="1" si="308"/>
        <v>0.1423494818275422</v>
      </c>
      <c r="AR620" t="str">
        <f t="shared" ca="1" si="309"/>
        <v>Subcritical</v>
      </c>
      <c r="AS620">
        <f t="shared" ca="1" si="310"/>
        <v>1.4253785746867086E-4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190</v>
      </c>
      <c r="I621">
        <v>2.7E-2</v>
      </c>
      <c r="J621">
        <f t="shared" si="311"/>
        <v>0.9989999999999668</v>
      </c>
      <c r="K621">
        <f t="shared" ca="1" si="312"/>
        <v>49.98</v>
      </c>
      <c r="L621">
        <f t="shared" ca="1" si="313"/>
        <v>1.301360869684927</v>
      </c>
      <c r="M621">
        <f t="shared" ca="1" si="286"/>
        <v>6.7670765223616209</v>
      </c>
      <c r="N621">
        <f t="shared" ca="1" si="287"/>
        <v>0.86727128666107323</v>
      </c>
      <c r="O621">
        <f t="shared" ca="1" si="288"/>
        <v>7.3857595425206792</v>
      </c>
      <c r="P621">
        <f t="shared" ca="1" si="289"/>
        <v>633.62786086968492</v>
      </c>
      <c r="Q621">
        <f t="shared" ca="1" si="290"/>
        <v>636.40815873002816</v>
      </c>
      <c r="R621">
        <f t="shared" ca="1" si="291"/>
        <v>1.4839965425134221E-2</v>
      </c>
      <c r="S621">
        <f t="shared" ca="1" si="292"/>
        <v>2.067101435725621</v>
      </c>
      <c r="T621">
        <f t="shared" ca="1" si="293"/>
        <v>42.032181045985091</v>
      </c>
      <c r="U621">
        <f t="shared" ca="1" si="314"/>
        <v>-1.445023886344643E-2</v>
      </c>
      <c r="V621">
        <f t="shared" ca="1" si="315"/>
        <v>0</v>
      </c>
      <c r="W621">
        <f t="shared" ca="1" si="294"/>
        <v>7.7461884722503651</v>
      </c>
      <c r="X621">
        <f t="shared" ca="1" si="295"/>
        <v>40.280180055701898</v>
      </c>
      <c r="Y621">
        <f t="shared" ca="1" si="296"/>
        <v>1.9466192870803507</v>
      </c>
      <c r="Z621">
        <f t="shared" ca="1" si="297"/>
        <v>1.2408087533592103</v>
      </c>
      <c r="AA621">
        <f t="shared" ca="1" si="298"/>
        <v>640.07268847225032</v>
      </c>
      <c r="AB621">
        <f t="shared" ca="1" si="299"/>
        <v>640.15115974454454</v>
      </c>
      <c r="AC621">
        <f t="shared" ca="1" si="300"/>
        <v>1.4252274747948734E-4</v>
      </c>
      <c r="AD621">
        <f t="shared" ca="1" si="301"/>
        <v>0.14233978814266318</v>
      </c>
      <c r="AE621">
        <f t="shared" ca="1" si="302"/>
        <v>162.33060715824695</v>
      </c>
      <c r="AF621">
        <f t="shared" ca="1" si="303"/>
        <v>-7.5804966854775557E-6</v>
      </c>
      <c r="AG621">
        <f t="shared" ca="1" si="304"/>
        <v>1</v>
      </c>
      <c r="AH621">
        <f ca="1"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+99)&gt;=IFERROR(AE621,-1E+99)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>7.7461884722503651</v>
      </c>
      <c r="AI621">
        <f t="shared" ca="1" si="305"/>
        <v>640.07268847225032</v>
      </c>
      <c r="AJ621">
        <f t="shared" ca="1" si="306"/>
        <v>640.15115974454454</v>
      </c>
      <c r="AM621">
        <v>0</v>
      </c>
      <c r="AN621">
        <v>0</v>
      </c>
      <c r="AO621">
        <f t="shared" si="307"/>
        <v>0</v>
      </c>
      <c r="AP621">
        <f t="shared" si="316"/>
        <v>0</v>
      </c>
      <c r="AQ621">
        <f t="shared" ca="1" si="308"/>
        <v>0.14233978814266318</v>
      </c>
      <c r="AR621" t="str">
        <f t="shared" ca="1" si="309"/>
        <v>Subcritical</v>
      </c>
      <c r="AS621">
        <f t="shared" ca="1" si="310"/>
        <v>1.4252274747948734E-4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190</v>
      </c>
      <c r="I622">
        <v>7.8E-2</v>
      </c>
      <c r="J622">
        <f t="shared" si="311"/>
        <v>1</v>
      </c>
      <c r="K622">
        <f t="shared" ca="1" si="312"/>
        <v>49.98</v>
      </c>
      <c r="L622">
        <f t="shared" ca="1" si="313"/>
        <v>1.301360869684927</v>
      </c>
      <c r="M622">
        <f t="shared" ca="1" si="286"/>
        <v>6.7670765223616209</v>
      </c>
      <c r="N622">
        <f t="shared" ca="1" si="287"/>
        <v>0.86727128666107323</v>
      </c>
      <c r="O622">
        <f t="shared" ca="1" si="288"/>
        <v>7.3857595425206792</v>
      </c>
      <c r="P622">
        <f t="shared" ca="1" si="289"/>
        <v>633.62736086968494</v>
      </c>
      <c r="Q622">
        <f t="shared" ca="1" si="290"/>
        <v>636.40765873002817</v>
      </c>
      <c r="R622">
        <f t="shared" ca="1" si="291"/>
        <v>1.4839965425134221E-2</v>
      </c>
      <c r="S622">
        <f t="shared" ca="1" si="292"/>
        <v>2.067101435725621</v>
      </c>
      <c r="T622">
        <f t="shared" ca="1" si="293"/>
        <v>42.032181045985091</v>
      </c>
      <c r="U622">
        <f t="shared" ca="1" si="314"/>
        <v>-1.4701404146990171E-2</v>
      </c>
      <c r="V622">
        <f t="shared" ca="1" si="315"/>
        <v>0</v>
      </c>
      <c r="W622">
        <f t="shared" ca="1" si="294"/>
        <v>7.7465329870852742</v>
      </c>
      <c r="X622">
        <f t="shared" ca="1" si="295"/>
        <v>40.281971532843428</v>
      </c>
      <c r="Y622">
        <f t="shared" ca="1" si="296"/>
        <v>1.9466410430974366</v>
      </c>
      <c r="Z622">
        <f t="shared" ca="1" si="297"/>
        <v>1.2407535703472059</v>
      </c>
      <c r="AA622">
        <f t="shared" ca="1" si="298"/>
        <v>640.07253298708531</v>
      </c>
      <c r="AB622">
        <f t="shared" ca="1" si="299"/>
        <v>640.15099727976269</v>
      </c>
      <c r="AC622">
        <f t="shared" ca="1" si="300"/>
        <v>1.4250794719169554E-4</v>
      </c>
      <c r="AD622">
        <f t="shared" ca="1" si="301"/>
        <v>0.14233029274192063</v>
      </c>
      <c r="AE622">
        <f t="shared" ca="1" si="302"/>
        <v>162.34420343994711</v>
      </c>
      <c r="AF622">
        <f t="shared" ca="1" si="303"/>
        <v>-7.484843422389531E-6</v>
      </c>
      <c r="AG622">
        <f t="shared" ca="1" si="304"/>
        <v>1</v>
      </c>
      <c r="AH622">
        <f ca="1"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+99)&gt;=IFERROR(AE622,-1E+99)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>7.7465329870852742</v>
      </c>
      <c r="AI622">
        <f t="shared" ca="1" si="305"/>
        <v>640.07253298708531</v>
      </c>
      <c r="AJ622">
        <f t="shared" ca="1" si="306"/>
        <v>640.15099727976269</v>
      </c>
      <c r="AM622">
        <v>0</v>
      </c>
      <c r="AN622">
        <v>0</v>
      </c>
      <c r="AO622">
        <f t="shared" si="307"/>
        <v>0</v>
      </c>
      <c r="AP622">
        <f t="shared" si="316"/>
        <v>0</v>
      </c>
      <c r="AQ622">
        <f t="shared" ca="1" si="308"/>
        <v>0.14233029274192063</v>
      </c>
      <c r="AR622" t="str">
        <f t="shared" ca="1" si="309"/>
        <v>Subcritical</v>
      </c>
      <c r="AS622">
        <f t="shared" ca="1" si="310"/>
        <v>1.4250794719169554E-4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190</v>
      </c>
      <c r="I623">
        <v>0.05</v>
      </c>
      <c r="J623">
        <f t="shared" si="311"/>
        <v>1</v>
      </c>
      <c r="K623">
        <f t="shared" ca="1" si="312"/>
        <v>49.98</v>
      </c>
      <c r="L623">
        <f t="shared" ca="1" si="313"/>
        <v>1.301360869684927</v>
      </c>
      <c r="M623">
        <f t="shared" ca="1" si="286"/>
        <v>6.7670765223616209</v>
      </c>
      <c r="N623">
        <f t="shared" ca="1" si="287"/>
        <v>0.86727128666107323</v>
      </c>
      <c r="O623">
        <f t="shared" ca="1" si="288"/>
        <v>7.3857595425206792</v>
      </c>
      <c r="P623">
        <f t="shared" ca="1" si="289"/>
        <v>633.62686086968495</v>
      </c>
      <c r="Q623">
        <f t="shared" ca="1" si="290"/>
        <v>636.40715873002819</v>
      </c>
      <c r="R623">
        <f t="shared" ca="1" si="291"/>
        <v>1.4839965425134221E-2</v>
      </c>
      <c r="S623">
        <f t="shared" ca="1" si="292"/>
        <v>2.067101435725621</v>
      </c>
      <c r="T623">
        <f t="shared" ca="1" si="293"/>
        <v>42.032181045985091</v>
      </c>
      <c r="U623">
        <f t="shared" ca="1" si="314"/>
        <v>-1.4571656913517472E-2</v>
      </c>
      <c r="V623">
        <f t="shared" ca="1" si="315"/>
        <v>0</v>
      </c>
      <c r="W623">
        <f t="shared" ca="1" si="294"/>
        <v>7.7468813288455749</v>
      </c>
      <c r="X623">
        <f t="shared" ca="1" si="295"/>
        <v>40.283782909996994</v>
      </c>
      <c r="Y623">
        <f t="shared" ca="1" si="296"/>
        <v>1.9466630393107809</v>
      </c>
      <c r="Z623">
        <f t="shared" ca="1" si="297"/>
        <v>1.2406977793437752</v>
      </c>
      <c r="AA623">
        <f t="shared" ca="1" si="298"/>
        <v>640.07238132884561</v>
      </c>
      <c r="AB623">
        <f t="shared" ca="1" si="299"/>
        <v>640.15083856532215</v>
      </c>
      <c r="AC623">
        <f t="shared" ca="1" si="300"/>
        <v>1.4249298480359035E-4</v>
      </c>
      <c r="AD623">
        <f t="shared" ca="1" si="301"/>
        <v>0.14232069293808974</v>
      </c>
      <c r="AE623">
        <f t="shared" ca="1" si="302"/>
        <v>162.35795140423585</v>
      </c>
      <c r="AF623">
        <f t="shared" ca="1" si="303"/>
        <v>-7.4620080567910918E-6</v>
      </c>
      <c r="AG623">
        <f t="shared" ca="1" si="304"/>
        <v>1</v>
      </c>
      <c r="AH623">
        <f ca="1"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+99)&gt;=IFERROR(AE623,-1E+99)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>7.7468813288455749</v>
      </c>
      <c r="AI623">
        <f t="shared" ca="1" si="305"/>
        <v>640.07238132884561</v>
      </c>
      <c r="AJ623">
        <f t="shared" ca="1" si="306"/>
        <v>640.15083856532215</v>
      </c>
      <c r="AM623">
        <v>0</v>
      </c>
      <c r="AN623">
        <v>0</v>
      </c>
      <c r="AO623">
        <f t="shared" si="307"/>
        <v>0</v>
      </c>
      <c r="AP623">
        <f t="shared" si="316"/>
        <v>0</v>
      </c>
      <c r="AQ623">
        <f t="shared" ca="1" si="308"/>
        <v>0.14232069293808974</v>
      </c>
      <c r="AR623" t="str">
        <f t="shared" ca="1" si="309"/>
        <v>Subcritical</v>
      </c>
      <c r="AS623">
        <f t="shared" ca="1" si="310"/>
        <v>1.4249298480359035E-4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190</v>
      </c>
      <c r="I624">
        <v>2.7E-2</v>
      </c>
      <c r="J624">
        <f t="shared" si="311"/>
        <v>1</v>
      </c>
      <c r="K624">
        <f t="shared" ca="1" si="312"/>
        <v>49.98</v>
      </c>
      <c r="L624">
        <f t="shared" ca="1" si="313"/>
        <v>1.301360869684927</v>
      </c>
      <c r="M624">
        <f t="shared" ca="1" si="286"/>
        <v>6.7670765223616209</v>
      </c>
      <c r="N624">
        <f t="shared" ca="1" si="287"/>
        <v>0.86727128666107323</v>
      </c>
      <c r="O624">
        <f t="shared" ca="1" si="288"/>
        <v>7.3857595425206792</v>
      </c>
      <c r="P624">
        <f t="shared" ca="1" si="289"/>
        <v>633.62636086968496</v>
      </c>
      <c r="Q624">
        <f t="shared" ca="1" si="290"/>
        <v>636.4066587300282</v>
      </c>
      <c r="R624">
        <f t="shared" ca="1" si="291"/>
        <v>1.4839965425134221E-2</v>
      </c>
      <c r="S624">
        <f t="shared" ca="1" si="292"/>
        <v>2.067101435725621</v>
      </c>
      <c r="T624">
        <f t="shared" ca="1" si="293"/>
        <v>42.032181045985091</v>
      </c>
      <c r="U624">
        <f t="shared" ca="1" si="314"/>
        <v>-1.4465078828834521E-2</v>
      </c>
      <c r="V624">
        <f t="shared" ca="1" si="315"/>
        <v>0</v>
      </c>
      <c r="W624">
        <f t="shared" ca="1" si="294"/>
        <v>7.7472327617991033</v>
      </c>
      <c r="X624">
        <f t="shared" ca="1" si="295"/>
        <v>40.285610361355339</v>
      </c>
      <c r="Y624">
        <f t="shared" ca="1" si="296"/>
        <v>1.9466852292182688</v>
      </c>
      <c r="Z624">
        <f t="shared" ca="1" si="297"/>
        <v>1.240641498333712</v>
      </c>
      <c r="AA624">
        <f t="shared" ca="1" si="298"/>
        <v>640.07223276179911</v>
      </c>
      <c r="AB624">
        <f t="shared" ca="1" si="299"/>
        <v>640.15068288042232</v>
      </c>
      <c r="AC624">
        <f t="shared" ca="1" si="300"/>
        <v>1.4247789198569024E-4</v>
      </c>
      <c r="AD624">
        <f t="shared" ca="1" si="301"/>
        <v>0.14231100903886001</v>
      </c>
      <c r="AE624">
        <f t="shared" ca="1" si="302"/>
        <v>162.37182203359762</v>
      </c>
      <c r="AF624">
        <f t="shared" ca="1" si="303"/>
        <v>-7.2449721528755617E-6</v>
      </c>
      <c r="AG624">
        <f t="shared" ca="1" si="304"/>
        <v>1</v>
      </c>
      <c r="AH624">
        <f ca="1"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+99)&gt;=IFERROR(AE624,-1E+99)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>7.7472327617991033</v>
      </c>
      <c r="AI624">
        <f t="shared" ca="1" si="305"/>
        <v>640.07223276179911</v>
      </c>
      <c r="AJ624">
        <f t="shared" ca="1" si="306"/>
        <v>640.15068288042232</v>
      </c>
      <c r="AM624">
        <v>0</v>
      </c>
      <c r="AN624">
        <v>0</v>
      </c>
      <c r="AO624">
        <f t="shared" si="307"/>
        <v>0</v>
      </c>
      <c r="AP624">
        <f t="shared" si="316"/>
        <v>0</v>
      </c>
      <c r="AQ624">
        <f t="shared" ca="1" si="308"/>
        <v>0.14231100903886001</v>
      </c>
      <c r="AR624" t="str">
        <f t="shared" ca="1" si="309"/>
        <v>Subcritical</v>
      </c>
      <c r="AS624">
        <f t="shared" ca="1" si="310"/>
        <v>1.4247789198569024E-4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190</v>
      </c>
      <c r="I625">
        <v>2.7E-2</v>
      </c>
      <c r="J625">
        <f t="shared" si="311"/>
        <v>1</v>
      </c>
      <c r="K625">
        <f t="shared" ca="1" si="312"/>
        <v>49.98</v>
      </c>
      <c r="L625">
        <f t="shared" ca="1" si="313"/>
        <v>1.301360869684927</v>
      </c>
      <c r="M625">
        <f t="shared" ca="1" si="286"/>
        <v>6.7670765223616209</v>
      </c>
      <c r="N625">
        <f t="shared" ca="1" si="287"/>
        <v>0.86727128666107323</v>
      </c>
      <c r="O625">
        <f t="shared" ca="1" si="288"/>
        <v>7.3857595425206792</v>
      </c>
      <c r="P625">
        <f t="shared" ca="1" si="289"/>
        <v>633.62586086968486</v>
      </c>
      <c r="Q625">
        <f t="shared" ca="1" si="290"/>
        <v>636.4061587300281</v>
      </c>
      <c r="R625">
        <f t="shared" ca="1" si="291"/>
        <v>1.4839965425134221E-2</v>
      </c>
      <c r="S625">
        <f t="shared" ca="1" si="292"/>
        <v>2.067101435725621</v>
      </c>
      <c r="T625">
        <f t="shared" ca="1" si="293"/>
        <v>42.032181045985091</v>
      </c>
      <c r="U625">
        <f t="shared" ca="1" si="314"/>
        <v>-1.4465078828720834E-2</v>
      </c>
      <c r="V625">
        <f t="shared" ca="1" si="315"/>
        <v>0</v>
      </c>
      <c r="W625">
        <f t="shared" ca="1" si="294"/>
        <v>7.7475844403680094</v>
      </c>
      <c r="X625">
        <f t="shared" ca="1" si="295"/>
        <v>40.287439089913647</v>
      </c>
      <c r="Y625">
        <f t="shared" ca="1" si="296"/>
        <v>1.9467074331253698</v>
      </c>
      <c r="Z625">
        <f t="shared" ca="1" si="297"/>
        <v>1.2405851831002328</v>
      </c>
      <c r="AA625">
        <f t="shared" ca="1" si="298"/>
        <v>640.07208444036792</v>
      </c>
      <c r="AB625">
        <f t="shared" ca="1" si="299"/>
        <v>640.15052743713284</v>
      </c>
      <c r="AC625">
        <f t="shared" ca="1" si="300"/>
        <v>1.4246279097862252E-4</v>
      </c>
      <c r="AD625">
        <f t="shared" ca="1" si="301"/>
        <v>0.1423013194708849</v>
      </c>
      <c r="AE625">
        <f t="shared" ca="1" si="302"/>
        <v>162.3857030260389</v>
      </c>
      <c r="AF625">
        <f t="shared" ca="1" si="303"/>
        <v>-6.1878704400442075E-6</v>
      </c>
      <c r="AG625">
        <f t="shared" ca="1" si="304"/>
        <v>1</v>
      </c>
      <c r="AH625">
        <f ca="1"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+99)&gt;=IFERROR(AE625,-1E+99)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>7.7475844403680094</v>
      </c>
      <c r="AI625">
        <f t="shared" ca="1" si="305"/>
        <v>640.07208444036792</v>
      </c>
      <c r="AJ625">
        <f t="shared" ca="1" si="306"/>
        <v>640.15052743713284</v>
      </c>
      <c r="AM625">
        <v>0</v>
      </c>
      <c r="AN625">
        <v>0</v>
      </c>
      <c r="AO625">
        <f t="shared" si="307"/>
        <v>0</v>
      </c>
      <c r="AP625">
        <f t="shared" si="316"/>
        <v>0</v>
      </c>
      <c r="AQ625">
        <f t="shared" ca="1" si="308"/>
        <v>0.1423013194708849</v>
      </c>
      <c r="AR625" t="str">
        <f t="shared" ca="1" si="309"/>
        <v>Subcritical</v>
      </c>
      <c r="AS625">
        <f t="shared" ca="1" si="310"/>
        <v>1.4246279097862252E-4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190</v>
      </c>
      <c r="I626">
        <v>2.3E-2</v>
      </c>
      <c r="J626">
        <f t="shared" si="311"/>
        <v>1</v>
      </c>
      <c r="K626">
        <f t="shared" ca="1" si="312"/>
        <v>49.98</v>
      </c>
      <c r="L626">
        <f t="shared" ca="1" si="313"/>
        <v>1.301360869684927</v>
      </c>
      <c r="M626">
        <f t="shared" ca="1" si="286"/>
        <v>6.7670765223616209</v>
      </c>
      <c r="N626">
        <f t="shared" ca="1" si="287"/>
        <v>0.86727128666107323</v>
      </c>
      <c r="O626">
        <f t="shared" ca="1" si="288"/>
        <v>7.3857595425206792</v>
      </c>
      <c r="P626">
        <f t="shared" ca="1" si="289"/>
        <v>633.62536086968487</v>
      </c>
      <c r="Q626">
        <f t="shared" ca="1" si="290"/>
        <v>636.40565873002811</v>
      </c>
      <c r="R626">
        <f t="shared" ca="1" si="291"/>
        <v>1.4839965425134221E-2</v>
      </c>
      <c r="S626">
        <f t="shared" ca="1" si="292"/>
        <v>2.067101435725621</v>
      </c>
      <c r="T626">
        <f t="shared" ca="1" si="293"/>
        <v>42.032181045985091</v>
      </c>
      <c r="U626">
        <f t="shared" ca="1" si="314"/>
        <v>-1.4446543509848198E-2</v>
      </c>
      <c r="V626">
        <f t="shared" ca="1" si="315"/>
        <v>0</v>
      </c>
      <c r="W626">
        <f t="shared" ca="1" si="294"/>
        <v>7.7479377535566165</v>
      </c>
      <c r="X626">
        <f t="shared" ca="1" si="295"/>
        <v>40.289276318494409</v>
      </c>
      <c r="Y626">
        <f t="shared" ca="1" si="296"/>
        <v>1.9467297387175946</v>
      </c>
      <c r="Z626">
        <f t="shared" ca="1" si="297"/>
        <v>1.2405286112587024</v>
      </c>
      <c r="AA626">
        <f t="shared" ca="1" si="298"/>
        <v>640.07193775355654</v>
      </c>
      <c r="AB626">
        <f t="shared" ca="1" si="299"/>
        <v>640.15037359633698</v>
      </c>
      <c r="AC626">
        <f t="shared" ca="1" si="300"/>
        <v>1.4244762215728294E-4</v>
      </c>
      <c r="AD626">
        <f t="shared" ca="1" si="301"/>
        <v>0.14229158597249766</v>
      </c>
      <c r="AE626">
        <f t="shared" ca="1" si="302"/>
        <v>162.3996492118757</v>
      </c>
      <c r="AF626">
        <f t="shared" ca="1" si="303"/>
        <v>-4.5068939016346121E-6</v>
      </c>
      <c r="AG626">
        <f t="shared" ca="1" si="304"/>
        <v>1</v>
      </c>
      <c r="AH626">
        <f ca="1"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+99)&gt;=IFERROR(AE626,-1E+99)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>7.7479377535566165</v>
      </c>
      <c r="AI626">
        <f t="shared" ca="1" si="305"/>
        <v>640.07193775355654</v>
      </c>
      <c r="AJ626">
        <f t="shared" ca="1" si="306"/>
        <v>640.15037359633698</v>
      </c>
      <c r="AM626">
        <v>0</v>
      </c>
      <c r="AN626">
        <v>0</v>
      </c>
      <c r="AO626">
        <f t="shared" si="307"/>
        <v>0</v>
      </c>
      <c r="AP626">
        <f t="shared" si="316"/>
        <v>0</v>
      </c>
      <c r="AQ626">
        <f t="shared" ca="1" si="308"/>
        <v>0.14229158597249766</v>
      </c>
      <c r="AR626" t="str">
        <f t="shared" ca="1" si="309"/>
        <v>Subcritical</v>
      </c>
      <c r="AS626">
        <f t="shared" ca="1" si="310"/>
        <v>1.4244762215728294E-4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190</v>
      </c>
      <c r="I627">
        <v>2.3E-2</v>
      </c>
      <c r="J627">
        <f t="shared" si="311"/>
        <v>1.0010000000000332</v>
      </c>
      <c r="K627">
        <f t="shared" ca="1" si="312"/>
        <v>49.98</v>
      </c>
      <c r="L627">
        <f t="shared" ca="1" si="313"/>
        <v>1.301360869684927</v>
      </c>
      <c r="M627">
        <f t="shared" ca="1" si="286"/>
        <v>6.7670765223616209</v>
      </c>
      <c r="N627">
        <f t="shared" ca="1" si="287"/>
        <v>0.86727128666107323</v>
      </c>
      <c r="O627">
        <f t="shared" ca="1" si="288"/>
        <v>7.3857595425206792</v>
      </c>
      <c r="P627">
        <f t="shared" ca="1" si="289"/>
        <v>633.62486086968488</v>
      </c>
      <c r="Q627">
        <f t="shared" ca="1" si="290"/>
        <v>636.40515873002812</v>
      </c>
      <c r="R627">
        <f t="shared" ca="1" si="291"/>
        <v>1.4839965425134221E-2</v>
      </c>
      <c r="S627">
        <f t="shared" ca="1" si="292"/>
        <v>2.067101435725621</v>
      </c>
      <c r="T627">
        <f t="shared" ca="1" si="293"/>
        <v>42.032181045985091</v>
      </c>
      <c r="U627">
        <f t="shared" ca="1" si="314"/>
        <v>-1.4461383475236289E-2</v>
      </c>
      <c r="V627">
        <f t="shared" ca="1" si="315"/>
        <v>0</v>
      </c>
      <c r="W627">
        <f t="shared" ca="1" si="294"/>
        <v>7.7482926539931656</v>
      </c>
      <c r="X627">
        <f t="shared" ca="1" si="295"/>
        <v>40.291121800764465</v>
      </c>
      <c r="Y627">
        <f t="shared" ca="1" si="296"/>
        <v>1.9467521429835604</v>
      </c>
      <c r="Z627">
        <f t="shared" ca="1" si="297"/>
        <v>1.2404717904640645</v>
      </c>
      <c r="AA627">
        <f t="shared" ca="1" si="298"/>
        <v>640.07179265399316</v>
      </c>
      <c r="AB627">
        <f t="shared" ca="1" si="299"/>
        <v>640.15022131163516</v>
      </c>
      <c r="AC627">
        <f t="shared" ca="1" si="300"/>
        <v>1.4243238758756562E-4</v>
      </c>
      <c r="AD627">
        <f t="shared" ca="1" si="301"/>
        <v>0.14228180986375372</v>
      </c>
      <c r="AE627">
        <f t="shared" ca="1" si="302"/>
        <v>162.4136587304566</v>
      </c>
      <c r="AF627">
        <f t="shared" ca="1" si="303"/>
        <v>-3.3602763096496346E-6</v>
      </c>
      <c r="AG627">
        <f t="shared" ca="1" si="304"/>
        <v>1</v>
      </c>
      <c r="AH627">
        <f ca="1"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+99)&gt;=IFERROR(AE627,-1E+99)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>7.7482926539931656</v>
      </c>
      <c r="AI627">
        <f t="shared" ca="1" si="305"/>
        <v>640.07179265399316</v>
      </c>
      <c r="AJ627">
        <f t="shared" ca="1" si="306"/>
        <v>640.15022131163516</v>
      </c>
      <c r="AM627">
        <v>0</v>
      </c>
      <c r="AN627">
        <v>0</v>
      </c>
      <c r="AO627">
        <f t="shared" si="307"/>
        <v>0</v>
      </c>
      <c r="AP627">
        <f t="shared" si="316"/>
        <v>0</v>
      </c>
      <c r="AQ627">
        <f t="shared" ca="1" si="308"/>
        <v>0.14228180986375372</v>
      </c>
      <c r="AR627" t="str">
        <f t="shared" ca="1" si="309"/>
        <v>Subcritical</v>
      </c>
      <c r="AS627">
        <f t="shared" ca="1" si="310"/>
        <v>1.4243238758756562E-4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190</v>
      </c>
      <c r="I628">
        <v>0</v>
      </c>
      <c r="J628">
        <f t="shared" si="311"/>
        <v>0.9989999999999668</v>
      </c>
      <c r="K628">
        <f t="shared" ca="1" si="312"/>
        <v>49.98</v>
      </c>
      <c r="L628">
        <f t="shared" ca="1" si="313"/>
        <v>1.301360869684927</v>
      </c>
      <c r="M628">
        <f t="shared" ca="1" si="286"/>
        <v>6.7670765223616209</v>
      </c>
      <c r="N628">
        <f t="shared" ca="1" si="287"/>
        <v>0.86727128666107323</v>
      </c>
      <c r="O628">
        <f t="shared" ca="1" si="288"/>
        <v>7.3857595425206792</v>
      </c>
      <c r="P628">
        <f t="shared" ca="1" si="289"/>
        <v>633.62436086968489</v>
      </c>
      <c r="Q628">
        <f t="shared" ca="1" si="290"/>
        <v>636.40465873002813</v>
      </c>
      <c r="R628">
        <f t="shared" ca="1" si="291"/>
        <v>1.4839965425134221E-2</v>
      </c>
      <c r="S628">
        <f t="shared" ca="1" si="292"/>
        <v>2.067101435725621</v>
      </c>
      <c r="T628">
        <f t="shared" ca="1" si="293"/>
        <v>42.032181045985091</v>
      </c>
      <c r="U628">
        <f t="shared" ca="1" si="314"/>
        <v>-1.4325125459777155E-2</v>
      </c>
      <c r="V628">
        <f t="shared" ca="1" si="315"/>
        <v>0</v>
      </c>
      <c r="W628">
        <f t="shared" ca="1" si="294"/>
        <v>7.7486520699775463</v>
      </c>
      <c r="X628">
        <f t="shared" ca="1" si="295"/>
        <v>40.292990763883239</v>
      </c>
      <c r="Y628">
        <f t="shared" ca="1" si="296"/>
        <v>1.9467748307423123</v>
      </c>
      <c r="Z628">
        <f t="shared" ca="1" si="297"/>
        <v>1.2404142520192307</v>
      </c>
      <c r="AA628">
        <f t="shared" ca="1" si="298"/>
        <v>640.07165206997752</v>
      </c>
      <c r="AB628">
        <f t="shared" ca="1" si="299"/>
        <v>640.15007345206789</v>
      </c>
      <c r="AC628">
        <f t="shared" ca="1" si="300"/>
        <v>1.4241696162996102E-4</v>
      </c>
      <c r="AD628">
        <f t="shared" ca="1" si="301"/>
        <v>0.14227191051030219</v>
      </c>
      <c r="AE628">
        <f t="shared" ca="1" si="302"/>
        <v>162.4278471925889</v>
      </c>
      <c r="AF628">
        <f t="shared" ca="1" si="303"/>
        <v>-3.4954351804117323E-6</v>
      </c>
      <c r="AG628">
        <f t="shared" ca="1" si="304"/>
        <v>1</v>
      </c>
      <c r="AH628">
        <f ca="1"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+99)&gt;=IFERROR(AE628,-1E+99)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>7.7486520699775463</v>
      </c>
      <c r="AI628">
        <f t="shared" ca="1" si="305"/>
        <v>640.07165206997752</v>
      </c>
      <c r="AJ628">
        <f t="shared" ca="1" si="306"/>
        <v>640.15007345206789</v>
      </c>
      <c r="AM628">
        <v>0</v>
      </c>
      <c r="AN628">
        <v>0</v>
      </c>
      <c r="AO628">
        <f t="shared" si="307"/>
        <v>0</v>
      </c>
      <c r="AP628">
        <f t="shared" si="316"/>
        <v>0</v>
      </c>
      <c r="AQ628">
        <f t="shared" ca="1" si="308"/>
        <v>0.14227191051030219</v>
      </c>
      <c r="AR628" t="str">
        <f t="shared" ca="1" si="309"/>
        <v>Subcritical</v>
      </c>
      <c r="AS628">
        <f t="shared" ca="1" si="310"/>
        <v>1.4241696162996102E-4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190</v>
      </c>
      <c r="I629">
        <v>2.7E-2</v>
      </c>
      <c r="J629">
        <f t="shared" si="311"/>
        <v>1</v>
      </c>
      <c r="K629">
        <f t="shared" ca="1" si="312"/>
        <v>49.98</v>
      </c>
      <c r="L629">
        <f t="shared" ca="1" si="313"/>
        <v>1.301360869684927</v>
      </c>
      <c r="M629">
        <f t="shared" ca="1" si="286"/>
        <v>6.7670765223616209</v>
      </c>
      <c r="N629">
        <f t="shared" ca="1" si="287"/>
        <v>0.86727128666107323</v>
      </c>
      <c r="O629">
        <f t="shared" ca="1" si="288"/>
        <v>7.3857595425206792</v>
      </c>
      <c r="P629">
        <f t="shared" ca="1" si="289"/>
        <v>633.6238608696849</v>
      </c>
      <c r="Q629">
        <f t="shared" ca="1" si="290"/>
        <v>636.40415873002814</v>
      </c>
      <c r="R629">
        <f t="shared" ca="1" si="291"/>
        <v>1.4839965425134221E-2</v>
      </c>
      <c r="S629">
        <f t="shared" ca="1" si="292"/>
        <v>2.067101435725621</v>
      </c>
      <c r="T629">
        <f t="shared" ca="1" si="293"/>
        <v>42.032181045985091</v>
      </c>
      <c r="U629">
        <f t="shared" ca="1" si="314"/>
        <v>-1.4465078828834521E-2</v>
      </c>
      <c r="V629">
        <f t="shared" ca="1" si="315"/>
        <v>0</v>
      </c>
      <c r="W629">
        <f t="shared" ca="1" si="294"/>
        <v>7.749007630991791</v>
      </c>
      <c r="X629">
        <f t="shared" ca="1" si="295"/>
        <v>40.294839681157313</v>
      </c>
      <c r="Y629">
        <f t="shared" ca="1" si="296"/>
        <v>1.946797273609493</v>
      </c>
      <c r="Z629">
        <f t="shared" ca="1" si="297"/>
        <v>1.240357335963584</v>
      </c>
      <c r="AA629">
        <f t="shared" ca="1" si="298"/>
        <v>640.07150763099173</v>
      </c>
      <c r="AB629">
        <f t="shared" ca="1" si="299"/>
        <v>640.14992181656146</v>
      </c>
      <c r="AC629">
        <f t="shared" ca="1" si="300"/>
        <v>1.4240170354922469E-4</v>
      </c>
      <c r="AD629">
        <f t="shared" ca="1" si="301"/>
        <v>0.14226211846332293</v>
      </c>
      <c r="AE629">
        <f t="shared" ca="1" si="302"/>
        <v>162.44188416196337</v>
      </c>
      <c r="AF629">
        <f t="shared" ca="1" si="303"/>
        <v>-4.3496603439052706E-6</v>
      </c>
      <c r="AG629">
        <f t="shared" ca="1" si="304"/>
        <v>1</v>
      </c>
      <c r="AH629">
        <f ca="1"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+99)&gt;=IFERROR(AE629,-1E+99)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>7.749007630991791</v>
      </c>
      <c r="AI629">
        <f t="shared" ca="1" si="305"/>
        <v>640.07150763099173</v>
      </c>
      <c r="AJ629">
        <f t="shared" ca="1" si="306"/>
        <v>640.14992181656146</v>
      </c>
      <c r="AM629">
        <v>0</v>
      </c>
      <c r="AN629">
        <v>0</v>
      </c>
      <c r="AO629">
        <f t="shared" si="307"/>
        <v>0</v>
      </c>
      <c r="AP629">
        <f t="shared" si="316"/>
        <v>0</v>
      </c>
      <c r="AQ629">
        <f t="shared" ca="1" si="308"/>
        <v>0.14226211846332293</v>
      </c>
      <c r="AR629" t="str">
        <f t="shared" ca="1" si="309"/>
        <v>Subcritical</v>
      </c>
      <c r="AS629">
        <f t="shared" ca="1" si="310"/>
        <v>1.4240170354922469E-4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190</v>
      </c>
      <c r="I630">
        <v>7.8E-2</v>
      </c>
      <c r="J630">
        <f t="shared" si="311"/>
        <v>1</v>
      </c>
      <c r="K630">
        <f t="shared" ca="1" si="312"/>
        <v>49.98</v>
      </c>
      <c r="L630">
        <f t="shared" ca="1" si="313"/>
        <v>1.301360869684927</v>
      </c>
      <c r="M630">
        <f t="shared" ca="1" si="286"/>
        <v>6.7670765223616209</v>
      </c>
      <c r="N630">
        <f t="shared" ca="1" si="287"/>
        <v>0.86727128666107323</v>
      </c>
      <c r="O630">
        <f t="shared" ca="1" si="288"/>
        <v>7.3857595425206792</v>
      </c>
      <c r="P630">
        <f t="shared" ca="1" si="289"/>
        <v>633.62336086968492</v>
      </c>
      <c r="Q630">
        <f t="shared" ca="1" si="290"/>
        <v>636.40365873002816</v>
      </c>
      <c r="R630">
        <f t="shared" ca="1" si="291"/>
        <v>1.4839965425134221E-2</v>
      </c>
      <c r="S630">
        <f t="shared" ca="1" si="292"/>
        <v>2.067101435725621</v>
      </c>
      <c r="T630">
        <f t="shared" ca="1" si="293"/>
        <v>42.032181045985091</v>
      </c>
      <c r="U630">
        <f t="shared" ca="1" si="314"/>
        <v>-1.4701404146990171E-2</v>
      </c>
      <c r="V630">
        <f t="shared" ca="1" si="315"/>
        <v>0</v>
      </c>
      <c r="W630">
        <f t="shared" ca="1" si="294"/>
        <v>7.749355573340897</v>
      </c>
      <c r="X630">
        <f t="shared" ca="1" si="295"/>
        <v>40.296648981372662</v>
      </c>
      <c r="Y630">
        <f t="shared" ca="1" si="296"/>
        <v>1.9468192340967378</v>
      </c>
      <c r="Z630">
        <f t="shared" ca="1" si="297"/>
        <v>1.240301644514002</v>
      </c>
      <c r="AA630">
        <f t="shared" ca="1" si="298"/>
        <v>640.07135557334095</v>
      </c>
      <c r="AB630">
        <f t="shared" ca="1" si="299"/>
        <v>640.14976271755017</v>
      </c>
      <c r="AC630">
        <f t="shared" ca="1" si="300"/>
        <v>1.4238677473890358E-4</v>
      </c>
      <c r="AD630">
        <f t="shared" ca="1" si="301"/>
        <v>0.14225253731952453</v>
      </c>
      <c r="AE630">
        <f t="shared" ca="1" si="302"/>
        <v>162.45562102103952</v>
      </c>
      <c r="AF630">
        <f t="shared" ca="1" si="303"/>
        <v>-4.9595192876950023E-6</v>
      </c>
      <c r="AG630">
        <f t="shared" ca="1" si="304"/>
        <v>1</v>
      </c>
      <c r="AH630">
        <f ca="1"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+99)&gt;=IFERROR(AE630,-1E+99)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>7.749355573340897</v>
      </c>
      <c r="AI630">
        <f t="shared" ca="1" si="305"/>
        <v>640.07135557334095</v>
      </c>
      <c r="AJ630">
        <f t="shared" ca="1" si="306"/>
        <v>640.14976271755017</v>
      </c>
      <c r="AM630">
        <v>0</v>
      </c>
      <c r="AN630">
        <v>0</v>
      </c>
      <c r="AO630">
        <f t="shared" si="307"/>
        <v>0</v>
      </c>
      <c r="AP630">
        <f t="shared" si="316"/>
        <v>0</v>
      </c>
      <c r="AQ630">
        <f t="shared" ca="1" si="308"/>
        <v>0.14225253731952453</v>
      </c>
      <c r="AR630" t="str">
        <f t="shared" ca="1" si="309"/>
        <v>Subcritical</v>
      </c>
      <c r="AS630">
        <f t="shared" ca="1" si="310"/>
        <v>1.4238677473890358E-4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190</v>
      </c>
      <c r="I631">
        <v>7.8E-2</v>
      </c>
      <c r="J631">
        <f t="shared" si="311"/>
        <v>1</v>
      </c>
      <c r="K631">
        <f t="shared" ca="1" si="312"/>
        <v>49.98</v>
      </c>
      <c r="L631">
        <f t="shared" ca="1" si="313"/>
        <v>1.301360869684927</v>
      </c>
      <c r="M631">
        <f t="shared" ca="1" si="286"/>
        <v>6.7670765223616209</v>
      </c>
      <c r="N631">
        <f t="shared" ca="1" si="287"/>
        <v>0.86727128666107323</v>
      </c>
      <c r="O631">
        <f t="shared" ca="1" si="288"/>
        <v>7.3857595425206792</v>
      </c>
      <c r="P631">
        <f t="shared" ca="1" si="289"/>
        <v>633.62286086968493</v>
      </c>
      <c r="Q631">
        <f t="shared" ca="1" si="290"/>
        <v>636.40315873002817</v>
      </c>
      <c r="R631">
        <f t="shared" ca="1" si="291"/>
        <v>1.4839965425134221E-2</v>
      </c>
      <c r="S631">
        <f t="shared" ca="1" si="292"/>
        <v>2.067101435725621</v>
      </c>
      <c r="T631">
        <f t="shared" ca="1" si="293"/>
        <v>42.032181045985091</v>
      </c>
      <c r="U631">
        <f t="shared" ca="1" si="314"/>
        <v>-1.4701404146990171E-2</v>
      </c>
      <c r="V631">
        <f t="shared" ca="1" si="315"/>
        <v>0</v>
      </c>
      <c r="W631">
        <f t="shared" ca="1" si="294"/>
        <v>7.7497029090855456</v>
      </c>
      <c r="X631">
        <f t="shared" ca="1" si="295"/>
        <v>40.298455127244836</v>
      </c>
      <c r="Y631">
        <f t="shared" ca="1" si="296"/>
        <v>1.9468411548252564</v>
      </c>
      <c r="Z631">
        <f t="shared" ca="1" si="297"/>
        <v>1.2402460551449204</v>
      </c>
      <c r="AA631">
        <f t="shared" ca="1" si="298"/>
        <v>640.07120290908551</v>
      </c>
      <c r="AB631">
        <f t="shared" ca="1" si="299"/>
        <v>640.14960302515601</v>
      </c>
      <c r="AC631">
        <f t="shared" ca="1" si="300"/>
        <v>1.4237187425675339E-4</v>
      </c>
      <c r="AD631">
        <f t="shared" ca="1" si="301"/>
        <v>0.14224297395214175</v>
      </c>
      <c r="AE631">
        <f t="shared" ca="1" si="302"/>
        <v>162.4693345845042</v>
      </c>
      <c r="AF631">
        <f t="shared" ca="1" si="303"/>
        <v>-5.2995821988588432E-6</v>
      </c>
      <c r="AG631">
        <f t="shared" ca="1" si="304"/>
        <v>1</v>
      </c>
      <c r="AH631">
        <f ca="1"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+99)&gt;=IFERROR(AE631,-1E+99)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>7.7497029090855456</v>
      </c>
      <c r="AI631">
        <f t="shared" ca="1" si="305"/>
        <v>640.07120290908551</v>
      </c>
      <c r="AJ631">
        <f t="shared" ca="1" si="306"/>
        <v>640.14960302515601</v>
      </c>
      <c r="AM631">
        <v>0</v>
      </c>
      <c r="AN631">
        <v>0</v>
      </c>
      <c r="AO631">
        <f t="shared" si="307"/>
        <v>0</v>
      </c>
      <c r="AP631">
        <f t="shared" si="316"/>
        <v>0</v>
      </c>
      <c r="AQ631">
        <f t="shared" ca="1" si="308"/>
        <v>0.14224297395214175</v>
      </c>
      <c r="AR631" t="str">
        <f t="shared" ca="1" si="309"/>
        <v>Subcritical</v>
      </c>
      <c r="AS631">
        <f t="shared" ca="1" si="310"/>
        <v>1.4237187425675339E-4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190</v>
      </c>
      <c r="I632">
        <v>2.7E-2</v>
      </c>
      <c r="J632">
        <f t="shared" si="311"/>
        <v>1.0010000000000332</v>
      </c>
      <c r="K632">
        <f t="shared" ca="1" si="312"/>
        <v>49.98</v>
      </c>
      <c r="L632">
        <f t="shared" ca="1" si="313"/>
        <v>1.301360869684927</v>
      </c>
      <c r="M632">
        <f t="shared" ca="1" si="286"/>
        <v>6.7670765223616209</v>
      </c>
      <c r="N632">
        <f t="shared" ca="1" si="287"/>
        <v>0.86727128666107323</v>
      </c>
      <c r="O632">
        <f t="shared" ca="1" si="288"/>
        <v>7.3857595425206792</v>
      </c>
      <c r="P632">
        <f t="shared" ca="1" si="289"/>
        <v>633.62236086968494</v>
      </c>
      <c r="Q632">
        <f t="shared" ca="1" si="290"/>
        <v>636.40265873002818</v>
      </c>
      <c r="R632">
        <f t="shared" ca="1" si="291"/>
        <v>1.4839965425134221E-2</v>
      </c>
      <c r="S632">
        <f t="shared" ca="1" si="292"/>
        <v>2.067101435725621</v>
      </c>
      <c r="T632">
        <f t="shared" ca="1" si="293"/>
        <v>42.032181045985091</v>
      </c>
      <c r="U632">
        <f t="shared" ca="1" si="314"/>
        <v>-1.4479918794222613E-2</v>
      </c>
      <c r="V632">
        <f t="shared" ca="1" si="315"/>
        <v>0</v>
      </c>
      <c r="W632">
        <f t="shared" ca="1" si="294"/>
        <v>7.7500565240075119</v>
      </c>
      <c r="X632">
        <f t="shared" ca="1" si="295"/>
        <v>40.30029392483906</v>
      </c>
      <c r="Y632">
        <f t="shared" ca="1" si="296"/>
        <v>1.9468634703279333</v>
      </c>
      <c r="Z632">
        <f t="shared" ca="1" si="297"/>
        <v>1.2401894659431965</v>
      </c>
      <c r="AA632">
        <f t="shared" ca="1" si="298"/>
        <v>640.07105652400753</v>
      </c>
      <c r="AB632">
        <f t="shared" ca="1" si="299"/>
        <v>640.14944948585446</v>
      </c>
      <c r="AC632">
        <f t="shared" ca="1" si="300"/>
        <v>1.4235670676333788E-4</v>
      </c>
      <c r="AD632">
        <f t="shared" ca="1" si="301"/>
        <v>0.14223323879778163</v>
      </c>
      <c r="AE632">
        <f t="shared" ca="1" si="302"/>
        <v>162.48329673394838</v>
      </c>
      <c r="AF632">
        <f t="shared" ca="1" si="303"/>
        <v>-5.974001282993413E-6</v>
      </c>
      <c r="AG632">
        <f t="shared" ca="1" si="304"/>
        <v>1</v>
      </c>
      <c r="AH632">
        <f ca="1"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+99)&gt;=IFERROR(AE632,-1E+99)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>7.7500565240075119</v>
      </c>
      <c r="AI632">
        <f t="shared" ca="1" si="305"/>
        <v>640.07105652400753</v>
      </c>
      <c r="AJ632">
        <f t="shared" ca="1" si="306"/>
        <v>640.14944948585446</v>
      </c>
      <c r="AM632">
        <v>0</v>
      </c>
      <c r="AN632">
        <v>0</v>
      </c>
      <c r="AO632">
        <f t="shared" si="307"/>
        <v>0</v>
      </c>
      <c r="AP632">
        <f t="shared" si="316"/>
        <v>0</v>
      </c>
      <c r="AQ632">
        <f t="shared" ca="1" si="308"/>
        <v>0.14223323879778163</v>
      </c>
      <c r="AR632" t="str">
        <f t="shared" ca="1" si="309"/>
        <v>Subcritical</v>
      </c>
      <c r="AS632">
        <f t="shared" ca="1" si="310"/>
        <v>1.4235670676333788E-4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190</v>
      </c>
      <c r="I633">
        <v>0</v>
      </c>
      <c r="J633">
        <f t="shared" si="311"/>
        <v>0.9989999999999668</v>
      </c>
      <c r="K633">
        <f t="shared" ca="1" si="312"/>
        <v>49.98</v>
      </c>
      <c r="L633">
        <f t="shared" ca="1" si="313"/>
        <v>1.301360869684927</v>
      </c>
      <c r="M633">
        <f t="shared" ca="1" si="286"/>
        <v>6.7670765223616209</v>
      </c>
      <c r="N633">
        <f t="shared" ca="1" si="287"/>
        <v>0.86727128666107323</v>
      </c>
      <c r="O633">
        <f t="shared" ca="1" si="288"/>
        <v>7.3857595425206792</v>
      </c>
      <c r="P633">
        <f t="shared" ca="1" si="289"/>
        <v>633.62186086968495</v>
      </c>
      <c r="Q633">
        <f t="shared" ca="1" si="290"/>
        <v>636.40215873002819</v>
      </c>
      <c r="R633">
        <f t="shared" ca="1" si="291"/>
        <v>1.4839965425134221E-2</v>
      </c>
      <c r="S633">
        <f t="shared" ca="1" si="292"/>
        <v>2.067101435725621</v>
      </c>
      <c r="T633">
        <f t="shared" ca="1" si="293"/>
        <v>42.032181045985091</v>
      </c>
      <c r="U633">
        <f t="shared" ca="1" si="314"/>
        <v>-1.4325125459777155E-2</v>
      </c>
      <c r="V633">
        <f t="shared" ca="1" si="315"/>
        <v>0</v>
      </c>
      <c r="W633">
        <f t="shared" ca="1" si="294"/>
        <v>7.7504133266359903</v>
      </c>
      <c r="X633">
        <f t="shared" ca="1" si="295"/>
        <v>40.302149298507153</v>
      </c>
      <c r="Y633">
        <f t="shared" ca="1" si="296"/>
        <v>1.9468859854510678</v>
      </c>
      <c r="Z633">
        <f t="shared" ca="1" si="297"/>
        <v>1.2401323718447772</v>
      </c>
      <c r="AA633">
        <f t="shared" ca="1" si="298"/>
        <v>640.07091332663606</v>
      </c>
      <c r="AB633">
        <f t="shared" ca="1" si="299"/>
        <v>640.1492990707593</v>
      </c>
      <c r="AC633">
        <f t="shared" ca="1" si="300"/>
        <v>1.4234140495504298E-4</v>
      </c>
      <c r="AD633">
        <f t="shared" ca="1" si="301"/>
        <v>0.14222341701010971</v>
      </c>
      <c r="AE633">
        <f t="shared" ca="1" si="302"/>
        <v>162.49738543266784</v>
      </c>
      <c r="AF633">
        <f t="shared" ca="1" si="303"/>
        <v>-7.0145830477486015E-6</v>
      </c>
      <c r="AG633">
        <f t="shared" ca="1" si="304"/>
        <v>1</v>
      </c>
      <c r="AH633">
        <f ca="1"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+99)&gt;=IFERROR(AE633,-1E+99)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>7.7504133266359903</v>
      </c>
      <c r="AI633">
        <f t="shared" ca="1" si="305"/>
        <v>640.07091332663606</v>
      </c>
      <c r="AJ633">
        <f t="shared" ca="1" si="306"/>
        <v>640.1492990707593</v>
      </c>
      <c r="AM633">
        <v>0</v>
      </c>
      <c r="AN633">
        <v>0</v>
      </c>
      <c r="AO633">
        <f t="shared" si="307"/>
        <v>0</v>
      </c>
      <c r="AP633">
        <f t="shared" si="316"/>
        <v>0</v>
      </c>
      <c r="AQ633">
        <f t="shared" ca="1" si="308"/>
        <v>0.14222341701010971</v>
      </c>
      <c r="AR633" t="str">
        <f t="shared" ca="1" si="309"/>
        <v>Subcritical</v>
      </c>
      <c r="AS633">
        <f t="shared" ca="1" si="310"/>
        <v>1.4234140495504298E-4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190</v>
      </c>
      <c r="I634">
        <v>2.7E-2</v>
      </c>
      <c r="J634">
        <f t="shared" si="311"/>
        <v>1</v>
      </c>
      <c r="K634">
        <f t="shared" ca="1" si="312"/>
        <v>49.98</v>
      </c>
      <c r="L634">
        <f t="shared" ca="1" si="313"/>
        <v>1.301360869684927</v>
      </c>
      <c r="M634">
        <f t="shared" ca="1" si="286"/>
        <v>6.7670765223616209</v>
      </c>
      <c r="N634">
        <f t="shared" ca="1" si="287"/>
        <v>0.86727128666107323</v>
      </c>
      <c r="O634">
        <f t="shared" ca="1" si="288"/>
        <v>7.3857595425206792</v>
      </c>
      <c r="P634">
        <f t="shared" ca="1" si="289"/>
        <v>633.62136086968496</v>
      </c>
      <c r="Q634">
        <f t="shared" ca="1" si="290"/>
        <v>636.4016587300282</v>
      </c>
      <c r="R634">
        <f t="shared" ca="1" si="291"/>
        <v>1.4839965425134221E-2</v>
      </c>
      <c r="S634">
        <f t="shared" ca="1" si="292"/>
        <v>2.067101435725621</v>
      </c>
      <c r="T634">
        <f t="shared" ca="1" si="293"/>
        <v>42.032181045985091</v>
      </c>
      <c r="U634">
        <f t="shared" ca="1" si="314"/>
        <v>-1.4465078828834521E-2</v>
      </c>
      <c r="V634">
        <f t="shared" ca="1" si="315"/>
        <v>0</v>
      </c>
      <c r="W634">
        <f t="shared" ca="1" si="294"/>
        <v>7.7507653576771816</v>
      </c>
      <c r="X634">
        <f t="shared" ca="1" si="295"/>
        <v>40.303979859921348</v>
      </c>
      <c r="Y634">
        <f t="shared" ca="1" si="296"/>
        <v>1.9469081979540679</v>
      </c>
      <c r="Z634">
        <f t="shared" ca="1" si="297"/>
        <v>1.2400760464278757</v>
      </c>
      <c r="AA634">
        <f t="shared" ca="1" si="298"/>
        <v>640.07076535767726</v>
      </c>
      <c r="AB634">
        <f t="shared" ca="1" si="299"/>
        <v>640.14914398157759</v>
      </c>
      <c r="AC634">
        <f t="shared" ca="1" si="300"/>
        <v>1.4232631015697019E-4</v>
      </c>
      <c r="AD634">
        <f t="shared" ca="1" si="301"/>
        <v>0.14221372767878052</v>
      </c>
      <c r="AE634">
        <f t="shared" ca="1" si="302"/>
        <v>162.51128639565192</v>
      </c>
      <c r="AF634">
        <f t="shared" ca="1" si="303"/>
        <v>-7.8435959949274547E-6</v>
      </c>
      <c r="AG634">
        <f t="shared" ca="1" si="304"/>
        <v>1</v>
      </c>
      <c r="AH634">
        <f ca="1"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+99)&gt;=IFERROR(AE634,-1E+99)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>7.7507653576771816</v>
      </c>
      <c r="AI634">
        <f t="shared" ca="1" si="305"/>
        <v>640.07076535767726</v>
      </c>
      <c r="AJ634">
        <f t="shared" ca="1" si="306"/>
        <v>640.14914398157759</v>
      </c>
      <c r="AM634">
        <v>0</v>
      </c>
      <c r="AN634">
        <v>0</v>
      </c>
      <c r="AO634">
        <f t="shared" si="307"/>
        <v>0</v>
      </c>
      <c r="AP634">
        <f t="shared" si="316"/>
        <v>0</v>
      </c>
      <c r="AQ634">
        <f t="shared" ca="1" si="308"/>
        <v>0.14221372767878052</v>
      </c>
      <c r="AR634" t="str">
        <f t="shared" ca="1" si="309"/>
        <v>Subcritical</v>
      </c>
      <c r="AS634">
        <f t="shared" ca="1" si="310"/>
        <v>1.4232631015697019E-4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190</v>
      </c>
      <c r="I635">
        <v>7.8E-2</v>
      </c>
      <c r="J635">
        <f t="shared" si="311"/>
        <v>1</v>
      </c>
      <c r="K635">
        <f t="shared" ca="1" si="312"/>
        <v>49.98</v>
      </c>
      <c r="L635">
        <f t="shared" ca="1" si="313"/>
        <v>1.301360869684927</v>
      </c>
      <c r="M635">
        <f t="shared" ca="1" si="286"/>
        <v>6.7670765223616209</v>
      </c>
      <c r="N635">
        <f t="shared" ca="1" si="287"/>
        <v>0.86727128666107323</v>
      </c>
      <c r="O635">
        <f t="shared" ca="1" si="288"/>
        <v>7.3857595425206792</v>
      </c>
      <c r="P635">
        <f t="shared" ca="1" si="289"/>
        <v>633.62086086968486</v>
      </c>
      <c r="Q635">
        <f t="shared" ca="1" si="290"/>
        <v>636.4011587300281</v>
      </c>
      <c r="R635">
        <f t="shared" ca="1" si="291"/>
        <v>1.4839965425134221E-2</v>
      </c>
      <c r="S635">
        <f t="shared" ca="1" si="292"/>
        <v>2.067101435725621</v>
      </c>
      <c r="T635">
        <f t="shared" ca="1" si="293"/>
        <v>42.032181045985091</v>
      </c>
      <c r="U635">
        <f t="shared" ca="1" si="314"/>
        <v>-1.4701404146876484E-2</v>
      </c>
      <c r="V635">
        <f t="shared" ca="1" si="315"/>
        <v>0</v>
      </c>
      <c r="W635">
        <f t="shared" ca="1" si="294"/>
        <v>7.7511098039446598</v>
      </c>
      <c r="X635">
        <f t="shared" ca="1" si="295"/>
        <v>40.305770980512229</v>
      </c>
      <c r="Y635">
        <f t="shared" ca="1" si="296"/>
        <v>1.9469299304096011</v>
      </c>
      <c r="Z635">
        <f t="shared" ca="1" si="297"/>
        <v>1.2400209395365553</v>
      </c>
      <c r="AA635">
        <f t="shared" ca="1" si="298"/>
        <v>640.07060980394465</v>
      </c>
      <c r="AB635">
        <f t="shared" ca="1" si="299"/>
        <v>640.14898146197163</v>
      </c>
      <c r="AC635">
        <f t="shared" ca="1" si="300"/>
        <v>1.4231154287180293E-4</v>
      </c>
      <c r="AD635">
        <f t="shared" ca="1" si="301"/>
        <v>0.14220424817622246</v>
      </c>
      <c r="AE635">
        <f t="shared" ca="1" si="302"/>
        <v>162.52488850089429</v>
      </c>
      <c r="AF635">
        <f t="shared" ca="1" si="303"/>
        <v>-7.9192535622496507E-6</v>
      </c>
      <c r="AG635">
        <f t="shared" ca="1" si="304"/>
        <v>1</v>
      </c>
      <c r="AH635">
        <f ca="1"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+99)&gt;=IFERROR(AE635,-1E+99)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>7.7511098039446598</v>
      </c>
      <c r="AI635">
        <f t="shared" ca="1" si="305"/>
        <v>640.07060980394465</v>
      </c>
      <c r="AJ635">
        <f t="shared" ca="1" si="306"/>
        <v>640.14898146197163</v>
      </c>
      <c r="AM635">
        <v>0</v>
      </c>
      <c r="AN635">
        <v>0</v>
      </c>
      <c r="AO635">
        <f t="shared" si="307"/>
        <v>0</v>
      </c>
      <c r="AP635">
        <f t="shared" si="316"/>
        <v>0</v>
      </c>
      <c r="AQ635">
        <f t="shared" ca="1" si="308"/>
        <v>0.14220424817622246</v>
      </c>
      <c r="AR635" t="str">
        <f t="shared" ca="1" si="309"/>
        <v>Subcritical</v>
      </c>
      <c r="AS635">
        <f t="shared" ca="1" si="310"/>
        <v>1.4231154287180293E-4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190</v>
      </c>
      <c r="I636">
        <v>7.8E-2</v>
      </c>
      <c r="J636">
        <f t="shared" si="311"/>
        <v>1</v>
      </c>
      <c r="K636">
        <f t="shared" ca="1" si="312"/>
        <v>49.98</v>
      </c>
      <c r="L636">
        <f t="shared" ca="1" si="313"/>
        <v>1.301360869684927</v>
      </c>
      <c r="M636">
        <f t="shared" ca="1" si="286"/>
        <v>6.7670765223616209</v>
      </c>
      <c r="N636">
        <f t="shared" ca="1" si="287"/>
        <v>0.86727128666107323</v>
      </c>
      <c r="O636">
        <f t="shared" ca="1" si="288"/>
        <v>7.3857595425206792</v>
      </c>
      <c r="P636">
        <f t="shared" ca="1" si="289"/>
        <v>633.62036086968487</v>
      </c>
      <c r="Q636">
        <f t="shared" ca="1" si="290"/>
        <v>636.40065873002811</v>
      </c>
      <c r="R636">
        <f t="shared" ca="1" si="291"/>
        <v>1.4839965425134221E-2</v>
      </c>
      <c r="S636">
        <f t="shared" ca="1" si="292"/>
        <v>2.067101435725621</v>
      </c>
      <c r="T636">
        <f t="shared" ca="1" si="293"/>
        <v>42.032181045985091</v>
      </c>
      <c r="U636">
        <f t="shared" ca="1" si="314"/>
        <v>-1.4701404146990171E-2</v>
      </c>
      <c r="V636">
        <f t="shared" ca="1" si="315"/>
        <v>0</v>
      </c>
      <c r="W636">
        <f t="shared" ca="1" si="294"/>
        <v>7.7514541918727939</v>
      </c>
      <c r="X636">
        <f t="shared" ca="1" si="295"/>
        <v>40.307561797738529</v>
      </c>
      <c r="Y636">
        <f t="shared" ca="1" si="296"/>
        <v>1.9469516577383439</v>
      </c>
      <c r="Z636">
        <f t="shared" ca="1" si="297"/>
        <v>1.2399658468750185</v>
      </c>
      <c r="AA636">
        <f t="shared" ca="1" si="298"/>
        <v>640.07045419187273</v>
      </c>
      <c r="AB636">
        <f t="shared" ca="1" si="299"/>
        <v>640.14881888613456</v>
      </c>
      <c r="AC636">
        <f t="shared" ca="1" si="300"/>
        <v>1.4229678034600627E-4</v>
      </c>
      <c r="AD636">
        <f t="shared" ca="1" si="301"/>
        <v>0.14219477133202768</v>
      </c>
      <c r="AE636">
        <f t="shared" ca="1" si="302"/>
        <v>162.53848894406264</v>
      </c>
      <c r="AF636">
        <f t="shared" ca="1" si="303"/>
        <v>-7.6025406769986148E-6</v>
      </c>
      <c r="AG636">
        <f t="shared" ca="1" si="304"/>
        <v>1</v>
      </c>
      <c r="AH636">
        <f ca="1"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+99)&gt;=IFERROR(AE636,-1E+99)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>7.7514541918727939</v>
      </c>
      <c r="AI636">
        <f t="shared" ca="1" si="305"/>
        <v>640.07045419187273</v>
      </c>
      <c r="AJ636">
        <f t="shared" ca="1" si="306"/>
        <v>640.14881888613456</v>
      </c>
      <c r="AM636">
        <v>0</v>
      </c>
      <c r="AN636">
        <v>0</v>
      </c>
      <c r="AO636">
        <f t="shared" si="307"/>
        <v>0</v>
      </c>
      <c r="AP636">
        <f t="shared" si="316"/>
        <v>0</v>
      </c>
      <c r="AQ636">
        <f t="shared" ca="1" si="308"/>
        <v>0.14219477133202768</v>
      </c>
      <c r="AR636" t="str">
        <f t="shared" ca="1" si="309"/>
        <v>Subcritical</v>
      </c>
      <c r="AS636">
        <f t="shared" ca="1" si="310"/>
        <v>1.4229678034600627E-4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190</v>
      </c>
      <c r="I637">
        <v>2.7E-2</v>
      </c>
      <c r="J637">
        <f t="shared" si="311"/>
        <v>1.0010000000000332</v>
      </c>
      <c r="K637">
        <f t="shared" ca="1" si="312"/>
        <v>49.98</v>
      </c>
      <c r="L637">
        <f t="shared" ca="1" si="313"/>
        <v>1.301360869684927</v>
      </c>
      <c r="M637">
        <f t="shared" ca="1" si="286"/>
        <v>6.7670765223616209</v>
      </c>
      <c r="N637">
        <f t="shared" ca="1" si="287"/>
        <v>0.86727128666107323</v>
      </c>
      <c r="O637">
        <f t="shared" ca="1" si="288"/>
        <v>7.3857595425206792</v>
      </c>
      <c r="P637">
        <f t="shared" ca="1" si="289"/>
        <v>633.61986086968489</v>
      </c>
      <c r="Q637">
        <f t="shared" ca="1" si="290"/>
        <v>636.40015873002812</v>
      </c>
      <c r="R637">
        <f t="shared" ca="1" si="291"/>
        <v>1.4839965425134221E-2</v>
      </c>
      <c r="S637">
        <f t="shared" ca="1" si="292"/>
        <v>2.067101435725621</v>
      </c>
      <c r="T637">
        <f t="shared" ca="1" si="293"/>
        <v>42.032181045985091</v>
      </c>
      <c r="U637">
        <f t="shared" ca="1" si="314"/>
        <v>-1.4479918794222613E-2</v>
      </c>
      <c r="V637">
        <f t="shared" ca="1" si="315"/>
        <v>0</v>
      </c>
      <c r="W637">
        <f t="shared" ca="1" si="294"/>
        <v>7.7518055317502714</v>
      </c>
      <c r="X637">
        <f t="shared" ca="1" si="295"/>
        <v>40.30938876510141</v>
      </c>
      <c r="Y637">
        <f t="shared" ca="1" si="296"/>
        <v>1.9469738221737027</v>
      </c>
      <c r="Z637">
        <f t="shared" ca="1" si="297"/>
        <v>1.2399096471358826</v>
      </c>
      <c r="AA637">
        <f t="shared" ca="1" si="298"/>
        <v>640.07030553175025</v>
      </c>
      <c r="AB637">
        <f t="shared" ca="1" si="299"/>
        <v>640.14866312262996</v>
      </c>
      <c r="AC637">
        <f t="shared" ca="1" si="300"/>
        <v>1.4228172214447759E-4</v>
      </c>
      <c r="AD637">
        <f t="shared" ca="1" si="301"/>
        <v>0.14218510426918957</v>
      </c>
      <c r="AE637">
        <f t="shared" ca="1" si="302"/>
        <v>162.55236459232964</v>
      </c>
      <c r="AF637">
        <f t="shared" ca="1" si="303"/>
        <v>-7.2997867164303898E-6</v>
      </c>
      <c r="AG637">
        <f t="shared" ca="1" si="304"/>
        <v>1</v>
      </c>
      <c r="AH637">
        <f ca="1"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+99)&gt;=IFERROR(AE637,-1E+99)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>7.7518055317502714</v>
      </c>
      <c r="AI637">
        <f t="shared" ca="1" si="305"/>
        <v>640.07030553175025</v>
      </c>
      <c r="AJ637">
        <f t="shared" ca="1" si="306"/>
        <v>640.14866312262996</v>
      </c>
      <c r="AM637">
        <v>0</v>
      </c>
      <c r="AN637">
        <v>0</v>
      </c>
      <c r="AO637">
        <f t="shared" si="307"/>
        <v>0</v>
      </c>
      <c r="AP637">
        <f t="shared" si="316"/>
        <v>0</v>
      </c>
      <c r="AQ637">
        <f t="shared" ca="1" si="308"/>
        <v>0.14218510426918957</v>
      </c>
      <c r="AR637" t="str">
        <f t="shared" ca="1" si="309"/>
        <v>Subcritical</v>
      </c>
      <c r="AS637">
        <f t="shared" ca="1" si="310"/>
        <v>1.4228172214447759E-4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190</v>
      </c>
      <c r="I638">
        <v>0</v>
      </c>
      <c r="J638">
        <f t="shared" si="311"/>
        <v>0.9989999999999668</v>
      </c>
      <c r="K638">
        <f t="shared" ca="1" si="312"/>
        <v>49.98</v>
      </c>
      <c r="L638">
        <f t="shared" ca="1" si="313"/>
        <v>1.301360869684927</v>
      </c>
      <c r="M638">
        <f t="shared" ca="1" si="286"/>
        <v>6.7670765223616209</v>
      </c>
      <c r="N638">
        <f t="shared" ca="1" si="287"/>
        <v>0.86727128666107323</v>
      </c>
      <c r="O638">
        <f t="shared" ca="1" si="288"/>
        <v>7.3857595425206792</v>
      </c>
      <c r="P638">
        <f t="shared" ca="1" si="289"/>
        <v>633.6193608696849</v>
      </c>
      <c r="Q638">
        <f t="shared" ca="1" si="290"/>
        <v>636.39965873002814</v>
      </c>
      <c r="R638">
        <f t="shared" ca="1" si="291"/>
        <v>1.4839965425134221E-2</v>
      </c>
      <c r="S638">
        <f t="shared" ca="1" si="292"/>
        <v>2.067101435725621</v>
      </c>
      <c r="T638">
        <f t="shared" ca="1" si="293"/>
        <v>42.032181045985091</v>
      </c>
      <c r="U638">
        <f t="shared" ca="1" si="314"/>
        <v>-1.4325125459777155E-2</v>
      </c>
      <c r="V638">
        <f t="shared" ca="1" si="315"/>
        <v>0</v>
      </c>
      <c r="W638">
        <f t="shared" ca="1" si="294"/>
        <v>7.752161062655575</v>
      </c>
      <c r="X638">
        <f t="shared" ca="1" si="295"/>
        <v>40.311237525808991</v>
      </c>
      <c r="Y638">
        <f t="shared" ca="1" si="296"/>
        <v>1.946996249470456</v>
      </c>
      <c r="Z638">
        <f t="shared" ca="1" si="297"/>
        <v>1.2398527821925747</v>
      </c>
      <c r="AA638">
        <f t="shared" ca="1" si="298"/>
        <v>640.07016106265553</v>
      </c>
      <c r="AB638">
        <f t="shared" ca="1" si="299"/>
        <v>640.14851146640228</v>
      </c>
      <c r="AC638">
        <f t="shared" ca="1" si="300"/>
        <v>1.4226648670953796E-4</v>
      </c>
      <c r="AD638">
        <f t="shared" ca="1" si="301"/>
        <v>0.14217532300584282</v>
      </c>
      <c r="AE638">
        <f t="shared" ca="1" si="302"/>
        <v>162.56640643887258</v>
      </c>
      <c r="AF638">
        <f t="shared" ca="1" si="303"/>
        <v>-6.9404501346070901E-6</v>
      </c>
      <c r="AG638">
        <f t="shared" ca="1" si="304"/>
        <v>1</v>
      </c>
      <c r="AH638">
        <f ca="1"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+99)&gt;=IFERROR(AE638,-1E+99)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>7.752161062655575</v>
      </c>
      <c r="AI638">
        <f t="shared" ca="1" si="305"/>
        <v>640.07016106265553</v>
      </c>
      <c r="AJ638">
        <f t="shared" ca="1" si="306"/>
        <v>640.14851146640228</v>
      </c>
      <c r="AM638">
        <v>0</v>
      </c>
      <c r="AN638">
        <v>0</v>
      </c>
      <c r="AO638">
        <f t="shared" si="307"/>
        <v>0</v>
      </c>
      <c r="AP638">
        <f t="shared" si="316"/>
        <v>0</v>
      </c>
      <c r="AQ638">
        <f t="shared" ca="1" si="308"/>
        <v>0.14217532300584282</v>
      </c>
      <c r="AR638" t="str">
        <f t="shared" ca="1" si="309"/>
        <v>Subcritical</v>
      </c>
      <c r="AS638">
        <f t="shared" ca="1" si="310"/>
        <v>1.4226648670953796E-4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190</v>
      </c>
      <c r="I639">
        <v>2.3E-2</v>
      </c>
      <c r="J639">
        <f t="shared" si="311"/>
        <v>1</v>
      </c>
      <c r="K639">
        <f t="shared" ca="1" si="312"/>
        <v>49.98</v>
      </c>
      <c r="L639">
        <f t="shared" ca="1" si="313"/>
        <v>1.301360869684927</v>
      </c>
      <c r="M639">
        <f t="shared" ca="1" si="286"/>
        <v>6.7670765223616209</v>
      </c>
      <c r="N639">
        <f t="shared" ca="1" si="287"/>
        <v>0.86727128666107323</v>
      </c>
      <c r="O639">
        <f t="shared" ca="1" si="288"/>
        <v>7.3857595425206792</v>
      </c>
      <c r="P639">
        <f t="shared" ca="1" si="289"/>
        <v>633.61886086968491</v>
      </c>
      <c r="Q639">
        <f t="shared" ca="1" si="290"/>
        <v>636.39915873002815</v>
      </c>
      <c r="R639">
        <f t="shared" ca="1" si="291"/>
        <v>1.4839965425134221E-2</v>
      </c>
      <c r="S639">
        <f t="shared" ca="1" si="292"/>
        <v>2.067101435725621</v>
      </c>
      <c r="T639">
        <f t="shared" ca="1" si="293"/>
        <v>42.032181045985091</v>
      </c>
      <c r="U639">
        <f t="shared" ca="1" si="314"/>
        <v>-1.4446543509848198E-2</v>
      </c>
      <c r="V639">
        <f t="shared" ca="1" si="315"/>
        <v>0</v>
      </c>
      <c r="W639">
        <f t="shared" ca="1" si="294"/>
        <v>7.7525137870505958</v>
      </c>
      <c r="X639">
        <f t="shared" ca="1" si="295"/>
        <v>40.313071692663101</v>
      </c>
      <c r="Y639">
        <f t="shared" ca="1" si="296"/>
        <v>1.9470184982071002</v>
      </c>
      <c r="Z639">
        <f t="shared" ca="1" si="297"/>
        <v>1.2397963712870894</v>
      </c>
      <c r="AA639">
        <f t="shared" ca="1" si="298"/>
        <v>640.07001378705058</v>
      </c>
      <c r="AB639">
        <f t="shared" ca="1" si="299"/>
        <v>640.14835706137558</v>
      </c>
      <c r="AC639">
        <f t="shared" ca="1" si="300"/>
        <v>1.4225137391757974E-4</v>
      </c>
      <c r="AD639">
        <f t="shared" ca="1" si="301"/>
        <v>0.14216562006256206</v>
      </c>
      <c r="AE639">
        <f t="shared" ca="1" si="302"/>
        <v>162.58033811686883</v>
      </c>
      <c r="AF639">
        <f t="shared" ca="1" si="303"/>
        <v>-6.4260143517458346E-6</v>
      </c>
      <c r="AG639">
        <f t="shared" ca="1" si="304"/>
        <v>1</v>
      </c>
      <c r="AH639">
        <f ca="1"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+99)&gt;=IFERROR(AE639,-1E+99)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>7.7525137870505958</v>
      </c>
      <c r="AI639">
        <f t="shared" ca="1" si="305"/>
        <v>640.07001378705058</v>
      </c>
      <c r="AJ639">
        <f t="shared" ca="1" si="306"/>
        <v>640.14835706137558</v>
      </c>
      <c r="AM639">
        <v>0</v>
      </c>
      <c r="AN639">
        <v>0</v>
      </c>
      <c r="AO639">
        <f t="shared" si="307"/>
        <v>0</v>
      </c>
      <c r="AP639">
        <f t="shared" si="316"/>
        <v>0</v>
      </c>
      <c r="AQ639">
        <f t="shared" ca="1" si="308"/>
        <v>0.14216562006256206</v>
      </c>
      <c r="AR639" t="str">
        <f t="shared" ca="1" si="309"/>
        <v>Subcritical</v>
      </c>
      <c r="AS639">
        <f t="shared" ca="1" si="310"/>
        <v>1.4225137391757974E-4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190</v>
      </c>
      <c r="I640">
        <v>2.3E-2</v>
      </c>
      <c r="J640">
        <f t="shared" si="311"/>
        <v>1.0010000000000332</v>
      </c>
      <c r="K640">
        <f t="shared" ca="1" si="312"/>
        <v>49.98</v>
      </c>
      <c r="L640">
        <f t="shared" ca="1" si="313"/>
        <v>1.301360869684927</v>
      </c>
      <c r="M640">
        <f t="shared" ca="1" si="286"/>
        <v>6.7670765223616209</v>
      </c>
      <c r="N640">
        <f t="shared" ca="1" si="287"/>
        <v>0.86727128666107323</v>
      </c>
      <c r="O640">
        <f t="shared" ca="1" si="288"/>
        <v>7.3857595425206792</v>
      </c>
      <c r="P640">
        <f t="shared" ca="1" si="289"/>
        <v>633.61836086968492</v>
      </c>
      <c r="Q640">
        <f t="shared" ca="1" si="290"/>
        <v>636.39865873002816</v>
      </c>
      <c r="R640">
        <f t="shared" ca="1" si="291"/>
        <v>1.4839965425134221E-2</v>
      </c>
      <c r="S640">
        <f t="shared" ca="1" si="292"/>
        <v>2.067101435725621</v>
      </c>
      <c r="T640">
        <f t="shared" ca="1" si="293"/>
        <v>42.032181045985091</v>
      </c>
      <c r="U640">
        <f t="shared" ca="1" si="314"/>
        <v>-1.4461383475236289E-2</v>
      </c>
      <c r="V640">
        <f t="shared" ca="1" si="315"/>
        <v>0</v>
      </c>
      <c r="W640">
        <f t="shared" ca="1" si="294"/>
        <v>7.752866907810148</v>
      </c>
      <c r="X640">
        <f t="shared" ca="1" si="295"/>
        <v>40.314907920612768</v>
      </c>
      <c r="Y640">
        <f t="shared" ca="1" si="296"/>
        <v>1.9470407704265673</v>
      </c>
      <c r="Z640">
        <f t="shared" ca="1" si="297"/>
        <v>1.2397399021329658</v>
      </c>
      <c r="AA640">
        <f t="shared" ca="1" si="298"/>
        <v>640.06986690781014</v>
      </c>
      <c r="AB640">
        <f t="shared" ca="1" si="299"/>
        <v>640.14820304567661</v>
      </c>
      <c r="AC640">
        <f t="shared" ca="1" si="300"/>
        <v>1.4223624651374308E-4</v>
      </c>
      <c r="AD640">
        <f t="shared" ca="1" si="301"/>
        <v>0.14215590732132141</v>
      </c>
      <c r="AE640">
        <f t="shared" ca="1" si="302"/>
        <v>162.59428612445444</v>
      </c>
      <c r="AF640">
        <f t="shared" ca="1" si="303"/>
        <v>-6.0379416026989929E-6</v>
      </c>
      <c r="AG640">
        <f t="shared" ca="1" si="304"/>
        <v>1</v>
      </c>
      <c r="AH640">
        <f ca="1"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+99)&gt;=IFERROR(AE640,-1E+99)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>7.752866907810148</v>
      </c>
      <c r="AI640">
        <f t="shared" ca="1" si="305"/>
        <v>640.06986690781014</v>
      </c>
      <c r="AJ640">
        <f t="shared" ca="1" si="306"/>
        <v>640.14820304567661</v>
      </c>
      <c r="AM640">
        <v>0</v>
      </c>
      <c r="AN640">
        <v>0</v>
      </c>
      <c r="AO640">
        <f t="shared" si="307"/>
        <v>0</v>
      </c>
      <c r="AP640">
        <f t="shared" si="316"/>
        <v>0</v>
      </c>
      <c r="AQ640">
        <f t="shared" ca="1" si="308"/>
        <v>0.14215590732132141</v>
      </c>
      <c r="AR640" t="str">
        <f t="shared" ca="1" si="309"/>
        <v>Subcritical</v>
      </c>
      <c r="AS640">
        <f t="shared" ca="1" si="310"/>
        <v>1.4223624651374308E-4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190</v>
      </c>
      <c r="I641">
        <v>2.7E-2</v>
      </c>
      <c r="J641">
        <f t="shared" si="311"/>
        <v>0.9989999999999668</v>
      </c>
      <c r="K641">
        <f t="shared" ca="1" si="312"/>
        <v>49.98</v>
      </c>
      <c r="L641">
        <f t="shared" ca="1" si="313"/>
        <v>1.301360869684927</v>
      </c>
      <c r="M641">
        <f t="shared" ca="1" si="286"/>
        <v>6.7670765223616209</v>
      </c>
      <c r="N641">
        <f t="shared" ca="1" si="287"/>
        <v>0.86727128666107323</v>
      </c>
      <c r="O641">
        <f t="shared" ca="1" si="288"/>
        <v>7.3857595425206792</v>
      </c>
      <c r="P641">
        <f t="shared" ca="1" si="289"/>
        <v>633.61786086968493</v>
      </c>
      <c r="Q641">
        <f t="shared" ca="1" si="290"/>
        <v>636.39815873002817</v>
      </c>
      <c r="R641">
        <f t="shared" ca="1" si="291"/>
        <v>1.4839965425134221E-2</v>
      </c>
      <c r="S641">
        <f t="shared" ca="1" si="292"/>
        <v>2.067101435725621</v>
      </c>
      <c r="T641">
        <f t="shared" ca="1" si="293"/>
        <v>42.032181045985091</v>
      </c>
      <c r="U641">
        <f t="shared" ca="1" si="314"/>
        <v>-1.445023886344643E-2</v>
      </c>
      <c r="V641">
        <f t="shared" ca="1" si="315"/>
        <v>0</v>
      </c>
      <c r="W641">
        <f t="shared" ca="1" si="294"/>
        <v>7.7532201970218715</v>
      </c>
      <c r="X641">
        <f t="shared" ca="1" si="295"/>
        <v>40.316745024513736</v>
      </c>
      <c r="Y641">
        <f t="shared" ca="1" si="296"/>
        <v>1.94706305175036</v>
      </c>
      <c r="Z641">
        <f t="shared" ca="1" si="297"/>
        <v>1.2396834111883468</v>
      </c>
      <c r="AA641">
        <f t="shared" ca="1" si="298"/>
        <v>640.06972019702187</v>
      </c>
      <c r="AB641">
        <f t="shared" ca="1" si="299"/>
        <v>640.14804919600124</v>
      </c>
      <c r="AC641">
        <f t="shared" ca="1" si="300"/>
        <v>1.4222111426680714E-4</v>
      </c>
      <c r="AD641">
        <f t="shared" ca="1" si="301"/>
        <v>0.14214619105342682</v>
      </c>
      <c r="AE641">
        <f t="shared" ca="1" si="302"/>
        <v>162.60824146087515</v>
      </c>
      <c r="AF641">
        <f t="shared" ca="1" si="303"/>
        <v>-5.930589964009414E-6</v>
      </c>
      <c r="AG641">
        <f t="shared" ca="1" si="304"/>
        <v>1</v>
      </c>
      <c r="AH641">
        <f ca="1"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+99)&gt;=IFERROR(AE641,-1E+99)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>7.7532201970218715</v>
      </c>
      <c r="AI641">
        <f t="shared" ca="1" si="305"/>
        <v>640.06972019702187</v>
      </c>
      <c r="AJ641">
        <f t="shared" ca="1" si="306"/>
        <v>640.14804919600124</v>
      </c>
      <c r="AM641">
        <v>0</v>
      </c>
      <c r="AN641">
        <v>0</v>
      </c>
      <c r="AO641">
        <f t="shared" si="307"/>
        <v>0</v>
      </c>
      <c r="AP641">
        <f t="shared" si="316"/>
        <v>0</v>
      </c>
      <c r="AQ641">
        <f t="shared" ca="1" si="308"/>
        <v>0.14214619105342682</v>
      </c>
      <c r="AR641" t="str">
        <f t="shared" ca="1" si="309"/>
        <v>Subcritical</v>
      </c>
      <c r="AS641">
        <f t="shared" ca="1" si="310"/>
        <v>1.4222111426680714E-4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190</v>
      </c>
      <c r="I642">
        <v>2.7E-2</v>
      </c>
      <c r="J642">
        <f t="shared" si="311"/>
        <v>1.0010000000000332</v>
      </c>
      <c r="K642">
        <f t="shared" ca="1" si="312"/>
        <v>49.98</v>
      </c>
      <c r="L642">
        <f t="shared" ca="1" si="313"/>
        <v>1.301360869684927</v>
      </c>
      <c r="M642">
        <f t="shared" ca="1" si="286"/>
        <v>6.7670765223616209</v>
      </c>
      <c r="N642">
        <f t="shared" ca="1" si="287"/>
        <v>0.86727128666107323</v>
      </c>
      <c r="O642">
        <f t="shared" ca="1" si="288"/>
        <v>7.3857595425206792</v>
      </c>
      <c r="P642">
        <f t="shared" ca="1" si="289"/>
        <v>633.61736086968494</v>
      </c>
      <c r="Q642">
        <f t="shared" ca="1" si="290"/>
        <v>636.39765873002818</v>
      </c>
      <c r="R642">
        <f t="shared" ca="1" si="291"/>
        <v>1.4839965425134221E-2</v>
      </c>
      <c r="S642">
        <f t="shared" ca="1" si="292"/>
        <v>2.067101435725621</v>
      </c>
      <c r="T642">
        <f t="shared" ca="1" si="293"/>
        <v>42.032181045985091</v>
      </c>
      <c r="U642">
        <f t="shared" ca="1" si="314"/>
        <v>-1.4479918794222613E-2</v>
      </c>
      <c r="V642">
        <f t="shared" ca="1" si="315"/>
        <v>0</v>
      </c>
      <c r="W642">
        <f t="shared" ca="1" si="294"/>
        <v>7.753573324135786</v>
      </c>
      <c r="X642">
        <f t="shared" ca="1" si="295"/>
        <v>40.318581285506092</v>
      </c>
      <c r="Y642">
        <f t="shared" ca="1" si="296"/>
        <v>1.9470853213313912</v>
      </c>
      <c r="Z642">
        <f t="shared" ca="1" si="297"/>
        <v>1.2396269513076106</v>
      </c>
      <c r="AA642">
        <f t="shared" ca="1" si="298"/>
        <v>640.06957332413583</v>
      </c>
      <c r="AB642">
        <f t="shared" ca="1" si="299"/>
        <v>640.14789518847874</v>
      </c>
      <c r="AC642">
        <f t="shared" ca="1" si="300"/>
        <v>1.4220599133461651E-4</v>
      </c>
      <c r="AD642">
        <f t="shared" ca="1" si="301"/>
        <v>0.14213648034961854</v>
      </c>
      <c r="AE642">
        <f t="shared" ca="1" si="302"/>
        <v>162.62219106903544</v>
      </c>
      <c r="AF642">
        <f t="shared" ca="1" si="303"/>
        <v>-5.6683443290239666E-6</v>
      </c>
      <c r="AG642">
        <f t="shared" ca="1" si="304"/>
        <v>1</v>
      </c>
      <c r="AH642">
        <f ca="1"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+99)&gt;=IFERROR(AE642,-1E+99)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>7.753573324135786</v>
      </c>
      <c r="AI642">
        <f t="shared" ca="1" si="305"/>
        <v>640.06957332413583</v>
      </c>
      <c r="AJ642">
        <f t="shared" ca="1" si="306"/>
        <v>640.14789518847874</v>
      </c>
      <c r="AM642">
        <v>0</v>
      </c>
      <c r="AN642">
        <v>0</v>
      </c>
      <c r="AO642">
        <f t="shared" si="307"/>
        <v>0</v>
      </c>
      <c r="AP642">
        <f t="shared" si="316"/>
        <v>0</v>
      </c>
      <c r="AQ642">
        <f t="shared" ca="1" si="308"/>
        <v>0.14213648034961854</v>
      </c>
      <c r="AR642" t="str">
        <f t="shared" ca="1" si="309"/>
        <v>Subcritical</v>
      </c>
      <c r="AS642">
        <f t="shared" ca="1" si="310"/>
        <v>1.4220599133461651E-4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190</v>
      </c>
      <c r="I643">
        <v>0.05</v>
      </c>
      <c r="J643">
        <f t="shared" si="311"/>
        <v>0.9989999999999668</v>
      </c>
      <c r="K643">
        <f t="shared" ca="1" si="312"/>
        <v>49.98</v>
      </c>
      <c r="L643">
        <f t="shared" ca="1" si="313"/>
        <v>1.301360869684927</v>
      </c>
      <c r="M643">
        <f t="shared" ca="1" si="286"/>
        <v>6.7670765223616209</v>
      </c>
      <c r="N643">
        <f t="shared" ca="1" si="287"/>
        <v>0.86727128666107323</v>
      </c>
      <c r="O643">
        <f t="shared" ca="1" si="288"/>
        <v>7.3857595425206792</v>
      </c>
      <c r="P643">
        <f t="shared" ca="1" si="289"/>
        <v>633.61686086968496</v>
      </c>
      <c r="Q643">
        <f t="shared" ca="1" si="290"/>
        <v>636.3971587300282</v>
      </c>
      <c r="R643">
        <f t="shared" ca="1" si="291"/>
        <v>1.4839965425134221E-2</v>
      </c>
      <c r="S643">
        <f t="shared" ca="1" si="292"/>
        <v>2.067101435725621</v>
      </c>
      <c r="T643">
        <f t="shared" ca="1" si="293"/>
        <v>42.032181045985091</v>
      </c>
      <c r="U643">
        <f t="shared" ca="1" si="314"/>
        <v>-1.4556816948129381E-2</v>
      </c>
      <c r="V643">
        <f t="shared" ca="1" si="315"/>
        <v>0</v>
      </c>
      <c r="W643">
        <f t="shared" ca="1" si="294"/>
        <v>7.7539239846243309</v>
      </c>
      <c r="X643">
        <f t="shared" ca="1" si="295"/>
        <v>40.320404720046518</v>
      </c>
      <c r="Y643">
        <f t="shared" ca="1" si="296"/>
        <v>1.9471074338541927</v>
      </c>
      <c r="Z643">
        <f t="shared" ca="1" si="297"/>
        <v>1.2395708908931391</v>
      </c>
      <c r="AA643">
        <f t="shared" ca="1" si="298"/>
        <v>640.06942398462434</v>
      </c>
      <c r="AB643">
        <f t="shared" ca="1" si="299"/>
        <v>640.14773876513141</v>
      </c>
      <c r="AC643">
        <f t="shared" ca="1" si="300"/>
        <v>1.4219097638338204E-4</v>
      </c>
      <c r="AD643">
        <f t="shared" ca="1" si="301"/>
        <v>0.1421268385700056</v>
      </c>
      <c r="AE643">
        <f t="shared" ca="1" si="302"/>
        <v>162.63604390548142</v>
      </c>
      <c r="AF643">
        <f t="shared" ca="1" si="303"/>
        <v>-4.7284205493269837E-6</v>
      </c>
      <c r="AG643">
        <f t="shared" ca="1" si="304"/>
        <v>1</v>
      </c>
      <c r="AH643">
        <f ca="1"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+99)&gt;=IFERROR(AE643,-1E+99)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>7.7539239846243309</v>
      </c>
      <c r="AI643">
        <f t="shared" ca="1" si="305"/>
        <v>640.06942398462434</v>
      </c>
      <c r="AJ643">
        <f t="shared" ca="1" si="306"/>
        <v>640.14773876513141</v>
      </c>
      <c r="AM643">
        <v>0</v>
      </c>
      <c r="AN643">
        <v>0</v>
      </c>
      <c r="AO643">
        <f t="shared" si="307"/>
        <v>0</v>
      </c>
      <c r="AP643">
        <f t="shared" si="316"/>
        <v>0</v>
      </c>
      <c r="AQ643">
        <f t="shared" ca="1" si="308"/>
        <v>0.1421268385700056</v>
      </c>
      <c r="AR643" t="str">
        <f t="shared" ca="1" si="309"/>
        <v>Subcritical</v>
      </c>
      <c r="AS643">
        <f t="shared" ca="1" si="310"/>
        <v>1.4219097638338204E-4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190</v>
      </c>
      <c r="I644">
        <v>7.8E-2</v>
      </c>
      <c r="J644">
        <f t="shared" si="311"/>
        <v>1</v>
      </c>
      <c r="K644">
        <f t="shared" ca="1" si="312"/>
        <v>49.98</v>
      </c>
      <c r="L644">
        <f t="shared" ca="1" si="313"/>
        <v>1.301360869684927</v>
      </c>
      <c r="M644">
        <f t="shared" ca="1" si="286"/>
        <v>6.7670765223616209</v>
      </c>
      <c r="N644">
        <f t="shared" ca="1" si="287"/>
        <v>0.86727128666107323</v>
      </c>
      <c r="O644">
        <f t="shared" ca="1" si="288"/>
        <v>7.3857595425206792</v>
      </c>
      <c r="P644">
        <f t="shared" ca="1" si="289"/>
        <v>633.61636086968497</v>
      </c>
      <c r="Q644">
        <f t="shared" ca="1" si="290"/>
        <v>636.39665873002821</v>
      </c>
      <c r="R644">
        <f t="shared" ca="1" si="291"/>
        <v>1.4839965425134221E-2</v>
      </c>
      <c r="S644">
        <f t="shared" ca="1" si="292"/>
        <v>2.067101435725621</v>
      </c>
      <c r="T644">
        <f t="shared" ca="1" si="293"/>
        <v>42.032181045985091</v>
      </c>
      <c r="U644">
        <f t="shared" ca="1" si="314"/>
        <v>-1.4701404146990171E-2</v>
      </c>
      <c r="V644">
        <f t="shared" ca="1" si="315"/>
        <v>0</v>
      </c>
      <c r="W644">
        <f t="shared" ca="1" si="294"/>
        <v>7.7542717757422359</v>
      </c>
      <c r="X644">
        <f t="shared" ca="1" si="295"/>
        <v>40.322213233859628</v>
      </c>
      <c r="Y644">
        <f t="shared" ca="1" si="296"/>
        <v>1.9471293639561229</v>
      </c>
      <c r="Z644">
        <f t="shared" ca="1" si="297"/>
        <v>1.2395152942158063</v>
      </c>
      <c r="AA644">
        <f t="shared" ca="1" si="298"/>
        <v>640.06927177574232</v>
      </c>
      <c r="AB644">
        <f t="shared" ca="1" si="299"/>
        <v>640.14757953132823</v>
      </c>
      <c r="AC644">
        <f t="shared" ca="1" si="300"/>
        <v>1.4217608660446561E-4</v>
      </c>
      <c r="AD644">
        <f t="shared" ca="1" si="301"/>
        <v>0.14211727676344826</v>
      </c>
      <c r="AE644">
        <f t="shared" ca="1" si="302"/>
        <v>162.64978404458626</v>
      </c>
      <c r="AF644">
        <f t="shared" ca="1" si="303"/>
        <v>-3.3840216246971977E-6</v>
      </c>
      <c r="AG644">
        <f t="shared" ca="1" si="304"/>
        <v>1</v>
      </c>
      <c r="AH644">
        <f ca="1"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+99)&gt;=IFERROR(AE644,-1E+99)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>7.7542717757422359</v>
      </c>
      <c r="AI644">
        <f t="shared" ca="1" si="305"/>
        <v>640.06927177574232</v>
      </c>
      <c r="AJ644">
        <f t="shared" ca="1" si="306"/>
        <v>640.14757953132823</v>
      </c>
      <c r="AM644">
        <v>0</v>
      </c>
      <c r="AN644">
        <v>0</v>
      </c>
      <c r="AO644">
        <f t="shared" si="307"/>
        <v>0</v>
      </c>
      <c r="AP644">
        <f t="shared" si="316"/>
        <v>0</v>
      </c>
      <c r="AQ644">
        <f t="shared" ca="1" si="308"/>
        <v>0.14211727676344826</v>
      </c>
      <c r="AR644" t="str">
        <f t="shared" ca="1" si="309"/>
        <v>Subcritical</v>
      </c>
      <c r="AS644">
        <f t="shared" ca="1" si="310"/>
        <v>1.4217608660446561E-4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190</v>
      </c>
      <c r="I645">
        <v>2.7E-2</v>
      </c>
      <c r="J645">
        <f t="shared" si="311"/>
        <v>1.0010000000000332</v>
      </c>
      <c r="K645">
        <f t="shared" ca="1" si="312"/>
        <v>49.98</v>
      </c>
      <c r="L645">
        <f t="shared" ca="1" si="313"/>
        <v>1.301360869684927</v>
      </c>
      <c r="M645">
        <f t="shared" ca="1" si="286"/>
        <v>6.7670765223616209</v>
      </c>
      <c r="N645">
        <f t="shared" ca="1" si="287"/>
        <v>0.86727128666107323</v>
      </c>
      <c r="O645">
        <f t="shared" ca="1" si="288"/>
        <v>7.3857595425206792</v>
      </c>
      <c r="P645">
        <f t="shared" ca="1" si="289"/>
        <v>633.61586086968487</v>
      </c>
      <c r="Q645">
        <f t="shared" ca="1" si="290"/>
        <v>636.39615873002811</v>
      </c>
      <c r="R645">
        <f t="shared" ca="1" si="291"/>
        <v>1.4839965425134221E-2</v>
      </c>
      <c r="S645">
        <f t="shared" ca="1" si="292"/>
        <v>2.067101435725621</v>
      </c>
      <c r="T645">
        <f t="shared" ca="1" si="293"/>
        <v>42.032181045985091</v>
      </c>
      <c r="U645">
        <f t="shared" ca="1" si="314"/>
        <v>-1.4479918794108926E-2</v>
      </c>
      <c r="V645">
        <f t="shared" ca="1" si="315"/>
        <v>0</v>
      </c>
      <c r="W645">
        <f t="shared" ca="1" si="294"/>
        <v>7.7546275629816792</v>
      </c>
      <c r="X645">
        <f t="shared" ca="1" si="295"/>
        <v>40.324063327504732</v>
      </c>
      <c r="Y645">
        <f t="shared" ca="1" si="296"/>
        <v>1.9471517967321832</v>
      </c>
      <c r="Z645">
        <f t="shared" ca="1" si="297"/>
        <v>1.2394584244665896</v>
      </c>
      <c r="AA645">
        <f t="shared" ca="1" si="298"/>
        <v>640.06912756298163</v>
      </c>
      <c r="AB645">
        <f t="shared" ca="1" si="299"/>
        <v>640.14742813311318</v>
      </c>
      <c r="AC645">
        <f t="shared" ca="1" si="300"/>
        <v>1.4216085687074562E-4</v>
      </c>
      <c r="AD645">
        <f t="shared" ca="1" si="301"/>
        <v>0.14210749622920787</v>
      </c>
      <c r="AE645">
        <f t="shared" ca="1" si="302"/>
        <v>162.66384076257296</v>
      </c>
      <c r="AF645">
        <f t="shared" ca="1" si="303"/>
        <v>-2.4387481971643865E-6</v>
      </c>
      <c r="AG645">
        <f t="shared" ca="1" si="304"/>
        <v>1</v>
      </c>
      <c r="AH645">
        <f ca="1"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+99)&gt;=IFERROR(AE645,-1E+99)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>7.7546275629816792</v>
      </c>
      <c r="AI645">
        <f t="shared" ca="1" si="305"/>
        <v>640.06912756298163</v>
      </c>
      <c r="AJ645">
        <f t="shared" ca="1" si="306"/>
        <v>640.14742813311318</v>
      </c>
      <c r="AM645">
        <v>0</v>
      </c>
      <c r="AN645">
        <v>0</v>
      </c>
      <c r="AO645">
        <f t="shared" si="307"/>
        <v>0</v>
      </c>
      <c r="AP645">
        <f t="shared" si="316"/>
        <v>0</v>
      </c>
      <c r="AQ645">
        <f t="shared" ca="1" si="308"/>
        <v>0.14210749622920787</v>
      </c>
      <c r="AR645" t="str">
        <f t="shared" ca="1" si="309"/>
        <v>Subcritical</v>
      </c>
      <c r="AS645">
        <f t="shared" ca="1" si="310"/>
        <v>1.4216085687074562E-4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190</v>
      </c>
      <c r="I646">
        <v>2.7E-2</v>
      </c>
      <c r="J646">
        <f t="shared" si="311"/>
        <v>0.9989999999999668</v>
      </c>
      <c r="K646">
        <f t="shared" ca="1" si="312"/>
        <v>49.98</v>
      </c>
      <c r="L646">
        <f t="shared" ca="1" si="313"/>
        <v>1.301360869684927</v>
      </c>
      <c r="M646">
        <f t="shared" ca="1" si="286"/>
        <v>6.7670765223616209</v>
      </c>
      <c r="N646">
        <f t="shared" ca="1" si="287"/>
        <v>0.86727128666107323</v>
      </c>
      <c r="O646">
        <f t="shared" ca="1" si="288"/>
        <v>7.3857595425206792</v>
      </c>
      <c r="P646">
        <f t="shared" ca="1" si="289"/>
        <v>633.61536086968488</v>
      </c>
      <c r="Q646">
        <f t="shared" ca="1" si="290"/>
        <v>636.39565873002812</v>
      </c>
      <c r="R646">
        <f t="shared" ca="1" si="291"/>
        <v>1.4839965425134221E-2</v>
      </c>
      <c r="S646">
        <f t="shared" ca="1" si="292"/>
        <v>2.067101435725621</v>
      </c>
      <c r="T646">
        <f t="shared" ca="1" si="293"/>
        <v>42.032181045985091</v>
      </c>
      <c r="U646">
        <f t="shared" ca="1" si="314"/>
        <v>-1.445023886344643E-2</v>
      </c>
      <c r="V646">
        <f t="shared" ca="1" si="315"/>
        <v>0</v>
      </c>
      <c r="W646">
        <f t="shared" ca="1" si="294"/>
        <v>7.7549846151690369</v>
      </c>
      <c r="X646">
        <f t="shared" ca="1" si="295"/>
        <v>40.325919998878994</v>
      </c>
      <c r="Y646">
        <f t="shared" ca="1" si="296"/>
        <v>1.9471743077148311</v>
      </c>
      <c r="Z646">
        <f t="shared" ca="1" si="297"/>
        <v>1.2394013577716112</v>
      </c>
      <c r="AA646">
        <f t="shared" ca="1" si="298"/>
        <v>640.06898461516903</v>
      </c>
      <c r="AB646">
        <f t="shared" ca="1" si="299"/>
        <v>640.14727797529372</v>
      </c>
      <c r="AC646">
        <f t="shared" ca="1" si="300"/>
        <v>1.4214557540787726E-4</v>
      </c>
      <c r="AD646">
        <f t="shared" ca="1" si="301"/>
        <v>0.14209768204951967</v>
      </c>
      <c r="AE646">
        <f t="shared" ca="1" si="302"/>
        <v>162.67794814558408</v>
      </c>
      <c r="AF646">
        <f t="shared" ca="1" si="303"/>
        <v>-2.1805425376442145E-6</v>
      </c>
      <c r="AG646">
        <f t="shared" ca="1" si="304"/>
        <v>1</v>
      </c>
      <c r="AH646">
        <f ca="1"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+99)&gt;=IFERROR(AE646,-1E+99)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>7.7549846151690369</v>
      </c>
      <c r="AI646">
        <f t="shared" ca="1" si="305"/>
        <v>640.06898461516903</v>
      </c>
      <c r="AJ646">
        <f t="shared" ca="1" si="306"/>
        <v>640.14727797529372</v>
      </c>
      <c r="AM646">
        <v>0</v>
      </c>
      <c r="AN646">
        <v>0</v>
      </c>
      <c r="AO646">
        <f t="shared" si="307"/>
        <v>0</v>
      </c>
      <c r="AP646">
        <f t="shared" si="316"/>
        <v>0</v>
      </c>
      <c r="AQ646">
        <f t="shared" ca="1" si="308"/>
        <v>0.14209768204951967</v>
      </c>
      <c r="AR646" t="str">
        <f t="shared" ca="1" si="309"/>
        <v>Subcritical</v>
      </c>
      <c r="AS646">
        <f t="shared" ca="1" si="310"/>
        <v>1.4214557540787726E-4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190</v>
      </c>
      <c r="I647">
        <v>2.7E-2</v>
      </c>
      <c r="J647">
        <f t="shared" si="311"/>
        <v>1.0010000000000332</v>
      </c>
      <c r="K647">
        <f t="shared" ca="1" si="312"/>
        <v>49.98</v>
      </c>
      <c r="L647">
        <f t="shared" ca="1" si="313"/>
        <v>1.301360869684927</v>
      </c>
      <c r="M647">
        <f t="shared" ca="1" si="286"/>
        <v>6.7670765223616209</v>
      </c>
      <c r="N647">
        <f t="shared" ca="1" si="287"/>
        <v>0.86727128666107323</v>
      </c>
      <c r="O647">
        <f t="shared" ca="1" si="288"/>
        <v>7.3857595425206792</v>
      </c>
      <c r="P647">
        <f t="shared" ca="1" si="289"/>
        <v>633.61486086968489</v>
      </c>
      <c r="Q647">
        <f t="shared" ca="1" si="290"/>
        <v>636.39515873002813</v>
      </c>
      <c r="R647">
        <f t="shared" ca="1" si="291"/>
        <v>1.4839965425134221E-2</v>
      </c>
      <c r="S647">
        <f t="shared" ca="1" si="292"/>
        <v>2.067101435725621</v>
      </c>
      <c r="T647">
        <f t="shared" ca="1" si="293"/>
        <v>42.032181045985091</v>
      </c>
      <c r="U647">
        <f t="shared" ca="1" si="314"/>
        <v>-1.4479918794222613E-2</v>
      </c>
      <c r="V647">
        <f t="shared" ca="1" si="315"/>
        <v>0</v>
      </c>
      <c r="W647">
        <f t="shared" ca="1" si="294"/>
        <v>7.7553416543152673</v>
      </c>
      <c r="X647">
        <f t="shared" ca="1" si="295"/>
        <v>40.327776602439393</v>
      </c>
      <c r="Y647">
        <f t="shared" ca="1" si="296"/>
        <v>1.9471968163230056</v>
      </c>
      <c r="Z647">
        <f t="shared" ca="1" si="297"/>
        <v>1.2393442984153198</v>
      </c>
      <c r="AA647">
        <f t="shared" ca="1" si="298"/>
        <v>640.06884165431529</v>
      </c>
      <c r="AB647">
        <f t="shared" ca="1" si="299"/>
        <v>640.14712780569221</v>
      </c>
      <c r="AC647">
        <f t="shared" ca="1" si="300"/>
        <v>1.4213029692468411E-4</v>
      </c>
      <c r="AD647">
        <f t="shared" ca="1" si="301"/>
        <v>0.14208786935781414</v>
      </c>
      <c r="AE647">
        <f t="shared" ca="1" si="302"/>
        <v>162.69205570299329</v>
      </c>
      <c r="AF647">
        <f t="shared" ca="1" si="303"/>
        <v>-2.3533136754849693E-6</v>
      </c>
      <c r="AG647">
        <f t="shared" ca="1" si="304"/>
        <v>1</v>
      </c>
      <c r="AH647">
        <f ca="1"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+99)&gt;=IFERROR(AE647,-1E+99)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>7.7553416543152673</v>
      </c>
      <c r="AI647">
        <f t="shared" ca="1" si="305"/>
        <v>640.06884165431529</v>
      </c>
      <c r="AJ647">
        <f t="shared" ca="1" si="306"/>
        <v>640.14712780569221</v>
      </c>
      <c r="AM647">
        <v>0</v>
      </c>
      <c r="AN647">
        <v>0</v>
      </c>
      <c r="AO647">
        <f t="shared" si="307"/>
        <v>0</v>
      </c>
      <c r="AP647">
        <f t="shared" si="316"/>
        <v>0</v>
      </c>
      <c r="AQ647">
        <f t="shared" ca="1" si="308"/>
        <v>0.14208786935781414</v>
      </c>
      <c r="AR647" t="str">
        <f t="shared" ca="1" si="309"/>
        <v>Subcritical</v>
      </c>
      <c r="AS647">
        <f t="shared" ca="1" si="310"/>
        <v>1.4213029692468411E-4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190</v>
      </c>
      <c r="I648">
        <v>0.05</v>
      </c>
      <c r="J648">
        <f t="shared" si="311"/>
        <v>0.9989999999999668</v>
      </c>
      <c r="K648">
        <f t="shared" ca="1" si="312"/>
        <v>49.98</v>
      </c>
      <c r="L648">
        <f t="shared" ca="1" si="313"/>
        <v>1.301360869684927</v>
      </c>
      <c r="M648">
        <f t="shared" ca="1" si="286"/>
        <v>6.7670765223616209</v>
      </c>
      <c r="N648">
        <f t="shared" ca="1" si="287"/>
        <v>0.86727128666107323</v>
      </c>
      <c r="O648">
        <f t="shared" ca="1" si="288"/>
        <v>7.3857595425206792</v>
      </c>
      <c r="P648">
        <f t="shared" ca="1" si="289"/>
        <v>633.6143608696849</v>
      </c>
      <c r="Q648">
        <f t="shared" ca="1" si="290"/>
        <v>636.39465873002814</v>
      </c>
      <c r="R648">
        <f t="shared" ca="1" si="291"/>
        <v>1.4839965425134221E-2</v>
      </c>
      <c r="S648">
        <f t="shared" ca="1" si="292"/>
        <v>2.067101435725621</v>
      </c>
      <c r="T648">
        <f t="shared" ca="1" si="293"/>
        <v>42.032181045985091</v>
      </c>
      <c r="U648">
        <f t="shared" ca="1" si="314"/>
        <v>-1.4556816948129381E-2</v>
      </c>
      <c r="V648">
        <f t="shared" ca="1" si="315"/>
        <v>0</v>
      </c>
      <c r="W648">
        <f t="shared" ca="1" si="294"/>
        <v>7.7556957733584291</v>
      </c>
      <c r="X648">
        <f t="shared" ca="1" si="295"/>
        <v>40.32961802146383</v>
      </c>
      <c r="Y648">
        <f t="shared" ca="1" si="296"/>
        <v>1.9472191393077511</v>
      </c>
      <c r="Z648">
        <f t="shared" ca="1" si="297"/>
        <v>1.2392877109175726</v>
      </c>
      <c r="AA648">
        <f t="shared" ca="1" si="298"/>
        <v>640.0686957733584</v>
      </c>
      <c r="AB648">
        <f t="shared" ca="1" si="299"/>
        <v>640.14697477592881</v>
      </c>
      <c r="AC648">
        <f t="shared" ca="1" si="300"/>
        <v>1.4211514579042685E-4</v>
      </c>
      <c r="AD648">
        <f t="shared" ca="1" si="301"/>
        <v>0.14207813803631955</v>
      </c>
      <c r="AE648">
        <f t="shared" ca="1" si="302"/>
        <v>162.7060485606446</v>
      </c>
      <c r="AF648">
        <f t="shared" ca="1" si="303"/>
        <v>-2.7825697088701418E-6</v>
      </c>
      <c r="AG648">
        <f t="shared" ca="1" si="304"/>
        <v>1</v>
      </c>
      <c r="AH648">
        <f ca="1"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+99)&gt;=IFERROR(AE648,-1E+99)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>7.7556957733584291</v>
      </c>
      <c r="AI648">
        <f t="shared" ca="1" si="305"/>
        <v>640.0686957733584</v>
      </c>
      <c r="AJ648">
        <f t="shared" ca="1" si="306"/>
        <v>640.14697477592881</v>
      </c>
      <c r="AM648">
        <v>0</v>
      </c>
      <c r="AN648">
        <v>0</v>
      </c>
      <c r="AO648">
        <f t="shared" si="307"/>
        <v>0</v>
      </c>
      <c r="AP648">
        <f t="shared" si="316"/>
        <v>0</v>
      </c>
      <c r="AQ648">
        <f t="shared" ca="1" si="308"/>
        <v>0.14207813803631955</v>
      </c>
      <c r="AR648" t="str">
        <f t="shared" ca="1" si="309"/>
        <v>Subcritical</v>
      </c>
      <c r="AS648">
        <f t="shared" ca="1" si="310"/>
        <v>1.4211514579042685E-4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190</v>
      </c>
      <c r="I649">
        <v>7.8E-2</v>
      </c>
      <c r="J649">
        <f t="shared" si="311"/>
        <v>1</v>
      </c>
      <c r="K649">
        <f t="shared" ca="1" si="312"/>
        <v>49.98</v>
      </c>
      <c r="L649">
        <f t="shared" ca="1" si="313"/>
        <v>1.301360869684927</v>
      </c>
      <c r="M649">
        <f t="shared" ca="1" si="286"/>
        <v>6.7670765223616209</v>
      </c>
      <c r="N649">
        <f t="shared" ca="1" si="287"/>
        <v>0.86727128666107323</v>
      </c>
      <c r="O649">
        <f t="shared" ca="1" si="288"/>
        <v>7.3857595425206792</v>
      </c>
      <c r="P649">
        <f t="shared" ca="1" si="289"/>
        <v>633.61386086968491</v>
      </c>
      <c r="Q649">
        <f t="shared" ca="1" si="290"/>
        <v>636.39415873002815</v>
      </c>
      <c r="R649">
        <f t="shared" ca="1" si="291"/>
        <v>1.4839965425134221E-2</v>
      </c>
      <c r="S649">
        <f t="shared" ca="1" si="292"/>
        <v>2.067101435725621</v>
      </c>
      <c r="T649">
        <f t="shared" ca="1" si="293"/>
        <v>42.032181045985091</v>
      </c>
      <c r="U649">
        <f t="shared" ca="1" si="314"/>
        <v>-1.4701404146990171E-2</v>
      </c>
      <c r="V649">
        <f t="shared" ca="1" si="315"/>
        <v>0</v>
      </c>
      <c r="W649">
        <f t="shared" ca="1" si="294"/>
        <v>7.7560456154634272</v>
      </c>
      <c r="X649">
        <f t="shared" ca="1" si="295"/>
        <v>40.331437200409823</v>
      </c>
      <c r="Y649">
        <f t="shared" ca="1" si="296"/>
        <v>1.9472411911834271</v>
      </c>
      <c r="Z649">
        <f t="shared" ca="1" si="297"/>
        <v>1.2392318119397969</v>
      </c>
      <c r="AA649">
        <f t="shared" ca="1" si="298"/>
        <v>640.06854561546345</v>
      </c>
      <c r="AB649">
        <f t="shared" ca="1" si="299"/>
        <v>640.14681755652987</v>
      </c>
      <c r="AC649">
        <f t="shared" ca="1" si="300"/>
        <v>1.4210017998488042E-4</v>
      </c>
      <c r="AD649">
        <f t="shared" ca="1" si="301"/>
        <v>0.14206852533736491</v>
      </c>
      <c r="AE649">
        <f t="shared" ca="1" si="302"/>
        <v>162.71987308313936</v>
      </c>
      <c r="AF649">
        <f t="shared" ca="1" si="303"/>
        <v>-3.5042282888753107E-6</v>
      </c>
      <c r="AG649">
        <f t="shared" ca="1" si="304"/>
        <v>1</v>
      </c>
      <c r="AH649">
        <f ca="1"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+99)&gt;=IFERROR(AE649,-1E+99)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>7.7560456154634272</v>
      </c>
      <c r="AI649">
        <f t="shared" ca="1" si="305"/>
        <v>640.06854561546345</v>
      </c>
      <c r="AJ649">
        <f t="shared" ca="1" si="306"/>
        <v>640.14681755652987</v>
      </c>
      <c r="AM649">
        <v>0</v>
      </c>
      <c r="AN649">
        <v>0</v>
      </c>
      <c r="AO649">
        <f t="shared" si="307"/>
        <v>0</v>
      </c>
      <c r="AP649">
        <f t="shared" si="316"/>
        <v>0</v>
      </c>
      <c r="AQ649">
        <f t="shared" ca="1" si="308"/>
        <v>0.14206852533736491</v>
      </c>
      <c r="AR649" t="str">
        <f t="shared" ca="1" si="309"/>
        <v>Subcritical</v>
      </c>
      <c r="AS649">
        <f t="shared" ca="1" si="310"/>
        <v>1.4210017998488042E-4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190</v>
      </c>
      <c r="I650">
        <v>2.7E-2</v>
      </c>
      <c r="J650">
        <f t="shared" si="311"/>
        <v>1.0010000000000332</v>
      </c>
      <c r="K650">
        <f t="shared" ca="1" si="312"/>
        <v>49.98</v>
      </c>
      <c r="L650">
        <f t="shared" ca="1" si="313"/>
        <v>1.301360869684927</v>
      </c>
      <c r="M650">
        <f t="shared" ca="1" si="286"/>
        <v>6.7670765223616209</v>
      </c>
      <c r="N650">
        <f t="shared" ca="1" si="287"/>
        <v>0.86727128666107323</v>
      </c>
      <c r="O650">
        <f t="shared" ca="1" si="288"/>
        <v>7.3857595425206792</v>
      </c>
      <c r="P650">
        <f t="shared" ca="1" si="289"/>
        <v>633.61336086968493</v>
      </c>
      <c r="Q650">
        <f t="shared" ca="1" si="290"/>
        <v>636.39365873002816</v>
      </c>
      <c r="R650">
        <f t="shared" ca="1" si="291"/>
        <v>1.4839965425134221E-2</v>
      </c>
      <c r="S650">
        <f t="shared" ca="1" si="292"/>
        <v>2.067101435725621</v>
      </c>
      <c r="T650">
        <f t="shared" ca="1" si="293"/>
        <v>42.032181045985091</v>
      </c>
      <c r="U650">
        <f t="shared" ca="1" si="314"/>
        <v>-1.4479918794222613E-2</v>
      </c>
      <c r="V650">
        <f t="shared" ca="1" si="315"/>
        <v>0</v>
      </c>
      <c r="W650">
        <f t="shared" ca="1" si="294"/>
        <v>7.7564013348789134</v>
      </c>
      <c r="X650">
        <f t="shared" ca="1" si="295"/>
        <v>40.333286941370353</v>
      </c>
      <c r="Y650">
        <f t="shared" ca="1" si="296"/>
        <v>1.9472636120006992</v>
      </c>
      <c r="Z650">
        <f t="shared" ca="1" si="297"/>
        <v>1.2391749790353657</v>
      </c>
      <c r="AA650">
        <f t="shared" ca="1" si="298"/>
        <v>640.0684013348789</v>
      </c>
      <c r="AB650">
        <f t="shared" ca="1" si="299"/>
        <v>640.14666609678852</v>
      </c>
      <c r="AC650">
        <f t="shared" ca="1" si="300"/>
        <v>1.4208496513765936E-4</v>
      </c>
      <c r="AD650">
        <f t="shared" ca="1" si="301"/>
        <v>0.14205875225745579</v>
      </c>
      <c r="AE650">
        <f t="shared" ca="1" si="302"/>
        <v>162.73393053504938</v>
      </c>
      <c r="AF650">
        <f t="shared" ca="1" si="303"/>
        <v>-4.5627207327925134E-6</v>
      </c>
      <c r="AG650">
        <f t="shared" ca="1" si="304"/>
        <v>1</v>
      </c>
      <c r="AH650">
        <f ca="1"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+99)&gt;=IFERROR(AE650,-1E+99)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>7.7564013348789134</v>
      </c>
      <c r="AI650">
        <f t="shared" ca="1" si="305"/>
        <v>640.0684013348789</v>
      </c>
      <c r="AJ650">
        <f t="shared" ca="1" si="306"/>
        <v>640.14666609678852</v>
      </c>
      <c r="AM650">
        <v>0</v>
      </c>
      <c r="AN650">
        <v>0</v>
      </c>
      <c r="AO650">
        <f t="shared" si="307"/>
        <v>0</v>
      </c>
      <c r="AP650">
        <f t="shared" si="316"/>
        <v>0</v>
      </c>
      <c r="AQ650">
        <f t="shared" ca="1" si="308"/>
        <v>0.14205875225745579</v>
      </c>
      <c r="AR650" t="str">
        <f t="shared" ca="1" si="309"/>
        <v>Subcritical</v>
      </c>
      <c r="AS650">
        <f t="shared" ca="1" si="310"/>
        <v>1.4208496513765936E-4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190</v>
      </c>
      <c r="I651">
        <v>2.7E-2</v>
      </c>
      <c r="J651">
        <f t="shared" si="311"/>
        <v>0.9989999999999668</v>
      </c>
      <c r="K651">
        <f t="shared" ca="1" si="312"/>
        <v>49.98</v>
      </c>
      <c r="L651">
        <f t="shared" ca="1" si="313"/>
        <v>1.301360869684927</v>
      </c>
      <c r="M651">
        <f t="shared" ca="1" si="286"/>
        <v>6.7670765223616209</v>
      </c>
      <c r="N651">
        <f t="shared" ca="1" si="287"/>
        <v>0.86727128666107323</v>
      </c>
      <c r="O651">
        <f t="shared" ca="1" si="288"/>
        <v>7.3857595425206792</v>
      </c>
      <c r="P651">
        <f t="shared" ca="1" si="289"/>
        <v>633.61286086968494</v>
      </c>
      <c r="Q651">
        <f t="shared" ca="1" si="290"/>
        <v>636.39315873002818</v>
      </c>
      <c r="R651">
        <f t="shared" ca="1" si="291"/>
        <v>1.4839965425134221E-2</v>
      </c>
      <c r="S651">
        <f t="shared" ca="1" si="292"/>
        <v>2.067101435725621</v>
      </c>
      <c r="T651">
        <f t="shared" ca="1" si="293"/>
        <v>42.032181045985091</v>
      </c>
      <c r="U651">
        <f t="shared" ca="1" si="314"/>
        <v>-1.445023886344643E-2</v>
      </c>
      <c r="V651">
        <f t="shared" ca="1" si="315"/>
        <v>0</v>
      </c>
      <c r="W651">
        <f t="shared" ca="1" si="294"/>
        <v>7.75675627163979</v>
      </c>
      <c r="X651">
        <f t="shared" ca="1" si="295"/>
        <v>40.335132612526913</v>
      </c>
      <c r="Y651">
        <f t="shared" ca="1" si="296"/>
        <v>1.9472859819525632</v>
      </c>
      <c r="Z651">
        <f t="shared" ca="1" si="297"/>
        <v>1.2391182763702546</v>
      </c>
      <c r="AA651">
        <f t="shared" ca="1" si="298"/>
        <v>640.06825627163983</v>
      </c>
      <c r="AB651">
        <f t="shared" ca="1" si="299"/>
        <v>640.14651387117271</v>
      </c>
      <c r="AC651">
        <f t="shared" ca="1" si="300"/>
        <v>1.4206978615988669E-4</v>
      </c>
      <c r="AD651">
        <f t="shared" ca="1" si="301"/>
        <v>0.14204900179705632</v>
      </c>
      <c r="AE651">
        <f t="shared" ca="1" si="302"/>
        <v>162.74795774001254</v>
      </c>
      <c r="AF651">
        <f t="shared" ca="1" si="303"/>
        <v>-5.7905975836547441E-6</v>
      </c>
      <c r="AG651">
        <f t="shared" ca="1" si="304"/>
        <v>1</v>
      </c>
      <c r="AH651">
        <f ca="1"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+99)&gt;=IFERROR(AE651,-1E+99)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>7.75675627163979</v>
      </c>
      <c r="AI651">
        <f t="shared" ca="1" si="305"/>
        <v>640.06825627163983</v>
      </c>
      <c r="AJ651">
        <f t="shared" ca="1" si="306"/>
        <v>640.14651387117271</v>
      </c>
      <c r="AM651">
        <v>0</v>
      </c>
      <c r="AN651">
        <v>0</v>
      </c>
      <c r="AO651">
        <f t="shared" si="307"/>
        <v>0</v>
      </c>
      <c r="AP651">
        <f t="shared" si="316"/>
        <v>0</v>
      </c>
      <c r="AQ651">
        <f t="shared" ca="1" si="308"/>
        <v>0.14204900179705632</v>
      </c>
      <c r="AR651" t="str">
        <f t="shared" ca="1" si="309"/>
        <v>Subcritical</v>
      </c>
      <c r="AS651">
        <f t="shared" ca="1" si="310"/>
        <v>1.4206978615988669E-4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190</v>
      </c>
      <c r="I652">
        <v>7.8E-2</v>
      </c>
      <c r="J652">
        <f t="shared" si="311"/>
        <v>1.0010000000000332</v>
      </c>
      <c r="K652">
        <f t="shared" ca="1" si="312"/>
        <v>49.98</v>
      </c>
      <c r="L652">
        <f t="shared" ca="1" si="313"/>
        <v>1.301360869684927</v>
      </c>
      <c r="M652">
        <f t="shared" ca="1" si="286"/>
        <v>6.7670765223616209</v>
      </c>
      <c r="N652">
        <f t="shared" ca="1" si="287"/>
        <v>0.86727128666107323</v>
      </c>
      <c r="O652">
        <f t="shared" ca="1" si="288"/>
        <v>7.3857595425206792</v>
      </c>
      <c r="P652">
        <f t="shared" ca="1" si="289"/>
        <v>633.61236086968495</v>
      </c>
      <c r="Q652">
        <f t="shared" ca="1" si="290"/>
        <v>636.39265873002819</v>
      </c>
      <c r="R652">
        <f t="shared" ca="1" si="291"/>
        <v>1.4839965425134221E-2</v>
      </c>
      <c r="S652">
        <f t="shared" ca="1" si="292"/>
        <v>2.067101435725621</v>
      </c>
      <c r="T652">
        <f t="shared" ca="1" si="293"/>
        <v>42.032181045985091</v>
      </c>
      <c r="U652">
        <f t="shared" ca="1" si="314"/>
        <v>-1.4716244112378263E-2</v>
      </c>
      <c r="V652">
        <f t="shared" ca="1" si="315"/>
        <v>0</v>
      </c>
      <c r="W652">
        <f t="shared" ca="1" si="294"/>
        <v>7.7571029302066679</v>
      </c>
      <c r="X652">
        <f t="shared" ca="1" si="295"/>
        <v>40.336935237074677</v>
      </c>
      <c r="Y652">
        <f t="shared" ca="1" si="296"/>
        <v>1.9473078286897831</v>
      </c>
      <c r="Z652">
        <f t="shared" ca="1" si="297"/>
        <v>1.23906290119092</v>
      </c>
      <c r="AA652">
        <f t="shared" ca="1" si="298"/>
        <v>640.06810293020669</v>
      </c>
      <c r="AB652">
        <f t="shared" ca="1" si="299"/>
        <v>640.14635353535994</v>
      </c>
      <c r="AC652">
        <f t="shared" ca="1" si="300"/>
        <v>1.4205496350917879E-4</v>
      </c>
      <c r="AD652">
        <f t="shared" ca="1" si="301"/>
        <v>0.14203947982338719</v>
      </c>
      <c r="AE652">
        <f t="shared" ca="1" si="302"/>
        <v>162.76165844619504</v>
      </c>
      <c r="AF652">
        <f t="shared" ca="1" si="303"/>
        <v>-7.007657131907763E-6</v>
      </c>
      <c r="AG652">
        <f t="shared" ca="1" si="304"/>
        <v>1</v>
      </c>
      <c r="AH652">
        <f ca="1"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+99)&gt;=IFERROR(AE652,-1E+99)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>7.7571029302066679</v>
      </c>
      <c r="AI652">
        <f t="shared" ca="1" si="305"/>
        <v>640.06810293020669</v>
      </c>
      <c r="AJ652">
        <f t="shared" ca="1" si="306"/>
        <v>640.14635353535994</v>
      </c>
      <c r="AM652">
        <v>0</v>
      </c>
      <c r="AN652">
        <v>0</v>
      </c>
      <c r="AO652">
        <f t="shared" si="307"/>
        <v>0</v>
      </c>
      <c r="AP652">
        <f t="shared" si="316"/>
        <v>0</v>
      </c>
      <c r="AQ652">
        <f t="shared" ca="1" si="308"/>
        <v>0.14203947982338719</v>
      </c>
      <c r="AR652" t="str">
        <f t="shared" ca="1" si="309"/>
        <v>Subcritical</v>
      </c>
      <c r="AS652">
        <f t="shared" ca="1" si="310"/>
        <v>1.4205496350917879E-4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190</v>
      </c>
      <c r="I653">
        <v>0.05</v>
      </c>
      <c r="J653">
        <f t="shared" si="311"/>
        <v>1</v>
      </c>
      <c r="K653">
        <f t="shared" ca="1" si="312"/>
        <v>49.98</v>
      </c>
      <c r="L653">
        <f t="shared" ca="1" si="313"/>
        <v>1.301360869684927</v>
      </c>
      <c r="M653">
        <f t="shared" ca="1" si="286"/>
        <v>6.7670765223616209</v>
      </c>
      <c r="N653">
        <f t="shared" ca="1" si="287"/>
        <v>0.86727128666107323</v>
      </c>
      <c r="O653">
        <f t="shared" ca="1" si="288"/>
        <v>7.3857595425206792</v>
      </c>
      <c r="P653">
        <f t="shared" ca="1" si="289"/>
        <v>633.61186086968496</v>
      </c>
      <c r="Q653">
        <f t="shared" ca="1" si="290"/>
        <v>636.3921587300282</v>
      </c>
      <c r="R653">
        <f t="shared" ca="1" si="291"/>
        <v>1.4839965425134221E-2</v>
      </c>
      <c r="S653">
        <f t="shared" ca="1" si="292"/>
        <v>2.067101435725621</v>
      </c>
      <c r="T653">
        <f t="shared" ca="1" si="293"/>
        <v>42.032181045985091</v>
      </c>
      <c r="U653">
        <f t="shared" ca="1" si="314"/>
        <v>-1.4571656913517472E-2</v>
      </c>
      <c r="V653">
        <f t="shared" ca="1" si="315"/>
        <v>0</v>
      </c>
      <c r="W653">
        <f t="shared" ca="1" si="294"/>
        <v>7.757452206402685</v>
      </c>
      <c r="X653">
        <f t="shared" ca="1" si="295"/>
        <v>40.338751473293961</v>
      </c>
      <c r="Y653">
        <f t="shared" ca="1" si="296"/>
        <v>1.9473298389133613</v>
      </c>
      <c r="Z653">
        <f t="shared" ca="1" si="297"/>
        <v>1.2390071128772782</v>
      </c>
      <c r="AA653">
        <f t="shared" ca="1" si="298"/>
        <v>640.06795220640277</v>
      </c>
      <c r="AB653">
        <f t="shared" ca="1" si="299"/>
        <v>640.14619576531004</v>
      </c>
      <c r="AC653">
        <f t="shared" ca="1" si="300"/>
        <v>1.4204003123798799E-4</v>
      </c>
      <c r="AD653">
        <f t="shared" ca="1" si="301"/>
        <v>0.14202988702485422</v>
      </c>
      <c r="AE653">
        <f t="shared" ca="1" si="302"/>
        <v>162.77546326430908</v>
      </c>
      <c r="AF653">
        <f t="shared" ca="1" si="303"/>
        <v>-8.1355528891435824E-6</v>
      </c>
      <c r="AG653">
        <f t="shared" ca="1" si="304"/>
        <v>1</v>
      </c>
      <c r="AH653">
        <f ca="1"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+99)&gt;=IFERROR(AE653,-1E+99)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>7.757452206402685</v>
      </c>
      <c r="AI653">
        <f t="shared" ca="1" si="305"/>
        <v>640.06795220640277</v>
      </c>
      <c r="AJ653">
        <f t="shared" ca="1" si="306"/>
        <v>640.14619576531004</v>
      </c>
      <c r="AM653">
        <v>0</v>
      </c>
      <c r="AN653">
        <v>0</v>
      </c>
      <c r="AO653">
        <f t="shared" si="307"/>
        <v>0</v>
      </c>
      <c r="AP653">
        <f t="shared" si="316"/>
        <v>0</v>
      </c>
      <c r="AQ653">
        <f t="shared" ca="1" si="308"/>
        <v>0.14202988702485422</v>
      </c>
      <c r="AR653" t="str">
        <f t="shared" ca="1" si="309"/>
        <v>Subcritical</v>
      </c>
      <c r="AS653">
        <f t="shared" ca="1" si="310"/>
        <v>1.4204003123798799E-4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190</v>
      </c>
      <c r="I654">
        <v>2.7E-2</v>
      </c>
      <c r="J654">
        <f t="shared" si="311"/>
        <v>0.9989999999999668</v>
      </c>
      <c r="K654">
        <f t="shared" ca="1" si="312"/>
        <v>49.98</v>
      </c>
      <c r="L654">
        <f t="shared" ca="1" si="313"/>
        <v>1.301360869684927</v>
      </c>
      <c r="M654">
        <f t="shared" ca="1" si="286"/>
        <v>6.7670765223616209</v>
      </c>
      <c r="N654">
        <f t="shared" ca="1" si="287"/>
        <v>0.86727128666107323</v>
      </c>
      <c r="O654">
        <f t="shared" ca="1" si="288"/>
        <v>7.3857595425206792</v>
      </c>
      <c r="P654">
        <f t="shared" ca="1" si="289"/>
        <v>633.61136086968486</v>
      </c>
      <c r="Q654">
        <f t="shared" ca="1" si="290"/>
        <v>636.3916587300281</v>
      </c>
      <c r="R654">
        <f t="shared" ca="1" si="291"/>
        <v>1.4839965425134221E-2</v>
      </c>
      <c r="S654">
        <f t="shared" ca="1" si="292"/>
        <v>2.067101435725621</v>
      </c>
      <c r="T654">
        <f t="shared" ca="1" si="293"/>
        <v>42.032181045985091</v>
      </c>
      <c r="U654">
        <f t="shared" ca="1" si="314"/>
        <v>-1.4450238863332743E-2</v>
      </c>
      <c r="V654">
        <f t="shared" ca="1" si="315"/>
        <v>0</v>
      </c>
      <c r="W654">
        <f t="shared" ca="1" si="294"/>
        <v>7.7578035331415531</v>
      </c>
      <c r="X654">
        <f t="shared" ca="1" si="295"/>
        <v>40.340578372336076</v>
      </c>
      <c r="Y654">
        <f t="shared" ca="1" si="296"/>
        <v>1.9473519768578125</v>
      </c>
      <c r="Z654">
        <f t="shared" ca="1" si="297"/>
        <v>1.2389510021074523</v>
      </c>
      <c r="AA654">
        <f t="shared" ca="1" si="298"/>
        <v>640.0678035331415</v>
      </c>
      <c r="AB654">
        <f t="shared" ca="1" si="299"/>
        <v>640.14604000539543</v>
      </c>
      <c r="AC654">
        <f t="shared" ca="1" si="300"/>
        <v>1.4202501363631145E-4</v>
      </c>
      <c r="AD654">
        <f t="shared" ca="1" si="301"/>
        <v>0.14202023899783117</v>
      </c>
      <c r="AE654">
        <f t="shared" ca="1" si="302"/>
        <v>162.7893497940147</v>
      </c>
      <c r="AF654">
        <f t="shared" ca="1" si="303"/>
        <v>-8.8135212763518211E-6</v>
      </c>
      <c r="AG654">
        <f t="shared" ca="1" si="304"/>
        <v>1</v>
      </c>
      <c r="AH654">
        <f ca="1"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+99)&gt;=IFERROR(AE654,-1E+99)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>7.7578035331415531</v>
      </c>
      <c r="AI654">
        <f t="shared" ca="1" si="305"/>
        <v>640.0678035331415</v>
      </c>
      <c r="AJ654">
        <f t="shared" ca="1" si="306"/>
        <v>640.14604000539543</v>
      </c>
      <c r="AM654">
        <v>0</v>
      </c>
      <c r="AN654">
        <v>0</v>
      </c>
      <c r="AO654">
        <f t="shared" si="307"/>
        <v>0</v>
      </c>
      <c r="AP654">
        <f t="shared" si="316"/>
        <v>0</v>
      </c>
      <c r="AQ654">
        <f t="shared" ca="1" si="308"/>
        <v>0.14202023899783117</v>
      </c>
      <c r="AR654" t="str">
        <f t="shared" ca="1" si="309"/>
        <v>Subcritical</v>
      </c>
      <c r="AS654">
        <f t="shared" ca="1" si="310"/>
        <v>1.4202501363631145E-4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190</v>
      </c>
      <c r="I655">
        <v>2.7E-2</v>
      </c>
      <c r="J655">
        <f t="shared" si="311"/>
        <v>1</v>
      </c>
      <c r="K655">
        <f t="shared" ca="1" si="312"/>
        <v>49.98</v>
      </c>
      <c r="L655">
        <f t="shared" ca="1" si="313"/>
        <v>1.301360869684927</v>
      </c>
      <c r="M655">
        <f t="shared" ca="1" si="286"/>
        <v>6.7670765223616209</v>
      </c>
      <c r="N655">
        <f t="shared" ca="1" si="287"/>
        <v>0.86727128666107323</v>
      </c>
      <c r="O655">
        <f t="shared" ca="1" si="288"/>
        <v>7.3857595425206792</v>
      </c>
      <c r="P655">
        <f t="shared" ca="1" si="289"/>
        <v>633.61086086968487</v>
      </c>
      <c r="Q655">
        <f t="shared" ca="1" si="290"/>
        <v>636.39115873002811</v>
      </c>
      <c r="R655">
        <f t="shared" ca="1" si="291"/>
        <v>1.4839965425134221E-2</v>
      </c>
      <c r="S655">
        <f t="shared" ca="1" si="292"/>
        <v>2.067101435725621</v>
      </c>
      <c r="T655">
        <f t="shared" ca="1" si="293"/>
        <v>42.032181045985091</v>
      </c>
      <c r="U655">
        <f t="shared" ca="1" si="314"/>
        <v>-1.4465078828834521E-2</v>
      </c>
      <c r="V655">
        <f t="shared" ca="1" si="315"/>
        <v>0</v>
      </c>
      <c r="W655">
        <f t="shared" ca="1" si="294"/>
        <v>7.7581540458505795</v>
      </c>
      <c r="X655">
        <f t="shared" ca="1" si="295"/>
        <v>40.342401038423013</v>
      </c>
      <c r="Y655">
        <f t="shared" ca="1" si="296"/>
        <v>1.9473740620117521</v>
      </c>
      <c r="Z655">
        <f t="shared" ca="1" si="297"/>
        <v>1.23889502641149</v>
      </c>
      <c r="AA655">
        <f t="shared" ca="1" si="298"/>
        <v>640.06765404585053</v>
      </c>
      <c r="AB655">
        <f t="shared" ca="1" si="299"/>
        <v>640.14588344883055</v>
      </c>
      <c r="AC655">
        <f t="shared" ca="1" si="300"/>
        <v>1.4201003316330175E-4</v>
      </c>
      <c r="AD655">
        <f t="shared" ca="1" si="301"/>
        <v>0.14201061441391344</v>
      </c>
      <c r="AE655">
        <f t="shared" ca="1" si="302"/>
        <v>162.80320481381324</v>
      </c>
      <c r="AF655">
        <f t="shared" ca="1" si="303"/>
        <v>-8.5181865188133088E-6</v>
      </c>
      <c r="AG655">
        <f t="shared" ca="1" si="304"/>
        <v>1</v>
      </c>
      <c r="AH655">
        <f ca="1"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+99)&gt;=IFERROR(AE655,-1E+99)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>7.7581540458505795</v>
      </c>
      <c r="AI655">
        <f t="shared" ca="1" si="305"/>
        <v>640.06765404585053</v>
      </c>
      <c r="AJ655">
        <f t="shared" ca="1" si="306"/>
        <v>640.14588344883055</v>
      </c>
      <c r="AM655">
        <v>0</v>
      </c>
      <c r="AN655">
        <v>0</v>
      </c>
      <c r="AO655">
        <f t="shared" si="307"/>
        <v>0</v>
      </c>
      <c r="AP655">
        <f t="shared" si="316"/>
        <v>0</v>
      </c>
      <c r="AQ655">
        <f t="shared" ca="1" si="308"/>
        <v>0.14201061441391344</v>
      </c>
      <c r="AR655" t="str">
        <f t="shared" ca="1" si="309"/>
        <v>Subcritical</v>
      </c>
      <c r="AS655">
        <f t="shared" ca="1" si="310"/>
        <v>1.4201003316330175E-4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190</v>
      </c>
      <c r="I656">
        <v>2.3E-2</v>
      </c>
      <c r="J656">
        <f t="shared" si="311"/>
        <v>1</v>
      </c>
      <c r="K656">
        <f t="shared" ca="1" si="312"/>
        <v>49.98</v>
      </c>
      <c r="L656">
        <f t="shared" ca="1" si="313"/>
        <v>1.301360869684927</v>
      </c>
      <c r="M656">
        <f t="shared" ca="1" si="286"/>
        <v>6.7670765223616209</v>
      </c>
      <c r="N656">
        <f t="shared" ca="1" si="287"/>
        <v>0.86727128666107323</v>
      </c>
      <c r="O656">
        <f t="shared" ca="1" si="288"/>
        <v>7.3857595425206792</v>
      </c>
      <c r="P656">
        <f t="shared" ca="1" si="289"/>
        <v>633.61036086968488</v>
      </c>
      <c r="Q656">
        <f t="shared" ca="1" si="290"/>
        <v>636.39065873002812</v>
      </c>
      <c r="R656">
        <f t="shared" ca="1" si="291"/>
        <v>1.4839965425134221E-2</v>
      </c>
      <c r="S656">
        <f t="shared" ca="1" si="292"/>
        <v>2.067101435725621</v>
      </c>
      <c r="T656">
        <f t="shared" ca="1" si="293"/>
        <v>42.032181045985091</v>
      </c>
      <c r="U656">
        <f t="shared" ca="1" si="314"/>
        <v>-1.4446543509848198E-2</v>
      </c>
      <c r="V656">
        <f t="shared" ca="1" si="315"/>
        <v>0</v>
      </c>
      <c r="W656">
        <f t="shared" ca="1" si="294"/>
        <v>7.7585054143713732</v>
      </c>
      <c r="X656">
        <f t="shared" ca="1" si="295"/>
        <v>40.344228154731141</v>
      </c>
      <c r="Y656">
        <f t="shared" ca="1" si="296"/>
        <v>1.9473961995886793</v>
      </c>
      <c r="Z656">
        <f t="shared" ca="1" si="297"/>
        <v>1.2388389191215416</v>
      </c>
      <c r="AA656">
        <f t="shared" ca="1" si="298"/>
        <v>640.06750541437134</v>
      </c>
      <c r="AB656">
        <f t="shared" ca="1" si="299"/>
        <v>640.14572773177861</v>
      </c>
      <c r="AC656">
        <f t="shared" ca="1" si="300"/>
        <v>1.4199501845196404E-4</v>
      </c>
      <c r="AD656">
        <f t="shared" ca="1" si="301"/>
        <v>0.14200096742163085</v>
      </c>
      <c r="AE656">
        <f t="shared" ca="1" si="302"/>
        <v>162.8170943290975</v>
      </c>
      <c r="AF656">
        <f t="shared" ca="1" si="303"/>
        <v>-7.2764779588396777E-6</v>
      </c>
      <c r="AG656">
        <f t="shared" ca="1" si="304"/>
        <v>1</v>
      </c>
      <c r="AH656">
        <f ca="1"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+99)&gt;=IFERROR(AE656,-1E+99)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>7.7585054143713732</v>
      </c>
      <c r="AI656">
        <f t="shared" ca="1" si="305"/>
        <v>640.06750541437134</v>
      </c>
      <c r="AJ656">
        <f t="shared" ca="1" si="306"/>
        <v>640.14572773177861</v>
      </c>
      <c r="AM656">
        <v>0</v>
      </c>
      <c r="AN656">
        <v>0</v>
      </c>
      <c r="AO656">
        <f t="shared" si="307"/>
        <v>0</v>
      </c>
      <c r="AP656">
        <f t="shared" si="316"/>
        <v>0</v>
      </c>
      <c r="AQ656">
        <f t="shared" ca="1" si="308"/>
        <v>0.14200096742163085</v>
      </c>
      <c r="AR656" t="str">
        <f t="shared" ca="1" si="309"/>
        <v>Subcritical</v>
      </c>
      <c r="AS656">
        <f t="shared" ca="1" si="310"/>
        <v>1.4199501845196404E-4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190</v>
      </c>
      <c r="I657">
        <v>2.3E-2</v>
      </c>
      <c r="J657">
        <f t="shared" si="311"/>
        <v>1.0010000000000332</v>
      </c>
      <c r="K657">
        <f t="shared" ca="1" si="312"/>
        <v>49.98</v>
      </c>
      <c r="L657">
        <f t="shared" ca="1" si="313"/>
        <v>1.301360869684927</v>
      </c>
      <c r="M657">
        <f t="shared" ca="1" si="286"/>
        <v>6.7670765223616209</v>
      </c>
      <c r="N657">
        <f t="shared" ca="1" si="287"/>
        <v>0.86727128666107323</v>
      </c>
      <c r="O657">
        <f t="shared" ca="1" si="288"/>
        <v>7.3857595425206792</v>
      </c>
      <c r="P657">
        <f t="shared" ca="1" si="289"/>
        <v>633.60986086968489</v>
      </c>
      <c r="Q657">
        <f t="shared" ca="1" si="290"/>
        <v>636.39015873002813</v>
      </c>
      <c r="R657">
        <f t="shared" ca="1" si="291"/>
        <v>1.4839965425134221E-2</v>
      </c>
      <c r="S657">
        <f t="shared" ca="1" si="292"/>
        <v>2.067101435725621</v>
      </c>
      <c r="T657">
        <f t="shared" ca="1" si="293"/>
        <v>42.032181045985091</v>
      </c>
      <c r="U657">
        <f t="shared" ca="1" si="314"/>
        <v>-1.4461383475236289E-2</v>
      </c>
      <c r="V657">
        <f t="shared" ca="1" si="315"/>
        <v>0</v>
      </c>
      <c r="W657">
        <f t="shared" ca="1" si="294"/>
        <v>7.7588579274789744</v>
      </c>
      <c r="X657">
        <f t="shared" ca="1" si="295"/>
        <v>40.346061222890668</v>
      </c>
      <c r="Y657">
        <f t="shared" ca="1" si="296"/>
        <v>1.9474184077698637</v>
      </c>
      <c r="Z657">
        <f t="shared" ca="1" si="297"/>
        <v>1.2387826341681014</v>
      </c>
      <c r="AA657">
        <f t="shared" ca="1" si="298"/>
        <v>640.06735792747895</v>
      </c>
      <c r="AB657">
        <f t="shared" ca="1" si="299"/>
        <v>640.14557313719945</v>
      </c>
      <c r="AC657">
        <f t="shared" ca="1" si="300"/>
        <v>1.4197995718185036E-4</v>
      </c>
      <c r="AD657">
        <f t="shared" ca="1" si="301"/>
        <v>0.14199129010168213</v>
      </c>
      <c r="AE657">
        <f t="shared" ca="1" si="302"/>
        <v>162.83102976077876</v>
      </c>
      <c r="AF657">
        <f t="shared" ca="1" si="303"/>
        <v>-5.8533388482828741E-6</v>
      </c>
      <c r="AG657">
        <f t="shared" ca="1" si="304"/>
        <v>1</v>
      </c>
      <c r="AH657">
        <f ca="1"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+99)&gt;=IFERROR(AE657,-1E+99)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>7.7588579274789744</v>
      </c>
      <c r="AI657">
        <f t="shared" ca="1" si="305"/>
        <v>640.06735792747895</v>
      </c>
      <c r="AJ657">
        <f t="shared" ca="1" si="306"/>
        <v>640.14557313719945</v>
      </c>
      <c r="AM657">
        <v>0</v>
      </c>
      <c r="AN657">
        <v>0</v>
      </c>
      <c r="AO657">
        <f t="shared" si="307"/>
        <v>0</v>
      </c>
      <c r="AP657">
        <f t="shared" si="316"/>
        <v>0</v>
      </c>
      <c r="AQ657">
        <f t="shared" ca="1" si="308"/>
        <v>0.14199129010168213</v>
      </c>
      <c r="AR657" t="str">
        <f t="shared" ca="1" si="309"/>
        <v>Subcritical</v>
      </c>
      <c r="AS657">
        <f t="shared" ca="1" si="310"/>
        <v>1.4197995718185036E-4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190</v>
      </c>
      <c r="I658">
        <v>0</v>
      </c>
      <c r="J658">
        <f t="shared" si="311"/>
        <v>0.9989999999999668</v>
      </c>
      <c r="K658">
        <f t="shared" ca="1" si="312"/>
        <v>49.98</v>
      </c>
      <c r="L658">
        <f t="shared" ca="1" si="313"/>
        <v>1.301360869684927</v>
      </c>
      <c r="M658">
        <f t="shared" ca="1" si="286"/>
        <v>6.7670765223616209</v>
      </c>
      <c r="N658">
        <f t="shared" ca="1" si="287"/>
        <v>0.86727128666107323</v>
      </c>
      <c r="O658">
        <f t="shared" ca="1" si="288"/>
        <v>7.3857595425206792</v>
      </c>
      <c r="P658">
        <f t="shared" ca="1" si="289"/>
        <v>633.60936086968491</v>
      </c>
      <c r="Q658">
        <f t="shared" ca="1" si="290"/>
        <v>636.38965873002815</v>
      </c>
      <c r="R658">
        <f t="shared" ca="1" si="291"/>
        <v>1.4839965425134221E-2</v>
      </c>
      <c r="S658">
        <f t="shared" ca="1" si="292"/>
        <v>2.067101435725621</v>
      </c>
      <c r="T658">
        <f t="shared" ca="1" si="293"/>
        <v>42.032181045985091</v>
      </c>
      <c r="U658">
        <f t="shared" ca="1" si="314"/>
        <v>-1.4325125459777155E-2</v>
      </c>
      <c r="V658">
        <f t="shared" ca="1" si="315"/>
        <v>0</v>
      </c>
      <c r="W658">
        <f t="shared" ca="1" si="294"/>
        <v>7.7592152377414196</v>
      </c>
      <c r="X658">
        <f t="shared" ca="1" si="295"/>
        <v>40.347919236255386</v>
      </c>
      <c r="Y658">
        <f t="shared" ca="1" si="296"/>
        <v>1.9474409166274012</v>
      </c>
      <c r="Z658">
        <f t="shared" ca="1" si="297"/>
        <v>1.2387255884831236</v>
      </c>
      <c r="AA658">
        <f t="shared" ca="1" si="298"/>
        <v>640.06721523774138</v>
      </c>
      <c r="AB658">
        <f t="shared" ca="1" si="299"/>
        <v>640.14542324403919</v>
      </c>
      <c r="AC658">
        <f t="shared" ca="1" si="300"/>
        <v>1.4196469335472936E-4</v>
      </c>
      <c r="AD658">
        <f t="shared" ca="1" si="301"/>
        <v>0.1419814822101321</v>
      </c>
      <c r="AE658">
        <f t="shared" ca="1" si="302"/>
        <v>162.84515551802096</v>
      </c>
      <c r="AF658">
        <f t="shared" ca="1" si="303"/>
        <v>-4.9073855734604876E-6</v>
      </c>
      <c r="AG658">
        <f t="shared" ca="1" si="304"/>
        <v>1</v>
      </c>
      <c r="AH658">
        <f ca="1"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+99)&gt;=IFERROR(AE658,-1E+99)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>7.7592152377414196</v>
      </c>
      <c r="AI658">
        <f t="shared" ca="1" si="305"/>
        <v>640.06721523774138</v>
      </c>
      <c r="AJ658">
        <f t="shared" ca="1" si="306"/>
        <v>640.14542324403919</v>
      </c>
      <c r="AM658">
        <v>0</v>
      </c>
      <c r="AN658">
        <v>0</v>
      </c>
      <c r="AO658">
        <f t="shared" si="307"/>
        <v>0</v>
      </c>
      <c r="AP658">
        <f t="shared" si="316"/>
        <v>0</v>
      </c>
      <c r="AQ658">
        <f t="shared" ca="1" si="308"/>
        <v>0.1419814822101321</v>
      </c>
      <c r="AR658" t="str">
        <f t="shared" ca="1" si="309"/>
        <v>Subcritical</v>
      </c>
      <c r="AS658">
        <f t="shared" ca="1" si="310"/>
        <v>1.4196469335472936E-4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190</v>
      </c>
      <c r="I659">
        <v>2.7E-2</v>
      </c>
      <c r="J659">
        <f t="shared" si="311"/>
        <v>1</v>
      </c>
      <c r="K659">
        <f t="shared" ca="1" si="312"/>
        <v>49.98</v>
      </c>
      <c r="L659">
        <f t="shared" ca="1" si="313"/>
        <v>1.301360869684927</v>
      </c>
      <c r="M659">
        <f t="shared" ca="1" si="286"/>
        <v>6.7670765223616209</v>
      </c>
      <c r="N659">
        <f t="shared" ca="1" si="287"/>
        <v>0.86727128666107323</v>
      </c>
      <c r="O659">
        <f t="shared" ca="1" si="288"/>
        <v>7.3857595425206792</v>
      </c>
      <c r="P659">
        <f t="shared" ca="1" si="289"/>
        <v>633.60886086968492</v>
      </c>
      <c r="Q659">
        <f t="shared" ca="1" si="290"/>
        <v>636.38915873002816</v>
      </c>
      <c r="R659">
        <f t="shared" ca="1" si="291"/>
        <v>1.4839965425134221E-2</v>
      </c>
      <c r="S659">
        <f t="shared" ca="1" si="292"/>
        <v>2.067101435725621</v>
      </c>
      <c r="T659">
        <f t="shared" ca="1" si="293"/>
        <v>42.032181045985091</v>
      </c>
      <c r="U659">
        <f t="shared" ca="1" si="314"/>
        <v>-1.4465078828834521E-2</v>
      </c>
      <c r="V659">
        <f t="shared" ca="1" si="315"/>
        <v>0</v>
      </c>
      <c r="W659">
        <f t="shared" ca="1" si="294"/>
        <v>7.759569814847862</v>
      </c>
      <c r="X659">
        <f t="shared" ca="1" si="295"/>
        <v>40.349763037208881</v>
      </c>
      <c r="Y659">
        <f t="shared" ca="1" si="296"/>
        <v>1.9474632517741011</v>
      </c>
      <c r="Z659">
        <f t="shared" ca="1" si="297"/>
        <v>1.2386689843484462</v>
      </c>
      <c r="AA659">
        <f t="shared" ca="1" si="298"/>
        <v>640.06706981484786</v>
      </c>
      <c r="AB659">
        <f t="shared" ca="1" si="299"/>
        <v>640.14527067380743</v>
      </c>
      <c r="AC659">
        <f t="shared" ca="1" si="300"/>
        <v>1.4194954867595598E-4</v>
      </c>
      <c r="AD659">
        <f t="shared" ca="1" si="301"/>
        <v>0.14197175045775193</v>
      </c>
      <c r="AE659">
        <f t="shared" ca="1" si="302"/>
        <v>162.8591739065449</v>
      </c>
      <c r="AF659">
        <f t="shared" ca="1" si="303"/>
        <v>-4.2693778823377215E-6</v>
      </c>
      <c r="AG659">
        <f t="shared" ca="1" si="304"/>
        <v>1</v>
      </c>
      <c r="AH659">
        <f ca="1"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+99)&gt;=IFERROR(AE659,-1E+99)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>7.759569814847862</v>
      </c>
      <c r="AI659">
        <f t="shared" ca="1" si="305"/>
        <v>640.06706981484786</v>
      </c>
      <c r="AJ659">
        <f t="shared" ca="1" si="306"/>
        <v>640.14527067380743</v>
      </c>
      <c r="AM659">
        <v>0</v>
      </c>
      <c r="AN659">
        <v>0</v>
      </c>
      <c r="AO659">
        <f t="shared" si="307"/>
        <v>0</v>
      </c>
      <c r="AP659">
        <f t="shared" si="316"/>
        <v>0</v>
      </c>
      <c r="AQ659">
        <f t="shared" ca="1" si="308"/>
        <v>0.14197175045775193</v>
      </c>
      <c r="AR659" t="str">
        <f t="shared" ca="1" si="309"/>
        <v>Subcritical</v>
      </c>
      <c r="AS659">
        <f t="shared" ca="1" si="310"/>
        <v>1.4194954867595598E-4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190</v>
      </c>
      <c r="I660">
        <v>2.7E-2</v>
      </c>
      <c r="J660">
        <f t="shared" si="311"/>
        <v>1</v>
      </c>
      <c r="K660">
        <f t="shared" ca="1" si="312"/>
        <v>49.98</v>
      </c>
      <c r="L660">
        <f t="shared" ca="1" si="313"/>
        <v>1.301360869684927</v>
      </c>
      <c r="M660">
        <f t="shared" ca="1" si="286"/>
        <v>6.7670765223616209</v>
      </c>
      <c r="N660">
        <f t="shared" ca="1" si="287"/>
        <v>0.86727128666107323</v>
      </c>
      <c r="O660">
        <f t="shared" ca="1" si="288"/>
        <v>7.3857595425206792</v>
      </c>
      <c r="P660">
        <f t="shared" ca="1" si="289"/>
        <v>633.60836086968493</v>
      </c>
      <c r="Q660">
        <f t="shared" ca="1" si="290"/>
        <v>636.38865873002817</v>
      </c>
      <c r="R660">
        <f t="shared" ca="1" si="291"/>
        <v>1.4839965425134221E-2</v>
      </c>
      <c r="S660">
        <f t="shared" ca="1" si="292"/>
        <v>2.067101435725621</v>
      </c>
      <c r="T660">
        <f t="shared" ca="1" si="293"/>
        <v>42.032181045985091</v>
      </c>
      <c r="U660">
        <f t="shared" ca="1" si="314"/>
        <v>-1.4465078828834521E-2</v>
      </c>
      <c r="V660">
        <f t="shared" ca="1" si="315"/>
        <v>0</v>
      </c>
      <c r="W660">
        <f t="shared" ca="1" si="294"/>
        <v>7.7599250616436715</v>
      </c>
      <c r="X660">
        <f t="shared" ca="1" si="295"/>
        <v>40.351610320547096</v>
      </c>
      <c r="Y660">
        <f t="shared" ca="1" si="296"/>
        <v>1.9474856275719548</v>
      </c>
      <c r="Z660">
        <f t="shared" ca="1" si="297"/>
        <v>1.2386122784931364</v>
      </c>
      <c r="AA660">
        <f t="shared" ca="1" si="298"/>
        <v>640.0669250616437</v>
      </c>
      <c r="AB660">
        <f t="shared" ca="1" si="299"/>
        <v>640.14511876074835</v>
      </c>
      <c r="AC660">
        <f t="shared" ca="1" si="300"/>
        <v>1.4193437778201878E-4</v>
      </c>
      <c r="AD660">
        <f t="shared" ca="1" si="301"/>
        <v>0.14196200143985235</v>
      </c>
      <c r="AE660">
        <f t="shared" ca="1" si="302"/>
        <v>162.8732194536353</v>
      </c>
      <c r="AF660">
        <f t="shared" ca="1" si="303"/>
        <v>-3.5156135709257796E-6</v>
      </c>
      <c r="AG660">
        <f t="shared" ca="1" si="304"/>
        <v>1</v>
      </c>
      <c r="AH660">
        <f ca="1"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+99)&gt;=IFERROR(AE660,-1E+99)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>7.7599250616436715</v>
      </c>
      <c r="AI660">
        <f t="shared" ca="1" si="305"/>
        <v>640.0669250616437</v>
      </c>
      <c r="AJ660">
        <f t="shared" ca="1" si="306"/>
        <v>640.14511876074835</v>
      </c>
      <c r="AM660">
        <v>0</v>
      </c>
      <c r="AN660">
        <v>0</v>
      </c>
      <c r="AO660">
        <f t="shared" si="307"/>
        <v>0</v>
      </c>
      <c r="AP660">
        <f t="shared" si="316"/>
        <v>0</v>
      </c>
      <c r="AQ660">
        <f t="shared" ca="1" si="308"/>
        <v>0.14196200143985235</v>
      </c>
      <c r="AR660" t="str">
        <f t="shared" ca="1" si="309"/>
        <v>Subcritical</v>
      </c>
      <c r="AS660">
        <f t="shared" ca="1" si="310"/>
        <v>1.4193437778201878E-4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190</v>
      </c>
      <c r="I661">
        <v>2.3E-2</v>
      </c>
      <c r="J661">
        <f t="shared" si="311"/>
        <v>1</v>
      </c>
      <c r="K661">
        <f t="shared" ca="1" si="312"/>
        <v>49.98</v>
      </c>
      <c r="L661">
        <f t="shared" ca="1" si="313"/>
        <v>1.301360869684927</v>
      </c>
      <c r="M661">
        <f t="shared" ca="1" si="286"/>
        <v>6.7670765223616209</v>
      </c>
      <c r="N661">
        <f t="shared" ca="1" si="287"/>
        <v>0.86727128666107323</v>
      </c>
      <c r="O661">
        <f t="shared" ca="1" si="288"/>
        <v>7.3857595425206792</v>
      </c>
      <c r="P661">
        <f t="shared" ca="1" si="289"/>
        <v>633.60786086968494</v>
      </c>
      <c r="Q661">
        <f t="shared" ca="1" si="290"/>
        <v>636.38815873002818</v>
      </c>
      <c r="R661">
        <f t="shared" ca="1" si="291"/>
        <v>1.4839965425134221E-2</v>
      </c>
      <c r="S661">
        <f t="shared" ca="1" si="292"/>
        <v>2.067101435725621</v>
      </c>
      <c r="T661">
        <f t="shared" ca="1" si="293"/>
        <v>42.032181045985091</v>
      </c>
      <c r="U661">
        <f t="shared" ca="1" si="314"/>
        <v>-1.4446543509848198E-2</v>
      </c>
      <c r="V661">
        <f t="shared" ca="1" si="315"/>
        <v>0</v>
      </c>
      <c r="W661">
        <f t="shared" ca="1" si="294"/>
        <v>7.7602816232810596</v>
      </c>
      <c r="X661">
        <f t="shared" ca="1" si="295"/>
        <v>40.353464441061512</v>
      </c>
      <c r="Y661">
        <f t="shared" ca="1" si="296"/>
        <v>1.9475080846442152</v>
      </c>
      <c r="Z661">
        <f t="shared" ca="1" si="297"/>
        <v>1.238555367978345</v>
      </c>
      <c r="AA661">
        <f t="shared" ca="1" si="298"/>
        <v>640.06678162328103</v>
      </c>
      <c r="AB661">
        <f t="shared" ca="1" si="299"/>
        <v>640.14496813701942</v>
      </c>
      <c r="AC661">
        <f t="shared" ca="1" si="300"/>
        <v>1.41919153141096E-4</v>
      </c>
      <c r="AD661">
        <f t="shared" ca="1" si="301"/>
        <v>0.14195221746073389</v>
      </c>
      <c r="AE661">
        <f t="shared" ca="1" si="302"/>
        <v>162.8873176726762</v>
      </c>
      <c r="AF661">
        <f t="shared" ca="1" si="303"/>
        <v>-2.8735539672197774E-6</v>
      </c>
      <c r="AG661">
        <f t="shared" ca="1" si="304"/>
        <v>1</v>
      </c>
      <c r="AH661">
        <f ca="1"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+99)&gt;=IFERROR(AE661,-1E+99)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>7.7602816232810596</v>
      </c>
      <c r="AI661">
        <f t="shared" ca="1" si="305"/>
        <v>640.06678162328103</v>
      </c>
      <c r="AJ661">
        <f t="shared" ca="1" si="306"/>
        <v>640.14496813701942</v>
      </c>
      <c r="AM661">
        <v>0</v>
      </c>
      <c r="AN661">
        <v>0</v>
      </c>
      <c r="AO661">
        <f t="shared" si="307"/>
        <v>0</v>
      </c>
      <c r="AP661">
        <f t="shared" si="316"/>
        <v>0</v>
      </c>
      <c r="AQ661">
        <f t="shared" ca="1" si="308"/>
        <v>0.14195221746073389</v>
      </c>
      <c r="AR661" t="str">
        <f t="shared" ca="1" si="309"/>
        <v>Subcritical</v>
      </c>
      <c r="AS661">
        <f t="shared" ca="1" si="310"/>
        <v>1.41919153141096E-4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190</v>
      </c>
      <c r="I662">
        <v>2.3E-2</v>
      </c>
      <c r="J662">
        <f t="shared" si="311"/>
        <v>1.0010000000000332</v>
      </c>
      <c r="K662">
        <f t="shared" ca="1" si="312"/>
        <v>49.98</v>
      </c>
      <c r="L662">
        <f t="shared" ca="1" si="313"/>
        <v>1.301360869684927</v>
      </c>
      <c r="M662">
        <f t="shared" ref="M662:M725" ca="1" si="317">((F662)+(G662)*(L662))*(L662)</f>
        <v>6.7670765223616209</v>
      </c>
      <c r="N662">
        <f t="shared" ref="N662:N725" ca="1" si="318">(((F662)+(G662)*(L662))*(L662))/MAX((F662)+2*(L662)*SQRT(1+(G662)^2),0.000001)</f>
        <v>0.86727128666107323</v>
      </c>
      <c r="O662">
        <f t="shared" ref="O662:O725" ca="1" si="319">ABS(K662)/MAX(((F662)+(G662)*(L662))*(L662),0.000001)</f>
        <v>7.3857595425206792</v>
      </c>
      <c r="P662">
        <f t="shared" ref="P662:P725" ca="1" si="320">E662+L662</f>
        <v>633.60736086968495</v>
      </c>
      <c r="Q662">
        <f t="shared" ref="Q662:Q725" ca="1" si="321">P662+((ABS(K662)/MAX(((F662)+(G662)*(L662))*(L662),0.000001))^2)/(2*$I$5)</f>
        <v>636.38765873002819</v>
      </c>
      <c r="R662">
        <f t="shared" ref="R662:R725" ca="1" si="322">((ABS(K662)*$D$6)/(MAX(((F662)+(G662)*(L662))*(L662),0.000001)*MAX(((((F662)+(G662)*(L662))*(L662))/MAX((F662)+2*(L662)*SQRT(1+(G662)^2),0.000001))^(2/3),0.000001)))^2</f>
        <v>1.4839965425134221E-2</v>
      </c>
      <c r="S662">
        <f t="shared" ref="S662:S725" ca="1" si="323">ABS(ABS(K662)/MAX(((F662)+(G662)*(L662))*(L662),0.000001))/SQRT($I$5*MAX((((F662)+(G662)*(L662))*(L662))/MAX((F662)+2*(G662)*(L662),0.000001),0.000001))</f>
        <v>2.067101435725621</v>
      </c>
      <c r="T662">
        <f t="shared" ref="T662:T725" ca="1" si="324">((F662)*(L662)^2)/2+(G662)*(L662)^3/3+(ABS(K662)^2)/($I$5*MAX(((F662)+(G662)*(L662))*(L662),0.000001))</f>
        <v>42.032181045985091</v>
      </c>
      <c r="U662">
        <f t="shared" ca="1" si="314"/>
        <v>-1.4461383475236289E-2</v>
      </c>
      <c r="V662">
        <f t="shared" ca="1" si="315"/>
        <v>0</v>
      </c>
      <c r="W662">
        <f t="shared" ref="W662:W725" ca="1" si="325"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>7.760638705602684</v>
      </c>
      <c r="X662">
        <f t="shared" ref="X662:X725" ca="1" si="326">((F662)+(G662)*(W662))*(W662)</f>
        <v>40.35532126913396</v>
      </c>
      <c r="Y662">
        <f t="shared" ref="Y662:Y725" ca="1" si="327">(((F662)+(G662)*(W662))*(W662))/MAX((F662)+2*(W662)*SQRT(1+(G662)^2),0.000001)</f>
        <v>1.947530572961258</v>
      </c>
      <c r="Z662">
        <f t="shared" ref="Z662:Z725" ca="1" si="328">ABS(K662)/MAX(((F662)+(G662)*(W662))*(W662),0.000001)</f>
        <v>1.2384983795985174</v>
      </c>
      <c r="AA662">
        <f t="shared" ref="AA662:AA725" ca="1" si="329">E662+W662</f>
        <v>640.06663870560271</v>
      </c>
      <c r="AB662">
        <f t="shared" ref="AB662:AB725" ca="1" si="330">AA662+((ABS(K662)/MAX(((F662)+(G662)*(W662))*(W662),0.000001))^2)/(2*$I$5)</f>
        <v>640.14481802447472</v>
      </c>
      <c r="AC662">
        <f t="shared" ref="AC662:AC725" ca="1" si="331">((ABS(K662)*$D$6)/(MAX(((F662)+(G662)*(W662))*(W662),0.000001)*MAX(((((F662)+(G662)*(W662))*(W662))/MAX((F662)+2*(W662)*SQRT(1+(G662)^2),0.000001))^(2/3),0.000001)))^2</f>
        <v>1.4190390868058022E-4</v>
      </c>
      <c r="AD662">
        <f t="shared" ref="AD662:AD725" ca="1" si="332">ABS(ABS(K662)/MAX(((F662)+(G662)*(W662))*(W662),0.000001))/SQRT($I$5*MAX((((F662)+(G662)*(W662))*(W662))/MAX((F662)+2*(G662)*(W662),0.000001),0.000001))</f>
        <v>0.14194242032040469</v>
      </c>
      <c r="AE662">
        <f t="shared" ref="AE662:AE725" ca="1" si="333">((F662)*(W662)^2)/2+(G662)*(W662)^3/3+(ABS(K662)^2)/($I$5*MAX(((F662)+(G662)*(W662))*(W662),0.000001))</f>
        <v>162.90143716849735</v>
      </c>
      <c r="AF662">
        <f t="shared" ref="AF662:AF725" ca="1" si="334">IF($D$20=0,0,IFERROR(AB663+(((AC662+AC663)/2)*J663)+(IF(Z662&gt;Z663,$D$8*((Z662^2-Z663^2)/(2*$I$5)),$D$9*((Z663^2-Z662^2)/(2*$I$5)))+($D$10*(ABS(I663)/90)*(MAX(Z662^2,Z663^2)/(2*$I$5))))-AB662,0))</f>
        <v>-3.0489727578242309E-6</v>
      </c>
      <c r="AG662">
        <f t="shared" ref="AG662:AG725" ca="1" si="335">IF($D$20=0,1,IFERROR(IF(ROUND(AD662,3)=1,1,IF(AND(ABS(AF662)&lt;$D$19,AD662&lt;1),1,0)),0))</f>
        <v>1</v>
      </c>
      <c r="AH662">
        <f ca="1"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+99)&gt;=IFERROR(AE662,-1E+99)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>7.760638705602684</v>
      </c>
      <c r="AI662">
        <f t="shared" ref="AI662:AI725" ca="1" si="336">E662+AH662</f>
        <v>640.06663870560271</v>
      </c>
      <c r="AJ662">
        <f t="shared" ref="AJ662:AJ725" ca="1" si="337">AI662+((ABS(K662)/MAX(((F662)+(G662)*(AH662))*(AH662),0.000001))^2)/(2*$I$5)</f>
        <v>640.14481802447472</v>
      </c>
      <c r="AM662">
        <v>0</v>
      </c>
      <c r="AN662">
        <v>0</v>
      </c>
      <c r="AO662">
        <f t="shared" ref="AO662:AO725" si="338">AM662+AN662</f>
        <v>0</v>
      </c>
      <c r="AP662">
        <f t="shared" si="316"/>
        <v>0</v>
      </c>
      <c r="AQ662">
        <f t="shared" ref="AQ662:AQ725" ca="1" si="339">ABS(ABS(K662)/MAX(((F662)+(G662)*(AH662))*(AH662),0.000001))/SQRT($I$5*MAX((((F662)+(G662)*(AH662))*(AH662))/MAX((F662)+2*(G662)*(AH662),0.000001),0.000001))</f>
        <v>0.14194242032040469</v>
      </c>
      <c r="AR662" t="str">
        <f t="shared" ref="AR662:AR725" ca="1" si="340">IF(AQ662&lt;1,"Subcritical","Supercritical")</f>
        <v>Subcritical</v>
      </c>
      <c r="AS662">
        <f t="shared" ref="AS662:AS725" ca="1" si="341">((ABS(K662)*$D$6)/(MAX(((F662)+(G662)*(AH662))*(AH662),0.000001)*MAX(((((F662)+(G662)*(AH662))*(AH662))/MAX((F662)+2*(AH662)*SQRT(1+(G662)^2),0.000001))^(2/3),0.000001)))^2</f>
        <v>1.4190390868058022E-4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190</v>
      </c>
      <c r="I663">
        <v>0</v>
      </c>
      <c r="J663">
        <f t="shared" ref="J663:J726" si="342">B663-B662</f>
        <v>0.9989999999999668</v>
      </c>
      <c r="K663">
        <f t="shared" ref="K663:K726" ca="1" si="343">MAX(0,K662-AO662)</f>
        <v>49.98</v>
      </c>
      <c r="L663">
        <f t="shared" ref="L663:L726" ca="1" si="344"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>1.301360869684927</v>
      </c>
      <c r="M663">
        <f t="shared" ca="1" si="317"/>
        <v>6.7670765223616209</v>
      </c>
      <c r="N663">
        <f t="shared" ca="1" si="318"/>
        <v>0.86727128666107323</v>
      </c>
      <c r="O663">
        <f t="shared" ca="1" si="319"/>
        <v>7.3857595425206792</v>
      </c>
      <c r="P663">
        <f t="shared" ca="1" si="320"/>
        <v>633.60686086968497</v>
      </c>
      <c r="Q663">
        <f t="shared" ca="1" si="321"/>
        <v>636.3871587300282</v>
      </c>
      <c r="R663">
        <f t="shared" ca="1" si="322"/>
        <v>1.4839965425134221E-2</v>
      </c>
      <c r="S663">
        <f t="shared" ca="1" si="323"/>
        <v>2.067101435725621</v>
      </c>
      <c r="T663">
        <f t="shared" ca="1" si="324"/>
        <v>42.032181045985091</v>
      </c>
      <c r="U663">
        <f t="shared" ref="U663:U726" ca="1" si="345">IF($D$20=0,0,IFERROR(Q662-(((R662+R663)/2)*J663)-(IF(O662&gt;O663,$D$8*((O662^2-O663^2)/(2*$I$5)),$D$9*((O663^2-O662^2)/(2*$I$5)))+($D$10*(ABS(I663)/90)*(MAX(O662^2,O663^2)/(2*$I$5))))-Q663,0))</f>
        <v>-1.4325125459777155E-2</v>
      </c>
      <c r="V663">
        <f t="shared" ref="V663:V726" ca="1" si="346">IF($D$20=0,1,IFERROR(IF(ROUND(S663,3)=1,1,IF(AND(ABS(U663)&lt;$D$19,S663&gt;1),1,0)),0))</f>
        <v>0</v>
      </c>
      <c r="W663">
        <f t="shared" ca="1" si="325"/>
        <v>7.7609989401510102</v>
      </c>
      <c r="X663">
        <f t="shared" ca="1" si="326"/>
        <v>40.357194488785254</v>
      </c>
      <c r="Y663">
        <f t="shared" ca="1" si="327"/>
        <v>1.9475532582284509</v>
      </c>
      <c r="Z663">
        <f t="shared" ca="1" si="328"/>
        <v>1.2384408934542959</v>
      </c>
      <c r="AA663">
        <f t="shared" ca="1" si="329"/>
        <v>640.06649894015106</v>
      </c>
      <c r="AB663">
        <f t="shared" ca="1" si="330"/>
        <v>640.14467100164848</v>
      </c>
      <c r="AC663">
        <f t="shared" ca="1" si="331"/>
        <v>1.4188853209221762E-4</v>
      </c>
      <c r="AD663">
        <f t="shared" ca="1" si="332"/>
        <v>0.14193253783542051</v>
      </c>
      <c r="AE663">
        <f t="shared" ca="1" si="333"/>
        <v>162.91568200634865</v>
      </c>
      <c r="AF663">
        <f t="shared" ca="1" si="334"/>
        <v>-4.3093073145428207E-6</v>
      </c>
      <c r="AG663">
        <f t="shared" ca="1" si="335"/>
        <v>1</v>
      </c>
      <c r="AH663">
        <f ca="1"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+99)&gt;=IFERROR(AE663,-1E+99)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>7.7609989401510102</v>
      </c>
      <c r="AI663">
        <f t="shared" ca="1" si="336"/>
        <v>640.06649894015106</v>
      </c>
      <c r="AJ663">
        <f t="shared" ca="1" si="337"/>
        <v>640.14467100164848</v>
      </c>
      <c r="AM663">
        <v>0</v>
      </c>
      <c r="AN663">
        <v>0</v>
      </c>
      <c r="AO663">
        <f t="shared" si="338"/>
        <v>0</v>
      </c>
      <c r="AP663">
        <f t="shared" ref="AP663:AP726" si="347">AP662+AO663</f>
        <v>0</v>
      </c>
      <c r="AQ663">
        <f t="shared" ca="1" si="339"/>
        <v>0.14193253783542051</v>
      </c>
      <c r="AR663" t="str">
        <f t="shared" ca="1" si="340"/>
        <v>Subcritical</v>
      </c>
      <c r="AS663">
        <f t="shared" ca="1" si="341"/>
        <v>1.4188853209221762E-4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190</v>
      </c>
      <c r="I664">
        <v>2.7E-2</v>
      </c>
      <c r="J664">
        <f t="shared" si="342"/>
        <v>1</v>
      </c>
      <c r="K664">
        <f t="shared" ca="1" si="343"/>
        <v>49.98</v>
      </c>
      <c r="L664">
        <f t="shared" ca="1" si="344"/>
        <v>1.301360869684927</v>
      </c>
      <c r="M664">
        <f t="shared" ca="1" si="317"/>
        <v>6.7670765223616209</v>
      </c>
      <c r="N664">
        <f t="shared" ca="1" si="318"/>
        <v>0.86727128666107323</v>
      </c>
      <c r="O664">
        <f t="shared" ca="1" si="319"/>
        <v>7.3857595425206792</v>
      </c>
      <c r="P664">
        <f t="shared" ca="1" si="320"/>
        <v>633.60636086968486</v>
      </c>
      <c r="Q664">
        <f t="shared" ca="1" si="321"/>
        <v>636.3866587300281</v>
      </c>
      <c r="R664">
        <f t="shared" ca="1" si="322"/>
        <v>1.4839965425134221E-2</v>
      </c>
      <c r="S664">
        <f t="shared" ca="1" si="323"/>
        <v>2.067101435725621</v>
      </c>
      <c r="T664">
        <f t="shared" ca="1" si="324"/>
        <v>42.032181045985091</v>
      </c>
      <c r="U664">
        <f t="shared" ca="1" si="345"/>
        <v>-1.4465078828720834E-2</v>
      </c>
      <c r="V664">
        <f t="shared" ca="1" si="346"/>
        <v>0</v>
      </c>
      <c r="W664">
        <f t="shared" ca="1" si="325"/>
        <v>7.7613541817592857</v>
      </c>
      <c r="X664">
        <f t="shared" ca="1" si="326"/>
        <v>40.359041745148289</v>
      </c>
      <c r="Y664">
        <f t="shared" ca="1" si="327"/>
        <v>1.9475756275274632</v>
      </c>
      <c r="Z664">
        <f t="shared" ca="1" si="328"/>
        <v>1.2383842093081479</v>
      </c>
      <c r="AA664">
        <f t="shared" ca="1" si="329"/>
        <v>640.06635418175927</v>
      </c>
      <c r="AB664">
        <f t="shared" ca="1" si="330"/>
        <v>640.14451908746082</v>
      </c>
      <c r="AC664">
        <f t="shared" ca="1" si="331"/>
        <v>1.4187337103273222E-4</v>
      </c>
      <c r="AD664">
        <f t="shared" ca="1" si="332"/>
        <v>0.14192279344709341</v>
      </c>
      <c r="AE664">
        <f t="shared" ca="1" si="333"/>
        <v>162.92973009467835</v>
      </c>
      <c r="AF664">
        <f t="shared" ca="1" si="334"/>
        <v>-6.0434847455326235E-6</v>
      </c>
      <c r="AG664">
        <f t="shared" ca="1" si="335"/>
        <v>1</v>
      </c>
      <c r="AH664">
        <f ca="1"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+99)&gt;=IFERROR(AE664,-1E+99)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>7.7613541817592857</v>
      </c>
      <c r="AI664">
        <f t="shared" ca="1" si="336"/>
        <v>640.06635418175927</v>
      </c>
      <c r="AJ664">
        <f t="shared" ca="1" si="337"/>
        <v>640.14451908746082</v>
      </c>
      <c r="AM664">
        <v>0</v>
      </c>
      <c r="AN664">
        <v>0</v>
      </c>
      <c r="AO664">
        <f t="shared" si="338"/>
        <v>0</v>
      </c>
      <c r="AP664">
        <f t="shared" si="347"/>
        <v>0</v>
      </c>
      <c r="AQ664">
        <f t="shared" ca="1" si="339"/>
        <v>0.14192279344709341</v>
      </c>
      <c r="AR664" t="str">
        <f t="shared" ca="1" si="340"/>
        <v>Subcritical</v>
      </c>
      <c r="AS664">
        <f t="shared" ca="1" si="341"/>
        <v>1.4187337103273222E-4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190</v>
      </c>
      <c r="I665">
        <v>7.8E-2</v>
      </c>
      <c r="J665">
        <f t="shared" si="342"/>
        <v>1</v>
      </c>
      <c r="K665">
        <f t="shared" ca="1" si="343"/>
        <v>49.98</v>
      </c>
      <c r="L665">
        <f t="shared" ca="1" si="344"/>
        <v>1.301360869684927</v>
      </c>
      <c r="M665">
        <f t="shared" ca="1" si="317"/>
        <v>6.7670765223616209</v>
      </c>
      <c r="N665">
        <f t="shared" ca="1" si="318"/>
        <v>0.86727128666107323</v>
      </c>
      <c r="O665">
        <f t="shared" ca="1" si="319"/>
        <v>7.3857595425206792</v>
      </c>
      <c r="P665">
        <f t="shared" ca="1" si="320"/>
        <v>633.60586086968488</v>
      </c>
      <c r="Q665">
        <f t="shared" ca="1" si="321"/>
        <v>636.38615873002811</v>
      </c>
      <c r="R665">
        <f t="shared" ca="1" si="322"/>
        <v>1.4839965425134221E-2</v>
      </c>
      <c r="S665">
        <f t="shared" ca="1" si="323"/>
        <v>2.067101435725621</v>
      </c>
      <c r="T665">
        <f t="shared" ca="1" si="324"/>
        <v>42.032181045985091</v>
      </c>
      <c r="U665">
        <f t="shared" ca="1" si="345"/>
        <v>-1.4701404146990171E-2</v>
      </c>
      <c r="V665">
        <f t="shared" ca="1" si="346"/>
        <v>0</v>
      </c>
      <c r="W665">
        <f t="shared" ca="1" si="325"/>
        <v>7.7617009263072827</v>
      </c>
      <c r="X665">
        <f t="shared" ca="1" si="326"/>
        <v>40.360844816797872</v>
      </c>
      <c r="Y665">
        <f t="shared" ca="1" si="327"/>
        <v>1.9475974602936994</v>
      </c>
      <c r="Z665">
        <f t="shared" ca="1" si="328"/>
        <v>1.2383288859998962</v>
      </c>
      <c r="AA665">
        <f t="shared" ca="1" si="329"/>
        <v>640.06620092630726</v>
      </c>
      <c r="AB665">
        <f t="shared" ca="1" si="330"/>
        <v>640.14435884832062</v>
      </c>
      <c r="AC665">
        <f t="shared" ca="1" si="331"/>
        <v>1.4185857491544516E-4</v>
      </c>
      <c r="AD665">
        <f t="shared" ca="1" si="332"/>
        <v>0.14191328321105412</v>
      </c>
      <c r="AE665">
        <f t="shared" ca="1" si="333"/>
        <v>162.94344282370992</v>
      </c>
      <c r="AF665">
        <f t="shared" ca="1" si="334"/>
        <v>-7.4267669560867944E-6</v>
      </c>
      <c r="AG665">
        <f t="shared" ca="1" si="335"/>
        <v>1</v>
      </c>
      <c r="AH665">
        <f ca="1"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+99)&gt;=IFERROR(AE665,-1E+99)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>7.7617009263072827</v>
      </c>
      <c r="AI665">
        <f t="shared" ca="1" si="336"/>
        <v>640.06620092630726</v>
      </c>
      <c r="AJ665">
        <f t="shared" ca="1" si="337"/>
        <v>640.14435884832062</v>
      </c>
      <c r="AM665">
        <v>0</v>
      </c>
      <c r="AN665">
        <v>0</v>
      </c>
      <c r="AO665">
        <f t="shared" si="338"/>
        <v>0</v>
      </c>
      <c r="AP665">
        <f t="shared" si="347"/>
        <v>0</v>
      </c>
      <c r="AQ665">
        <f t="shared" ca="1" si="339"/>
        <v>0.14191328321105412</v>
      </c>
      <c r="AR665" t="str">
        <f t="shared" ca="1" si="340"/>
        <v>Subcritical</v>
      </c>
      <c r="AS665">
        <f t="shared" ca="1" si="341"/>
        <v>1.4185857491544516E-4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190</v>
      </c>
      <c r="I666">
        <v>7.8E-2</v>
      </c>
      <c r="J666">
        <f t="shared" si="342"/>
        <v>1</v>
      </c>
      <c r="K666">
        <f t="shared" ca="1" si="343"/>
        <v>49.98</v>
      </c>
      <c r="L666">
        <f t="shared" ca="1" si="344"/>
        <v>1.301360869684927</v>
      </c>
      <c r="M666">
        <f t="shared" ca="1" si="317"/>
        <v>6.7670765223616209</v>
      </c>
      <c r="N666">
        <f t="shared" ca="1" si="318"/>
        <v>0.86727128666107323</v>
      </c>
      <c r="O666">
        <f t="shared" ca="1" si="319"/>
        <v>7.3857595425206792</v>
      </c>
      <c r="P666">
        <f t="shared" ca="1" si="320"/>
        <v>633.60536086968489</v>
      </c>
      <c r="Q666">
        <f t="shared" ca="1" si="321"/>
        <v>636.38565873002813</v>
      </c>
      <c r="R666">
        <f t="shared" ca="1" si="322"/>
        <v>1.4839965425134221E-2</v>
      </c>
      <c r="S666">
        <f t="shared" ca="1" si="323"/>
        <v>2.067101435725621</v>
      </c>
      <c r="T666">
        <f t="shared" ca="1" si="324"/>
        <v>42.032181045985091</v>
      </c>
      <c r="U666">
        <f t="shared" ca="1" si="345"/>
        <v>-1.4701404146990171E-2</v>
      </c>
      <c r="V666">
        <f t="shared" ca="1" si="346"/>
        <v>0</v>
      </c>
      <c r="W666">
        <f t="shared" ca="1" si="325"/>
        <v>7.7620462746588244</v>
      </c>
      <c r="X666">
        <f t="shared" ca="1" si="326"/>
        <v>40.36264062822589</v>
      </c>
      <c r="Y666">
        <f t="shared" ca="1" si="327"/>
        <v>1.9476192036960793</v>
      </c>
      <c r="Z666">
        <f t="shared" ca="1" si="328"/>
        <v>1.2382737903686265</v>
      </c>
      <c r="AA666">
        <f t="shared" ca="1" si="329"/>
        <v>640.06604627465879</v>
      </c>
      <c r="AB666">
        <f t="shared" ca="1" si="330"/>
        <v>640.14419724203458</v>
      </c>
      <c r="AC666">
        <f t="shared" ca="1" si="331"/>
        <v>1.4184384063718928E-4</v>
      </c>
      <c r="AD666">
        <f t="shared" ca="1" si="332"/>
        <v>0.1419038123244705</v>
      </c>
      <c r="AE666">
        <f t="shared" ca="1" si="333"/>
        <v>162.9571009837349</v>
      </c>
      <c r="AF666">
        <f t="shared" ca="1" si="334"/>
        <v>-8.2613184986257693E-6</v>
      </c>
      <c r="AG666">
        <f t="shared" ca="1" si="335"/>
        <v>1</v>
      </c>
      <c r="AH666">
        <f ca="1"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+99)&gt;=IFERROR(AE666,-1E+99)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>7.7620462746588244</v>
      </c>
      <c r="AI666">
        <f t="shared" ca="1" si="336"/>
        <v>640.06604627465879</v>
      </c>
      <c r="AJ666">
        <f t="shared" ca="1" si="337"/>
        <v>640.14419724203458</v>
      </c>
      <c r="AM666">
        <v>0</v>
      </c>
      <c r="AN666">
        <v>0</v>
      </c>
      <c r="AO666">
        <f t="shared" si="338"/>
        <v>0</v>
      </c>
      <c r="AP666">
        <f t="shared" si="347"/>
        <v>0</v>
      </c>
      <c r="AQ666">
        <f t="shared" ca="1" si="339"/>
        <v>0.1419038123244705</v>
      </c>
      <c r="AR666" t="str">
        <f t="shared" ca="1" si="340"/>
        <v>Subcritical</v>
      </c>
      <c r="AS666">
        <f t="shared" ca="1" si="341"/>
        <v>1.4184384063718928E-4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190</v>
      </c>
      <c r="I667">
        <v>2.7E-2</v>
      </c>
      <c r="J667">
        <f t="shared" si="342"/>
        <v>1.0009999999999764</v>
      </c>
      <c r="K667">
        <f t="shared" ca="1" si="343"/>
        <v>49.98</v>
      </c>
      <c r="L667">
        <f t="shared" ca="1" si="344"/>
        <v>1.301360869684927</v>
      </c>
      <c r="M667">
        <f t="shared" ca="1" si="317"/>
        <v>6.7670765223616209</v>
      </c>
      <c r="N667">
        <f t="shared" ca="1" si="318"/>
        <v>0.86727128666107323</v>
      </c>
      <c r="O667">
        <f t="shared" ca="1" si="319"/>
        <v>7.3857595425206792</v>
      </c>
      <c r="P667">
        <f t="shared" ca="1" si="320"/>
        <v>633.6048608696849</v>
      </c>
      <c r="Q667">
        <f t="shared" ca="1" si="321"/>
        <v>636.38515873002814</v>
      </c>
      <c r="R667">
        <f t="shared" ca="1" si="322"/>
        <v>1.4839965425134221E-2</v>
      </c>
      <c r="S667">
        <f t="shared" ca="1" si="323"/>
        <v>2.067101435725621</v>
      </c>
      <c r="T667">
        <f t="shared" ca="1" si="324"/>
        <v>42.032181045985091</v>
      </c>
      <c r="U667">
        <f t="shared" ca="1" si="345"/>
        <v>-1.4479918794222613E-2</v>
      </c>
      <c r="V667">
        <f t="shared" ca="1" si="346"/>
        <v>0</v>
      </c>
      <c r="W667">
        <f t="shared" ca="1" si="325"/>
        <v>7.762397379894761</v>
      </c>
      <c r="X667">
        <f t="shared" ca="1" si="326"/>
        <v>40.364466375452757</v>
      </c>
      <c r="Y667">
        <f t="shared" ca="1" si="327"/>
        <v>1.947641308070676</v>
      </c>
      <c r="Z667">
        <f t="shared" ca="1" si="328"/>
        <v>1.2382177813304336</v>
      </c>
      <c r="AA667">
        <f t="shared" ca="1" si="329"/>
        <v>640.06589737989475</v>
      </c>
      <c r="AB667">
        <f t="shared" ca="1" si="330"/>
        <v>640.14404127765226</v>
      </c>
      <c r="AC667">
        <f t="shared" ca="1" si="331"/>
        <v>1.4182886305452768E-4</v>
      </c>
      <c r="AD667">
        <f t="shared" ca="1" si="332"/>
        <v>0.14189418464007048</v>
      </c>
      <c r="AE667">
        <f t="shared" ca="1" si="333"/>
        <v>162.97098748379412</v>
      </c>
      <c r="AF667">
        <f t="shared" ca="1" si="334"/>
        <v>-8.8485946889704792E-6</v>
      </c>
      <c r="AG667">
        <f t="shared" ca="1" si="335"/>
        <v>1</v>
      </c>
      <c r="AH667">
        <f ca="1"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+99)&gt;=IFERROR(AE667,-1E+99)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>7.762397379894761</v>
      </c>
      <c r="AI667">
        <f t="shared" ca="1" si="336"/>
        <v>640.06589737989475</v>
      </c>
      <c r="AJ667">
        <f t="shared" ca="1" si="337"/>
        <v>640.14404127765226</v>
      </c>
      <c r="AM667">
        <v>0</v>
      </c>
      <c r="AN667">
        <v>0</v>
      </c>
      <c r="AO667">
        <f t="shared" si="338"/>
        <v>0</v>
      </c>
      <c r="AP667">
        <f t="shared" si="347"/>
        <v>0</v>
      </c>
      <c r="AQ667">
        <f t="shared" ca="1" si="339"/>
        <v>0.14189418464007048</v>
      </c>
      <c r="AR667" t="str">
        <f t="shared" ca="1" si="340"/>
        <v>Subcritical</v>
      </c>
      <c r="AS667">
        <f t="shared" ca="1" si="341"/>
        <v>1.4182886305452768E-4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190</v>
      </c>
      <c r="I668">
        <v>0</v>
      </c>
      <c r="J668">
        <f t="shared" si="342"/>
        <v>0.99900000000002365</v>
      </c>
      <c r="K668">
        <f t="shared" ca="1" si="343"/>
        <v>49.98</v>
      </c>
      <c r="L668">
        <f t="shared" ca="1" si="344"/>
        <v>1.301360869684927</v>
      </c>
      <c r="M668">
        <f t="shared" ca="1" si="317"/>
        <v>6.7670765223616209</v>
      </c>
      <c r="N668">
        <f t="shared" ca="1" si="318"/>
        <v>0.86727128666107323</v>
      </c>
      <c r="O668">
        <f t="shared" ca="1" si="319"/>
        <v>7.3857595425206792</v>
      </c>
      <c r="P668">
        <f t="shared" ca="1" si="320"/>
        <v>633.60436086968491</v>
      </c>
      <c r="Q668">
        <f t="shared" ca="1" si="321"/>
        <v>636.38465873002815</v>
      </c>
      <c r="R668">
        <f t="shared" ca="1" si="322"/>
        <v>1.4839965425134221E-2</v>
      </c>
      <c r="S668">
        <f t="shared" ca="1" si="323"/>
        <v>2.067101435725621</v>
      </c>
      <c r="T668">
        <f t="shared" ca="1" si="324"/>
        <v>42.032181045985091</v>
      </c>
      <c r="U668">
        <f t="shared" ca="1" si="345"/>
        <v>-1.4325125459777155E-2</v>
      </c>
      <c r="V668">
        <f t="shared" ca="1" si="346"/>
        <v>0</v>
      </c>
      <c r="W668">
        <f t="shared" ca="1" si="325"/>
        <v>7.7627517546553477</v>
      </c>
      <c r="X668">
        <f t="shared" ca="1" si="326"/>
        <v>40.36630912420781</v>
      </c>
      <c r="Y668">
        <f t="shared" ca="1" si="327"/>
        <v>1.947663616764423</v>
      </c>
      <c r="Z668">
        <f t="shared" ca="1" si="328"/>
        <v>1.2381612558683703</v>
      </c>
      <c r="AA668">
        <f t="shared" ca="1" si="329"/>
        <v>640.06575175465537</v>
      </c>
      <c r="AB668">
        <f t="shared" ca="1" si="330"/>
        <v>640.14388851793433</v>
      </c>
      <c r="AC668">
        <f t="shared" ca="1" si="331"/>
        <v>1.4181374836344648E-4</v>
      </c>
      <c r="AD668">
        <f t="shared" ca="1" si="332"/>
        <v>0.14188446840565563</v>
      </c>
      <c r="AE668">
        <f t="shared" ca="1" si="333"/>
        <v>162.98500397242069</v>
      </c>
      <c r="AF668">
        <f t="shared" ca="1" si="334"/>
        <v>-9.260262004318065E-6</v>
      </c>
      <c r="AG668">
        <f t="shared" ca="1" si="335"/>
        <v>1</v>
      </c>
      <c r="AH668">
        <f ca="1"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+99)&gt;=IFERROR(AE668,-1E+99)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>7.7627517546553477</v>
      </c>
      <c r="AI668">
        <f t="shared" ca="1" si="336"/>
        <v>640.06575175465537</v>
      </c>
      <c r="AJ668">
        <f t="shared" ca="1" si="337"/>
        <v>640.14388851793433</v>
      </c>
      <c r="AM668">
        <v>0</v>
      </c>
      <c r="AN668">
        <v>0</v>
      </c>
      <c r="AO668">
        <f t="shared" si="338"/>
        <v>0</v>
      </c>
      <c r="AP668">
        <f t="shared" si="347"/>
        <v>0</v>
      </c>
      <c r="AQ668">
        <f t="shared" ca="1" si="339"/>
        <v>0.14188446840565563</v>
      </c>
      <c r="AR668" t="str">
        <f t="shared" ca="1" si="340"/>
        <v>Subcritical</v>
      </c>
      <c r="AS668">
        <f t="shared" ca="1" si="341"/>
        <v>1.4181374836344648E-4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190</v>
      </c>
      <c r="I669">
        <v>2.3E-2</v>
      </c>
      <c r="J669">
        <f t="shared" si="342"/>
        <v>1</v>
      </c>
      <c r="K669">
        <f t="shared" ca="1" si="343"/>
        <v>49.98</v>
      </c>
      <c r="L669">
        <f t="shared" ca="1" si="344"/>
        <v>1.301360869684927</v>
      </c>
      <c r="M669">
        <f t="shared" ca="1" si="317"/>
        <v>6.7670765223616209</v>
      </c>
      <c r="N669">
        <f t="shared" ca="1" si="318"/>
        <v>0.86727128666107323</v>
      </c>
      <c r="O669">
        <f t="shared" ca="1" si="319"/>
        <v>7.3857595425206792</v>
      </c>
      <c r="P669">
        <f t="shared" ca="1" si="320"/>
        <v>633.60386086968492</v>
      </c>
      <c r="Q669">
        <f t="shared" ca="1" si="321"/>
        <v>636.38415873002816</v>
      </c>
      <c r="R669">
        <f t="shared" ca="1" si="322"/>
        <v>1.4839965425134221E-2</v>
      </c>
      <c r="S669">
        <f t="shared" ca="1" si="323"/>
        <v>2.067101435725621</v>
      </c>
      <c r="T669">
        <f t="shared" ca="1" si="324"/>
        <v>42.032181045985091</v>
      </c>
      <c r="U669">
        <f t="shared" ca="1" si="345"/>
        <v>-1.4446543509848198E-2</v>
      </c>
      <c r="V669">
        <f t="shared" ca="1" si="346"/>
        <v>0</v>
      </c>
      <c r="W669">
        <f t="shared" ca="1" si="325"/>
        <v>7.7631025445327175</v>
      </c>
      <c r="X669">
        <f t="shared" ca="1" si="326"/>
        <v>40.368133231570134</v>
      </c>
      <c r="Y669">
        <f t="shared" ca="1" si="327"/>
        <v>1.9476856982789981</v>
      </c>
      <c r="Z669">
        <f t="shared" ca="1" si="328"/>
        <v>1.2381053073049424</v>
      </c>
      <c r="AA669">
        <f t="shared" ca="1" si="329"/>
        <v>640.06560254453268</v>
      </c>
      <c r="AB669">
        <f t="shared" ca="1" si="330"/>
        <v>640.14373224646829</v>
      </c>
      <c r="AC669">
        <f t="shared" ca="1" si="331"/>
        <v>1.4179878891256242E-4</v>
      </c>
      <c r="AD669">
        <f t="shared" ca="1" si="332"/>
        <v>0.14187485155348972</v>
      </c>
      <c r="AE669">
        <f t="shared" ca="1" si="333"/>
        <v>162.99887933817806</v>
      </c>
      <c r="AF669">
        <f t="shared" ca="1" si="334"/>
        <v>-9.2550955059778062E-6</v>
      </c>
      <c r="AG669">
        <f t="shared" ca="1" si="335"/>
        <v>1</v>
      </c>
      <c r="AH669">
        <f ca="1"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+99)&gt;=IFERROR(AE669,-1E+99)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>7.7631025445327175</v>
      </c>
      <c r="AI669">
        <f t="shared" ca="1" si="336"/>
        <v>640.06560254453268</v>
      </c>
      <c r="AJ669">
        <f t="shared" ca="1" si="337"/>
        <v>640.14373224646829</v>
      </c>
      <c r="AM669">
        <v>0</v>
      </c>
      <c r="AN669">
        <v>0</v>
      </c>
      <c r="AO669">
        <f t="shared" si="338"/>
        <v>0</v>
      </c>
      <c r="AP669">
        <f t="shared" si="347"/>
        <v>0</v>
      </c>
      <c r="AQ669">
        <f t="shared" ca="1" si="339"/>
        <v>0.14187485155348972</v>
      </c>
      <c r="AR669" t="str">
        <f t="shared" ca="1" si="340"/>
        <v>Subcritical</v>
      </c>
      <c r="AS669">
        <f t="shared" ca="1" si="341"/>
        <v>1.4179878891256242E-4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190</v>
      </c>
      <c r="I670">
        <v>2.3E-2</v>
      </c>
      <c r="J670">
        <f t="shared" si="342"/>
        <v>1.0009999999999764</v>
      </c>
      <c r="K670">
        <f t="shared" ca="1" si="343"/>
        <v>49.98</v>
      </c>
      <c r="L670">
        <f t="shared" ca="1" si="344"/>
        <v>1.301360869684927</v>
      </c>
      <c r="M670">
        <f t="shared" ca="1" si="317"/>
        <v>6.7670765223616209</v>
      </c>
      <c r="N670">
        <f t="shared" ca="1" si="318"/>
        <v>0.86727128666107323</v>
      </c>
      <c r="O670">
        <f t="shared" ca="1" si="319"/>
        <v>7.3857595425206792</v>
      </c>
      <c r="P670">
        <f t="shared" ca="1" si="320"/>
        <v>633.60336086968493</v>
      </c>
      <c r="Q670">
        <f t="shared" ca="1" si="321"/>
        <v>636.38365873002817</v>
      </c>
      <c r="R670">
        <f t="shared" ca="1" si="322"/>
        <v>1.4839965425134221E-2</v>
      </c>
      <c r="S670">
        <f t="shared" ca="1" si="323"/>
        <v>2.067101435725621</v>
      </c>
      <c r="T670">
        <f t="shared" ca="1" si="324"/>
        <v>42.032181045985091</v>
      </c>
      <c r="U670">
        <f t="shared" ca="1" si="345"/>
        <v>-1.4461383475236289E-2</v>
      </c>
      <c r="V670">
        <f t="shared" ca="1" si="346"/>
        <v>0</v>
      </c>
      <c r="W670">
        <f t="shared" ca="1" si="325"/>
        <v>7.7634532152624756</v>
      </c>
      <c r="X670">
        <f t="shared" ca="1" si="326"/>
        <v>40.369956719364872</v>
      </c>
      <c r="Y670">
        <f t="shared" ca="1" si="327"/>
        <v>1.9477077707993695</v>
      </c>
      <c r="Z670">
        <f t="shared" ca="1" si="328"/>
        <v>1.2380493827982066</v>
      </c>
      <c r="AA670">
        <f t="shared" ca="1" si="329"/>
        <v>640.06545321526255</v>
      </c>
      <c r="AB670">
        <f t="shared" ca="1" si="330"/>
        <v>640.14357585920993</v>
      </c>
      <c r="AC670">
        <f t="shared" ca="1" si="331"/>
        <v>1.4178383686796336E-4</v>
      </c>
      <c r="AD670">
        <f t="shared" ca="1" si="332"/>
        <v>0.14186523905351039</v>
      </c>
      <c r="AE670">
        <f t="shared" ca="1" si="333"/>
        <v>163.01275065639391</v>
      </c>
      <c r="AF670">
        <f t="shared" ca="1" si="334"/>
        <v>-8.7856138861752697E-6</v>
      </c>
      <c r="AG670">
        <f t="shared" ca="1" si="335"/>
        <v>1</v>
      </c>
      <c r="AH670">
        <f ca="1"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+99)&gt;=IFERROR(AE670,-1E+99)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>7.7634532152624756</v>
      </c>
      <c r="AI670">
        <f t="shared" ca="1" si="336"/>
        <v>640.06545321526255</v>
      </c>
      <c r="AJ670">
        <f t="shared" ca="1" si="337"/>
        <v>640.14357585920993</v>
      </c>
      <c r="AM670">
        <v>0</v>
      </c>
      <c r="AN670">
        <v>0</v>
      </c>
      <c r="AO670">
        <f t="shared" si="338"/>
        <v>0</v>
      </c>
      <c r="AP670">
        <f t="shared" si="347"/>
        <v>0</v>
      </c>
      <c r="AQ670">
        <f t="shared" ca="1" si="339"/>
        <v>0.14186523905351039</v>
      </c>
      <c r="AR670" t="str">
        <f t="shared" ca="1" si="340"/>
        <v>Subcritical</v>
      </c>
      <c r="AS670">
        <f t="shared" ca="1" si="341"/>
        <v>1.4178383686796336E-4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190</v>
      </c>
      <c r="I671">
        <v>2.7E-2</v>
      </c>
      <c r="J671">
        <f t="shared" si="342"/>
        <v>0.99900000000002365</v>
      </c>
      <c r="K671">
        <f t="shared" ca="1" si="343"/>
        <v>49.98</v>
      </c>
      <c r="L671">
        <f t="shared" ca="1" si="344"/>
        <v>1.301360869684927</v>
      </c>
      <c r="M671">
        <f t="shared" ca="1" si="317"/>
        <v>6.7670765223616209</v>
      </c>
      <c r="N671">
        <f t="shared" ca="1" si="318"/>
        <v>0.86727128666107323</v>
      </c>
      <c r="O671">
        <f t="shared" ca="1" si="319"/>
        <v>7.3857595425206792</v>
      </c>
      <c r="P671">
        <f t="shared" ca="1" si="320"/>
        <v>633.60286086968495</v>
      </c>
      <c r="Q671">
        <f t="shared" ca="1" si="321"/>
        <v>636.38315873002819</v>
      </c>
      <c r="R671">
        <f t="shared" ca="1" si="322"/>
        <v>1.4839965425134221E-2</v>
      </c>
      <c r="S671">
        <f t="shared" ca="1" si="323"/>
        <v>2.067101435725621</v>
      </c>
      <c r="T671">
        <f t="shared" ca="1" si="324"/>
        <v>42.032181045985091</v>
      </c>
      <c r="U671">
        <f t="shared" ca="1" si="345"/>
        <v>-1.445023886344643E-2</v>
      </c>
      <c r="V671">
        <f t="shared" ca="1" si="346"/>
        <v>0</v>
      </c>
      <c r="W671">
        <f t="shared" ca="1" si="325"/>
        <v>7.7638041439976604</v>
      </c>
      <c r="X671">
        <f t="shared" ca="1" si="326"/>
        <v>40.371781548787837</v>
      </c>
      <c r="Y671">
        <f t="shared" ca="1" si="327"/>
        <v>1.9477298580642182</v>
      </c>
      <c r="Z671">
        <f t="shared" ca="1" si="328"/>
        <v>1.237993422202609</v>
      </c>
      <c r="AA671">
        <f t="shared" ca="1" si="329"/>
        <v>640.06530414399765</v>
      </c>
      <c r="AB671">
        <f t="shared" ca="1" si="330"/>
        <v>640.14341972572129</v>
      </c>
      <c r="AC671">
        <f t="shared" ca="1" si="331"/>
        <v>1.4176887614934626E-4</v>
      </c>
      <c r="AD671">
        <f t="shared" ca="1" si="332"/>
        <v>0.14185562056776424</v>
      </c>
      <c r="AE671">
        <f t="shared" ca="1" si="333"/>
        <v>163.02663284632652</v>
      </c>
      <c r="AF671">
        <f t="shared" ca="1" si="334"/>
        <v>-8.0144602634391049E-6</v>
      </c>
      <c r="AG671">
        <f t="shared" ca="1" si="335"/>
        <v>1</v>
      </c>
      <c r="AH671">
        <f ca="1"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+99)&gt;=IFERROR(AE671,-1E+99)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>7.7638041439976604</v>
      </c>
      <c r="AI671">
        <f t="shared" ca="1" si="336"/>
        <v>640.06530414399765</v>
      </c>
      <c r="AJ671">
        <f t="shared" ca="1" si="337"/>
        <v>640.14341972572129</v>
      </c>
      <c r="AM671">
        <v>0</v>
      </c>
      <c r="AN671">
        <v>0</v>
      </c>
      <c r="AO671">
        <f t="shared" si="338"/>
        <v>0</v>
      </c>
      <c r="AP671">
        <f t="shared" si="347"/>
        <v>0</v>
      </c>
      <c r="AQ671">
        <f t="shared" ca="1" si="339"/>
        <v>0.14185562056776424</v>
      </c>
      <c r="AR671" t="str">
        <f t="shared" ca="1" si="340"/>
        <v>Subcritical</v>
      </c>
      <c r="AS671">
        <f t="shared" ca="1" si="341"/>
        <v>1.4176887614934626E-4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190</v>
      </c>
      <c r="I672">
        <v>2.7E-2</v>
      </c>
      <c r="J672">
        <f t="shared" si="342"/>
        <v>1.0009999999999764</v>
      </c>
      <c r="K672">
        <f t="shared" ca="1" si="343"/>
        <v>49.98</v>
      </c>
      <c r="L672">
        <f t="shared" ca="1" si="344"/>
        <v>1.301360869684927</v>
      </c>
      <c r="M672">
        <f t="shared" ca="1" si="317"/>
        <v>6.7670765223616209</v>
      </c>
      <c r="N672">
        <f t="shared" ca="1" si="318"/>
        <v>0.86727128666107323</v>
      </c>
      <c r="O672">
        <f t="shared" ca="1" si="319"/>
        <v>7.3857595425206792</v>
      </c>
      <c r="P672">
        <f t="shared" ca="1" si="320"/>
        <v>633.60236086968496</v>
      </c>
      <c r="Q672">
        <f t="shared" ca="1" si="321"/>
        <v>636.3826587300282</v>
      </c>
      <c r="R672">
        <f t="shared" ca="1" si="322"/>
        <v>1.4839965425134221E-2</v>
      </c>
      <c r="S672">
        <f t="shared" ca="1" si="323"/>
        <v>2.067101435725621</v>
      </c>
      <c r="T672">
        <f t="shared" ca="1" si="324"/>
        <v>42.032181045985091</v>
      </c>
      <c r="U672">
        <f t="shared" ca="1" si="345"/>
        <v>-1.4479918794222613E-2</v>
      </c>
      <c r="V672">
        <f t="shared" ca="1" si="346"/>
        <v>0</v>
      </c>
      <c r="W672">
        <f t="shared" ca="1" si="325"/>
        <v>7.7641555919652037</v>
      </c>
      <c r="X672">
        <f t="shared" ca="1" si="326"/>
        <v>40.373609078219062</v>
      </c>
      <c r="Y672">
        <f t="shared" ca="1" si="327"/>
        <v>1.947751976510206</v>
      </c>
      <c r="Z672">
        <f t="shared" ca="1" si="328"/>
        <v>1.2379373838779113</v>
      </c>
      <c r="AA672">
        <f t="shared" ca="1" si="329"/>
        <v>640.06515559196521</v>
      </c>
      <c r="AB672">
        <f t="shared" ca="1" si="330"/>
        <v>640.14326410197555</v>
      </c>
      <c r="AC672">
        <f t="shared" ca="1" si="331"/>
        <v>1.4175389562739844E-4</v>
      </c>
      <c r="AD672">
        <f t="shared" ca="1" si="332"/>
        <v>0.1418459889398114</v>
      </c>
      <c r="AE672">
        <f t="shared" ca="1" si="333"/>
        <v>163.04053624391349</v>
      </c>
      <c r="AF672">
        <f t="shared" ca="1" si="334"/>
        <v>-7.0309155262293643E-6</v>
      </c>
      <c r="AG672">
        <f t="shared" ca="1" si="335"/>
        <v>1</v>
      </c>
      <c r="AH672">
        <f ca="1"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+99)&gt;=IFERROR(AE672,-1E+99)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>7.7641555919652037</v>
      </c>
      <c r="AI672">
        <f t="shared" ca="1" si="336"/>
        <v>640.06515559196521</v>
      </c>
      <c r="AJ672">
        <f t="shared" ca="1" si="337"/>
        <v>640.14326410197555</v>
      </c>
      <c r="AM672">
        <v>0</v>
      </c>
      <c r="AN672">
        <v>0</v>
      </c>
      <c r="AO672">
        <f t="shared" si="338"/>
        <v>0</v>
      </c>
      <c r="AP672">
        <f t="shared" si="347"/>
        <v>0</v>
      </c>
      <c r="AQ672">
        <f t="shared" ca="1" si="339"/>
        <v>0.1418459889398114</v>
      </c>
      <c r="AR672" t="str">
        <f t="shared" ca="1" si="340"/>
        <v>Subcritical</v>
      </c>
      <c r="AS672">
        <f t="shared" ca="1" si="341"/>
        <v>1.4175389562739844E-4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190</v>
      </c>
      <c r="I673">
        <v>0</v>
      </c>
      <c r="J673">
        <f t="shared" si="342"/>
        <v>0.99900000000002365</v>
      </c>
      <c r="K673">
        <f t="shared" ca="1" si="343"/>
        <v>49.98</v>
      </c>
      <c r="L673">
        <f t="shared" ca="1" si="344"/>
        <v>1.301360869684927</v>
      </c>
      <c r="M673">
        <f t="shared" ca="1" si="317"/>
        <v>6.7670765223616209</v>
      </c>
      <c r="N673">
        <f t="shared" ca="1" si="318"/>
        <v>0.86727128666107323</v>
      </c>
      <c r="O673">
        <f t="shared" ca="1" si="319"/>
        <v>7.3857595425206792</v>
      </c>
      <c r="P673">
        <f t="shared" ca="1" si="320"/>
        <v>633.60186086968497</v>
      </c>
      <c r="Q673">
        <f t="shared" ca="1" si="321"/>
        <v>636.38215873002821</v>
      </c>
      <c r="R673">
        <f t="shared" ca="1" si="322"/>
        <v>1.4839965425134221E-2</v>
      </c>
      <c r="S673">
        <f t="shared" ca="1" si="323"/>
        <v>2.067101435725621</v>
      </c>
      <c r="T673">
        <f t="shared" ca="1" si="324"/>
        <v>42.032181045985091</v>
      </c>
      <c r="U673">
        <f t="shared" ca="1" si="345"/>
        <v>-1.4325125459777155E-2</v>
      </c>
      <c r="V673">
        <f t="shared" ca="1" si="346"/>
        <v>0</v>
      </c>
      <c r="W673">
        <f t="shared" ca="1" si="325"/>
        <v>7.7645119160487255</v>
      </c>
      <c r="X673">
        <f t="shared" ca="1" si="326"/>
        <v>40.375461963453375</v>
      </c>
      <c r="Y673">
        <f t="shared" ca="1" si="327"/>
        <v>1.9477744003041177</v>
      </c>
      <c r="Z673">
        <f t="shared" ca="1" si="328"/>
        <v>1.2378805732362976</v>
      </c>
      <c r="AA673">
        <f t="shared" ca="1" si="329"/>
        <v>640.06501191604877</v>
      </c>
      <c r="AB673">
        <f t="shared" ca="1" si="330"/>
        <v>640.14311325721064</v>
      </c>
      <c r="AC673">
        <f t="shared" ca="1" si="331"/>
        <v>1.4173870964278971E-4</v>
      </c>
      <c r="AD673">
        <f t="shared" ca="1" si="332"/>
        <v>0.14183622479184971</v>
      </c>
      <c r="AE673">
        <f t="shared" ca="1" si="333"/>
        <v>163.05463322435418</v>
      </c>
      <c r="AF673">
        <f t="shared" ca="1" si="334"/>
        <v>-5.9395971447884222E-6</v>
      </c>
      <c r="AG673">
        <f t="shared" ca="1" si="335"/>
        <v>1</v>
      </c>
      <c r="AH673">
        <f ca="1"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+99)&gt;=IFERROR(AE673,-1E+99)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>7.7645119160487255</v>
      </c>
      <c r="AI673">
        <f t="shared" ca="1" si="336"/>
        <v>640.06501191604877</v>
      </c>
      <c r="AJ673">
        <f t="shared" ca="1" si="337"/>
        <v>640.14311325721064</v>
      </c>
      <c r="AM673">
        <v>0</v>
      </c>
      <c r="AN673">
        <v>0</v>
      </c>
      <c r="AO673">
        <f t="shared" si="338"/>
        <v>0</v>
      </c>
      <c r="AP673">
        <f t="shared" si="347"/>
        <v>0</v>
      </c>
      <c r="AQ673">
        <f t="shared" ca="1" si="339"/>
        <v>0.14183622479184971</v>
      </c>
      <c r="AR673" t="str">
        <f t="shared" ca="1" si="340"/>
        <v>Subcritical</v>
      </c>
      <c r="AS673">
        <f t="shared" ca="1" si="341"/>
        <v>1.4173870964278971E-4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190</v>
      </c>
      <c r="I674">
        <v>2.3E-2</v>
      </c>
      <c r="J674">
        <f t="shared" si="342"/>
        <v>1</v>
      </c>
      <c r="K674">
        <f t="shared" ca="1" si="343"/>
        <v>49.98</v>
      </c>
      <c r="L674">
        <f t="shared" ca="1" si="344"/>
        <v>1.301360869684927</v>
      </c>
      <c r="M674">
        <f t="shared" ca="1" si="317"/>
        <v>6.7670765223616209</v>
      </c>
      <c r="N674">
        <f t="shared" ca="1" si="318"/>
        <v>0.86727128666107323</v>
      </c>
      <c r="O674">
        <f t="shared" ca="1" si="319"/>
        <v>7.3857595425206792</v>
      </c>
      <c r="P674">
        <f t="shared" ca="1" si="320"/>
        <v>633.60136086968487</v>
      </c>
      <c r="Q674">
        <f t="shared" ca="1" si="321"/>
        <v>636.38165873002811</v>
      </c>
      <c r="R674">
        <f t="shared" ca="1" si="322"/>
        <v>1.4839965425134221E-2</v>
      </c>
      <c r="S674">
        <f t="shared" ca="1" si="323"/>
        <v>2.067101435725621</v>
      </c>
      <c r="T674">
        <f t="shared" ca="1" si="324"/>
        <v>42.032181045985091</v>
      </c>
      <c r="U674">
        <f t="shared" ca="1" si="345"/>
        <v>-1.4446543509734511E-2</v>
      </c>
      <c r="V674">
        <f t="shared" ca="1" si="346"/>
        <v>0</v>
      </c>
      <c r="W674">
        <f t="shared" ca="1" si="325"/>
        <v>7.7648661895434534</v>
      </c>
      <c r="X674">
        <f t="shared" ca="1" si="326"/>
        <v>40.37730418562596</v>
      </c>
      <c r="Y674">
        <f t="shared" ca="1" si="327"/>
        <v>1.9477966935241484</v>
      </c>
      <c r="Z674">
        <f t="shared" ca="1" si="328"/>
        <v>1.2378240947000254</v>
      </c>
      <c r="AA674">
        <f t="shared" ca="1" si="329"/>
        <v>640.06486618954341</v>
      </c>
      <c r="AB674">
        <f t="shared" ca="1" si="330"/>
        <v>640.14296040409079</v>
      </c>
      <c r="AC674">
        <f t="shared" ca="1" si="331"/>
        <v>1.4172361342888628E-4</v>
      </c>
      <c r="AD674">
        <f t="shared" ca="1" si="332"/>
        <v>0.14182651794552706</v>
      </c>
      <c r="AE674">
        <f t="shared" ca="1" si="333"/>
        <v>163.06864975977479</v>
      </c>
      <c r="AF674">
        <f t="shared" ca="1" si="334"/>
        <v>-5.1194564321122016E-6</v>
      </c>
      <c r="AG674">
        <f t="shared" ca="1" si="335"/>
        <v>1</v>
      </c>
      <c r="AH674">
        <f ca="1"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+99)&gt;=IFERROR(AE674,-1E+99)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>7.7648661895434534</v>
      </c>
      <c r="AI674">
        <f t="shared" ca="1" si="336"/>
        <v>640.06486618954341</v>
      </c>
      <c r="AJ674">
        <f t="shared" ca="1" si="337"/>
        <v>640.14296040409079</v>
      </c>
      <c r="AM674">
        <v>0</v>
      </c>
      <c r="AN674">
        <v>0</v>
      </c>
      <c r="AO674">
        <f t="shared" si="338"/>
        <v>0</v>
      </c>
      <c r="AP674">
        <f t="shared" si="347"/>
        <v>0</v>
      </c>
      <c r="AQ674">
        <f t="shared" ca="1" si="339"/>
        <v>0.14182651794552706</v>
      </c>
      <c r="AR674" t="str">
        <f t="shared" ca="1" si="340"/>
        <v>Subcritical</v>
      </c>
      <c r="AS674">
        <f t="shared" ca="1" si="341"/>
        <v>1.4172361342888628E-4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190</v>
      </c>
      <c r="I675">
        <v>2.3E-2</v>
      </c>
      <c r="J675">
        <f t="shared" si="342"/>
        <v>1.0009999999999764</v>
      </c>
      <c r="K675">
        <f t="shared" ca="1" si="343"/>
        <v>49.98</v>
      </c>
      <c r="L675">
        <f t="shared" ca="1" si="344"/>
        <v>1.301360869684927</v>
      </c>
      <c r="M675">
        <f t="shared" ca="1" si="317"/>
        <v>6.7670765223616209</v>
      </c>
      <c r="N675">
        <f t="shared" ca="1" si="318"/>
        <v>0.86727128666107323</v>
      </c>
      <c r="O675">
        <f t="shared" ca="1" si="319"/>
        <v>7.3857595425206792</v>
      </c>
      <c r="P675">
        <f t="shared" ca="1" si="320"/>
        <v>633.60086086968488</v>
      </c>
      <c r="Q675">
        <f t="shared" ca="1" si="321"/>
        <v>636.38115873002812</v>
      </c>
      <c r="R675">
        <f t="shared" ca="1" si="322"/>
        <v>1.4839965425134221E-2</v>
      </c>
      <c r="S675">
        <f t="shared" ca="1" si="323"/>
        <v>2.067101435725621</v>
      </c>
      <c r="T675">
        <f t="shared" ca="1" si="324"/>
        <v>42.032181045985091</v>
      </c>
      <c r="U675">
        <f t="shared" ca="1" si="345"/>
        <v>-1.4461383475236289E-2</v>
      </c>
      <c r="V675">
        <f t="shared" ca="1" si="346"/>
        <v>0</v>
      </c>
      <c r="W675">
        <f t="shared" ca="1" si="325"/>
        <v>7.7652211680407257</v>
      </c>
      <c r="X675">
        <f t="shared" ca="1" si="326"/>
        <v>40.379150073811772</v>
      </c>
      <c r="Y675">
        <f t="shared" ca="1" si="327"/>
        <v>1.9478190295791051</v>
      </c>
      <c r="Z675">
        <f t="shared" ca="1" si="328"/>
        <v>1.237767508940584</v>
      </c>
      <c r="AA675">
        <f t="shared" ca="1" si="329"/>
        <v>640.06472116804071</v>
      </c>
      <c r="AB675">
        <f t="shared" ca="1" si="330"/>
        <v>640.14280824277</v>
      </c>
      <c r="AC675">
        <f t="shared" ca="1" si="331"/>
        <v>1.4170848955108163E-4</v>
      </c>
      <c r="AD675">
        <f t="shared" ca="1" si="332"/>
        <v>0.14181679289306251</v>
      </c>
      <c r="AE675">
        <f t="shared" ca="1" si="333"/>
        <v>163.08269486896739</v>
      </c>
      <c r="AF675">
        <f t="shared" ca="1" si="334"/>
        <v>-4.9250932079303311E-6</v>
      </c>
      <c r="AG675">
        <f t="shared" ca="1" si="335"/>
        <v>1</v>
      </c>
      <c r="AH675">
        <f ca="1"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+99)&gt;=IFERROR(AE675,-1E+99)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>7.7652211680407257</v>
      </c>
      <c r="AI675">
        <f t="shared" ca="1" si="336"/>
        <v>640.06472116804071</v>
      </c>
      <c r="AJ675">
        <f t="shared" ca="1" si="337"/>
        <v>640.14280824277</v>
      </c>
      <c r="AM675">
        <v>0</v>
      </c>
      <c r="AN675">
        <v>0</v>
      </c>
      <c r="AO675">
        <f t="shared" si="338"/>
        <v>0</v>
      </c>
      <c r="AP675">
        <f t="shared" si="347"/>
        <v>0</v>
      </c>
      <c r="AQ675">
        <f t="shared" ca="1" si="339"/>
        <v>0.14181679289306251</v>
      </c>
      <c r="AR675" t="str">
        <f t="shared" ca="1" si="340"/>
        <v>Subcritical</v>
      </c>
      <c r="AS675">
        <f t="shared" ca="1" si="341"/>
        <v>1.4170848955108163E-4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190</v>
      </c>
      <c r="I676">
        <v>2.7E-2</v>
      </c>
      <c r="J676">
        <f t="shared" si="342"/>
        <v>0.99900000000002365</v>
      </c>
      <c r="K676">
        <f t="shared" ca="1" si="343"/>
        <v>49.98</v>
      </c>
      <c r="L676">
        <f t="shared" ca="1" si="344"/>
        <v>1.301360869684927</v>
      </c>
      <c r="M676">
        <f t="shared" ca="1" si="317"/>
        <v>6.7670765223616209</v>
      </c>
      <c r="N676">
        <f t="shared" ca="1" si="318"/>
        <v>0.86727128666107323</v>
      </c>
      <c r="O676">
        <f t="shared" ca="1" si="319"/>
        <v>7.3857595425206792</v>
      </c>
      <c r="P676">
        <f t="shared" ca="1" si="320"/>
        <v>633.60036086968489</v>
      </c>
      <c r="Q676">
        <f t="shared" ca="1" si="321"/>
        <v>636.38065873002813</v>
      </c>
      <c r="R676">
        <f t="shared" ca="1" si="322"/>
        <v>1.4839965425134221E-2</v>
      </c>
      <c r="S676">
        <f t="shared" ca="1" si="323"/>
        <v>2.067101435725621</v>
      </c>
      <c r="T676">
        <f t="shared" ca="1" si="324"/>
        <v>42.032181045985091</v>
      </c>
      <c r="U676">
        <f t="shared" ca="1" si="345"/>
        <v>-1.445023886344643E-2</v>
      </c>
      <c r="V676">
        <f t="shared" ca="1" si="346"/>
        <v>0</v>
      </c>
      <c r="W676">
        <f t="shared" ca="1" si="325"/>
        <v>7.7655761163427739</v>
      </c>
      <c r="X676">
        <f t="shared" ca="1" si="326"/>
        <v>40.380995804982426</v>
      </c>
      <c r="Y676">
        <f t="shared" ca="1" si="327"/>
        <v>1.9478413622044684</v>
      </c>
      <c r="Z676">
        <f t="shared" ca="1" si="328"/>
        <v>1.2377109331670615</v>
      </c>
      <c r="AA676">
        <f t="shared" ca="1" si="329"/>
        <v>640.06457611634278</v>
      </c>
      <c r="AB676">
        <f t="shared" ca="1" si="330"/>
        <v>640.14265605284027</v>
      </c>
      <c r="AC676">
        <f t="shared" ca="1" si="331"/>
        <v>1.4169336933880496E-4</v>
      </c>
      <c r="AD676">
        <f t="shared" ca="1" si="332"/>
        <v>0.1418070697790513</v>
      </c>
      <c r="AE676">
        <f t="shared" ca="1" si="333"/>
        <v>163.09673946497367</v>
      </c>
      <c r="AF676">
        <f t="shared" ca="1" si="334"/>
        <v>-5.0927787924592849E-6</v>
      </c>
      <c r="AG676">
        <f t="shared" ca="1" si="335"/>
        <v>1</v>
      </c>
      <c r="AH676">
        <f ca="1"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+99)&gt;=IFERROR(AE676,-1E+99)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>7.7655761163427739</v>
      </c>
      <c r="AI676">
        <f t="shared" ca="1" si="336"/>
        <v>640.06457611634278</v>
      </c>
      <c r="AJ676">
        <f t="shared" ca="1" si="337"/>
        <v>640.14265605284027</v>
      </c>
      <c r="AM676">
        <v>0</v>
      </c>
      <c r="AN676">
        <v>0</v>
      </c>
      <c r="AO676">
        <f t="shared" si="338"/>
        <v>0</v>
      </c>
      <c r="AP676">
        <f t="shared" si="347"/>
        <v>0</v>
      </c>
      <c r="AQ676">
        <f t="shared" ca="1" si="339"/>
        <v>0.1418070697790513</v>
      </c>
      <c r="AR676" t="str">
        <f t="shared" ca="1" si="340"/>
        <v>Subcritical</v>
      </c>
      <c r="AS676">
        <f t="shared" ca="1" si="341"/>
        <v>1.4169336933880496E-4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190</v>
      </c>
      <c r="I677">
        <v>2.7E-2</v>
      </c>
      <c r="J677">
        <f t="shared" si="342"/>
        <v>1.0009999999999764</v>
      </c>
      <c r="K677">
        <f t="shared" ca="1" si="343"/>
        <v>49.98</v>
      </c>
      <c r="L677">
        <f t="shared" ca="1" si="344"/>
        <v>1.301360869684927</v>
      </c>
      <c r="M677">
        <f t="shared" ca="1" si="317"/>
        <v>6.7670765223616209</v>
      </c>
      <c r="N677">
        <f t="shared" ca="1" si="318"/>
        <v>0.86727128666107323</v>
      </c>
      <c r="O677">
        <f t="shared" ca="1" si="319"/>
        <v>7.3857595425206792</v>
      </c>
      <c r="P677">
        <f t="shared" ca="1" si="320"/>
        <v>633.5998608696849</v>
      </c>
      <c r="Q677">
        <f t="shared" ca="1" si="321"/>
        <v>636.38015873002814</v>
      </c>
      <c r="R677">
        <f t="shared" ca="1" si="322"/>
        <v>1.4839965425134221E-2</v>
      </c>
      <c r="S677">
        <f t="shared" ca="1" si="323"/>
        <v>2.067101435725621</v>
      </c>
      <c r="T677">
        <f t="shared" ca="1" si="324"/>
        <v>42.032181045985091</v>
      </c>
      <c r="U677">
        <f t="shared" ca="1" si="345"/>
        <v>-1.4479918794222613E-2</v>
      </c>
      <c r="V677">
        <f t="shared" ca="1" si="346"/>
        <v>0</v>
      </c>
      <c r="W677">
        <f t="shared" ca="1" si="325"/>
        <v>7.7659306232019105</v>
      </c>
      <c r="X677">
        <f t="shared" ca="1" si="326"/>
        <v>40.382839240649936</v>
      </c>
      <c r="Y677">
        <f t="shared" ca="1" si="327"/>
        <v>1.9478636655285739</v>
      </c>
      <c r="Z677">
        <f t="shared" ca="1" si="328"/>
        <v>1.2376544329178674</v>
      </c>
      <c r="AA677">
        <f t="shared" ca="1" si="329"/>
        <v>640.06443062320193</v>
      </c>
      <c r="AB677">
        <f t="shared" ca="1" si="330"/>
        <v>640.14250343132233</v>
      </c>
      <c r="AC677">
        <f t="shared" ca="1" si="331"/>
        <v>1.4167827030529893E-4</v>
      </c>
      <c r="AD677">
        <f t="shared" ca="1" si="332"/>
        <v>0.14179735986642775</v>
      </c>
      <c r="AE677">
        <f t="shared" ca="1" si="333"/>
        <v>163.11076727418188</v>
      </c>
      <c r="AF677">
        <f t="shared" ca="1" si="334"/>
        <v>-4.9767357950258884E-6</v>
      </c>
      <c r="AG677">
        <f t="shared" ca="1" si="335"/>
        <v>1</v>
      </c>
      <c r="AH677">
        <f ca="1"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+99)&gt;=IFERROR(AE677,-1E+99)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>7.7659306232019105</v>
      </c>
      <c r="AI677">
        <f t="shared" ca="1" si="336"/>
        <v>640.06443062320193</v>
      </c>
      <c r="AJ677">
        <f t="shared" ca="1" si="337"/>
        <v>640.14250343132233</v>
      </c>
      <c r="AM677">
        <v>0</v>
      </c>
      <c r="AN677">
        <v>0</v>
      </c>
      <c r="AO677">
        <f t="shared" si="338"/>
        <v>0</v>
      </c>
      <c r="AP677">
        <f t="shared" si="347"/>
        <v>0</v>
      </c>
      <c r="AQ677">
        <f t="shared" ca="1" si="339"/>
        <v>0.14179735986642775</v>
      </c>
      <c r="AR677" t="str">
        <f t="shared" ca="1" si="340"/>
        <v>Subcritical</v>
      </c>
      <c r="AS677">
        <f t="shared" ca="1" si="341"/>
        <v>1.4167827030529893E-4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190</v>
      </c>
      <c r="I678">
        <v>0.05</v>
      </c>
      <c r="J678">
        <f t="shared" si="342"/>
        <v>0.99900000000002365</v>
      </c>
      <c r="K678">
        <f t="shared" ca="1" si="343"/>
        <v>49.98</v>
      </c>
      <c r="L678">
        <f t="shared" ca="1" si="344"/>
        <v>1.301360869684927</v>
      </c>
      <c r="M678">
        <f t="shared" ca="1" si="317"/>
        <v>6.7670765223616209</v>
      </c>
      <c r="N678">
        <f t="shared" ca="1" si="318"/>
        <v>0.86727128666107323</v>
      </c>
      <c r="O678">
        <f t="shared" ca="1" si="319"/>
        <v>7.3857595425206792</v>
      </c>
      <c r="P678">
        <f t="shared" ca="1" si="320"/>
        <v>633.59936086968492</v>
      </c>
      <c r="Q678">
        <f t="shared" ca="1" si="321"/>
        <v>636.37965873002815</v>
      </c>
      <c r="R678">
        <f t="shared" ca="1" si="322"/>
        <v>1.4839965425134221E-2</v>
      </c>
      <c r="S678">
        <f t="shared" ca="1" si="323"/>
        <v>2.067101435725621</v>
      </c>
      <c r="T678">
        <f t="shared" ca="1" si="324"/>
        <v>42.032181045985091</v>
      </c>
      <c r="U678">
        <f t="shared" ca="1" si="345"/>
        <v>-1.4556816948129381E-2</v>
      </c>
      <c r="V678">
        <f t="shared" ca="1" si="346"/>
        <v>0</v>
      </c>
      <c r="W678">
        <f t="shared" ca="1" si="325"/>
        <v>7.7662825205182831</v>
      </c>
      <c r="X678">
        <f t="shared" ca="1" si="326"/>
        <v>40.384669106695071</v>
      </c>
      <c r="Y678">
        <f t="shared" ca="1" si="327"/>
        <v>1.9478858031681332</v>
      </c>
      <c r="Z678">
        <f t="shared" ca="1" si="328"/>
        <v>1.2375983536711506</v>
      </c>
      <c r="AA678">
        <f t="shared" ca="1" si="329"/>
        <v>640.0642825205183</v>
      </c>
      <c r="AB678">
        <f t="shared" ca="1" si="330"/>
        <v>640.1423482536992</v>
      </c>
      <c r="AC678">
        <f t="shared" ca="1" si="331"/>
        <v>1.4166328476247273E-4</v>
      </c>
      <c r="AD678">
        <f t="shared" ca="1" si="332"/>
        <v>0.14178772252480951</v>
      </c>
      <c r="AE678">
        <f t="shared" ca="1" si="333"/>
        <v>163.12469249628586</v>
      </c>
      <c r="AF678">
        <f t="shared" ca="1" si="334"/>
        <v>-4.3790107611130225E-6</v>
      </c>
      <c r="AG678">
        <f t="shared" ca="1" si="335"/>
        <v>1</v>
      </c>
      <c r="AH678">
        <f ca="1"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+99)&gt;=IFERROR(AE678,-1E+99)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>7.7662825205182831</v>
      </c>
      <c r="AI678">
        <f t="shared" ca="1" si="336"/>
        <v>640.0642825205183</v>
      </c>
      <c r="AJ678">
        <f t="shared" ca="1" si="337"/>
        <v>640.1423482536992</v>
      </c>
      <c r="AM678">
        <v>0</v>
      </c>
      <c r="AN678">
        <v>0</v>
      </c>
      <c r="AO678">
        <f t="shared" si="338"/>
        <v>0</v>
      </c>
      <c r="AP678">
        <f t="shared" si="347"/>
        <v>0</v>
      </c>
      <c r="AQ678">
        <f t="shared" ca="1" si="339"/>
        <v>0.14178772252480951</v>
      </c>
      <c r="AR678" t="str">
        <f t="shared" ca="1" si="340"/>
        <v>Subcritical</v>
      </c>
      <c r="AS678">
        <f t="shared" ca="1" si="341"/>
        <v>1.4166328476247273E-4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190</v>
      </c>
      <c r="I679">
        <v>7.8E-2</v>
      </c>
      <c r="J679">
        <f t="shared" si="342"/>
        <v>1</v>
      </c>
      <c r="K679">
        <f t="shared" ca="1" si="343"/>
        <v>49.98</v>
      </c>
      <c r="L679">
        <f t="shared" ca="1" si="344"/>
        <v>1.301360869684927</v>
      </c>
      <c r="M679">
        <f t="shared" ca="1" si="317"/>
        <v>6.7670765223616209</v>
      </c>
      <c r="N679">
        <f t="shared" ca="1" si="318"/>
        <v>0.86727128666107323</v>
      </c>
      <c r="O679">
        <f t="shared" ca="1" si="319"/>
        <v>7.3857595425206792</v>
      </c>
      <c r="P679">
        <f t="shared" ca="1" si="320"/>
        <v>633.59886086968493</v>
      </c>
      <c r="Q679">
        <f t="shared" ca="1" si="321"/>
        <v>636.37915873002817</v>
      </c>
      <c r="R679">
        <f t="shared" ca="1" si="322"/>
        <v>1.4839965425134221E-2</v>
      </c>
      <c r="S679">
        <f t="shared" ca="1" si="323"/>
        <v>2.067101435725621</v>
      </c>
      <c r="T679">
        <f t="shared" ca="1" si="324"/>
        <v>42.032181045985091</v>
      </c>
      <c r="U679">
        <f t="shared" ca="1" si="345"/>
        <v>-1.4701404146990171E-2</v>
      </c>
      <c r="V679">
        <f t="shared" ca="1" si="346"/>
        <v>0</v>
      </c>
      <c r="W679">
        <f t="shared" ca="1" si="325"/>
        <v>7.7666312064066458</v>
      </c>
      <c r="X679">
        <f t="shared" ca="1" si="326"/>
        <v>40.386482273314563</v>
      </c>
      <c r="Y679">
        <f t="shared" ca="1" si="327"/>
        <v>1.947907737296348</v>
      </c>
      <c r="Z679">
        <f t="shared" ca="1" si="328"/>
        <v>1.2375427912181489</v>
      </c>
      <c r="AA679">
        <f t="shared" ca="1" si="329"/>
        <v>640.06413120640661</v>
      </c>
      <c r="AB679">
        <f t="shared" ca="1" si="330"/>
        <v>640.14218993016277</v>
      </c>
      <c r="AC679">
        <f t="shared" ca="1" si="331"/>
        <v>1.4164843828316884E-4</v>
      </c>
      <c r="AD679">
        <f t="shared" ca="1" si="332"/>
        <v>0.14177817421066219</v>
      </c>
      <c r="AE679">
        <f t="shared" ca="1" si="333"/>
        <v>163.13849129696888</v>
      </c>
      <c r="AF679">
        <f t="shared" ca="1" si="334"/>
        <v>-3.7817574138898635E-6</v>
      </c>
      <c r="AG679">
        <f t="shared" ca="1" si="335"/>
        <v>1</v>
      </c>
      <c r="AH679">
        <f ca="1"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+99)&gt;=IFERROR(AE679,-1E+99)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>7.7666312064066458</v>
      </c>
      <c r="AI679">
        <f t="shared" ca="1" si="336"/>
        <v>640.06413120640661</v>
      </c>
      <c r="AJ679">
        <f t="shared" ca="1" si="337"/>
        <v>640.14218993016277</v>
      </c>
      <c r="AM679">
        <v>0</v>
      </c>
      <c r="AN679">
        <v>0</v>
      </c>
      <c r="AO679">
        <f t="shared" si="338"/>
        <v>0</v>
      </c>
      <c r="AP679">
        <f t="shared" si="347"/>
        <v>0</v>
      </c>
      <c r="AQ679">
        <f t="shared" ca="1" si="339"/>
        <v>0.14177817421066219</v>
      </c>
      <c r="AR679" t="str">
        <f t="shared" ca="1" si="340"/>
        <v>Subcritical</v>
      </c>
      <c r="AS679">
        <f t="shared" ca="1" si="341"/>
        <v>1.4164843828316884E-4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190</v>
      </c>
      <c r="I680">
        <v>2.7E-2</v>
      </c>
      <c r="J680">
        <f t="shared" si="342"/>
        <v>1.0009999999999764</v>
      </c>
      <c r="K680">
        <f t="shared" ca="1" si="343"/>
        <v>49.98</v>
      </c>
      <c r="L680">
        <f t="shared" ca="1" si="344"/>
        <v>1.301360869684927</v>
      </c>
      <c r="M680">
        <f t="shared" ca="1" si="317"/>
        <v>6.7670765223616209</v>
      </c>
      <c r="N680">
        <f t="shared" ca="1" si="318"/>
        <v>0.86727128666107323</v>
      </c>
      <c r="O680">
        <f t="shared" ca="1" si="319"/>
        <v>7.3857595425206792</v>
      </c>
      <c r="P680">
        <f t="shared" ca="1" si="320"/>
        <v>633.59836086968494</v>
      </c>
      <c r="Q680">
        <f t="shared" ca="1" si="321"/>
        <v>636.37865873002818</v>
      </c>
      <c r="R680">
        <f t="shared" ca="1" si="322"/>
        <v>1.4839965425134221E-2</v>
      </c>
      <c r="S680">
        <f t="shared" ca="1" si="323"/>
        <v>2.067101435725621</v>
      </c>
      <c r="T680">
        <f t="shared" ca="1" si="324"/>
        <v>42.032181045985091</v>
      </c>
      <c r="U680">
        <f t="shared" ca="1" si="345"/>
        <v>-1.4479918794222613E-2</v>
      </c>
      <c r="V680">
        <f t="shared" ca="1" si="346"/>
        <v>0</v>
      </c>
      <c r="W680">
        <f t="shared" ca="1" si="325"/>
        <v>7.7669871001998558</v>
      </c>
      <c r="X680">
        <f t="shared" ca="1" si="326"/>
        <v>40.38833292103925</v>
      </c>
      <c r="Y680">
        <f t="shared" ca="1" si="327"/>
        <v>1.9479301233171518</v>
      </c>
      <c r="Z680">
        <f t="shared" ca="1" si="328"/>
        <v>1.2374860853433298</v>
      </c>
      <c r="AA680">
        <f t="shared" ca="1" si="329"/>
        <v>640.06398710019994</v>
      </c>
      <c r="AB680">
        <f t="shared" ca="1" si="330"/>
        <v>640.1420386706086</v>
      </c>
      <c r="AC680">
        <f t="shared" ca="1" si="331"/>
        <v>1.4163328726845434E-4</v>
      </c>
      <c r="AD680">
        <f t="shared" ca="1" si="332"/>
        <v>0.14176842962240441</v>
      </c>
      <c r="AE680">
        <f t="shared" ca="1" si="333"/>
        <v>163.15257601949617</v>
      </c>
      <c r="AF680">
        <f t="shared" ca="1" si="334"/>
        <v>-3.7206135630185599E-6</v>
      </c>
      <c r="AG680">
        <f t="shared" ca="1" si="335"/>
        <v>1</v>
      </c>
      <c r="AH680">
        <f ca="1"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+99)&gt;=IFERROR(AE680,-1E+99)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>7.7669871001998558</v>
      </c>
      <c r="AI680">
        <f t="shared" ca="1" si="336"/>
        <v>640.06398710019994</v>
      </c>
      <c r="AJ680">
        <f t="shared" ca="1" si="337"/>
        <v>640.1420386706086</v>
      </c>
      <c r="AM680">
        <v>0</v>
      </c>
      <c r="AN680">
        <v>0</v>
      </c>
      <c r="AO680">
        <f t="shared" si="338"/>
        <v>0</v>
      </c>
      <c r="AP680">
        <f t="shared" si="347"/>
        <v>0</v>
      </c>
      <c r="AQ680">
        <f t="shared" ca="1" si="339"/>
        <v>0.14176842962240441</v>
      </c>
      <c r="AR680" t="str">
        <f t="shared" ca="1" si="340"/>
        <v>Subcritical</v>
      </c>
      <c r="AS680">
        <f t="shared" ca="1" si="341"/>
        <v>1.4163328726845434E-4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190</v>
      </c>
      <c r="I681">
        <v>2.7E-2</v>
      </c>
      <c r="J681">
        <f t="shared" si="342"/>
        <v>0.99900000000002365</v>
      </c>
      <c r="K681">
        <f t="shared" ca="1" si="343"/>
        <v>49.98</v>
      </c>
      <c r="L681">
        <f t="shared" ca="1" si="344"/>
        <v>1.301360869684927</v>
      </c>
      <c r="M681">
        <f t="shared" ca="1" si="317"/>
        <v>6.7670765223616209</v>
      </c>
      <c r="N681">
        <f t="shared" ca="1" si="318"/>
        <v>0.86727128666107323</v>
      </c>
      <c r="O681">
        <f t="shared" ca="1" si="319"/>
        <v>7.3857595425206792</v>
      </c>
      <c r="P681">
        <f t="shared" ca="1" si="320"/>
        <v>633.59786086968495</v>
      </c>
      <c r="Q681">
        <f t="shared" ca="1" si="321"/>
        <v>636.37815873002819</v>
      </c>
      <c r="R681">
        <f t="shared" ca="1" si="322"/>
        <v>1.4839965425134221E-2</v>
      </c>
      <c r="S681">
        <f t="shared" ca="1" si="323"/>
        <v>2.067101435725621</v>
      </c>
      <c r="T681">
        <f t="shared" ca="1" si="324"/>
        <v>42.032181045985091</v>
      </c>
      <c r="U681">
        <f t="shared" ca="1" si="345"/>
        <v>-1.445023886344643E-2</v>
      </c>
      <c r="V681">
        <f t="shared" ca="1" si="346"/>
        <v>0</v>
      </c>
      <c r="W681">
        <f t="shared" ca="1" si="325"/>
        <v>7.7673433546119712</v>
      </c>
      <c r="X681">
        <f t="shared" ca="1" si="326"/>
        <v>40.390185443982254</v>
      </c>
      <c r="Y681">
        <f t="shared" ca="1" si="327"/>
        <v>1.9479525304819025</v>
      </c>
      <c r="Z681">
        <f t="shared" ca="1" si="328"/>
        <v>1.2374293272141075</v>
      </c>
      <c r="AA681">
        <f t="shared" ca="1" si="329"/>
        <v>640.063843354612</v>
      </c>
      <c r="AB681">
        <f t="shared" ca="1" si="330"/>
        <v>640.14188776540959</v>
      </c>
      <c r="AC681">
        <f t="shared" ca="1" si="331"/>
        <v>1.4161812329438933E-4</v>
      </c>
      <c r="AD681">
        <f t="shared" ca="1" si="332"/>
        <v>0.14175867627809033</v>
      </c>
      <c r="AE681">
        <f t="shared" ca="1" si="333"/>
        <v>163.16667569989579</v>
      </c>
      <c r="AF681">
        <f t="shared" ca="1" si="334"/>
        <v>-4.0926055362433544E-6</v>
      </c>
      <c r="AG681">
        <f t="shared" ca="1" si="335"/>
        <v>1</v>
      </c>
      <c r="AH681">
        <f ca="1"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+99)&gt;=IFERROR(AE681,-1E+99)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>7.7673433546119712</v>
      </c>
      <c r="AI681">
        <f t="shared" ca="1" si="336"/>
        <v>640.063843354612</v>
      </c>
      <c r="AJ681">
        <f t="shared" ca="1" si="337"/>
        <v>640.14188776540959</v>
      </c>
      <c r="AM681">
        <v>0</v>
      </c>
      <c r="AN681">
        <v>0</v>
      </c>
      <c r="AO681">
        <f t="shared" si="338"/>
        <v>0</v>
      </c>
      <c r="AP681">
        <f t="shared" si="347"/>
        <v>0</v>
      </c>
      <c r="AQ681">
        <f t="shared" ca="1" si="339"/>
        <v>0.14175867627809033</v>
      </c>
      <c r="AR681" t="str">
        <f t="shared" ca="1" si="340"/>
        <v>Subcritical</v>
      </c>
      <c r="AS681">
        <f t="shared" ca="1" si="341"/>
        <v>1.4161812329438933E-4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190</v>
      </c>
      <c r="I682">
        <v>7.8E-2</v>
      </c>
      <c r="J682">
        <f t="shared" si="342"/>
        <v>1.0009999999999764</v>
      </c>
      <c r="K682">
        <f t="shared" ca="1" si="343"/>
        <v>49.98</v>
      </c>
      <c r="L682">
        <f t="shared" ca="1" si="344"/>
        <v>1.301360869684927</v>
      </c>
      <c r="M682">
        <f t="shared" ca="1" si="317"/>
        <v>6.7670765223616209</v>
      </c>
      <c r="N682">
        <f t="shared" ca="1" si="318"/>
        <v>0.86727128666107323</v>
      </c>
      <c r="O682">
        <f t="shared" ca="1" si="319"/>
        <v>7.3857595425206792</v>
      </c>
      <c r="P682">
        <f t="shared" ca="1" si="320"/>
        <v>633.59736086968496</v>
      </c>
      <c r="Q682">
        <f t="shared" ca="1" si="321"/>
        <v>636.3776587300282</v>
      </c>
      <c r="R682">
        <f t="shared" ca="1" si="322"/>
        <v>1.4839965425134221E-2</v>
      </c>
      <c r="S682">
        <f t="shared" ca="1" si="323"/>
        <v>2.067101435725621</v>
      </c>
      <c r="T682">
        <f t="shared" ca="1" si="324"/>
        <v>42.032181045985091</v>
      </c>
      <c r="U682">
        <f t="shared" ca="1" si="345"/>
        <v>-1.4716244112378263E-2</v>
      </c>
      <c r="V682">
        <f t="shared" ca="1" si="346"/>
        <v>0</v>
      </c>
      <c r="W682">
        <f t="shared" ca="1" si="325"/>
        <v>7.7676922259122829</v>
      </c>
      <c r="X682">
        <f t="shared" ca="1" si="326"/>
        <v>40.39199957474387</v>
      </c>
      <c r="Y682">
        <f t="shared" ca="1" si="327"/>
        <v>1.9479744717822034</v>
      </c>
      <c r="Z682">
        <f t="shared" ca="1" si="328"/>
        <v>1.2373737504010887</v>
      </c>
      <c r="AA682">
        <f t="shared" ca="1" si="329"/>
        <v>640.06369222591229</v>
      </c>
      <c r="AB682">
        <f t="shared" ca="1" si="330"/>
        <v>640.14172962643124</v>
      </c>
      <c r="AC682">
        <f t="shared" ca="1" si="331"/>
        <v>1.4160327590222849E-4</v>
      </c>
      <c r="AD682">
        <f t="shared" ca="1" si="332"/>
        <v>0.14174912614846746</v>
      </c>
      <c r="AE682">
        <f t="shared" ca="1" si="333"/>
        <v>163.18048384004561</v>
      </c>
      <c r="AF682">
        <f t="shared" ca="1" si="334"/>
        <v>-4.5925187350803753E-6</v>
      </c>
      <c r="AG682">
        <f t="shared" ca="1" si="335"/>
        <v>1</v>
      </c>
      <c r="AH682">
        <f ca="1"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+99)&gt;=IFERROR(AE682,-1E+99)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>7.7676922259122829</v>
      </c>
      <c r="AI682">
        <f t="shared" ca="1" si="336"/>
        <v>640.06369222591229</v>
      </c>
      <c r="AJ682">
        <f t="shared" ca="1" si="337"/>
        <v>640.14172962643124</v>
      </c>
      <c r="AM682">
        <v>0</v>
      </c>
      <c r="AN682">
        <v>0</v>
      </c>
      <c r="AO682">
        <f t="shared" si="338"/>
        <v>0</v>
      </c>
      <c r="AP682">
        <f t="shared" si="347"/>
        <v>0</v>
      </c>
      <c r="AQ682">
        <f t="shared" ca="1" si="339"/>
        <v>0.14174912614846746</v>
      </c>
      <c r="AR682" t="str">
        <f t="shared" ca="1" si="340"/>
        <v>Subcritical</v>
      </c>
      <c r="AS682">
        <f t="shared" ca="1" si="341"/>
        <v>1.4160327590222849E-4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190</v>
      </c>
      <c r="I683">
        <v>0.05</v>
      </c>
      <c r="J683">
        <f t="shared" si="342"/>
        <v>1</v>
      </c>
      <c r="K683">
        <f t="shared" ca="1" si="343"/>
        <v>49.98</v>
      </c>
      <c r="L683">
        <f t="shared" ca="1" si="344"/>
        <v>1.301360869684927</v>
      </c>
      <c r="M683">
        <f t="shared" ca="1" si="317"/>
        <v>6.7670765223616209</v>
      </c>
      <c r="N683">
        <f t="shared" ca="1" si="318"/>
        <v>0.86727128666107323</v>
      </c>
      <c r="O683">
        <f t="shared" ca="1" si="319"/>
        <v>7.3857595425206792</v>
      </c>
      <c r="P683">
        <f t="shared" ca="1" si="320"/>
        <v>633.59686086968486</v>
      </c>
      <c r="Q683">
        <f t="shared" ca="1" si="321"/>
        <v>636.3771587300281</v>
      </c>
      <c r="R683">
        <f t="shared" ca="1" si="322"/>
        <v>1.4839965425134221E-2</v>
      </c>
      <c r="S683">
        <f t="shared" ca="1" si="323"/>
        <v>2.067101435725621</v>
      </c>
      <c r="T683">
        <f t="shared" ca="1" si="324"/>
        <v>42.032181045985091</v>
      </c>
      <c r="U683">
        <f t="shared" ca="1" si="345"/>
        <v>-1.4571656913403785E-2</v>
      </c>
      <c r="V683">
        <f t="shared" ca="1" si="346"/>
        <v>0</v>
      </c>
      <c r="W683">
        <f t="shared" ca="1" si="325"/>
        <v>7.768044435277635</v>
      </c>
      <c r="X683">
        <f t="shared" ca="1" si="326"/>
        <v>40.393831063443706</v>
      </c>
      <c r="Y683">
        <f t="shared" ca="1" si="327"/>
        <v>1.9479966215230655</v>
      </c>
      <c r="Z683">
        <f t="shared" ca="1" si="328"/>
        <v>1.2373176468827625</v>
      </c>
      <c r="AA683">
        <f t="shared" ca="1" si="329"/>
        <v>640.06354443527755</v>
      </c>
      <c r="AB683">
        <f t="shared" ca="1" si="330"/>
        <v>640.14157475940021</v>
      </c>
      <c r="AC683">
        <f t="shared" ca="1" si="331"/>
        <v>1.4158828877540536E-4</v>
      </c>
      <c r="AD683">
        <f t="shared" ca="1" si="332"/>
        <v>0.14173948572913331</v>
      </c>
      <c r="AE683">
        <f t="shared" ca="1" si="333"/>
        <v>163.19442476684105</v>
      </c>
      <c r="AF683">
        <f t="shared" ca="1" si="334"/>
        <v>-5.3550011216429994E-6</v>
      </c>
      <c r="AG683">
        <f t="shared" ca="1" si="335"/>
        <v>1</v>
      </c>
      <c r="AH683">
        <f ca="1"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+99)&gt;=IFERROR(AE683,-1E+99)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>7.768044435277635</v>
      </c>
      <c r="AI683">
        <f t="shared" ca="1" si="336"/>
        <v>640.06354443527755</v>
      </c>
      <c r="AJ683">
        <f t="shared" ca="1" si="337"/>
        <v>640.14157475940021</v>
      </c>
      <c r="AM683">
        <v>0</v>
      </c>
      <c r="AN683">
        <v>0</v>
      </c>
      <c r="AO683">
        <f t="shared" si="338"/>
        <v>0</v>
      </c>
      <c r="AP683">
        <f t="shared" si="347"/>
        <v>0</v>
      </c>
      <c r="AQ683">
        <f t="shared" ca="1" si="339"/>
        <v>0.14173948572913331</v>
      </c>
      <c r="AR683" t="str">
        <f t="shared" ca="1" si="340"/>
        <v>Subcritical</v>
      </c>
      <c r="AS683">
        <f t="shared" ca="1" si="341"/>
        <v>1.4158828877540536E-4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190</v>
      </c>
      <c r="I684">
        <v>2.7E-2</v>
      </c>
      <c r="J684">
        <f t="shared" si="342"/>
        <v>0.99900000000002365</v>
      </c>
      <c r="K684">
        <f t="shared" ca="1" si="343"/>
        <v>49.98</v>
      </c>
      <c r="L684">
        <f t="shared" ca="1" si="344"/>
        <v>1.301360869684927</v>
      </c>
      <c r="M684">
        <f t="shared" ca="1" si="317"/>
        <v>6.7670765223616209</v>
      </c>
      <c r="N684">
        <f t="shared" ca="1" si="318"/>
        <v>0.86727128666107323</v>
      </c>
      <c r="O684">
        <f t="shared" ca="1" si="319"/>
        <v>7.3857595425206792</v>
      </c>
      <c r="P684">
        <f t="shared" ca="1" si="320"/>
        <v>633.59636086968487</v>
      </c>
      <c r="Q684">
        <f t="shared" ca="1" si="321"/>
        <v>636.37665873002811</v>
      </c>
      <c r="R684">
        <f t="shared" ca="1" si="322"/>
        <v>1.4839965425134221E-2</v>
      </c>
      <c r="S684">
        <f t="shared" ca="1" si="323"/>
        <v>2.067101435725621</v>
      </c>
      <c r="T684">
        <f t="shared" ca="1" si="324"/>
        <v>42.032181045985091</v>
      </c>
      <c r="U684">
        <f t="shared" ca="1" si="345"/>
        <v>-1.445023886344643E-2</v>
      </c>
      <c r="V684">
        <f t="shared" ca="1" si="346"/>
        <v>0</v>
      </c>
      <c r="W684">
        <f t="shared" ca="1" si="325"/>
        <v>7.7683990533394054</v>
      </c>
      <c r="X684">
        <f t="shared" ca="1" si="326"/>
        <v>40.395675077364906</v>
      </c>
      <c r="Y684">
        <f t="shared" ca="1" si="327"/>
        <v>1.9480189212217123</v>
      </c>
      <c r="Z684">
        <f t="shared" ca="1" si="328"/>
        <v>1.2372611648222094</v>
      </c>
      <c r="AA684">
        <f t="shared" ca="1" si="329"/>
        <v>640.06339905333937</v>
      </c>
      <c r="AB684">
        <f t="shared" ca="1" si="330"/>
        <v>640.14142225364401</v>
      </c>
      <c r="AC684">
        <f t="shared" ca="1" si="331"/>
        <v>1.4157320151689807E-4</v>
      </c>
      <c r="AD684">
        <f t="shared" ca="1" si="332"/>
        <v>0.14172978048464077</v>
      </c>
      <c r="AE684">
        <f t="shared" ca="1" si="333"/>
        <v>163.20846171100939</v>
      </c>
      <c r="AF684">
        <f t="shared" ca="1" si="334"/>
        <v>-6.4066870208989712E-6</v>
      </c>
      <c r="AG684">
        <f t="shared" ca="1" si="335"/>
        <v>1</v>
      </c>
      <c r="AH684">
        <f ca="1"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+99)&gt;=IFERROR(AE684,-1E+99)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>7.7683990533394054</v>
      </c>
      <c r="AI684">
        <f t="shared" ca="1" si="336"/>
        <v>640.06339905333937</v>
      </c>
      <c r="AJ684">
        <f t="shared" ca="1" si="337"/>
        <v>640.14142225364401</v>
      </c>
      <c r="AM684">
        <v>0</v>
      </c>
      <c r="AN684">
        <v>0</v>
      </c>
      <c r="AO684">
        <f t="shared" si="338"/>
        <v>0</v>
      </c>
      <c r="AP684">
        <f t="shared" si="347"/>
        <v>0</v>
      </c>
      <c r="AQ684">
        <f t="shared" ca="1" si="339"/>
        <v>0.14172978048464077</v>
      </c>
      <c r="AR684" t="str">
        <f t="shared" ca="1" si="340"/>
        <v>Subcritical</v>
      </c>
      <c r="AS684">
        <f t="shared" ca="1" si="341"/>
        <v>1.4157320151689807E-4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190</v>
      </c>
      <c r="I685">
        <v>2.7E-2</v>
      </c>
      <c r="J685">
        <f t="shared" si="342"/>
        <v>1</v>
      </c>
      <c r="K685">
        <f t="shared" ca="1" si="343"/>
        <v>49.98</v>
      </c>
      <c r="L685">
        <f t="shared" ca="1" si="344"/>
        <v>1.301360869684927</v>
      </c>
      <c r="M685">
        <f t="shared" ca="1" si="317"/>
        <v>6.7670765223616209</v>
      </c>
      <c r="N685">
        <f t="shared" ca="1" si="318"/>
        <v>0.86727128666107323</v>
      </c>
      <c r="O685">
        <f t="shared" ca="1" si="319"/>
        <v>7.3857595425206792</v>
      </c>
      <c r="P685">
        <f t="shared" ca="1" si="320"/>
        <v>633.59586086968488</v>
      </c>
      <c r="Q685">
        <f t="shared" ca="1" si="321"/>
        <v>636.37615873002812</v>
      </c>
      <c r="R685">
        <f t="shared" ca="1" si="322"/>
        <v>1.4839965425134221E-2</v>
      </c>
      <c r="S685">
        <f t="shared" ca="1" si="323"/>
        <v>2.067101435725621</v>
      </c>
      <c r="T685">
        <f t="shared" ca="1" si="324"/>
        <v>42.032181045985091</v>
      </c>
      <c r="U685">
        <f t="shared" ca="1" si="345"/>
        <v>-1.4465078828834521E-2</v>
      </c>
      <c r="V685">
        <f t="shared" ca="1" si="346"/>
        <v>0</v>
      </c>
      <c r="W685">
        <f t="shared" ca="1" si="325"/>
        <v>7.7687524673636306</v>
      </c>
      <c r="X685">
        <f t="shared" ca="1" si="326"/>
        <v>40.397512830290879</v>
      </c>
      <c r="Y685">
        <f t="shared" ca="1" si="327"/>
        <v>1.9480411436884455</v>
      </c>
      <c r="Z685">
        <f t="shared" ca="1" si="328"/>
        <v>1.2372048796658583</v>
      </c>
      <c r="AA685">
        <f t="shared" ca="1" si="329"/>
        <v>640.06325246736355</v>
      </c>
      <c r="AB685">
        <f t="shared" ca="1" si="330"/>
        <v>640.14126856900828</v>
      </c>
      <c r="AC685">
        <f t="shared" ca="1" si="331"/>
        <v>1.4155816784236266E-4</v>
      </c>
      <c r="AD685">
        <f t="shared" ca="1" si="332"/>
        <v>0.14172010929432721</v>
      </c>
      <c r="AE685">
        <f t="shared" ca="1" si="333"/>
        <v>163.22245167216016</v>
      </c>
      <c r="AF685">
        <f t="shared" ca="1" si="334"/>
        <v>-7.2671327870921232E-6</v>
      </c>
      <c r="AG685">
        <f t="shared" ca="1" si="335"/>
        <v>1</v>
      </c>
      <c r="AH685">
        <f ca="1"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+99)&gt;=IFERROR(AE685,-1E+99)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>7.7687524673636306</v>
      </c>
      <c r="AI685">
        <f t="shared" ca="1" si="336"/>
        <v>640.06325246736355</v>
      </c>
      <c r="AJ685">
        <f t="shared" ca="1" si="337"/>
        <v>640.14126856900828</v>
      </c>
      <c r="AM685">
        <v>0</v>
      </c>
      <c r="AN685">
        <v>0</v>
      </c>
      <c r="AO685">
        <f t="shared" si="338"/>
        <v>0</v>
      </c>
      <c r="AP685">
        <f t="shared" si="347"/>
        <v>0</v>
      </c>
      <c r="AQ685">
        <f t="shared" ca="1" si="339"/>
        <v>0.14172010929432721</v>
      </c>
      <c r="AR685" t="str">
        <f t="shared" ca="1" si="340"/>
        <v>Subcritical</v>
      </c>
      <c r="AS685">
        <f t="shared" ca="1" si="341"/>
        <v>1.4155816784236266E-4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190</v>
      </c>
      <c r="I686">
        <v>2.7E-2</v>
      </c>
      <c r="J686">
        <f t="shared" si="342"/>
        <v>1</v>
      </c>
      <c r="K686">
        <f t="shared" ca="1" si="343"/>
        <v>49.98</v>
      </c>
      <c r="L686">
        <f t="shared" ca="1" si="344"/>
        <v>1.301360869684927</v>
      </c>
      <c r="M686">
        <f t="shared" ca="1" si="317"/>
        <v>6.7670765223616209</v>
      </c>
      <c r="N686">
        <f t="shared" ca="1" si="318"/>
        <v>0.86727128666107323</v>
      </c>
      <c r="O686">
        <f t="shared" ca="1" si="319"/>
        <v>7.3857595425206792</v>
      </c>
      <c r="P686">
        <f t="shared" ca="1" si="320"/>
        <v>633.5953608696849</v>
      </c>
      <c r="Q686">
        <f t="shared" ca="1" si="321"/>
        <v>636.37565873002814</v>
      </c>
      <c r="R686">
        <f t="shared" ca="1" si="322"/>
        <v>1.4839965425134221E-2</v>
      </c>
      <c r="S686">
        <f t="shared" ca="1" si="323"/>
        <v>2.067101435725621</v>
      </c>
      <c r="T686">
        <f t="shared" ca="1" si="324"/>
        <v>42.032181045985091</v>
      </c>
      <c r="U686">
        <f t="shared" ca="1" si="345"/>
        <v>-1.4465078828834521E-2</v>
      </c>
      <c r="V686">
        <f t="shared" ca="1" si="346"/>
        <v>0</v>
      </c>
      <c r="W686">
        <f t="shared" ca="1" si="325"/>
        <v>7.7691050208535923</v>
      </c>
      <c r="X686">
        <f t="shared" ca="1" si="326"/>
        <v>40.399346108438678</v>
      </c>
      <c r="Y686">
        <f t="shared" ca="1" si="327"/>
        <v>1.9480633105359837</v>
      </c>
      <c r="Z686">
        <f t="shared" ca="1" si="328"/>
        <v>1.2371487366613614</v>
      </c>
      <c r="AA686">
        <f t="shared" ca="1" si="329"/>
        <v>640.06310502085353</v>
      </c>
      <c r="AB686">
        <f t="shared" ca="1" si="330"/>
        <v>640.14111404208813</v>
      </c>
      <c r="AC686">
        <f t="shared" ca="1" si="331"/>
        <v>1.4154317311859443E-4</v>
      </c>
      <c r="AD686">
        <f t="shared" ca="1" si="332"/>
        <v>0.14171046274839352</v>
      </c>
      <c r="AE686">
        <f t="shared" ca="1" si="333"/>
        <v>163.23640824201058</v>
      </c>
      <c r="AF686">
        <f t="shared" ca="1" si="334"/>
        <v>-7.5319986763133784E-6</v>
      </c>
      <c r="AG686">
        <f t="shared" ca="1" si="335"/>
        <v>1</v>
      </c>
      <c r="AH686">
        <f ca="1"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+99)&gt;=IFERROR(AE686,-1E+99)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>7.7691050208535923</v>
      </c>
      <c r="AI686">
        <f t="shared" ca="1" si="336"/>
        <v>640.06310502085353</v>
      </c>
      <c r="AJ686">
        <f t="shared" ca="1" si="337"/>
        <v>640.14111404208813</v>
      </c>
      <c r="AM686">
        <v>0</v>
      </c>
      <c r="AN686">
        <v>0</v>
      </c>
      <c r="AO686">
        <f t="shared" si="338"/>
        <v>0</v>
      </c>
      <c r="AP686">
        <f t="shared" si="347"/>
        <v>0</v>
      </c>
      <c r="AQ686">
        <f t="shared" ca="1" si="339"/>
        <v>0.14171046274839352</v>
      </c>
      <c r="AR686" t="str">
        <f t="shared" ca="1" si="340"/>
        <v>Subcritical</v>
      </c>
      <c r="AS686">
        <f t="shared" ca="1" si="341"/>
        <v>1.4154317311859443E-4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190</v>
      </c>
      <c r="I687">
        <v>7.8E-2</v>
      </c>
      <c r="J687">
        <f t="shared" si="342"/>
        <v>1</v>
      </c>
      <c r="K687">
        <f t="shared" ca="1" si="343"/>
        <v>49.98</v>
      </c>
      <c r="L687">
        <f t="shared" ca="1" si="344"/>
        <v>1.301360869684927</v>
      </c>
      <c r="M687">
        <f t="shared" ca="1" si="317"/>
        <v>6.7670765223616209</v>
      </c>
      <c r="N687">
        <f t="shared" ca="1" si="318"/>
        <v>0.86727128666107323</v>
      </c>
      <c r="O687">
        <f t="shared" ca="1" si="319"/>
        <v>7.3857595425206792</v>
      </c>
      <c r="P687">
        <f t="shared" ca="1" si="320"/>
        <v>633.59486086968491</v>
      </c>
      <c r="Q687">
        <f t="shared" ca="1" si="321"/>
        <v>636.37515873002815</v>
      </c>
      <c r="R687">
        <f t="shared" ca="1" si="322"/>
        <v>1.4839965425134221E-2</v>
      </c>
      <c r="S687">
        <f t="shared" ca="1" si="323"/>
        <v>2.067101435725621</v>
      </c>
      <c r="T687">
        <f t="shared" ca="1" si="324"/>
        <v>42.032181045985091</v>
      </c>
      <c r="U687">
        <f t="shared" ca="1" si="345"/>
        <v>-1.4701404146990171E-2</v>
      </c>
      <c r="V687">
        <f t="shared" ca="1" si="346"/>
        <v>0</v>
      </c>
      <c r="W687">
        <f t="shared" ca="1" si="325"/>
        <v>7.7694505960780731</v>
      </c>
      <c r="X687">
        <f t="shared" ca="1" si="326"/>
        <v>40.401143099605981</v>
      </c>
      <c r="Y687">
        <f t="shared" ca="1" si="327"/>
        <v>1.9480850371612974</v>
      </c>
      <c r="Z687">
        <f t="shared" ca="1" si="328"/>
        <v>1.2370937098680119</v>
      </c>
      <c r="AA687">
        <f t="shared" ca="1" si="329"/>
        <v>640.06295059607805</v>
      </c>
      <c r="AB687">
        <f t="shared" ca="1" si="330"/>
        <v>640.14095267798405</v>
      </c>
      <c r="AC687">
        <f t="shared" ca="1" si="331"/>
        <v>1.4152847746540074E-4</v>
      </c>
      <c r="AD687">
        <f t="shared" ca="1" si="332"/>
        <v>0.14170100820334872</v>
      </c>
      <c r="AE687">
        <f t="shared" ca="1" si="333"/>
        <v>163.25008921503465</v>
      </c>
      <c r="AF687">
        <f t="shared" ca="1" si="334"/>
        <v>-7.4353930585857597E-6</v>
      </c>
      <c r="AG687">
        <f t="shared" ca="1" si="335"/>
        <v>1</v>
      </c>
      <c r="AH687">
        <f ca="1"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+99)&gt;=IFERROR(AE687,-1E+99)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>7.7694505960780731</v>
      </c>
      <c r="AI687">
        <f t="shared" ca="1" si="336"/>
        <v>640.06295059607805</v>
      </c>
      <c r="AJ687">
        <f t="shared" ca="1" si="337"/>
        <v>640.14095267798405</v>
      </c>
      <c r="AM687">
        <v>0</v>
      </c>
      <c r="AN687">
        <v>0</v>
      </c>
      <c r="AO687">
        <f t="shared" si="338"/>
        <v>0</v>
      </c>
      <c r="AP687">
        <f t="shared" si="347"/>
        <v>0</v>
      </c>
      <c r="AQ687">
        <f t="shared" ca="1" si="339"/>
        <v>0.14170100820334872</v>
      </c>
      <c r="AR687" t="str">
        <f t="shared" ca="1" si="340"/>
        <v>Subcritical</v>
      </c>
      <c r="AS687">
        <f t="shared" ca="1" si="341"/>
        <v>1.4152847746540074E-4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190</v>
      </c>
      <c r="I688">
        <v>0.05</v>
      </c>
      <c r="J688">
        <f t="shared" si="342"/>
        <v>1</v>
      </c>
      <c r="K688">
        <f t="shared" ca="1" si="343"/>
        <v>49.98</v>
      </c>
      <c r="L688">
        <f t="shared" ca="1" si="344"/>
        <v>1.301360869684927</v>
      </c>
      <c r="M688">
        <f t="shared" ca="1" si="317"/>
        <v>6.7670765223616209</v>
      </c>
      <c r="N688">
        <f t="shared" ca="1" si="318"/>
        <v>0.86727128666107323</v>
      </c>
      <c r="O688">
        <f t="shared" ca="1" si="319"/>
        <v>7.3857595425206792</v>
      </c>
      <c r="P688">
        <f t="shared" ca="1" si="320"/>
        <v>633.59436086968492</v>
      </c>
      <c r="Q688">
        <f t="shared" ca="1" si="321"/>
        <v>636.37465873002816</v>
      </c>
      <c r="R688">
        <f t="shared" ca="1" si="322"/>
        <v>1.4839965425134221E-2</v>
      </c>
      <c r="S688">
        <f t="shared" ca="1" si="323"/>
        <v>2.067101435725621</v>
      </c>
      <c r="T688">
        <f t="shared" ca="1" si="324"/>
        <v>42.032181045985091</v>
      </c>
      <c r="U688">
        <f t="shared" ca="1" si="345"/>
        <v>-1.4571656913517472E-2</v>
      </c>
      <c r="V688">
        <f t="shared" ca="1" si="346"/>
        <v>0</v>
      </c>
      <c r="W688">
        <f t="shared" ca="1" si="325"/>
        <v>7.7697999766894608</v>
      </c>
      <c r="X688">
        <f t="shared" ca="1" si="326"/>
        <v>40.402959878785197</v>
      </c>
      <c r="Y688">
        <f t="shared" ca="1" si="327"/>
        <v>1.9481070015626167</v>
      </c>
      <c r="Z688">
        <f t="shared" ca="1" si="328"/>
        <v>1.2370380821095119</v>
      </c>
      <c r="AA688">
        <f t="shared" ca="1" si="329"/>
        <v>640.06279997668946</v>
      </c>
      <c r="AB688">
        <f t="shared" ca="1" si="330"/>
        <v>640.1407950437939</v>
      </c>
      <c r="AC688">
        <f t="shared" ca="1" si="331"/>
        <v>1.4151362227410715E-4</v>
      </c>
      <c r="AD688">
        <f t="shared" ca="1" si="332"/>
        <v>0.14169145061593094</v>
      </c>
      <c r="AE688">
        <f t="shared" ca="1" si="333"/>
        <v>163.2639214961132</v>
      </c>
      <c r="AF688">
        <f t="shared" ca="1" si="334"/>
        <v>-7.4159332825729507E-6</v>
      </c>
      <c r="AG688">
        <f t="shared" ca="1" si="335"/>
        <v>1</v>
      </c>
      <c r="AH688">
        <f ca="1"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+99)&gt;=IFERROR(AE688,-1E+99)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>7.7697999766894608</v>
      </c>
      <c r="AI688">
        <f t="shared" ca="1" si="336"/>
        <v>640.06279997668946</v>
      </c>
      <c r="AJ688">
        <f t="shared" ca="1" si="337"/>
        <v>640.1407950437939</v>
      </c>
      <c r="AM688">
        <v>0</v>
      </c>
      <c r="AN688">
        <v>0</v>
      </c>
      <c r="AO688">
        <f t="shared" si="338"/>
        <v>0</v>
      </c>
      <c r="AP688">
        <f t="shared" si="347"/>
        <v>0</v>
      </c>
      <c r="AQ688">
        <f t="shared" ca="1" si="339"/>
        <v>0.14169145061593094</v>
      </c>
      <c r="AR688" t="str">
        <f t="shared" ca="1" si="340"/>
        <v>Subcritical</v>
      </c>
      <c r="AS688">
        <f t="shared" ca="1" si="341"/>
        <v>1.4151362227410715E-4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190</v>
      </c>
      <c r="I689">
        <v>2.7E-2</v>
      </c>
      <c r="J689">
        <f t="shared" si="342"/>
        <v>1</v>
      </c>
      <c r="K689">
        <f t="shared" ca="1" si="343"/>
        <v>49.98</v>
      </c>
      <c r="L689">
        <f t="shared" ca="1" si="344"/>
        <v>1.301360869684927</v>
      </c>
      <c r="M689">
        <f t="shared" ca="1" si="317"/>
        <v>6.7670765223616209</v>
      </c>
      <c r="N689">
        <f t="shared" ca="1" si="318"/>
        <v>0.86727128666107323</v>
      </c>
      <c r="O689">
        <f t="shared" ca="1" si="319"/>
        <v>7.3857595425206792</v>
      </c>
      <c r="P689">
        <f t="shared" ca="1" si="320"/>
        <v>633.59386086968493</v>
      </c>
      <c r="Q689">
        <f t="shared" ca="1" si="321"/>
        <v>636.37415873002817</v>
      </c>
      <c r="R689">
        <f t="shared" ca="1" si="322"/>
        <v>1.4839965425134221E-2</v>
      </c>
      <c r="S689">
        <f t="shared" ca="1" si="323"/>
        <v>2.067101435725621</v>
      </c>
      <c r="T689">
        <f t="shared" ca="1" si="324"/>
        <v>42.032181045985091</v>
      </c>
      <c r="U689">
        <f t="shared" ca="1" si="345"/>
        <v>-1.4465078828834521E-2</v>
      </c>
      <c r="V689">
        <f t="shared" ca="1" si="346"/>
        <v>0</v>
      </c>
      <c r="W689">
        <f t="shared" ca="1" si="325"/>
        <v>7.7701524264327686</v>
      </c>
      <c r="X689">
        <f t="shared" ca="1" si="326"/>
        <v>40.404792617450397</v>
      </c>
      <c r="Y689">
        <f t="shared" ca="1" si="327"/>
        <v>1.9481291574105266</v>
      </c>
      <c r="Z689">
        <f t="shared" ca="1" si="328"/>
        <v>1.2369819707579484</v>
      </c>
      <c r="AA689">
        <f t="shared" ca="1" si="329"/>
        <v>640.06265242643281</v>
      </c>
      <c r="AB689">
        <f t="shared" ca="1" si="330"/>
        <v>640.14064041807296</v>
      </c>
      <c r="AC689">
        <f t="shared" ca="1" si="331"/>
        <v>1.4149863891661939E-4</v>
      </c>
      <c r="AD689">
        <f t="shared" ca="1" si="332"/>
        <v>0.14168181015850789</v>
      </c>
      <c r="AE689">
        <f t="shared" ca="1" si="333"/>
        <v>163.27787595574293</v>
      </c>
      <c r="AF689">
        <f t="shared" ca="1" si="334"/>
        <v>-7.2156373107645777E-6</v>
      </c>
      <c r="AG689">
        <f t="shared" ca="1" si="335"/>
        <v>1</v>
      </c>
      <c r="AH689">
        <f ca="1"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+99)&gt;=IFERROR(AE689,-1E+99)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>7.7701524264327686</v>
      </c>
      <c r="AI689">
        <f t="shared" ca="1" si="336"/>
        <v>640.06265242643281</v>
      </c>
      <c r="AJ689">
        <f t="shared" ca="1" si="337"/>
        <v>640.14064041807296</v>
      </c>
      <c r="AM689">
        <v>0</v>
      </c>
      <c r="AN689">
        <v>0</v>
      </c>
      <c r="AO689">
        <f t="shared" si="338"/>
        <v>0</v>
      </c>
      <c r="AP689">
        <f t="shared" si="347"/>
        <v>0</v>
      </c>
      <c r="AQ689">
        <f t="shared" ca="1" si="339"/>
        <v>0.14168181015850789</v>
      </c>
      <c r="AR689" t="str">
        <f t="shared" ca="1" si="340"/>
        <v>Subcritical</v>
      </c>
      <c r="AS689">
        <f t="shared" ca="1" si="341"/>
        <v>1.4149863891661939E-4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190</v>
      </c>
      <c r="I690">
        <v>2.7E-2</v>
      </c>
      <c r="J690">
        <f t="shared" si="342"/>
        <v>1</v>
      </c>
      <c r="K690">
        <f t="shared" ca="1" si="343"/>
        <v>49.98</v>
      </c>
      <c r="L690">
        <f t="shared" ca="1" si="344"/>
        <v>1.301360869684927</v>
      </c>
      <c r="M690">
        <f t="shared" ca="1" si="317"/>
        <v>6.7670765223616209</v>
      </c>
      <c r="N690">
        <f t="shared" ca="1" si="318"/>
        <v>0.86727128666107323</v>
      </c>
      <c r="O690">
        <f t="shared" ca="1" si="319"/>
        <v>7.3857595425206792</v>
      </c>
      <c r="P690">
        <f t="shared" ca="1" si="320"/>
        <v>633.59336086968494</v>
      </c>
      <c r="Q690">
        <f t="shared" ca="1" si="321"/>
        <v>636.37365873002818</v>
      </c>
      <c r="R690">
        <f t="shared" ca="1" si="322"/>
        <v>1.4839965425134221E-2</v>
      </c>
      <c r="S690">
        <f t="shared" ca="1" si="323"/>
        <v>2.067101435725621</v>
      </c>
      <c r="T690">
        <f t="shared" ca="1" si="324"/>
        <v>42.032181045985091</v>
      </c>
      <c r="U690">
        <f t="shared" ca="1" si="345"/>
        <v>-1.4465078828834521E-2</v>
      </c>
      <c r="V690">
        <f t="shared" ca="1" si="346"/>
        <v>0</v>
      </c>
      <c r="W690">
        <f t="shared" ca="1" si="325"/>
        <v>7.7705051045025346</v>
      </c>
      <c r="X690">
        <f t="shared" ca="1" si="326"/>
        <v>40.406626543413182</v>
      </c>
      <c r="Y690">
        <f t="shared" ca="1" si="327"/>
        <v>1.9481513261041619</v>
      </c>
      <c r="Z690">
        <f t="shared" ca="1" si="328"/>
        <v>1.2369258281510116</v>
      </c>
      <c r="AA690">
        <f t="shared" ca="1" si="329"/>
        <v>640.06250510450252</v>
      </c>
      <c r="AB690">
        <f t="shared" ca="1" si="330"/>
        <v>640.14048601705849</v>
      </c>
      <c r="AC690">
        <f t="shared" ca="1" si="331"/>
        <v>1.4148364819363416E-4</v>
      </c>
      <c r="AD690">
        <f t="shared" ca="1" si="332"/>
        <v>0.1416721645499511</v>
      </c>
      <c r="AE690">
        <f t="shared" ca="1" si="333"/>
        <v>163.29184012798277</v>
      </c>
      <c r="AF690">
        <f t="shared" ca="1" si="334"/>
        <v>-6.1754542457492789E-6</v>
      </c>
      <c r="AG690">
        <f t="shared" ca="1" si="335"/>
        <v>1</v>
      </c>
      <c r="AH690">
        <f ca="1"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+99)&gt;=IFERROR(AE690,-1E+99)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>7.7705051045025346</v>
      </c>
      <c r="AI690">
        <f t="shared" ca="1" si="336"/>
        <v>640.06250510450252</v>
      </c>
      <c r="AJ690">
        <f t="shared" ca="1" si="337"/>
        <v>640.14048601705849</v>
      </c>
      <c r="AM690">
        <v>0</v>
      </c>
      <c r="AN690">
        <v>0</v>
      </c>
      <c r="AO690">
        <f t="shared" si="338"/>
        <v>0</v>
      </c>
      <c r="AP690">
        <f t="shared" si="347"/>
        <v>0</v>
      </c>
      <c r="AQ690">
        <f t="shared" ca="1" si="339"/>
        <v>0.1416721645499511</v>
      </c>
      <c r="AR690" t="str">
        <f t="shared" ca="1" si="340"/>
        <v>Subcritical</v>
      </c>
      <c r="AS690">
        <f t="shared" ca="1" si="341"/>
        <v>1.4148364819363416E-4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190</v>
      </c>
      <c r="I691">
        <v>2.3E-2</v>
      </c>
      <c r="J691">
        <f t="shared" si="342"/>
        <v>1</v>
      </c>
      <c r="K691">
        <f t="shared" ca="1" si="343"/>
        <v>49.98</v>
      </c>
      <c r="L691">
        <f t="shared" ca="1" si="344"/>
        <v>1.301360869684927</v>
      </c>
      <c r="M691">
        <f t="shared" ca="1" si="317"/>
        <v>6.7670765223616209</v>
      </c>
      <c r="N691">
        <f t="shared" ca="1" si="318"/>
        <v>0.86727128666107323</v>
      </c>
      <c r="O691">
        <f t="shared" ca="1" si="319"/>
        <v>7.3857595425206792</v>
      </c>
      <c r="P691">
        <f t="shared" ca="1" si="320"/>
        <v>633.59286086968496</v>
      </c>
      <c r="Q691">
        <f t="shared" ca="1" si="321"/>
        <v>636.37315873002819</v>
      </c>
      <c r="R691">
        <f t="shared" ca="1" si="322"/>
        <v>1.4839965425134221E-2</v>
      </c>
      <c r="S691">
        <f t="shared" ca="1" si="323"/>
        <v>2.067101435725621</v>
      </c>
      <c r="T691">
        <f t="shared" ca="1" si="324"/>
        <v>42.032181045985091</v>
      </c>
      <c r="U691">
        <f t="shared" ca="1" si="345"/>
        <v>-1.4446543509848198E-2</v>
      </c>
      <c r="V691">
        <f t="shared" ca="1" si="346"/>
        <v>0</v>
      </c>
      <c r="W691">
        <f t="shared" ca="1" si="325"/>
        <v>7.7708593966275128</v>
      </c>
      <c r="X691">
        <f t="shared" ca="1" si="326"/>
        <v>40.408468862463067</v>
      </c>
      <c r="Y691">
        <f t="shared" ca="1" si="327"/>
        <v>1.9481735947362013</v>
      </c>
      <c r="Z691">
        <f t="shared" ca="1" si="328"/>
        <v>1.2368694337346764</v>
      </c>
      <c r="AA691">
        <f t="shared" ca="1" si="329"/>
        <v>640.06235939662758</v>
      </c>
      <c r="AB691">
        <f t="shared" ca="1" si="330"/>
        <v>640.14033319867178</v>
      </c>
      <c r="AC691">
        <f t="shared" ca="1" si="331"/>
        <v>1.4146859122208418E-4</v>
      </c>
      <c r="AD691">
        <f t="shared" ca="1" si="332"/>
        <v>0.14166247589952896</v>
      </c>
      <c r="AE691">
        <f t="shared" ca="1" si="333"/>
        <v>163.30586888558227</v>
      </c>
      <c r="AF691">
        <f t="shared" ca="1" si="334"/>
        <v>-4.4907752680956037E-6</v>
      </c>
      <c r="AG691">
        <f t="shared" ca="1" si="335"/>
        <v>1</v>
      </c>
      <c r="AH691">
        <f ca="1"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+99)&gt;=IFERROR(AE691,-1E+99)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>7.7708593966275128</v>
      </c>
      <c r="AI691">
        <f t="shared" ca="1" si="336"/>
        <v>640.06235939662758</v>
      </c>
      <c r="AJ691">
        <f t="shared" ca="1" si="337"/>
        <v>640.14033319867178</v>
      </c>
      <c r="AM691">
        <v>0</v>
      </c>
      <c r="AN691">
        <v>0</v>
      </c>
      <c r="AO691">
        <f t="shared" si="338"/>
        <v>0</v>
      </c>
      <c r="AP691">
        <f t="shared" si="347"/>
        <v>0</v>
      </c>
      <c r="AQ691">
        <f t="shared" ca="1" si="339"/>
        <v>0.14166247589952896</v>
      </c>
      <c r="AR691" t="str">
        <f t="shared" ca="1" si="340"/>
        <v>Subcritical</v>
      </c>
      <c r="AS691">
        <f t="shared" ca="1" si="341"/>
        <v>1.4146859122208418E-4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190</v>
      </c>
      <c r="I692">
        <v>2.3E-2</v>
      </c>
      <c r="J692">
        <f t="shared" si="342"/>
        <v>1.0009999999999764</v>
      </c>
      <c r="K692">
        <f t="shared" ca="1" si="343"/>
        <v>49.98</v>
      </c>
      <c r="L692">
        <f t="shared" ca="1" si="344"/>
        <v>1.301360869684927</v>
      </c>
      <c r="M692">
        <f t="shared" ca="1" si="317"/>
        <v>6.7670765223616209</v>
      </c>
      <c r="N692">
        <f t="shared" ca="1" si="318"/>
        <v>0.86727128666107323</v>
      </c>
      <c r="O692">
        <f t="shared" ca="1" si="319"/>
        <v>7.3857595425206792</v>
      </c>
      <c r="P692">
        <f t="shared" ca="1" si="320"/>
        <v>633.59236086968497</v>
      </c>
      <c r="Q692">
        <f t="shared" ca="1" si="321"/>
        <v>636.37265873002821</v>
      </c>
      <c r="R692">
        <f t="shared" ca="1" si="322"/>
        <v>1.4839965425134221E-2</v>
      </c>
      <c r="S692">
        <f t="shared" ca="1" si="323"/>
        <v>2.067101435725621</v>
      </c>
      <c r="T692">
        <f t="shared" ca="1" si="324"/>
        <v>42.032181045985091</v>
      </c>
      <c r="U692">
        <f t="shared" ca="1" si="345"/>
        <v>-1.4461383475236289E-2</v>
      </c>
      <c r="V692">
        <f t="shared" ca="1" si="346"/>
        <v>0</v>
      </c>
      <c r="W692">
        <f t="shared" ca="1" si="325"/>
        <v>7.771215280674391</v>
      </c>
      <c r="X692">
        <f t="shared" ca="1" si="326"/>
        <v>40.410319459506837</v>
      </c>
      <c r="Y692">
        <f t="shared" ca="1" si="327"/>
        <v>1.9481959618949856</v>
      </c>
      <c r="Z692">
        <f t="shared" ca="1" si="328"/>
        <v>1.2368127911011062</v>
      </c>
      <c r="AA692">
        <f t="shared" ca="1" si="329"/>
        <v>640.06221528067442</v>
      </c>
      <c r="AB692">
        <f t="shared" ca="1" si="330"/>
        <v>640.14018194123662</v>
      </c>
      <c r="AC692">
        <f t="shared" ca="1" si="331"/>
        <v>1.4145346897418838E-4</v>
      </c>
      <c r="AD692">
        <f t="shared" ca="1" si="332"/>
        <v>0.14165274482732337</v>
      </c>
      <c r="AE692">
        <f t="shared" ca="1" si="333"/>
        <v>163.31996136134939</v>
      </c>
      <c r="AF692">
        <f t="shared" ca="1" si="334"/>
        <v>-3.3205178624484688E-6</v>
      </c>
      <c r="AG692">
        <f t="shared" ca="1" si="335"/>
        <v>1</v>
      </c>
      <c r="AH692">
        <f ca="1"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+99)&gt;=IFERROR(AE692,-1E+99)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>7.771215280674391</v>
      </c>
      <c r="AI692">
        <f t="shared" ca="1" si="336"/>
        <v>640.06221528067442</v>
      </c>
      <c r="AJ692">
        <f t="shared" ca="1" si="337"/>
        <v>640.14018194123662</v>
      </c>
      <c r="AM692">
        <v>0</v>
      </c>
      <c r="AN692">
        <v>0</v>
      </c>
      <c r="AO692">
        <f t="shared" si="338"/>
        <v>0</v>
      </c>
      <c r="AP692">
        <f t="shared" si="347"/>
        <v>0</v>
      </c>
      <c r="AQ692">
        <f t="shared" ca="1" si="339"/>
        <v>0.14165274482732337</v>
      </c>
      <c r="AR692" t="str">
        <f t="shared" ca="1" si="340"/>
        <v>Subcritical</v>
      </c>
      <c r="AS692">
        <f t="shared" ca="1" si="341"/>
        <v>1.4145346897418838E-4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190</v>
      </c>
      <c r="I693">
        <v>0</v>
      </c>
      <c r="J693">
        <f t="shared" si="342"/>
        <v>0.99900000000002365</v>
      </c>
      <c r="K693">
        <f t="shared" ca="1" si="343"/>
        <v>49.98</v>
      </c>
      <c r="L693">
        <f t="shared" ca="1" si="344"/>
        <v>1.301360869684927</v>
      </c>
      <c r="M693">
        <f t="shared" ca="1" si="317"/>
        <v>6.7670765223616209</v>
      </c>
      <c r="N693">
        <f t="shared" ca="1" si="318"/>
        <v>0.86727128666107323</v>
      </c>
      <c r="O693">
        <f t="shared" ca="1" si="319"/>
        <v>7.3857595425206792</v>
      </c>
      <c r="P693">
        <f t="shared" ca="1" si="320"/>
        <v>633.59186086968487</v>
      </c>
      <c r="Q693">
        <f t="shared" ca="1" si="321"/>
        <v>636.3721587300281</v>
      </c>
      <c r="R693">
        <f t="shared" ca="1" si="322"/>
        <v>1.4839965425134221E-2</v>
      </c>
      <c r="S693">
        <f t="shared" ca="1" si="323"/>
        <v>2.067101435725621</v>
      </c>
      <c r="T693">
        <f t="shared" ca="1" si="324"/>
        <v>42.032181045985091</v>
      </c>
      <c r="U693">
        <f t="shared" ca="1" si="345"/>
        <v>-1.4325125459663468E-2</v>
      </c>
      <c r="V693">
        <f t="shared" ca="1" si="346"/>
        <v>0</v>
      </c>
      <c r="W693">
        <f t="shared" ca="1" si="325"/>
        <v>7.7715756837994343</v>
      </c>
      <c r="X693">
        <f t="shared" ca="1" si="326"/>
        <v>40.412193555757057</v>
      </c>
      <c r="Y693">
        <f t="shared" ca="1" si="327"/>
        <v>1.9482186115115345</v>
      </c>
      <c r="Z693">
        <f t="shared" ca="1" si="328"/>
        <v>1.2367554344963274</v>
      </c>
      <c r="AA693">
        <f t="shared" ca="1" si="329"/>
        <v>640.06207568379943</v>
      </c>
      <c r="AB693">
        <f t="shared" ca="1" si="330"/>
        <v>640.14003511319572</v>
      </c>
      <c r="AC693">
        <f t="shared" ca="1" si="331"/>
        <v>1.4143815713009341E-4</v>
      </c>
      <c r="AD693">
        <f t="shared" ca="1" si="332"/>
        <v>0.14164289132358748</v>
      </c>
      <c r="AE693">
        <f t="shared" ca="1" si="333"/>
        <v>163.33423348398145</v>
      </c>
      <c r="AF693">
        <f t="shared" ca="1" si="334"/>
        <v>-3.4372503705526469E-6</v>
      </c>
      <c r="AG693">
        <f t="shared" ca="1" si="335"/>
        <v>1</v>
      </c>
      <c r="AH693">
        <f ca="1"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+99)&gt;=IFERROR(AE693,-1E+99)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>7.7715756837994343</v>
      </c>
      <c r="AI693">
        <f t="shared" ca="1" si="336"/>
        <v>640.06207568379943</v>
      </c>
      <c r="AJ693">
        <f t="shared" ca="1" si="337"/>
        <v>640.14003511319572</v>
      </c>
      <c r="AM693">
        <v>0</v>
      </c>
      <c r="AN693">
        <v>0</v>
      </c>
      <c r="AO693">
        <f t="shared" si="338"/>
        <v>0</v>
      </c>
      <c r="AP693">
        <f t="shared" si="347"/>
        <v>0</v>
      </c>
      <c r="AQ693">
        <f t="shared" ca="1" si="339"/>
        <v>0.14164289132358748</v>
      </c>
      <c r="AR693" t="str">
        <f t="shared" ca="1" si="340"/>
        <v>Subcritical</v>
      </c>
      <c r="AS693">
        <f t="shared" ca="1" si="341"/>
        <v>1.4143815713009341E-4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190</v>
      </c>
      <c r="I694">
        <v>2.7E-2</v>
      </c>
      <c r="J694">
        <f t="shared" si="342"/>
        <v>1</v>
      </c>
      <c r="K694">
        <f t="shared" ca="1" si="343"/>
        <v>49.98</v>
      </c>
      <c r="L694">
        <f t="shared" ca="1" si="344"/>
        <v>1.301360869684927</v>
      </c>
      <c r="M694">
        <f t="shared" ca="1" si="317"/>
        <v>6.7670765223616209</v>
      </c>
      <c r="N694">
        <f t="shared" ca="1" si="318"/>
        <v>0.86727128666107323</v>
      </c>
      <c r="O694">
        <f t="shared" ca="1" si="319"/>
        <v>7.3857595425206792</v>
      </c>
      <c r="P694">
        <f t="shared" ca="1" si="320"/>
        <v>633.59136086968488</v>
      </c>
      <c r="Q694">
        <f t="shared" ca="1" si="321"/>
        <v>636.37165873002812</v>
      </c>
      <c r="R694">
        <f t="shared" ca="1" si="322"/>
        <v>1.4839965425134221E-2</v>
      </c>
      <c r="S694">
        <f t="shared" ca="1" si="323"/>
        <v>2.067101435725621</v>
      </c>
      <c r="T694">
        <f t="shared" ca="1" si="324"/>
        <v>42.032181045985091</v>
      </c>
      <c r="U694">
        <f t="shared" ca="1" si="345"/>
        <v>-1.4465078828834521E-2</v>
      </c>
      <c r="V694">
        <f t="shared" ca="1" si="346"/>
        <v>0</v>
      </c>
      <c r="W694">
        <f t="shared" ca="1" si="325"/>
        <v>7.771932273054893</v>
      </c>
      <c r="X694">
        <f t="shared" ca="1" si="326"/>
        <v>40.414047819885447</v>
      </c>
      <c r="Y694">
        <f t="shared" ca="1" si="327"/>
        <v>1.9482410198954234</v>
      </c>
      <c r="Z694">
        <f t="shared" ca="1" si="328"/>
        <v>1.2366986900878485</v>
      </c>
      <c r="AA694">
        <f t="shared" ca="1" si="329"/>
        <v>640.06193227305482</v>
      </c>
      <c r="AB694">
        <f t="shared" ca="1" si="330"/>
        <v>640.13988454879723</v>
      </c>
      <c r="AC694">
        <f t="shared" ca="1" si="331"/>
        <v>1.4142300972441442E-4</v>
      </c>
      <c r="AD694">
        <f t="shared" ca="1" si="332"/>
        <v>0.14163314321616177</v>
      </c>
      <c r="AE694">
        <f t="shared" ca="1" si="333"/>
        <v>163.34835526711655</v>
      </c>
      <c r="AF694">
        <f t="shared" ca="1" si="334"/>
        <v>-4.2958594121955684E-6</v>
      </c>
      <c r="AG694">
        <f t="shared" ca="1" si="335"/>
        <v>1</v>
      </c>
      <c r="AH694">
        <f ca="1"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+99)&gt;=IFERROR(AE694,-1E+99)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>7.771932273054893</v>
      </c>
      <c r="AI694">
        <f t="shared" ca="1" si="336"/>
        <v>640.06193227305482</v>
      </c>
      <c r="AJ694">
        <f t="shared" ca="1" si="337"/>
        <v>640.13988454879723</v>
      </c>
      <c r="AM694">
        <v>0</v>
      </c>
      <c r="AN694">
        <v>0</v>
      </c>
      <c r="AO694">
        <f t="shared" si="338"/>
        <v>0</v>
      </c>
      <c r="AP694">
        <f t="shared" si="347"/>
        <v>0</v>
      </c>
      <c r="AQ694">
        <f t="shared" ca="1" si="339"/>
        <v>0.14163314321616177</v>
      </c>
      <c r="AR694" t="str">
        <f t="shared" ca="1" si="340"/>
        <v>Subcritical</v>
      </c>
      <c r="AS694">
        <f t="shared" ca="1" si="341"/>
        <v>1.4142300972441442E-4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190</v>
      </c>
      <c r="I695">
        <v>7.8E-2</v>
      </c>
      <c r="J695">
        <f t="shared" si="342"/>
        <v>1</v>
      </c>
      <c r="K695">
        <f t="shared" ca="1" si="343"/>
        <v>49.98</v>
      </c>
      <c r="L695">
        <f t="shared" ca="1" si="344"/>
        <v>1.301360869684927</v>
      </c>
      <c r="M695">
        <f t="shared" ca="1" si="317"/>
        <v>6.7670765223616209</v>
      </c>
      <c r="N695">
        <f t="shared" ca="1" si="318"/>
        <v>0.86727128666107323</v>
      </c>
      <c r="O695">
        <f t="shared" ca="1" si="319"/>
        <v>7.3857595425206792</v>
      </c>
      <c r="P695">
        <f t="shared" ca="1" si="320"/>
        <v>633.59086086968489</v>
      </c>
      <c r="Q695">
        <f t="shared" ca="1" si="321"/>
        <v>636.37115873002813</v>
      </c>
      <c r="R695">
        <f t="shared" ca="1" si="322"/>
        <v>1.4839965425134221E-2</v>
      </c>
      <c r="S695">
        <f t="shared" ca="1" si="323"/>
        <v>2.067101435725621</v>
      </c>
      <c r="T695">
        <f t="shared" ca="1" si="324"/>
        <v>42.032181045985091</v>
      </c>
      <c r="U695">
        <f t="shared" ca="1" si="345"/>
        <v>-1.4701404146990171E-2</v>
      </c>
      <c r="V695">
        <f t="shared" ca="1" si="346"/>
        <v>0</v>
      </c>
      <c r="W695">
        <f t="shared" ca="1" si="325"/>
        <v>7.7722812797786869</v>
      </c>
      <c r="X695">
        <f t="shared" ca="1" si="326"/>
        <v>40.415862654849171</v>
      </c>
      <c r="Y695">
        <f t="shared" ca="1" si="327"/>
        <v>1.9482629502943603</v>
      </c>
      <c r="Z695">
        <f t="shared" ca="1" si="328"/>
        <v>1.236643157337217</v>
      </c>
      <c r="AA695">
        <f t="shared" ca="1" si="329"/>
        <v>640.06178127977864</v>
      </c>
      <c r="AB695">
        <f t="shared" ca="1" si="330"/>
        <v>640.13972655493603</v>
      </c>
      <c r="AC695">
        <f t="shared" ca="1" si="331"/>
        <v>1.4140818672981768E-4</v>
      </c>
      <c r="AD695">
        <f t="shared" ca="1" si="332"/>
        <v>0.14162360347565331</v>
      </c>
      <c r="AE695">
        <f t="shared" ca="1" si="333"/>
        <v>163.36217742991036</v>
      </c>
      <c r="AF695">
        <f t="shared" ca="1" si="334"/>
        <v>-4.915444833386573E-6</v>
      </c>
      <c r="AG695">
        <f t="shared" ca="1" si="335"/>
        <v>1</v>
      </c>
      <c r="AH695">
        <f ca="1"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+99)&gt;=IFERROR(AE695,-1E+99)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>7.7722812797786869</v>
      </c>
      <c r="AI695">
        <f t="shared" ca="1" si="336"/>
        <v>640.06178127977864</v>
      </c>
      <c r="AJ695">
        <f t="shared" ca="1" si="337"/>
        <v>640.13972655493603</v>
      </c>
      <c r="AM695">
        <v>0</v>
      </c>
      <c r="AN695">
        <v>0</v>
      </c>
      <c r="AO695">
        <f t="shared" si="338"/>
        <v>0</v>
      </c>
      <c r="AP695">
        <f t="shared" si="347"/>
        <v>0</v>
      </c>
      <c r="AQ695">
        <f t="shared" ca="1" si="339"/>
        <v>0.14162360347565331</v>
      </c>
      <c r="AR695" t="str">
        <f t="shared" ca="1" si="340"/>
        <v>Subcritical</v>
      </c>
      <c r="AS695">
        <f t="shared" ca="1" si="341"/>
        <v>1.4140818672981768E-4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190</v>
      </c>
      <c r="I696">
        <v>7.8E-2</v>
      </c>
      <c r="J696">
        <f t="shared" si="342"/>
        <v>1</v>
      </c>
      <c r="K696">
        <f t="shared" ca="1" si="343"/>
        <v>49.98</v>
      </c>
      <c r="L696">
        <f t="shared" ca="1" si="344"/>
        <v>1.301360869684927</v>
      </c>
      <c r="M696">
        <f t="shared" ca="1" si="317"/>
        <v>6.7670765223616209</v>
      </c>
      <c r="N696">
        <f t="shared" ca="1" si="318"/>
        <v>0.86727128666107323</v>
      </c>
      <c r="O696">
        <f t="shared" ca="1" si="319"/>
        <v>7.3857595425206792</v>
      </c>
      <c r="P696">
        <f t="shared" ca="1" si="320"/>
        <v>633.5903608696849</v>
      </c>
      <c r="Q696">
        <f t="shared" ca="1" si="321"/>
        <v>636.37065873002814</v>
      </c>
      <c r="R696">
        <f t="shared" ca="1" si="322"/>
        <v>1.4839965425134221E-2</v>
      </c>
      <c r="S696">
        <f t="shared" ca="1" si="323"/>
        <v>2.067101435725621</v>
      </c>
      <c r="T696">
        <f t="shared" ca="1" si="324"/>
        <v>42.032181045985091</v>
      </c>
      <c r="U696">
        <f t="shared" ca="1" si="345"/>
        <v>-1.4701404146990171E-2</v>
      </c>
      <c r="V696">
        <f t="shared" ca="1" si="346"/>
        <v>0</v>
      </c>
      <c r="W696">
        <f t="shared" ca="1" si="325"/>
        <v>7.7726296700893007</v>
      </c>
      <c r="X696">
        <f t="shared" ca="1" si="326"/>
        <v>40.417674284464368</v>
      </c>
      <c r="Y696">
        <f t="shared" ca="1" si="327"/>
        <v>1.9482848404881112</v>
      </c>
      <c r="Z696">
        <f t="shared" ca="1" si="328"/>
        <v>1.2365877276419928</v>
      </c>
      <c r="AA696">
        <f t="shared" ca="1" si="329"/>
        <v>640.06162967008925</v>
      </c>
      <c r="AB696">
        <f t="shared" ca="1" si="330"/>
        <v>640.13956795796662</v>
      </c>
      <c r="AC696">
        <f t="shared" ca="1" si="331"/>
        <v>1.4139339219996195E-4</v>
      </c>
      <c r="AD696">
        <f t="shared" ca="1" si="332"/>
        <v>0.14161408165220282</v>
      </c>
      <c r="AE696">
        <f t="shared" ca="1" si="333"/>
        <v>163.37597583715251</v>
      </c>
      <c r="AF696">
        <f t="shared" ca="1" si="334"/>
        <v>-5.2467105433606775E-6</v>
      </c>
      <c r="AG696">
        <f t="shared" ca="1" si="335"/>
        <v>1</v>
      </c>
      <c r="AH696">
        <f ca="1"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+99)&gt;=IFERROR(AE696,-1E+99)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>7.7726296700893007</v>
      </c>
      <c r="AI696">
        <f t="shared" ca="1" si="336"/>
        <v>640.06162967008925</v>
      </c>
      <c r="AJ696">
        <f t="shared" ca="1" si="337"/>
        <v>640.13956795796662</v>
      </c>
      <c r="AM696">
        <v>0</v>
      </c>
      <c r="AN696">
        <v>0</v>
      </c>
      <c r="AO696">
        <f t="shared" si="338"/>
        <v>0</v>
      </c>
      <c r="AP696">
        <f t="shared" si="347"/>
        <v>0</v>
      </c>
      <c r="AQ696">
        <f t="shared" ca="1" si="339"/>
        <v>0.14161408165220282</v>
      </c>
      <c r="AR696" t="str">
        <f t="shared" ca="1" si="340"/>
        <v>Subcritical</v>
      </c>
      <c r="AS696">
        <f t="shared" ca="1" si="341"/>
        <v>1.4139339219996195E-4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190</v>
      </c>
      <c r="I697">
        <v>2.7E-2</v>
      </c>
      <c r="J697">
        <f t="shared" si="342"/>
        <v>1.0009999999999764</v>
      </c>
      <c r="K697">
        <f t="shared" ca="1" si="343"/>
        <v>49.98</v>
      </c>
      <c r="L697">
        <f t="shared" ca="1" si="344"/>
        <v>1.301360869684927</v>
      </c>
      <c r="M697">
        <f t="shared" ca="1" si="317"/>
        <v>6.7670765223616209</v>
      </c>
      <c r="N697">
        <f t="shared" ca="1" si="318"/>
        <v>0.86727128666107323</v>
      </c>
      <c r="O697">
        <f t="shared" ca="1" si="319"/>
        <v>7.3857595425206792</v>
      </c>
      <c r="P697">
        <f t="shared" ca="1" si="320"/>
        <v>633.58986086968491</v>
      </c>
      <c r="Q697">
        <f t="shared" ca="1" si="321"/>
        <v>636.37015873002815</v>
      </c>
      <c r="R697">
        <f t="shared" ca="1" si="322"/>
        <v>1.4839965425134221E-2</v>
      </c>
      <c r="S697">
        <f t="shared" ca="1" si="323"/>
        <v>2.067101435725621</v>
      </c>
      <c r="T697">
        <f t="shared" ca="1" si="324"/>
        <v>42.032181045985091</v>
      </c>
      <c r="U697">
        <f t="shared" ca="1" si="345"/>
        <v>-1.4479918794222613E-2</v>
      </c>
      <c r="V697">
        <f t="shared" ca="1" si="346"/>
        <v>0</v>
      </c>
      <c r="W697">
        <f t="shared" ca="1" si="325"/>
        <v>7.7729843087648742</v>
      </c>
      <c r="X697">
        <f t="shared" ca="1" si="326"/>
        <v>40.41951840557735</v>
      </c>
      <c r="Y697">
        <f t="shared" ca="1" si="327"/>
        <v>1.9483071217713122</v>
      </c>
      <c r="Z697">
        <f t="shared" ca="1" si="328"/>
        <v>1.236531308920876</v>
      </c>
      <c r="AA697">
        <f t="shared" ca="1" si="329"/>
        <v>640.06148430876488</v>
      </c>
      <c r="AB697">
        <f t="shared" ca="1" si="330"/>
        <v>640.13941548501066</v>
      </c>
      <c r="AC697">
        <f t="shared" ca="1" si="331"/>
        <v>1.4137833467460788E-4</v>
      </c>
      <c r="AD697">
        <f t="shared" ca="1" si="332"/>
        <v>0.14160439015106435</v>
      </c>
      <c r="AE697">
        <f t="shared" ca="1" si="333"/>
        <v>163.39002239245949</v>
      </c>
      <c r="AF697">
        <f t="shared" ca="1" si="334"/>
        <v>-5.9220178627583664E-6</v>
      </c>
      <c r="AG697">
        <f t="shared" ca="1" si="335"/>
        <v>1</v>
      </c>
      <c r="AH697">
        <f ca="1"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+99)&gt;=IFERROR(AE697,-1E+99)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>7.7729843087648742</v>
      </c>
      <c r="AI697">
        <f t="shared" ca="1" si="336"/>
        <v>640.06148430876488</v>
      </c>
      <c r="AJ697">
        <f t="shared" ca="1" si="337"/>
        <v>640.13941548501066</v>
      </c>
      <c r="AM697">
        <v>0</v>
      </c>
      <c r="AN697">
        <v>0</v>
      </c>
      <c r="AO697">
        <f t="shared" si="338"/>
        <v>0</v>
      </c>
      <c r="AP697">
        <f t="shared" si="347"/>
        <v>0</v>
      </c>
      <c r="AQ697">
        <f t="shared" ca="1" si="339"/>
        <v>0.14160439015106435</v>
      </c>
      <c r="AR697" t="str">
        <f t="shared" ca="1" si="340"/>
        <v>Subcritical</v>
      </c>
      <c r="AS697">
        <f t="shared" ca="1" si="341"/>
        <v>1.4137833467460788E-4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190</v>
      </c>
      <c r="I698">
        <v>0</v>
      </c>
      <c r="J698">
        <f t="shared" si="342"/>
        <v>0.99900000000002365</v>
      </c>
      <c r="K698">
        <f t="shared" ca="1" si="343"/>
        <v>49.98</v>
      </c>
      <c r="L698">
        <f t="shared" ca="1" si="344"/>
        <v>1.301360869684927</v>
      </c>
      <c r="M698">
        <f t="shared" ca="1" si="317"/>
        <v>6.7670765223616209</v>
      </c>
      <c r="N698">
        <f t="shared" ca="1" si="318"/>
        <v>0.86727128666107323</v>
      </c>
      <c r="O698">
        <f t="shared" ca="1" si="319"/>
        <v>7.3857595425206792</v>
      </c>
      <c r="P698">
        <f t="shared" ca="1" si="320"/>
        <v>633.58936086968492</v>
      </c>
      <c r="Q698">
        <f t="shared" ca="1" si="321"/>
        <v>636.36965873002816</v>
      </c>
      <c r="R698">
        <f t="shared" ca="1" si="322"/>
        <v>1.4839965425134221E-2</v>
      </c>
      <c r="S698">
        <f t="shared" ca="1" si="323"/>
        <v>2.067101435725621</v>
      </c>
      <c r="T698">
        <f t="shared" ca="1" si="324"/>
        <v>42.032181045985091</v>
      </c>
      <c r="U698">
        <f t="shared" ca="1" si="345"/>
        <v>-1.4325125459777155E-2</v>
      </c>
      <c r="V698">
        <f t="shared" ca="1" si="346"/>
        <v>0</v>
      </c>
      <c r="W698">
        <f t="shared" ca="1" si="325"/>
        <v>7.7733421103193745</v>
      </c>
      <c r="X698">
        <f t="shared" ca="1" si="326"/>
        <v>40.421378973660751</v>
      </c>
      <c r="Y698">
        <f t="shared" ca="1" si="327"/>
        <v>1.9483296002283423</v>
      </c>
      <c r="Z698">
        <f t="shared" ca="1" si="328"/>
        <v>1.2364743922409922</v>
      </c>
      <c r="AA698">
        <f t="shared" ca="1" si="329"/>
        <v>640.0613421103194</v>
      </c>
      <c r="AB698">
        <f t="shared" ca="1" si="330"/>
        <v>640.13926611249406</v>
      </c>
      <c r="AC698">
        <f t="shared" ca="1" si="331"/>
        <v>1.4136314525308564E-4</v>
      </c>
      <c r="AD698">
        <f t="shared" ca="1" si="332"/>
        <v>0.14159461333553958</v>
      </c>
      <c r="AE698">
        <f t="shared" ca="1" si="333"/>
        <v>163.40419491266391</v>
      </c>
      <c r="AF698">
        <f t="shared" ca="1" si="334"/>
        <v>-6.9969280502846232E-6</v>
      </c>
      <c r="AG698">
        <f t="shared" ca="1" si="335"/>
        <v>1</v>
      </c>
      <c r="AH698">
        <f ca="1"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+99)&gt;=IFERROR(AE698,-1E+99)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>7.7733421103193745</v>
      </c>
      <c r="AI698">
        <f t="shared" ca="1" si="336"/>
        <v>640.0613421103194</v>
      </c>
      <c r="AJ698">
        <f t="shared" ca="1" si="337"/>
        <v>640.13926611249406</v>
      </c>
      <c r="AM698">
        <v>0</v>
      </c>
      <c r="AN698">
        <v>0</v>
      </c>
      <c r="AO698">
        <f t="shared" si="338"/>
        <v>0</v>
      </c>
      <c r="AP698">
        <f t="shared" si="347"/>
        <v>0</v>
      </c>
      <c r="AQ698">
        <f t="shared" ca="1" si="339"/>
        <v>0.14159461333553958</v>
      </c>
      <c r="AR698" t="str">
        <f t="shared" ca="1" si="340"/>
        <v>Subcritical</v>
      </c>
      <c r="AS698">
        <f t="shared" ca="1" si="341"/>
        <v>1.4136314525308564E-4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190</v>
      </c>
      <c r="I699">
        <v>2.7E-2</v>
      </c>
      <c r="J699">
        <f t="shared" si="342"/>
        <v>1</v>
      </c>
      <c r="K699">
        <f t="shared" ca="1" si="343"/>
        <v>49.98</v>
      </c>
      <c r="L699">
        <f t="shared" ca="1" si="344"/>
        <v>1.301360869684927</v>
      </c>
      <c r="M699">
        <f t="shared" ca="1" si="317"/>
        <v>6.7670765223616209</v>
      </c>
      <c r="N699">
        <f t="shared" ca="1" si="318"/>
        <v>0.86727128666107323</v>
      </c>
      <c r="O699">
        <f t="shared" ca="1" si="319"/>
        <v>7.3857595425206792</v>
      </c>
      <c r="P699">
        <f t="shared" ca="1" si="320"/>
        <v>633.58886086968494</v>
      </c>
      <c r="Q699">
        <f t="shared" ca="1" si="321"/>
        <v>636.36915873002818</v>
      </c>
      <c r="R699">
        <f t="shared" ca="1" si="322"/>
        <v>1.4839965425134221E-2</v>
      </c>
      <c r="S699">
        <f t="shared" ca="1" si="323"/>
        <v>2.067101435725621</v>
      </c>
      <c r="T699">
        <f t="shared" ca="1" si="324"/>
        <v>42.032181045985091</v>
      </c>
      <c r="U699">
        <f t="shared" ca="1" si="345"/>
        <v>-1.4465078828834521E-2</v>
      </c>
      <c r="V699">
        <f t="shared" ca="1" si="346"/>
        <v>0</v>
      </c>
      <c r="W699">
        <f t="shared" ca="1" si="325"/>
        <v>7.7736951283965716</v>
      </c>
      <c r="X699">
        <f t="shared" ca="1" si="326"/>
        <v>40.423214667662172</v>
      </c>
      <c r="Y699">
        <f t="shared" ca="1" si="327"/>
        <v>1.9483517766494387</v>
      </c>
      <c r="Z699">
        <f t="shared" ca="1" si="328"/>
        <v>1.2364182416195384</v>
      </c>
      <c r="AA699">
        <f t="shared" ca="1" si="329"/>
        <v>640.06119512839655</v>
      </c>
      <c r="AB699">
        <f t="shared" ca="1" si="330"/>
        <v>640.13911205338172</v>
      </c>
      <c r="AC699">
        <f t="shared" ca="1" si="331"/>
        <v>1.4134816125805865E-4</v>
      </c>
      <c r="AD699">
        <f t="shared" ca="1" si="332"/>
        <v>0.14158496832956213</v>
      </c>
      <c r="AE699">
        <f t="shared" ca="1" si="333"/>
        <v>163.41817863790857</v>
      </c>
      <c r="AF699">
        <f t="shared" ca="1" si="334"/>
        <v>-7.7897381061120541E-6</v>
      </c>
      <c r="AG699">
        <f t="shared" ca="1" si="335"/>
        <v>1</v>
      </c>
      <c r="AH699">
        <f ca="1"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+99)&gt;=IFERROR(AE699,-1E+99)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>7.7736951283965716</v>
      </c>
      <c r="AI699">
        <f t="shared" ca="1" si="336"/>
        <v>640.06119512839655</v>
      </c>
      <c r="AJ699">
        <f t="shared" ca="1" si="337"/>
        <v>640.13911205338172</v>
      </c>
      <c r="AM699">
        <v>0</v>
      </c>
      <c r="AN699">
        <v>0</v>
      </c>
      <c r="AO699">
        <f t="shared" si="338"/>
        <v>0</v>
      </c>
      <c r="AP699">
        <f t="shared" si="347"/>
        <v>0</v>
      </c>
      <c r="AQ699">
        <f t="shared" ca="1" si="339"/>
        <v>0.14158496832956213</v>
      </c>
      <c r="AR699" t="str">
        <f t="shared" ca="1" si="340"/>
        <v>Subcritical</v>
      </c>
      <c r="AS699">
        <f t="shared" ca="1" si="341"/>
        <v>1.4134816125805865E-4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190</v>
      </c>
      <c r="I700">
        <v>7.8E-2</v>
      </c>
      <c r="J700">
        <f t="shared" si="342"/>
        <v>1</v>
      </c>
      <c r="K700">
        <f t="shared" ca="1" si="343"/>
        <v>49.98</v>
      </c>
      <c r="L700">
        <f t="shared" ca="1" si="344"/>
        <v>1.301360869684927</v>
      </c>
      <c r="M700">
        <f t="shared" ca="1" si="317"/>
        <v>6.7670765223616209</v>
      </c>
      <c r="N700">
        <f t="shared" ca="1" si="318"/>
        <v>0.86727128666107323</v>
      </c>
      <c r="O700">
        <f t="shared" ca="1" si="319"/>
        <v>7.3857595425206792</v>
      </c>
      <c r="P700">
        <f t="shared" ca="1" si="320"/>
        <v>633.58836086968495</v>
      </c>
      <c r="Q700">
        <f t="shared" ca="1" si="321"/>
        <v>636.36865873002819</v>
      </c>
      <c r="R700">
        <f t="shared" ca="1" si="322"/>
        <v>1.4839965425134221E-2</v>
      </c>
      <c r="S700">
        <f t="shared" ca="1" si="323"/>
        <v>2.067101435725621</v>
      </c>
      <c r="T700">
        <f t="shared" ca="1" si="324"/>
        <v>42.032181045985091</v>
      </c>
      <c r="U700">
        <f t="shared" ca="1" si="345"/>
        <v>-1.4701404146990171E-2</v>
      </c>
      <c r="V700">
        <f t="shared" ca="1" si="346"/>
        <v>0</v>
      </c>
      <c r="W700">
        <f t="shared" ca="1" si="325"/>
        <v>7.7740406390089376</v>
      </c>
      <c r="X700">
        <f t="shared" ca="1" si="326"/>
        <v>40.42501132284648</v>
      </c>
      <c r="Y700">
        <f t="shared" ca="1" si="327"/>
        <v>1.9483734799938282</v>
      </c>
      <c r="Z700">
        <f t="shared" ca="1" si="328"/>
        <v>1.2363632900642738</v>
      </c>
      <c r="AA700">
        <f t="shared" ca="1" si="329"/>
        <v>640.06104063900898</v>
      </c>
      <c r="AB700">
        <f t="shared" ca="1" si="330"/>
        <v>640.13895063824543</v>
      </c>
      <c r="AC700">
        <f t="shared" ca="1" si="331"/>
        <v>1.413334981878147E-4</v>
      </c>
      <c r="AD700">
        <f t="shared" ca="1" si="332"/>
        <v>0.14157552949951832</v>
      </c>
      <c r="AE700">
        <f t="shared" ca="1" si="333"/>
        <v>163.43186563069293</v>
      </c>
      <c r="AF700">
        <f t="shared" ca="1" si="334"/>
        <v>-7.8719242537772516E-6</v>
      </c>
      <c r="AG700">
        <f t="shared" ca="1" si="335"/>
        <v>1</v>
      </c>
      <c r="AH700">
        <f ca="1"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+99)&gt;=IFERROR(AE700,-1E+99)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>7.7740406390089376</v>
      </c>
      <c r="AI700">
        <f t="shared" ca="1" si="336"/>
        <v>640.06104063900898</v>
      </c>
      <c r="AJ700">
        <f t="shared" ca="1" si="337"/>
        <v>640.13895063824543</v>
      </c>
      <c r="AM700">
        <v>0</v>
      </c>
      <c r="AN700">
        <v>0</v>
      </c>
      <c r="AO700">
        <f t="shared" si="338"/>
        <v>0</v>
      </c>
      <c r="AP700">
        <f t="shared" si="347"/>
        <v>0</v>
      </c>
      <c r="AQ700">
        <f t="shared" ca="1" si="339"/>
        <v>0.14157552949951832</v>
      </c>
      <c r="AR700" t="str">
        <f t="shared" ca="1" si="340"/>
        <v>Subcritical</v>
      </c>
      <c r="AS700">
        <f t="shared" ca="1" si="341"/>
        <v>1.413334981878147E-4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190</v>
      </c>
      <c r="I701">
        <v>7.8E-2</v>
      </c>
      <c r="J701">
        <f t="shared" si="342"/>
        <v>1</v>
      </c>
      <c r="K701">
        <f t="shared" ca="1" si="343"/>
        <v>49.98</v>
      </c>
      <c r="L701">
        <f t="shared" ca="1" si="344"/>
        <v>1.301360869684927</v>
      </c>
      <c r="M701">
        <f t="shared" ca="1" si="317"/>
        <v>6.7670765223616209</v>
      </c>
      <c r="N701">
        <f t="shared" ca="1" si="318"/>
        <v>0.86727128666107323</v>
      </c>
      <c r="O701">
        <f t="shared" ca="1" si="319"/>
        <v>7.3857595425206792</v>
      </c>
      <c r="P701">
        <f t="shared" ca="1" si="320"/>
        <v>633.58786086968496</v>
      </c>
      <c r="Q701">
        <f t="shared" ca="1" si="321"/>
        <v>636.3681587300282</v>
      </c>
      <c r="R701">
        <f t="shared" ca="1" si="322"/>
        <v>1.4839965425134221E-2</v>
      </c>
      <c r="S701">
        <f t="shared" ca="1" si="323"/>
        <v>2.067101435725621</v>
      </c>
      <c r="T701">
        <f t="shared" ca="1" si="324"/>
        <v>42.032181045985091</v>
      </c>
      <c r="U701">
        <f t="shared" ca="1" si="345"/>
        <v>-1.4701404146990171E-2</v>
      </c>
      <c r="V701">
        <f t="shared" ca="1" si="346"/>
        <v>0</v>
      </c>
      <c r="W701">
        <f t="shared" ca="1" si="325"/>
        <v>7.7743860845600707</v>
      </c>
      <c r="X701">
        <f t="shared" ca="1" si="326"/>
        <v>40.426807639712372</v>
      </c>
      <c r="Y701">
        <f t="shared" ca="1" si="327"/>
        <v>1.9483951778061614</v>
      </c>
      <c r="Z701">
        <f t="shared" ca="1" si="328"/>
        <v>1.2363083537395929</v>
      </c>
      <c r="AA701">
        <f t="shared" ca="1" si="329"/>
        <v>640.06088608456014</v>
      </c>
      <c r="AB701">
        <f t="shared" ca="1" si="330"/>
        <v>640.138789160275</v>
      </c>
      <c r="AC701">
        <f t="shared" ca="1" si="331"/>
        <v>1.4131884012064016E-4</v>
      </c>
      <c r="AD701">
        <f t="shared" ca="1" si="332"/>
        <v>0.14156609349524701</v>
      </c>
      <c r="AE701">
        <f t="shared" ca="1" si="333"/>
        <v>163.44555069161956</v>
      </c>
      <c r="AF701">
        <f t="shared" ca="1" si="334"/>
        <v>-7.555302317996393E-6</v>
      </c>
      <c r="AG701">
        <f t="shared" ca="1" si="335"/>
        <v>1</v>
      </c>
      <c r="AH701">
        <f ca="1"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+99)&gt;=IFERROR(AE701,-1E+99)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>7.7743860845600707</v>
      </c>
      <c r="AI701">
        <f t="shared" ca="1" si="336"/>
        <v>640.06088608456014</v>
      </c>
      <c r="AJ701">
        <f t="shared" ca="1" si="337"/>
        <v>640.138789160275</v>
      </c>
      <c r="AM701">
        <v>0</v>
      </c>
      <c r="AN701">
        <v>0</v>
      </c>
      <c r="AO701">
        <f t="shared" si="338"/>
        <v>0</v>
      </c>
      <c r="AP701">
        <f t="shared" si="347"/>
        <v>0</v>
      </c>
      <c r="AQ701">
        <f t="shared" ca="1" si="339"/>
        <v>0.14156609349524701</v>
      </c>
      <c r="AR701" t="str">
        <f t="shared" ca="1" si="340"/>
        <v>Subcritical</v>
      </c>
      <c r="AS701">
        <f t="shared" ca="1" si="341"/>
        <v>1.4131884012064016E-4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190</v>
      </c>
      <c r="I702">
        <v>2.7E-2</v>
      </c>
      <c r="J702">
        <f t="shared" si="342"/>
        <v>1.0009999999999764</v>
      </c>
      <c r="K702">
        <f t="shared" ca="1" si="343"/>
        <v>49.98</v>
      </c>
      <c r="L702">
        <f t="shared" ca="1" si="344"/>
        <v>1.301360869684927</v>
      </c>
      <c r="M702">
        <f t="shared" ca="1" si="317"/>
        <v>6.7670765223616209</v>
      </c>
      <c r="N702">
        <f t="shared" ca="1" si="318"/>
        <v>0.86727128666107323</v>
      </c>
      <c r="O702">
        <f t="shared" ca="1" si="319"/>
        <v>7.3857595425206792</v>
      </c>
      <c r="P702">
        <f t="shared" ca="1" si="320"/>
        <v>633.58736086968486</v>
      </c>
      <c r="Q702">
        <f t="shared" ca="1" si="321"/>
        <v>636.3676587300281</v>
      </c>
      <c r="R702">
        <f t="shared" ca="1" si="322"/>
        <v>1.4839965425134221E-2</v>
      </c>
      <c r="S702">
        <f t="shared" ca="1" si="323"/>
        <v>2.067101435725621</v>
      </c>
      <c r="T702">
        <f t="shared" ca="1" si="324"/>
        <v>42.032181045985091</v>
      </c>
      <c r="U702">
        <f t="shared" ca="1" si="345"/>
        <v>-1.4479918794108926E-2</v>
      </c>
      <c r="V702">
        <f t="shared" ca="1" si="346"/>
        <v>0</v>
      </c>
      <c r="W702">
        <f t="shared" ca="1" si="325"/>
        <v>7.7747384421750789</v>
      </c>
      <c r="X702">
        <f t="shared" ca="1" si="326"/>
        <v>40.428639899310411</v>
      </c>
      <c r="Y702">
        <f t="shared" ca="1" si="327"/>
        <v>1.9484173082841829</v>
      </c>
      <c r="Z702">
        <f t="shared" ca="1" si="328"/>
        <v>1.2362523232163569</v>
      </c>
      <c r="AA702">
        <f t="shared" ca="1" si="329"/>
        <v>640.06073844217508</v>
      </c>
      <c r="AB702">
        <f t="shared" ca="1" si="330"/>
        <v>640.13863445678555</v>
      </c>
      <c r="AC702">
        <f t="shared" ca="1" si="331"/>
        <v>1.4130389106733793E-4</v>
      </c>
      <c r="AD702">
        <f t="shared" ca="1" si="332"/>
        <v>0.14155646976457148</v>
      </c>
      <c r="AE702">
        <f t="shared" ca="1" si="333"/>
        <v>163.45951024356887</v>
      </c>
      <c r="AF702">
        <f t="shared" ca="1" si="334"/>
        <v>-7.2525061796113732E-6</v>
      </c>
      <c r="AG702">
        <f t="shared" ca="1" si="335"/>
        <v>1</v>
      </c>
      <c r="AH702">
        <f ca="1"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+99)&gt;=IFERROR(AE702,-1E+99)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>7.7747384421750789</v>
      </c>
      <c r="AI702">
        <f t="shared" ca="1" si="336"/>
        <v>640.06073844217508</v>
      </c>
      <c r="AJ702">
        <f t="shared" ca="1" si="337"/>
        <v>640.13863445678555</v>
      </c>
      <c r="AM702">
        <v>0</v>
      </c>
      <c r="AN702">
        <v>0</v>
      </c>
      <c r="AO702">
        <f t="shared" si="338"/>
        <v>0</v>
      </c>
      <c r="AP702">
        <f t="shared" si="347"/>
        <v>0</v>
      </c>
      <c r="AQ702">
        <f t="shared" ca="1" si="339"/>
        <v>0.14155646976457148</v>
      </c>
      <c r="AR702" t="str">
        <f t="shared" ca="1" si="340"/>
        <v>Subcritical</v>
      </c>
      <c r="AS702">
        <f t="shared" ca="1" si="341"/>
        <v>1.4130389106733793E-4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190</v>
      </c>
      <c r="I703">
        <v>0</v>
      </c>
      <c r="J703">
        <f t="shared" si="342"/>
        <v>0.99900000000002365</v>
      </c>
      <c r="K703">
        <f t="shared" ca="1" si="343"/>
        <v>49.98</v>
      </c>
      <c r="L703">
        <f t="shared" ca="1" si="344"/>
        <v>1.301360869684927</v>
      </c>
      <c r="M703">
        <f t="shared" ca="1" si="317"/>
        <v>6.7670765223616209</v>
      </c>
      <c r="N703">
        <f t="shared" ca="1" si="318"/>
        <v>0.86727128666107323</v>
      </c>
      <c r="O703">
        <f t="shared" ca="1" si="319"/>
        <v>7.3857595425206792</v>
      </c>
      <c r="P703">
        <f t="shared" ca="1" si="320"/>
        <v>633.58686086968487</v>
      </c>
      <c r="Q703">
        <f t="shared" ca="1" si="321"/>
        <v>636.36715873002811</v>
      </c>
      <c r="R703">
        <f t="shared" ca="1" si="322"/>
        <v>1.4839965425134221E-2</v>
      </c>
      <c r="S703">
        <f t="shared" ca="1" si="323"/>
        <v>2.067101435725621</v>
      </c>
      <c r="T703">
        <f t="shared" ca="1" si="324"/>
        <v>42.032181045985091</v>
      </c>
      <c r="U703">
        <f t="shared" ca="1" si="345"/>
        <v>-1.4325125459777155E-2</v>
      </c>
      <c r="V703">
        <f t="shared" ca="1" si="346"/>
        <v>0</v>
      </c>
      <c r="W703">
        <f t="shared" ca="1" si="325"/>
        <v>7.775094967162036</v>
      </c>
      <c r="X703">
        <f t="shared" ca="1" si="326"/>
        <v>40.430493829242586</v>
      </c>
      <c r="Y703">
        <f t="shared" ca="1" si="327"/>
        <v>1.9484396989718249</v>
      </c>
      <c r="Z703">
        <f t="shared" ca="1" si="328"/>
        <v>1.2361956351829282</v>
      </c>
      <c r="AA703">
        <f t="shared" ca="1" si="329"/>
        <v>640.06059496716205</v>
      </c>
      <c r="AB703">
        <f t="shared" ca="1" si="330"/>
        <v>640.13848383813274</v>
      </c>
      <c r="AC703">
        <f t="shared" ca="1" si="331"/>
        <v>1.4128876758286849E-4</v>
      </c>
      <c r="AD703">
        <f t="shared" ca="1" si="332"/>
        <v>0.14154673332272907</v>
      </c>
      <c r="AE703">
        <f t="shared" ca="1" si="333"/>
        <v>163.47363558010582</v>
      </c>
      <c r="AF703">
        <f t="shared" ca="1" si="334"/>
        <v>-6.8939868924644543E-6</v>
      </c>
      <c r="AG703">
        <f t="shared" ca="1" si="335"/>
        <v>1</v>
      </c>
      <c r="AH703">
        <f ca="1"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+99)&gt;=IFERROR(AE703,-1E+99)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>7.775094967162036</v>
      </c>
      <c r="AI703">
        <f t="shared" ca="1" si="336"/>
        <v>640.06059496716205</v>
      </c>
      <c r="AJ703">
        <f t="shared" ca="1" si="337"/>
        <v>640.13848383813274</v>
      </c>
      <c r="AM703">
        <v>0</v>
      </c>
      <c r="AN703">
        <v>0</v>
      </c>
      <c r="AO703">
        <f t="shared" si="338"/>
        <v>0</v>
      </c>
      <c r="AP703">
        <f t="shared" si="347"/>
        <v>0</v>
      </c>
      <c r="AQ703">
        <f t="shared" ca="1" si="339"/>
        <v>0.14154673332272907</v>
      </c>
      <c r="AR703" t="str">
        <f t="shared" ca="1" si="340"/>
        <v>Subcritical</v>
      </c>
      <c r="AS703">
        <f t="shared" ca="1" si="341"/>
        <v>1.4128876758286849E-4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190</v>
      </c>
      <c r="I704">
        <v>2.3E-2</v>
      </c>
      <c r="J704">
        <f t="shared" si="342"/>
        <v>1</v>
      </c>
      <c r="K704">
        <f t="shared" ca="1" si="343"/>
        <v>49.98</v>
      </c>
      <c r="L704">
        <f t="shared" ca="1" si="344"/>
        <v>1.301360869684927</v>
      </c>
      <c r="M704">
        <f t="shared" ca="1" si="317"/>
        <v>6.7670765223616209</v>
      </c>
      <c r="N704">
        <f t="shared" ca="1" si="318"/>
        <v>0.86727128666107323</v>
      </c>
      <c r="O704">
        <f t="shared" ca="1" si="319"/>
        <v>7.3857595425206792</v>
      </c>
      <c r="P704">
        <f t="shared" ca="1" si="320"/>
        <v>633.58636086968488</v>
      </c>
      <c r="Q704">
        <f t="shared" ca="1" si="321"/>
        <v>636.36665873002812</v>
      </c>
      <c r="R704">
        <f t="shared" ca="1" si="322"/>
        <v>1.4839965425134221E-2</v>
      </c>
      <c r="S704">
        <f t="shared" ca="1" si="323"/>
        <v>2.067101435725621</v>
      </c>
      <c r="T704">
        <f t="shared" ca="1" si="324"/>
        <v>42.032181045985091</v>
      </c>
      <c r="U704">
        <f t="shared" ca="1" si="345"/>
        <v>-1.4446543509848198E-2</v>
      </c>
      <c r="V704">
        <f t="shared" ca="1" si="346"/>
        <v>0</v>
      </c>
      <c r="W704">
        <f t="shared" ca="1" si="325"/>
        <v>7.7754487040320086</v>
      </c>
      <c r="X704">
        <f t="shared" ca="1" si="326"/>
        <v>40.432333260966445</v>
      </c>
      <c r="Y704">
        <f t="shared" ca="1" si="327"/>
        <v>1.9484619130377472</v>
      </c>
      <c r="Z704">
        <f t="shared" ca="1" si="328"/>
        <v>1.2361393956022546</v>
      </c>
      <c r="AA704">
        <f t="shared" ca="1" si="329"/>
        <v>640.06044870403196</v>
      </c>
      <c r="AB704">
        <f t="shared" ca="1" si="330"/>
        <v>640.13833048819913</v>
      </c>
      <c r="AC704">
        <f t="shared" ca="1" si="331"/>
        <v>1.4127376472638709E-4</v>
      </c>
      <c r="AD704">
        <f t="shared" ca="1" si="332"/>
        <v>0.14153707412539659</v>
      </c>
      <c r="AE704">
        <f t="shared" ca="1" si="333"/>
        <v>163.4876511322974</v>
      </c>
      <c r="AF704">
        <f t="shared" ca="1" si="334"/>
        <v>-6.3756441477380577E-6</v>
      </c>
      <c r="AG704">
        <f t="shared" ca="1" si="335"/>
        <v>1</v>
      </c>
      <c r="AH704">
        <f ca="1"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+99)&gt;=IFERROR(AE704,-1E+99)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>7.7754487040320086</v>
      </c>
      <c r="AI704">
        <f t="shared" ca="1" si="336"/>
        <v>640.06044870403196</v>
      </c>
      <c r="AJ704">
        <f t="shared" ca="1" si="337"/>
        <v>640.13833048819913</v>
      </c>
      <c r="AM704">
        <v>0</v>
      </c>
      <c r="AN704">
        <v>0</v>
      </c>
      <c r="AO704">
        <f t="shared" si="338"/>
        <v>0</v>
      </c>
      <c r="AP704">
        <f t="shared" si="347"/>
        <v>0</v>
      </c>
      <c r="AQ704">
        <f t="shared" ca="1" si="339"/>
        <v>0.14153707412539659</v>
      </c>
      <c r="AR704" t="str">
        <f t="shared" ca="1" si="340"/>
        <v>Subcritical</v>
      </c>
      <c r="AS704">
        <f t="shared" ca="1" si="341"/>
        <v>1.4127376472638709E-4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190</v>
      </c>
      <c r="I705">
        <v>2.3E-2</v>
      </c>
      <c r="J705">
        <f t="shared" si="342"/>
        <v>1.0009999999999764</v>
      </c>
      <c r="K705">
        <f t="shared" ca="1" si="343"/>
        <v>49.98</v>
      </c>
      <c r="L705">
        <f t="shared" ca="1" si="344"/>
        <v>1.301360869684927</v>
      </c>
      <c r="M705">
        <f t="shared" ca="1" si="317"/>
        <v>6.7670765223616209</v>
      </c>
      <c r="N705">
        <f t="shared" ca="1" si="318"/>
        <v>0.86727128666107323</v>
      </c>
      <c r="O705">
        <f t="shared" ca="1" si="319"/>
        <v>7.3857595425206792</v>
      </c>
      <c r="P705">
        <f t="shared" ca="1" si="320"/>
        <v>633.58586086968489</v>
      </c>
      <c r="Q705">
        <f t="shared" ca="1" si="321"/>
        <v>636.36615873002813</v>
      </c>
      <c r="R705">
        <f t="shared" ca="1" si="322"/>
        <v>1.4839965425134221E-2</v>
      </c>
      <c r="S705">
        <f t="shared" ca="1" si="323"/>
        <v>2.067101435725621</v>
      </c>
      <c r="T705">
        <f t="shared" ca="1" si="324"/>
        <v>42.032181045985091</v>
      </c>
      <c r="U705">
        <f t="shared" ca="1" si="345"/>
        <v>-1.4461383475236289E-2</v>
      </c>
      <c r="V705">
        <f t="shared" ca="1" si="346"/>
        <v>0</v>
      </c>
      <c r="W705">
        <f t="shared" ca="1" si="325"/>
        <v>7.7758028421098473</v>
      </c>
      <c r="X705">
        <f t="shared" ca="1" si="326"/>
        <v>40.434174778971204</v>
      </c>
      <c r="Y705">
        <f t="shared" ca="1" si="327"/>
        <v>1.9484841507815889</v>
      </c>
      <c r="Z705">
        <f t="shared" ca="1" si="328"/>
        <v>1.2360830973603383</v>
      </c>
      <c r="AA705">
        <f t="shared" ca="1" si="329"/>
        <v>640.06030284210988</v>
      </c>
      <c r="AB705">
        <f t="shared" ca="1" si="330"/>
        <v>640.13817753240448</v>
      </c>
      <c r="AC705">
        <f t="shared" ca="1" si="331"/>
        <v>1.412587472063954E-4</v>
      </c>
      <c r="AD705">
        <f t="shared" ca="1" si="332"/>
        <v>0.14152740507301373</v>
      </c>
      <c r="AE705">
        <f t="shared" ca="1" si="333"/>
        <v>163.501683258805</v>
      </c>
      <c r="AF705">
        <f t="shared" ca="1" si="334"/>
        <v>-5.9829209249073756E-6</v>
      </c>
      <c r="AG705">
        <f t="shared" ca="1" si="335"/>
        <v>1</v>
      </c>
      <c r="AH705">
        <f ca="1"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+99)&gt;=IFERROR(AE705,-1E+99)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>7.7758028421098473</v>
      </c>
      <c r="AI705">
        <f t="shared" ca="1" si="336"/>
        <v>640.06030284210988</v>
      </c>
      <c r="AJ705">
        <f t="shared" ca="1" si="337"/>
        <v>640.13817753240448</v>
      </c>
      <c r="AM705">
        <v>0</v>
      </c>
      <c r="AN705">
        <v>0</v>
      </c>
      <c r="AO705">
        <f t="shared" si="338"/>
        <v>0</v>
      </c>
      <c r="AP705">
        <f t="shared" si="347"/>
        <v>0</v>
      </c>
      <c r="AQ705">
        <f t="shared" ca="1" si="339"/>
        <v>0.14152740507301373</v>
      </c>
      <c r="AR705" t="str">
        <f t="shared" ca="1" si="340"/>
        <v>Subcritical</v>
      </c>
      <c r="AS705">
        <f t="shared" ca="1" si="341"/>
        <v>1.412587472063954E-4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190</v>
      </c>
      <c r="I706">
        <v>2.7E-2</v>
      </c>
      <c r="J706">
        <f t="shared" si="342"/>
        <v>0.99900000000002365</v>
      </c>
      <c r="K706">
        <f t="shared" ca="1" si="343"/>
        <v>49.98</v>
      </c>
      <c r="L706">
        <f t="shared" ca="1" si="344"/>
        <v>1.301360869684927</v>
      </c>
      <c r="M706">
        <f t="shared" ca="1" si="317"/>
        <v>6.7670765223616209</v>
      </c>
      <c r="N706">
        <f t="shared" ca="1" si="318"/>
        <v>0.86727128666107323</v>
      </c>
      <c r="O706">
        <f t="shared" ca="1" si="319"/>
        <v>7.3857595425206792</v>
      </c>
      <c r="P706">
        <f t="shared" ca="1" si="320"/>
        <v>633.58536086968491</v>
      </c>
      <c r="Q706">
        <f t="shared" ca="1" si="321"/>
        <v>636.36565873002814</v>
      </c>
      <c r="R706">
        <f t="shared" ca="1" si="322"/>
        <v>1.4839965425134221E-2</v>
      </c>
      <c r="S706">
        <f t="shared" ca="1" si="323"/>
        <v>2.067101435725621</v>
      </c>
      <c r="T706">
        <f t="shared" ca="1" si="324"/>
        <v>42.032181045985091</v>
      </c>
      <c r="U706">
        <f t="shared" ca="1" si="345"/>
        <v>-1.445023886344643E-2</v>
      </c>
      <c r="V706">
        <f t="shared" ca="1" si="346"/>
        <v>0</v>
      </c>
      <c r="W706">
        <f t="shared" ca="1" si="325"/>
        <v>7.7761571542713011</v>
      </c>
      <c r="X706">
        <f t="shared" ca="1" si="326"/>
        <v>40.436017202210763</v>
      </c>
      <c r="Y706">
        <f t="shared" ca="1" si="327"/>
        <v>1.9485063979377688</v>
      </c>
      <c r="Z706">
        <f t="shared" ca="1" si="328"/>
        <v>1.2360267765754991</v>
      </c>
      <c r="AA706">
        <f t="shared" ca="1" si="329"/>
        <v>640.06015715427134</v>
      </c>
      <c r="AB706">
        <f t="shared" ca="1" si="330"/>
        <v>640.13802474817612</v>
      </c>
      <c r="AC706">
        <f t="shared" ca="1" si="331"/>
        <v>1.4124372465953576E-4</v>
      </c>
      <c r="AD706">
        <f t="shared" ca="1" si="332"/>
        <v>0.1415177323692737</v>
      </c>
      <c r="AE706">
        <f t="shared" ca="1" si="333"/>
        <v>163.51572296186055</v>
      </c>
      <c r="AF706">
        <f t="shared" ca="1" si="334"/>
        <v>-5.8849740298683173E-6</v>
      </c>
      <c r="AG706">
        <f t="shared" ca="1" si="335"/>
        <v>1</v>
      </c>
      <c r="AH706">
        <f ca="1"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+99)&gt;=IFERROR(AE706,-1E+99)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>7.7761571542713011</v>
      </c>
      <c r="AI706">
        <f t="shared" ca="1" si="336"/>
        <v>640.06015715427134</v>
      </c>
      <c r="AJ706">
        <f t="shared" ca="1" si="337"/>
        <v>640.13802474817612</v>
      </c>
      <c r="AM706">
        <v>0</v>
      </c>
      <c r="AN706">
        <v>0</v>
      </c>
      <c r="AO706">
        <f t="shared" si="338"/>
        <v>0</v>
      </c>
      <c r="AP706">
        <f t="shared" si="347"/>
        <v>0</v>
      </c>
      <c r="AQ706">
        <f t="shared" ca="1" si="339"/>
        <v>0.1415177323692737</v>
      </c>
      <c r="AR706" t="str">
        <f t="shared" ca="1" si="340"/>
        <v>Subcritical</v>
      </c>
      <c r="AS706">
        <f t="shared" ca="1" si="341"/>
        <v>1.4124372465953576E-4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190</v>
      </c>
      <c r="I707">
        <v>2.7E-2</v>
      </c>
      <c r="J707">
        <f t="shared" si="342"/>
        <v>1.0009999999999764</v>
      </c>
      <c r="K707">
        <f t="shared" ca="1" si="343"/>
        <v>49.98</v>
      </c>
      <c r="L707">
        <f t="shared" ca="1" si="344"/>
        <v>1.301360869684927</v>
      </c>
      <c r="M707">
        <f t="shared" ca="1" si="317"/>
        <v>6.7670765223616209</v>
      </c>
      <c r="N707">
        <f t="shared" ca="1" si="318"/>
        <v>0.86727128666107323</v>
      </c>
      <c r="O707">
        <f t="shared" ca="1" si="319"/>
        <v>7.3857595425206792</v>
      </c>
      <c r="P707">
        <f t="shared" ca="1" si="320"/>
        <v>633.58486086968492</v>
      </c>
      <c r="Q707">
        <f t="shared" ca="1" si="321"/>
        <v>636.36515873002816</v>
      </c>
      <c r="R707">
        <f t="shared" ca="1" si="322"/>
        <v>1.4839965425134221E-2</v>
      </c>
      <c r="S707">
        <f t="shared" ca="1" si="323"/>
        <v>2.067101435725621</v>
      </c>
      <c r="T707">
        <f t="shared" ca="1" si="324"/>
        <v>42.032181045985091</v>
      </c>
      <c r="U707">
        <f t="shared" ca="1" si="345"/>
        <v>-1.4479918794222613E-2</v>
      </c>
      <c r="V707">
        <f t="shared" ca="1" si="346"/>
        <v>0</v>
      </c>
      <c r="W707">
        <f t="shared" ca="1" si="325"/>
        <v>7.7765112964038305</v>
      </c>
      <c r="X707">
        <f t="shared" ca="1" si="326"/>
        <v>40.43785874129992</v>
      </c>
      <c r="Y707">
        <f t="shared" ca="1" si="327"/>
        <v>1.9485286328996914</v>
      </c>
      <c r="Z707">
        <f t="shared" ca="1" si="328"/>
        <v>1.2359704879465963</v>
      </c>
      <c r="AA707">
        <f t="shared" ca="1" si="329"/>
        <v>640.06001129640379</v>
      </c>
      <c r="AB707">
        <f t="shared" ca="1" si="330"/>
        <v>640.13787179829342</v>
      </c>
      <c r="AC707">
        <f t="shared" ca="1" si="331"/>
        <v>1.4122871167545446E-4</v>
      </c>
      <c r="AD707">
        <f t="shared" ca="1" si="332"/>
        <v>0.14150806540827446</v>
      </c>
      <c r="AE707">
        <f t="shared" ca="1" si="333"/>
        <v>163.52975660593142</v>
      </c>
      <c r="AF707">
        <f t="shared" ca="1" si="334"/>
        <v>-5.6514626294301706E-6</v>
      </c>
      <c r="AG707">
        <f t="shared" ca="1" si="335"/>
        <v>1</v>
      </c>
      <c r="AH707">
        <f ca="1"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+99)&gt;=IFERROR(AE707,-1E+99)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>7.7765112964038305</v>
      </c>
      <c r="AI707">
        <f t="shared" ca="1" si="336"/>
        <v>640.06001129640379</v>
      </c>
      <c r="AJ707">
        <f t="shared" ca="1" si="337"/>
        <v>640.13787179829342</v>
      </c>
      <c r="AM707">
        <v>0</v>
      </c>
      <c r="AN707">
        <v>0</v>
      </c>
      <c r="AO707">
        <f t="shared" si="338"/>
        <v>0</v>
      </c>
      <c r="AP707">
        <f t="shared" si="347"/>
        <v>0</v>
      </c>
      <c r="AQ707">
        <f t="shared" ca="1" si="339"/>
        <v>0.14150806540827446</v>
      </c>
      <c r="AR707" t="str">
        <f t="shared" ca="1" si="340"/>
        <v>Subcritical</v>
      </c>
      <c r="AS707">
        <f t="shared" ca="1" si="341"/>
        <v>1.4122871167545446E-4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190</v>
      </c>
      <c r="I708">
        <v>0.05</v>
      </c>
      <c r="J708">
        <f t="shared" si="342"/>
        <v>0.99900000000002365</v>
      </c>
      <c r="K708">
        <f t="shared" ca="1" si="343"/>
        <v>49.98</v>
      </c>
      <c r="L708">
        <f t="shared" ca="1" si="344"/>
        <v>1.301360869684927</v>
      </c>
      <c r="M708">
        <f t="shared" ca="1" si="317"/>
        <v>6.7670765223616209</v>
      </c>
      <c r="N708">
        <f t="shared" ca="1" si="318"/>
        <v>0.86727128666107323</v>
      </c>
      <c r="O708">
        <f t="shared" ca="1" si="319"/>
        <v>7.3857595425206792</v>
      </c>
      <c r="P708">
        <f t="shared" ca="1" si="320"/>
        <v>633.58436086968493</v>
      </c>
      <c r="Q708">
        <f t="shared" ca="1" si="321"/>
        <v>636.36465873002817</v>
      </c>
      <c r="R708">
        <f t="shared" ca="1" si="322"/>
        <v>1.4839965425134221E-2</v>
      </c>
      <c r="S708">
        <f t="shared" ca="1" si="323"/>
        <v>2.067101435725621</v>
      </c>
      <c r="T708">
        <f t="shared" ca="1" si="324"/>
        <v>42.032181045985091</v>
      </c>
      <c r="U708">
        <f t="shared" ca="1" si="345"/>
        <v>-1.4556816948129381E-2</v>
      </c>
      <c r="V708">
        <f t="shared" ca="1" si="346"/>
        <v>0</v>
      </c>
      <c r="W708">
        <f t="shared" ca="1" si="325"/>
        <v>7.7768629586346982</v>
      </c>
      <c r="X708">
        <f t="shared" ca="1" si="326"/>
        <v>40.439687384900431</v>
      </c>
      <c r="Y708">
        <f t="shared" ca="1" si="327"/>
        <v>1.948550710658183</v>
      </c>
      <c r="Z708">
        <f t="shared" ca="1" si="328"/>
        <v>1.2359145985550268</v>
      </c>
      <c r="AA708">
        <f t="shared" ca="1" si="329"/>
        <v>640.05986295863477</v>
      </c>
      <c r="AB708">
        <f t="shared" ca="1" si="330"/>
        <v>640.13771641913024</v>
      </c>
      <c r="AC708">
        <f t="shared" ca="1" si="331"/>
        <v>1.4121380614868804E-4</v>
      </c>
      <c r="AD708">
        <f t="shared" ca="1" si="332"/>
        <v>0.14149846722974119</v>
      </c>
      <c r="AE708">
        <f t="shared" ca="1" si="333"/>
        <v>163.54369264973982</v>
      </c>
      <c r="AF708">
        <f t="shared" ca="1" si="334"/>
        <v>-4.7405540044564987E-6</v>
      </c>
      <c r="AG708">
        <f t="shared" ca="1" si="335"/>
        <v>1</v>
      </c>
      <c r="AH708">
        <f ca="1"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+99)&gt;=IFERROR(AE708,-1E+99)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>7.7768629586346982</v>
      </c>
      <c r="AI708">
        <f t="shared" ca="1" si="336"/>
        <v>640.05986295863477</v>
      </c>
      <c r="AJ708">
        <f t="shared" ca="1" si="337"/>
        <v>640.13771641913024</v>
      </c>
      <c r="AM708">
        <v>0</v>
      </c>
      <c r="AN708">
        <v>0</v>
      </c>
      <c r="AO708">
        <f t="shared" si="338"/>
        <v>0</v>
      </c>
      <c r="AP708">
        <f t="shared" si="347"/>
        <v>0</v>
      </c>
      <c r="AQ708">
        <f t="shared" ca="1" si="339"/>
        <v>0.14149846722974119</v>
      </c>
      <c r="AR708" t="str">
        <f t="shared" ca="1" si="340"/>
        <v>Subcritical</v>
      </c>
      <c r="AS708">
        <f t="shared" ca="1" si="341"/>
        <v>1.4121380614868804E-4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190</v>
      </c>
      <c r="I709">
        <v>7.8E-2</v>
      </c>
      <c r="J709">
        <f t="shared" si="342"/>
        <v>1</v>
      </c>
      <c r="K709">
        <f t="shared" ca="1" si="343"/>
        <v>49.98</v>
      </c>
      <c r="L709">
        <f t="shared" ca="1" si="344"/>
        <v>1.301360869684927</v>
      </c>
      <c r="M709">
        <f t="shared" ca="1" si="317"/>
        <v>6.7670765223616209</v>
      </c>
      <c r="N709">
        <f t="shared" ca="1" si="318"/>
        <v>0.86727128666107323</v>
      </c>
      <c r="O709">
        <f t="shared" ca="1" si="319"/>
        <v>7.3857595425206792</v>
      </c>
      <c r="P709">
        <f t="shared" ca="1" si="320"/>
        <v>633.58386086968494</v>
      </c>
      <c r="Q709">
        <f t="shared" ca="1" si="321"/>
        <v>636.36415873002818</v>
      </c>
      <c r="R709">
        <f t="shared" ca="1" si="322"/>
        <v>1.4839965425134221E-2</v>
      </c>
      <c r="S709">
        <f t="shared" ca="1" si="323"/>
        <v>2.067101435725621</v>
      </c>
      <c r="T709">
        <f t="shared" ca="1" si="324"/>
        <v>42.032181045985091</v>
      </c>
      <c r="U709">
        <f t="shared" ca="1" si="345"/>
        <v>-1.4701404146990171E-2</v>
      </c>
      <c r="V709">
        <f t="shared" ca="1" si="346"/>
        <v>0</v>
      </c>
      <c r="W709">
        <f t="shared" ca="1" si="325"/>
        <v>7.7772117450753173</v>
      </c>
      <c r="X709">
        <f t="shared" ca="1" si="326"/>
        <v>40.441501074391653</v>
      </c>
      <c r="Y709">
        <f t="shared" ca="1" si="327"/>
        <v>1.9485726063932276</v>
      </c>
      <c r="Z709">
        <f t="shared" ca="1" si="328"/>
        <v>1.2358591712029281</v>
      </c>
      <c r="AA709">
        <f t="shared" ca="1" si="329"/>
        <v>640.05971174507533</v>
      </c>
      <c r="AB709">
        <f t="shared" ca="1" si="330"/>
        <v>640.13755822270252</v>
      </c>
      <c r="AC709">
        <f t="shared" ca="1" si="331"/>
        <v>1.4119902480589445E-4</v>
      </c>
      <c r="AD709">
        <f t="shared" ca="1" si="332"/>
        <v>0.14148894861400496</v>
      </c>
      <c r="AE709">
        <f t="shared" ca="1" si="333"/>
        <v>163.55751538931642</v>
      </c>
      <c r="AF709">
        <f t="shared" ca="1" si="334"/>
        <v>-3.4032046869469923E-6</v>
      </c>
      <c r="AG709">
        <f t="shared" ca="1" si="335"/>
        <v>1</v>
      </c>
      <c r="AH709">
        <f ca="1"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+99)&gt;=IFERROR(AE709,-1E+99)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>7.7772117450753173</v>
      </c>
      <c r="AI709">
        <f t="shared" ca="1" si="336"/>
        <v>640.05971174507533</v>
      </c>
      <c r="AJ709">
        <f t="shared" ca="1" si="337"/>
        <v>640.13755822270252</v>
      </c>
      <c r="AM709">
        <v>0</v>
      </c>
      <c r="AN709">
        <v>0</v>
      </c>
      <c r="AO709">
        <f t="shared" si="338"/>
        <v>0</v>
      </c>
      <c r="AP709">
        <f t="shared" si="347"/>
        <v>0</v>
      </c>
      <c r="AQ709">
        <f t="shared" ca="1" si="339"/>
        <v>0.14148894861400496</v>
      </c>
      <c r="AR709" t="str">
        <f t="shared" ca="1" si="340"/>
        <v>Subcritical</v>
      </c>
      <c r="AS709">
        <f t="shared" ca="1" si="341"/>
        <v>1.4119902480589445E-4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190</v>
      </c>
      <c r="I710">
        <v>2.7E-2</v>
      </c>
      <c r="J710">
        <f t="shared" si="342"/>
        <v>1.0009999999999764</v>
      </c>
      <c r="K710">
        <f t="shared" ca="1" si="343"/>
        <v>49.98</v>
      </c>
      <c r="L710">
        <f t="shared" ca="1" si="344"/>
        <v>1.301360869684927</v>
      </c>
      <c r="M710">
        <f t="shared" ca="1" si="317"/>
        <v>6.7670765223616209</v>
      </c>
      <c r="N710">
        <f t="shared" ca="1" si="318"/>
        <v>0.86727128666107323</v>
      </c>
      <c r="O710">
        <f t="shared" ca="1" si="319"/>
        <v>7.3857595425206792</v>
      </c>
      <c r="P710">
        <f t="shared" ca="1" si="320"/>
        <v>633.58336086968495</v>
      </c>
      <c r="Q710">
        <f t="shared" ca="1" si="321"/>
        <v>636.36365873002819</v>
      </c>
      <c r="R710">
        <f t="shared" ca="1" si="322"/>
        <v>1.4839965425134221E-2</v>
      </c>
      <c r="S710">
        <f t="shared" ca="1" si="323"/>
        <v>2.067101435725621</v>
      </c>
      <c r="T710">
        <f t="shared" ca="1" si="324"/>
        <v>42.032181045985091</v>
      </c>
      <c r="U710">
        <f t="shared" ca="1" si="345"/>
        <v>-1.4479918794222613E-2</v>
      </c>
      <c r="V710">
        <f t="shared" ca="1" si="346"/>
        <v>0</v>
      </c>
      <c r="W710">
        <f t="shared" ca="1" si="325"/>
        <v>7.7775684807025804</v>
      </c>
      <c r="X710">
        <f t="shared" ca="1" si="326"/>
        <v>40.443356099653421</v>
      </c>
      <c r="Y710">
        <f t="shared" ca="1" si="327"/>
        <v>1.9485949996311338</v>
      </c>
      <c r="Z710">
        <f t="shared" ca="1" si="328"/>
        <v>1.2358024857494034</v>
      </c>
      <c r="AA710">
        <f t="shared" ca="1" si="329"/>
        <v>640.05956848070264</v>
      </c>
      <c r="AB710">
        <f t="shared" ca="1" si="330"/>
        <v>640.137407817287</v>
      </c>
      <c r="AC710">
        <f t="shared" ca="1" si="331"/>
        <v>1.4118390894139616E-4</v>
      </c>
      <c r="AD710">
        <f t="shared" ca="1" si="332"/>
        <v>0.14147921416354442</v>
      </c>
      <c r="AE710">
        <f t="shared" ca="1" si="333"/>
        <v>163.57165384332851</v>
      </c>
      <c r="AF710">
        <f t="shared" ca="1" si="334"/>
        <v>-2.4464640091537149E-6</v>
      </c>
      <c r="AG710">
        <f t="shared" ca="1" si="335"/>
        <v>1</v>
      </c>
      <c r="AH710">
        <f ca="1"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+99)&gt;=IFERROR(AE710,-1E+99)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>7.7775684807025804</v>
      </c>
      <c r="AI710">
        <f t="shared" ca="1" si="336"/>
        <v>640.05956848070264</v>
      </c>
      <c r="AJ710">
        <f t="shared" ca="1" si="337"/>
        <v>640.137407817287</v>
      </c>
      <c r="AM710">
        <v>0</v>
      </c>
      <c r="AN710">
        <v>0</v>
      </c>
      <c r="AO710">
        <f t="shared" si="338"/>
        <v>0</v>
      </c>
      <c r="AP710">
        <f t="shared" si="347"/>
        <v>0</v>
      </c>
      <c r="AQ710">
        <f t="shared" ca="1" si="339"/>
        <v>0.14147921416354442</v>
      </c>
      <c r="AR710" t="str">
        <f t="shared" ca="1" si="340"/>
        <v>Subcritical</v>
      </c>
      <c r="AS710">
        <f t="shared" ca="1" si="341"/>
        <v>1.4118390894139616E-4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190</v>
      </c>
      <c r="I711">
        <v>2.7E-2</v>
      </c>
      <c r="J711">
        <f t="shared" si="342"/>
        <v>0.99900000000002365</v>
      </c>
      <c r="K711">
        <f t="shared" ca="1" si="343"/>
        <v>49.98</v>
      </c>
      <c r="L711">
        <f t="shared" ca="1" si="344"/>
        <v>1.301360869684927</v>
      </c>
      <c r="M711">
        <f t="shared" ca="1" si="317"/>
        <v>6.7670765223616209</v>
      </c>
      <c r="N711">
        <f t="shared" ca="1" si="318"/>
        <v>0.86727128666107323</v>
      </c>
      <c r="O711">
        <f t="shared" ca="1" si="319"/>
        <v>7.3857595425206792</v>
      </c>
      <c r="P711">
        <f t="shared" ca="1" si="320"/>
        <v>633.58286086968496</v>
      </c>
      <c r="Q711">
        <f t="shared" ca="1" si="321"/>
        <v>636.3631587300282</v>
      </c>
      <c r="R711">
        <f t="shared" ca="1" si="322"/>
        <v>1.4839965425134221E-2</v>
      </c>
      <c r="S711">
        <f t="shared" ca="1" si="323"/>
        <v>2.067101435725621</v>
      </c>
      <c r="T711">
        <f t="shared" ca="1" si="324"/>
        <v>42.032181045985091</v>
      </c>
      <c r="U711">
        <f t="shared" ca="1" si="345"/>
        <v>-1.445023886344643E-2</v>
      </c>
      <c r="V711">
        <f t="shared" ca="1" si="346"/>
        <v>0</v>
      </c>
      <c r="W711">
        <f t="shared" ca="1" si="325"/>
        <v>7.7779264907752435</v>
      </c>
      <c r="X711">
        <f t="shared" ca="1" si="326"/>
        <v>40.445217752031269</v>
      </c>
      <c r="Y711">
        <f t="shared" ca="1" si="327"/>
        <v>1.9486174713215745</v>
      </c>
      <c r="Z711">
        <f t="shared" ca="1" si="328"/>
        <v>1.235745603013594</v>
      </c>
      <c r="AA711">
        <f t="shared" ca="1" si="329"/>
        <v>640.05942649077531</v>
      </c>
      <c r="AB711">
        <f t="shared" ca="1" si="330"/>
        <v>640.137258661793</v>
      </c>
      <c r="AC711">
        <f t="shared" ca="1" si="331"/>
        <v>1.411687414737156E-4</v>
      </c>
      <c r="AD711">
        <f t="shared" ca="1" si="332"/>
        <v>0.14146944605871364</v>
      </c>
      <c r="AE711">
        <f t="shared" ca="1" si="333"/>
        <v>163.58584349919764</v>
      </c>
      <c r="AF711">
        <f t="shared" ca="1" si="334"/>
        <v>-2.1761671860076603E-6</v>
      </c>
      <c r="AG711">
        <f t="shared" ca="1" si="335"/>
        <v>1</v>
      </c>
      <c r="AH711">
        <f ca="1"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+99)&gt;=IFERROR(AE711,-1E+99)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>7.7779264907752435</v>
      </c>
      <c r="AI711">
        <f t="shared" ca="1" si="336"/>
        <v>640.05942649077531</v>
      </c>
      <c r="AJ711">
        <f t="shared" ca="1" si="337"/>
        <v>640.137258661793</v>
      </c>
      <c r="AM711">
        <v>0</v>
      </c>
      <c r="AN711">
        <v>0</v>
      </c>
      <c r="AO711">
        <f t="shared" si="338"/>
        <v>0</v>
      </c>
      <c r="AP711">
        <f t="shared" si="347"/>
        <v>0</v>
      </c>
      <c r="AQ711">
        <f t="shared" ca="1" si="339"/>
        <v>0.14146944605871364</v>
      </c>
      <c r="AR711" t="str">
        <f t="shared" ca="1" si="340"/>
        <v>Subcritical</v>
      </c>
      <c r="AS711">
        <f t="shared" ca="1" si="341"/>
        <v>1.411687414737156E-4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190</v>
      </c>
      <c r="I712">
        <v>2.7E-2</v>
      </c>
      <c r="J712">
        <f t="shared" si="342"/>
        <v>1.0009999999999764</v>
      </c>
      <c r="K712">
        <f t="shared" ca="1" si="343"/>
        <v>49.98</v>
      </c>
      <c r="L712">
        <f t="shared" ca="1" si="344"/>
        <v>1.301360869684927</v>
      </c>
      <c r="M712">
        <f t="shared" ca="1" si="317"/>
        <v>6.7670765223616209</v>
      </c>
      <c r="N712">
        <f t="shared" ca="1" si="318"/>
        <v>0.86727128666107323</v>
      </c>
      <c r="O712">
        <f t="shared" ca="1" si="319"/>
        <v>7.3857595425206792</v>
      </c>
      <c r="P712">
        <f t="shared" ca="1" si="320"/>
        <v>633.58236086968486</v>
      </c>
      <c r="Q712">
        <f t="shared" ca="1" si="321"/>
        <v>636.3626587300281</v>
      </c>
      <c r="R712">
        <f t="shared" ca="1" si="322"/>
        <v>1.4839965425134221E-2</v>
      </c>
      <c r="S712">
        <f t="shared" ca="1" si="323"/>
        <v>2.067101435725621</v>
      </c>
      <c r="T712">
        <f t="shared" ca="1" si="324"/>
        <v>42.032181045985091</v>
      </c>
      <c r="U712">
        <f t="shared" ca="1" si="345"/>
        <v>-1.4479918794108926E-2</v>
      </c>
      <c r="V712">
        <f t="shared" ca="1" si="346"/>
        <v>0</v>
      </c>
      <c r="W712">
        <f t="shared" ca="1" si="325"/>
        <v>7.7782845020195426</v>
      </c>
      <c r="X712">
        <f t="shared" ca="1" si="326"/>
        <v>40.447079410501622</v>
      </c>
      <c r="Y712">
        <f t="shared" ca="1" si="327"/>
        <v>1.9486399415351785</v>
      </c>
      <c r="Z712">
        <f t="shared" ca="1" si="328"/>
        <v>1.2356887253279223</v>
      </c>
      <c r="AA712">
        <f t="shared" ca="1" si="329"/>
        <v>640.05928450201952</v>
      </c>
      <c r="AB712">
        <f t="shared" ca="1" si="330"/>
        <v>640.13710950843654</v>
      </c>
      <c r="AC712">
        <f t="shared" ca="1" si="331"/>
        <v>1.4115357635874215E-4</v>
      </c>
      <c r="AD712">
        <f t="shared" ca="1" si="332"/>
        <v>0.14145967904589624</v>
      </c>
      <c r="AE712">
        <f t="shared" ca="1" si="333"/>
        <v>163.60003389467579</v>
      </c>
      <c r="AF712">
        <f t="shared" ca="1" si="334"/>
        <v>-2.3409141931551858E-6</v>
      </c>
      <c r="AG712">
        <f t="shared" ca="1" si="335"/>
        <v>1</v>
      </c>
      <c r="AH712">
        <f ca="1"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+99)&gt;=IFERROR(AE712,-1E+99)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>7.7782845020195426</v>
      </c>
      <c r="AI712">
        <f t="shared" ca="1" si="336"/>
        <v>640.05928450201952</v>
      </c>
      <c r="AJ712">
        <f t="shared" ca="1" si="337"/>
        <v>640.13710950843654</v>
      </c>
      <c r="AM712">
        <v>0</v>
      </c>
      <c r="AN712">
        <v>0</v>
      </c>
      <c r="AO712">
        <f t="shared" si="338"/>
        <v>0</v>
      </c>
      <c r="AP712">
        <f t="shared" si="347"/>
        <v>0</v>
      </c>
      <c r="AQ712">
        <f t="shared" ca="1" si="339"/>
        <v>0.14145967904589624</v>
      </c>
      <c r="AR712" t="str">
        <f t="shared" ca="1" si="340"/>
        <v>Subcritical</v>
      </c>
      <c r="AS712">
        <f t="shared" ca="1" si="341"/>
        <v>1.4115357635874215E-4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190</v>
      </c>
      <c r="I713">
        <v>0.05</v>
      </c>
      <c r="J713">
        <f t="shared" si="342"/>
        <v>0.99900000000002365</v>
      </c>
      <c r="K713">
        <f t="shared" ca="1" si="343"/>
        <v>49.98</v>
      </c>
      <c r="L713">
        <f t="shared" ca="1" si="344"/>
        <v>1.301360869684927</v>
      </c>
      <c r="M713">
        <f t="shared" ca="1" si="317"/>
        <v>6.7670765223616209</v>
      </c>
      <c r="N713">
        <f t="shared" ca="1" si="318"/>
        <v>0.86727128666107323</v>
      </c>
      <c r="O713">
        <f t="shared" ca="1" si="319"/>
        <v>7.3857595425206792</v>
      </c>
      <c r="P713">
        <f t="shared" ca="1" si="320"/>
        <v>633.58186086968487</v>
      </c>
      <c r="Q713">
        <f t="shared" ca="1" si="321"/>
        <v>636.36215873002811</v>
      </c>
      <c r="R713">
        <f t="shared" ca="1" si="322"/>
        <v>1.4839965425134221E-2</v>
      </c>
      <c r="S713">
        <f t="shared" ca="1" si="323"/>
        <v>2.067101435725621</v>
      </c>
      <c r="T713">
        <f t="shared" ca="1" si="324"/>
        <v>42.032181045985091</v>
      </c>
      <c r="U713">
        <f t="shared" ca="1" si="345"/>
        <v>-1.4556816948129381E-2</v>
      </c>
      <c r="V713">
        <f t="shared" ca="1" si="346"/>
        <v>0</v>
      </c>
      <c r="W713">
        <f t="shared" ca="1" si="325"/>
        <v>7.7786396176392314</v>
      </c>
      <c r="X713">
        <f t="shared" ca="1" si="326"/>
        <v>40.448926011724005</v>
      </c>
      <c r="Y713">
        <f t="shared" ca="1" si="327"/>
        <v>1.9486622284763697</v>
      </c>
      <c r="Z713">
        <f t="shared" ca="1" si="328"/>
        <v>1.2356323128459192</v>
      </c>
      <c r="AA713">
        <f t="shared" ca="1" si="329"/>
        <v>640.05913961763918</v>
      </c>
      <c r="AB713">
        <f t="shared" ca="1" si="330"/>
        <v>640.13695751838077</v>
      </c>
      <c r="AC713">
        <f t="shared" ca="1" si="331"/>
        <v>1.4113853627326369E-4</v>
      </c>
      <c r="AD713">
        <f t="shared" ca="1" si="332"/>
        <v>0.1414499921396925</v>
      </c>
      <c r="AE713">
        <f t="shared" ca="1" si="333"/>
        <v>163.61411020184141</v>
      </c>
      <c r="AF713">
        <f t="shared" ca="1" si="334"/>
        <v>-2.7564660740608815E-6</v>
      </c>
      <c r="AG713">
        <f t="shared" ca="1" si="335"/>
        <v>1</v>
      </c>
      <c r="AH713">
        <f ca="1"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+99)&gt;=IFERROR(AE713,-1E+99)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>7.7786396176392314</v>
      </c>
      <c r="AI713">
        <f t="shared" ca="1" si="336"/>
        <v>640.05913961763918</v>
      </c>
      <c r="AJ713">
        <f t="shared" ca="1" si="337"/>
        <v>640.13695751838077</v>
      </c>
      <c r="AM713">
        <v>0</v>
      </c>
      <c r="AN713">
        <v>0</v>
      </c>
      <c r="AO713">
        <f t="shared" si="338"/>
        <v>0</v>
      </c>
      <c r="AP713">
        <f t="shared" si="347"/>
        <v>0</v>
      </c>
      <c r="AQ713">
        <f t="shared" ca="1" si="339"/>
        <v>0.1414499921396925</v>
      </c>
      <c r="AR713" t="str">
        <f t="shared" ca="1" si="340"/>
        <v>Subcritical</v>
      </c>
      <c r="AS713">
        <f t="shared" ca="1" si="341"/>
        <v>1.4113853627326369E-4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190</v>
      </c>
      <c r="I714">
        <v>7.8E-2</v>
      </c>
      <c r="J714">
        <f t="shared" si="342"/>
        <v>1</v>
      </c>
      <c r="K714">
        <f t="shared" ca="1" si="343"/>
        <v>49.98</v>
      </c>
      <c r="L714">
        <f t="shared" ca="1" si="344"/>
        <v>1.301360869684927</v>
      </c>
      <c r="M714">
        <f t="shared" ca="1" si="317"/>
        <v>6.7670765223616209</v>
      </c>
      <c r="N714">
        <f t="shared" ca="1" si="318"/>
        <v>0.86727128666107323</v>
      </c>
      <c r="O714">
        <f t="shared" ca="1" si="319"/>
        <v>7.3857595425206792</v>
      </c>
      <c r="P714">
        <f t="shared" ca="1" si="320"/>
        <v>633.58136086968489</v>
      </c>
      <c r="Q714">
        <f t="shared" ca="1" si="321"/>
        <v>636.36165873002813</v>
      </c>
      <c r="R714">
        <f t="shared" ca="1" si="322"/>
        <v>1.4839965425134221E-2</v>
      </c>
      <c r="S714">
        <f t="shared" ca="1" si="323"/>
        <v>2.067101435725621</v>
      </c>
      <c r="T714">
        <f t="shared" ca="1" si="324"/>
        <v>42.032181045985091</v>
      </c>
      <c r="U714">
        <f t="shared" ca="1" si="345"/>
        <v>-1.4701404146990171E-2</v>
      </c>
      <c r="V714">
        <f t="shared" ca="1" si="346"/>
        <v>0</v>
      </c>
      <c r="W714">
        <f t="shared" ca="1" si="325"/>
        <v>7.7789904937005971</v>
      </c>
      <c r="X714">
        <f t="shared" ca="1" si="326"/>
        <v>40.450750567243105</v>
      </c>
      <c r="Y714">
        <f t="shared" ca="1" si="327"/>
        <v>1.9486842478463682</v>
      </c>
      <c r="Z714">
        <f t="shared" ca="1" si="328"/>
        <v>1.2355765789046607</v>
      </c>
      <c r="AA714">
        <f t="shared" ca="1" si="329"/>
        <v>640.05899049370055</v>
      </c>
      <c r="AB714">
        <f t="shared" ca="1" si="330"/>
        <v>640.13680137455367</v>
      </c>
      <c r="AC714">
        <f t="shared" ca="1" si="331"/>
        <v>1.411236780648148E-4</v>
      </c>
      <c r="AD714">
        <f t="shared" ca="1" si="332"/>
        <v>0.14144042196670648</v>
      </c>
      <c r="AE714">
        <f t="shared" ca="1" si="333"/>
        <v>163.62801912843119</v>
      </c>
      <c r="AF714">
        <f t="shared" ca="1" si="334"/>
        <v>-3.4543960509836324E-6</v>
      </c>
      <c r="AG714">
        <f t="shared" ca="1" si="335"/>
        <v>1</v>
      </c>
      <c r="AH714">
        <f ca="1"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+99)&gt;=IFERROR(AE714,-1E+99)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>7.7789904937005971</v>
      </c>
      <c r="AI714">
        <f t="shared" ca="1" si="336"/>
        <v>640.05899049370055</v>
      </c>
      <c r="AJ714">
        <f t="shared" ca="1" si="337"/>
        <v>640.13680137455367</v>
      </c>
      <c r="AM714">
        <v>0</v>
      </c>
      <c r="AN714">
        <v>0</v>
      </c>
      <c r="AO714">
        <f t="shared" si="338"/>
        <v>0</v>
      </c>
      <c r="AP714">
        <f t="shared" si="347"/>
        <v>0</v>
      </c>
      <c r="AQ714">
        <f t="shared" ca="1" si="339"/>
        <v>0.14144042196670648</v>
      </c>
      <c r="AR714" t="str">
        <f t="shared" ca="1" si="340"/>
        <v>Subcritical</v>
      </c>
      <c r="AS714">
        <f t="shared" ca="1" si="341"/>
        <v>1.411236780648148E-4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190</v>
      </c>
      <c r="I715">
        <v>2.7E-2</v>
      </c>
      <c r="J715">
        <f t="shared" si="342"/>
        <v>1.0009999999999764</v>
      </c>
      <c r="K715">
        <f t="shared" ca="1" si="343"/>
        <v>49.98</v>
      </c>
      <c r="L715">
        <f t="shared" ca="1" si="344"/>
        <v>1.301360869684927</v>
      </c>
      <c r="M715">
        <f t="shared" ca="1" si="317"/>
        <v>6.7670765223616209</v>
      </c>
      <c r="N715">
        <f t="shared" ca="1" si="318"/>
        <v>0.86727128666107323</v>
      </c>
      <c r="O715">
        <f t="shared" ca="1" si="319"/>
        <v>7.3857595425206792</v>
      </c>
      <c r="P715">
        <f t="shared" ca="1" si="320"/>
        <v>633.5808608696849</v>
      </c>
      <c r="Q715">
        <f t="shared" ca="1" si="321"/>
        <v>636.36115873002814</v>
      </c>
      <c r="R715">
        <f t="shared" ca="1" si="322"/>
        <v>1.4839965425134221E-2</v>
      </c>
      <c r="S715">
        <f t="shared" ca="1" si="323"/>
        <v>2.067101435725621</v>
      </c>
      <c r="T715">
        <f t="shared" ca="1" si="324"/>
        <v>42.032181045985091</v>
      </c>
      <c r="U715">
        <f t="shared" ca="1" si="345"/>
        <v>-1.4479918794222613E-2</v>
      </c>
      <c r="V715">
        <f t="shared" ca="1" si="346"/>
        <v>0</v>
      </c>
      <c r="W715">
        <f t="shared" ca="1" si="325"/>
        <v>7.7793472317550867</v>
      </c>
      <c r="X715">
        <f t="shared" ca="1" si="326"/>
        <v>40.45260560512645</v>
      </c>
      <c r="Y715">
        <f t="shared" ca="1" si="327"/>
        <v>1.9487066335618752</v>
      </c>
      <c r="Z715">
        <f t="shared" ca="1" si="328"/>
        <v>1.2355199189855441</v>
      </c>
      <c r="AA715">
        <f t="shared" ca="1" si="329"/>
        <v>640.05884723175507</v>
      </c>
      <c r="AB715">
        <f t="shared" ca="1" si="330"/>
        <v>640.1366509764141</v>
      </c>
      <c r="AC715">
        <f t="shared" ca="1" si="331"/>
        <v>1.4110857398845275E-4</v>
      </c>
      <c r="AD715">
        <f t="shared" ca="1" si="332"/>
        <v>0.1414306930136858</v>
      </c>
      <c r="AE715">
        <f t="shared" ca="1" si="333"/>
        <v>163.6421611103473</v>
      </c>
      <c r="AF715">
        <f t="shared" ca="1" si="334"/>
        <v>-4.4900240254719392E-6</v>
      </c>
      <c r="AG715">
        <f t="shared" ca="1" si="335"/>
        <v>1</v>
      </c>
      <c r="AH715">
        <f ca="1"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+99)&gt;=IFERROR(AE715,-1E+99)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>7.7793472317550867</v>
      </c>
      <c r="AI715">
        <f t="shared" ca="1" si="336"/>
        <v>640.05884723175507</v>
      </c>
      <c r="AJ715">
        <f t="shared" ca="1" si="337"/>
        <v>640.1366509764141</v>
      </c>
      <c r="AM715">
        <v>0</v>
      </c>
      <c r="AN715">
        <v>0</v>
      </c>
      <c r="AO715">
        <f t="shared" si="338"/>
        <v>0</v>
      </c>
      <c r="AP715">
        <f t="shared" si="347"/>
        <v>0</v>
      </c>
      <c r="AQ715">
        <f t="shared" ca="1" si="339"/>
        <v>0.1414306930136858</v>
      </c>
      <c r="AR715" t="str">
        <f t="shared" ca="1" si="340"/>
        <v>Subcritical</v>
      </c>
      <c r="AS715">
        <f t="shared" ca="1" si="341"/>
        <v>1.4110857398845275E-4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190</v>
      </c>
      <c r="I716">
        <v>2.7E-2</v>
      </c>
      <c r="J716">
        <f t="shared" si="342"/>
        <v>0.99900000000002365</v>
      </c>
      <c r="K716">
        <f t="shared" ca="1" si="343"/>
        <v>49.98</v>
      </c>
      <c r="L716">
        <f t="shared" ca="1" si="344"/>
        <v>1.301360869684927</v>
      </c>
      <c r="M716">
        <f t="shared" ca="1" si="317"/>
        <v>6.7670765223616209</v>
      </c>
      <c r="N716">
        <f t="shared" ca="1" si="318"/>
        <v>0.86727128666107323</v>
      </c>
      <c r="O716">
        <f t="shared" ca="1" si="319"/>
        <v>7.3857595425206792</v>
      </c>
      <c r="P716">
        <f t="shared" ca="1" si="320"/>
        <v>633.58036086968491</v>
      </c>
      <c r="Q716">
        <f t="shared" ca="1" si="321"/>
        <v>636.36065873002815</v>
      </c>
      <c r="R716">
        <f t="shared" ca="1" si="322"/>
        <v>1.4839965425134221E-2</v>
      </c>
      <c r="S716">
        <f t="shared" ca="1" si="323"/>
        <v>2.067101435725621</v>
      </c>
      <c r="T716">
        <f t="shared" ca="1" si="324"/>
        <v>42.032181045985091</v>
      </c>
      <c r="U716">
        <f t="shared" ca="1" si="345"/>
        <v>-1.445023886344643E-2</v>
      </c>
      <c r="V716">
        <f t="shared" ca="1" si="346"/>
        <v>0</v>
      </c>
      <c r="W716">
        <f t="shared" ca="1" si="325"/>
        <v>7.7797032084588649</v>
      </c>
      <c r="X716">
        <f t="shared" ca="1" si="326"/>
        <v>40.454456683986102</v>
      </c>
      <c r="Y716">
        <f t="shared" ca="1" si="327"/>
        <v>1.9487289699679482</v>
      </c>
      <c r="Z716">
        <f t="shared" ca="1" si="328"/>
        <v>1.2354633851697379</v>
      </c>
      <c r="AA716">
        <f t="shared" ca="1" si="329"/>
        <v>640.05870320845884</v>
      </c>
      <c r="AB716">
        <f t="shared" ca="1" si="330"/>
        <v>640.13649983313235</v>
      </c>
      <c r="AC716">
        <f t="shared" ca="1" si="331"/>
        <v>1.4109350452292248E-4</v>
      </c>
      <c r="AD716">
        <f t="shared" ca="1" si="332"/>
        <v>0.14142098593592783</v>
      </c>
      <c r="AE716">
        <f t="shared" ca="1" si="333"/>
        <v>163.65627359646638</v>
      </c>
      <c r="AF716">
        <f t="shared" ca="1" si="334"/>
        <v>-5.7073054904321907E-6</v>
      </c>
      <c r="AG716">
        <f t="shared" ca="1" si="335"/>
        <v>1</v>
      </c>
      <c r="AH716">
        <f ca="1"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+99)&gt;=IFERROR(AE716,-1E+99)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>7.7797032084588649</v>
      </c>
      <c r="AI716">
        <f t="shared" ca="1" si="336"/>
        <v>640.05870320845884</v>
      </c>
      <c r="AJ716">
        <f t="shared" ca="1" si="337"/>
        <v>640.13649983313235</v>
      </c>
      <c r="AM716">
        <v>0</v>
      </c>
      <c r="AN716">
        <v>0</v>
      </c>
      <c r="AO716">
        <f t="shared" si="338"/>
        <v>0</v>
      </c>
      <c r="AP716">
        <f t="shared" si="347"/>
        <v>0</v>
      </c>
      <c r="AQ716">
        <f t="shared" ca="1" si="339"/>
        <v>0.14142098593592783</v>
      </c>
      <c r="AR716" t="str">
        <f t="shared" ca="1" si="340"/>
        <v>Subcritical</v>
      </c>
      <c r="AS716">
        <f t="shared" ca="1" si="341"/>
        <v>1.4109350452292248E-4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190</v>
      </c>
      <c r="I717">
        <v>7.8E-2</v>
      </c>
      <c r="J717">
        <f t="shared" si="342"/>
        <v>1</v>
      </c>
      <c r="K717">
        <f t="shared" ca="1" si="343"/>
        <v>49.98</v>
      </c>
      <c r="L717">
        <f t="shared" ca="1" si="344"/>
        <v>1.301360869684927</v>
      </c>
      <c r="M717">
        <f t="shared" ca="1" si="317"/>
        <v>6.7670765223616209</v>
      </c>
      <c r="N717">
        <f t="shared" ca="1" si="318"/>
        <v>0.86727128666107323</v>
      </c>
      <c r="O717">
        <f t="shared" ca="1" si="319"/>
        <v>7.3857595425206792</v>
      </c>
      <c r="P717">
        <f t="shared" ca="1" si="320"/>
        <v>633.57986086968492</v>
      </c>
      <c r="Q717">
        <f t="shared" ca="1" si="321"/>
        <v>636.36015873002816</v>
      </c>
      <c r="R717">
        <f t="shared" ca="1" si="322"/>
        <v>1.4839965425134221E-2</v>
      </c>
      <c r="S717">
        <f t="shared" ca="1" si="323"/>
        <v>2.067101435725621</v>
      </c>
      <c r="T717">
        <f t="shared" ca="1" si="324"/>
        <v>42.032181045985091</v>
      </c>
      <c r="U717">
        <f t="shared" ca="1" si="345"/>
        <v>-1.4701404146990171E-2</v>
      </c>
      <c r="V717">
        <f t="shared" ca="1" si="346"/>
        <v>0</v>
      </c>
      <c r="W717">
        <f t="shared" ca="1" si="325"/>
        <v>7.780051103443995</v>
      </c>
      <c r="X717">
        <f t="shared" ca="1" si="326"/>
        <v>40.456265737908772</v>
      </c>
      <c r="Y717">
        <f t="shared" ca="1" si="327"/>
        <v>1.9487507977916312</v>
      </c>
      <c r="Z717">
        <f t="shared" ca="1" si="328"/>
        <v>1.2354081398364751</v>
      </c>
      <c r="AA717">
        <f t="shared" ca="1" si="329"/>
        <v>640.05855110344396</v>
      </c>
      <c r="AB717">
        <f t="shared" ca="1" si="330"/>
        <v>640.13634077072095</v>
      </c>
      <c r="AC717">
        <f t="shared" ca="1" si="331"/>
        <v>1.4107877947108492E-4</v>
      </c>
      <c r="AD717">
        <f t="shared" ca="1" si="332"/>
        <v>0.14141150031022928</v>
      </c>
      <c r="AE717">
        <f t="shared" ca="1" si="333"/>
        <v>163.67006634976181</v>
      </c>
      <c r="AF717">
        <f t="shared" ca="1" si="334"/>
        <v>-6.9265150841602008E-6</v>
      </c>
      <c r="AG717">
        <f t="shared" ca="1" si="335"/>
        <v>1</v>
      </c>
      <c r="AH717">
        <f ca="1"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+99)&gt;=IFERROR(AE717,-1E+99)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>7.780051103443995</v>
      </c>
      <c r="AI717">
        <f t="shared" ca="1" si="336"/>
        <v>640.05855110344396</v>
      </c>
      <c r="AJ717">
        <f t="shared" ca="1" si="337"/>
        <v>640.13634077072095</v>
      </c>
      <c r="AM717">
        <v>0</v>
      </c>
      <c r="AN717">
        <v>0</v>
      </c>
      <c r="AO717">
        <f t="shared" si="338"/>
        <v>0</v>
      </c>
      <c r="AP717">
        <f t="shared" si="347"/>
        <v>0</v>
      </c>
      <c r="AQ717">
        <f t="shared" ca="1" si="339"/>
        <v>0.14141150031022928</v>
      </c>
      <c r="AR717" t="str">
        <f t="shared" ca="1" si="340"/>
        <v>Subcritical</v>
      </c>
      <c r="AS717">
        <f t="shared" ca="1" si="341"/>
        <v>1.4107877947108492E-4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190</v>
      </c>
      <c r="I718">
        <v>0.05</v>
      </c>
      <c r="J718">
        <f t="shared" si="342"/>
        <v>1</v>
      </c>
      <c r="K718">
        <f t="shared" ca="1" si="343"/>
        <v>49.98</v>
      </c>
      <c r="L718">
        <f t="shared" ca="1" si="344"/>
        <v>1.301360869684927</v>
      </c>
      <c r="M718">
        <f t="shared" ca="1" si="317"/>
        <v>6.7670765223616209</v>
      </c>
      <c r="N718">
        <f t="shared" ca="1" si="318"/>
        <v>0.86727128666107323</v>
      </c>
      <c r="O718">
        <f t="shared" ca="1" si="319"/>
        <v>7.3857595425206792</v>
      </c>
      <c r="P718">
        <f t="shared" ca="1" si="320"/>
        <v>633.57936086968493</v>
      </c>
      <c r="Q718">
        <f t="shared" ca="1" si="321"/>
        <v>636.35965873002817</v>
      </c>
      <c r="R718">
        <f t="shared" ca="1" si="322"/>
        <v>1.4839965425134221E-2</v>
      </c>
      <c r="S718">
        <f t="shared" ca="1" si="323"/>
        <v>2.067101435725621</v>
      </c>
      <c r="T718">
        <f t="shared" ca="1" si="324"/>
        <v>42.032181045985091</v>
      </c>
      <c r="U718">
        <f t="shared" ca="1" si="345"/>
        <v>-1.4571656913517472E-2</v>
      </c>
      <c r="V718">
        <f t="shared" ca="1" si="346"/>
        <v>0</v>
      </c>
      <c r="W718">
        <f t="shared" ca="1" si="325"/>
        <v>7.7804014474371197</v>
      </c>
      <c r="X718">
        <f t="shared" ca="1" si="326"/>
        <v>40.458087526673026</v>
      </c>
      <c r="Y718">
        <f t="shared" ca="1" si="327"/>
        <v>1.9487727777937707</v>
      </c>
      <c r="Z718">
        <f t="shared" ca="1" si="328"/>
        <v>1.2353525105962908</v>
      </c>
      <c r="AA718">
        <f t="shared" ca="1" si="329"/>
        <v>640.05840144743718</v>
      </c>
      <c r="AB718">
        <f t="shared" ca="1" si="330"/>
        <v>640.13618410928405</v>
      </c>
      <c r="AC718">
        <f t="shared" ca="1" si="331"/>
        <v>1.4106395305186982E-4</v>
      </c>
      <c r="AD718">
        <f t="shared" ca="1" si="332"/>
        <v>0.14140194898200251</v>
      </c>
      <c r="AE718">
        <f t="shared" ca="1" si="333"/>
        <v>163.68395685865278</v>
      </c>
      <c r="AF718">
        <f t="shared" ca="1" si="334"/>
        <v>-8.0653577470002347E-6</v>
      </c>
      <c r="AG718">
        <f t="shared" ca="1" si="335"/>
        <v>1</v>
      </c>
      <c r="AH718">
        <f ca="1"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+99)&gt;=IFERROR(AE718,-1E+99)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>7.7804014474371197</v>
      </c>
      <c r="AI718">
        <f t="shared" ca="1" si="336"/>
        <v>640.05840144743718</v>
      </c>
      <c r="AJ718">
        <f t="shared" ca="1" si="337"/>
        <v>640.13618410928405</v>
      </c>
      <c r="AM718">
        <v>0</v>
      </c>
      <c r="AN718">
        <v>0</v>
      </c>
      <c r="AO718">
        <f t="shared" si="338"/>
        <v>0</v>
      </c>
      <c r="AP718">
        <f t="shared" si="347"/>
        <v>0</v>
      </c>
      <c r="AQ718">
        <f t="shared" ca="1" si="339"/>
        <v>0.14140194898200251</v>
      </c>
      <c r="AR718" t="str">
        <f t="shared" ca="1" si="340"/>
        <v>Subcritical</v>
      </c>
      <c r="AS718">
        <f t="shared" ca="1" si="341"/>
        <v>1.4106395305186982E-4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190</v>
      </c>
      <c r="I719">
        <v>2.7E-2</v>
      </c>
      <c r="J719">
        <f t="shared" si="342"/>
        <v>1</v>
      </c>
      <c r="K719">
        <f t="shared" ca="1" si="343"/>
        <v>49.98</v>
      </c>
      <c r="L719">
        <f t="shared" ca="1" si="344"/>
        <v>1.301360869684927</v>
      </c>
      <c r="M719">
        <f t="shared" ca="1" si="317"/>
        <v>6.7670765223616209</v>
      </c>
      <c r="N719">
        <f t="shared" ca="1" si="318"/>
        <v>0.86727128666107323</v>
      </c>
      <c r="O719">
        <f t="shared" ca="1" si="319"/>
        <v>7.3857595425206792</v>
      </c>
      <c r="P719">
        <f t="shared" ca="1" si="320"/>
        <v>633.57886086968495</v>
      </c>
      <c r="Q719">
        <f t="shared" ca="1" si="321"/>
        <v>636.35915873002818</v>
      </c>
      <c r="R719">
        <f t="shared" ca="1" si="322"/>
        <v>1.4839965425134221E-2</v>
      </c>
      <c r="S719">
        <f t="shared" ca="1" si="323"/>
        <v>2.067101435725621</v>
      </c>
      <c r="T719">
        <f t="shared" ca="1" si="324"/>
        <v>42.032181045985091</v>
      </c>
      <c r="U719">
        <f t="shared" ca="1" si="345"/>
        <v>-1.4465078828834521E-2</v>
      </c>
      <c r="V719">
        <f t="shared" ca="1" si="346"/>
        <v>0</v>
      </c>
      <c r="W719">
        <f t="shared" ca="1" si="325"/>
        <v>7.7807536683552669</v>
      </c>
      <c r="X719">
        <f t="shared" ca="1" si="326"/>
        <v>40.459919075447388</v>
      </c>
      <c r="Y719">
        <f t="shared" ca="1" si="327"/>
        <v>1.9487948740555119</v>
      </c>
      <c r="Z719">
        <f t="shared" ca="1" si="328"/>
        <v>1.2352965883792326</v>
      </c>
      <c r="AA719">
        <f t="shared" ca="1" si="329"/>
        <v>640.05825366835529</v>
      </c>
      <c r="AB719">
        <f t="shared" ca="1" si="330"/>
        <v>640.13602928819535</v>
      </c>
      <c r="AC719">
        <f t="shared" ca="1" si="331"/>
        <v>1.4104904951766457E-4</v>
      </c>
      <c r="AD719">
        <f t="shared" ca="1" si="332"/>
        <v>0.14139234756751737</v>
      </c>
      <c r="AE719">
        <f t="shared" ca="1" si="333"/>
        <v>163.69792245336291</v>
      </c>
      <c r="AF719">
        <f t="shared" ca="1" si="334"/>
        <v>-8.7611047092650551E-6</v>
      </c>
      <c r="AG719">
        <f t="shared" ca="1" si="335"/>
        <v>1</v>
      </c>
      <c r="AH719">
        <f ca="1"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+99)&gt;=IFERROR(AE719,-1E+99)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>7.7807536683552669</v>
      </c>
      <c r="AI719">
        <f t="shared" ca="1" si="336"/>
        <v>640.05825366835529</v>
      </c>
      <c r="AJ719">
        <f t="shared" ca="1" si="337"/>
        <v>640.13602928819535</v>
      </c>
      <c r="AM719">
        <v>0</v>
      </c>
      <c r="AN719">
        <v>0</v>
      </c>
      <c r="AO719">
        <f t="shared" si="338"/>
        <v>0</v>
      </c>
      <c r="AP719">
        <f t="shared" si="347"/>
        <v>0</v>
      </c>
      <c r="AQ719">
        <f t="shared" ca="1" si="339"/>
        <v>0.14139234756751737</v>
      </c>
      <c r="AR719" t="str">
        <f t="shared" ca="1" si="340"/>
        <v>Subcritical</v>
      </c>
      <c r="AS719">
        <f t="shared" ca="1" si="341"/>
        <v>1.4104904951766457E-4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190</v>
      </c>
      <c r="I720">
        <v>2.7E-2</v>
      </c>
      <c r="J720">
        <f t="shared" si="342"/>
        <v>1</v>
      </c>
      <c r="K720">
        <f t="shared" ca="1" si="343"/>
        <v>49.98</v>
      </c>
      <c r="L720">
        <f t="shared" ca="1" si="344"/>
        <v>1.301360869684927</v>
      </c>
      <c r="M720">
        <f t="shared" ca="1" si="317"/>
        <v>6.7670765223616209</v>
      </c>
      <c r="N720">
        <f t="shared" ca="1" si="318"/>
        <v>0.86727128666107323</v>
      </c>
      <c r="O720">
        <f t="shared" ca="1" si="319"/>
        <v>7.3857595425206792</v>
      </c>
      <c r="P720">
        <f t="shared" ca="1" si="320"/>
        <v>633.57836086968496</v>
      </c>
      <c r="Q720">
        <f t="shared" ca="1" si="321"/>
        <v>636.3586587300282</v>
      </c>
      <c r="R720">
        <f t="shared" ca="1" si="322"/>
        <v>1.4839965425134221E-2</v>
      </c>
      <c r="S720">
        <f t="shared" ca="1" si="323"/>
        <v>2.067101435725621</v>
      </c>
      <c r="T720">
        <f t="shared" ca="1" si="324"/>
        <v>42.032181045985091</v>
      </c>
      <c r="U720">
        <f t="shared" ca="1" si="345"/>
        <v>-1.4465078828834521E-2</v>
      </c>
      <c r="V720">
        <f t="shared" ca="1" si="346"/>
        <v>0</v>
      </c>
      <c r="W720">
        <f t="shared" ca="1" si="325"/>
        <v>7.7811052010529993</v>
      </c>
      <c r="X720">
        <f t="shared" ca="1" si="326"/>
        <v>40.461747045475597</v>
      </c>
      <c r="Y720">
        <f t="shared" ca="1" si="327"/>
        <v>1.9488169256473478</v>
      </c>
      <c r="Z720">
        <f t="shared" ca="1" si="328"/>
        <v>1.2352407804790704</v>
      </c>
      <c r="AA720">
        <f t="shared" ca="1" si="329"/>
        <v>640.05810520105308</v>
      </c>
      <c r="AB720">
        <f t="shared" ca="1" si="330"/>
        <v>640.13587379359944</v>
      </c>
      <c r="AC720">
        <f t="shared" ca="1" si="331"/>
        <v>1.4103417741879708E-4</v>
      </c>
      <c r="AD720">
        <f t="shared" ca="1" si="332"/>
        <v>0.14138276599702482</v>
      </c>
      <c r="AE720">
        <f t="shared" ca="1" si="333"/>
        <v>163.71186142900316</v>
      </c>
      <c r="AF720">
        <f t="shared" ca="1" si="334"/>
        <v>-8.4857816773364902E-6</v>
      </c>
      <c r="AG720">
        <f t="shared" ca="1" si="335"/>
        <v>1</v>
      </c>
      <c r="AH720">
        <f ca="1"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+99)&gt;=IFERROR(AE720,-1E+99)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>7.7811052010529993</v>
      </c>
      <c r="AI720">
        <f t="shared" ca="1" si="336"/>
        <v>640.05810520105308</v>
      </c>
      <c r="AJ720">
        <f t="shared" ca="1" si="337"/>
        <v>640.13587379359944</v>
      </c>
      <c r="AM720">
        <v>0</v>
      </c>
      <c r="AN720">
        <v>0</v>
      </c>
      <c r="AO720">
        <f t="shared" si="338"/>
        <v>0</v>
      </c>
      <c r="AP720">
        <f t="shared" si="347"/>
        <v>0</v>
      </c>
      <c r="AQ720">
        <f t="shared" ca="1" si="339"/>
        <v>0.14138276599702482</v>
      </c>
      <c r="AR720" t="str">
        <f t="shared" ca="1" si="340"/>
        <v>Subcritical</v>
      </c>
      <c r="AS720">
        <f t="shared" ca="1" si="341"/>
        <v>1.4103417741879708E-4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190</v>
      </c>
      <c r="I721">
        <v>2.3E-2</v>
      </c>
      <c r="J721">
        <f t="shared" si="342"/>
        <v>1</v>
      </c>
      <c r="K721">
        <f t="shared" ca="1" si="343"/>
        <v>49.98</v>
      </c>
      <c r="L721">
        <f t="shared" ca="1" si="344"/>
        <v>1.301360869684927</v>
      </c>
      <c r="M721">
        <f t="shared" ca="1" si="317"/>
        <v>6.7670765223616209</v>
      </c>
      <c r="N721">
        <f t="shared" ca="1" si="318"/>
        <v>0.86727128666107323</v>
      </c>
      <c r="O721">
        <f t="shared" ca="1" si="319"/>
        <v>7.3857595425206792</v>
      </c>
      <c r="P721">
        <f t="shared" ca="1" si="320"/>
        <v>633.57786086968497</v>
      </c>
      <c r="Q721">
        <f t="shared" ca="1" si="321"/>
        <v>636.35815873002821</v>
      </c>
      <c r="R721">
        <f t="shared" ca="1" si="322"/>
        <v>1.4839965425134221E-2</v>
      </c>
      <c r="S721">
        <f t="shared" ca="1" si="323"/>
        <v>2.067101435725621</v>
      </c>
      <c r="T721">
        <f t="shared" ca="1" si="324"/>
        <v>42.032181045985091</v>
      </c>
      <c r="U721">
        <f t="shared" ca="1" si="345"/>
        <v>-1.4446543509848198E-2</v>
      </c>
      <c r="V721">
        <f t="shared" ca="1" si="346"/>
        <v>0</v>
      </c>
      <c r="W721">
        <f t="shared" ca="1" si="325"/>
        <v>7.7814575658242751</v>
      </c>
      <c r="X721">
        <f t="shared" ca="1" si="326"/>
        <v>40.463579342286231</v>
      </c>
      <c r="Y721">
        <f t="shared" ca="1" si="327"/>
        <v>1.9488390279363179</v>
      </c>
      <c r="Z721">
        <f t="shared" ca="1" si="328"/>
        <v>1.2351848455425367</v>
      </c>
      <c r="AA721">
        <f t="shared" ca="1" si="329"/>
        <v>640.05795756582438</v>
      </c>
      <c r="AB721">
        <f t="shared" ca="1" si="330"/>
        <v>640.13571911539918</v>
      </c>
      <c r="AC721">
        <f t="shared" ca="1" si="331"/>
        <v>1.4101927243798036E-4</v>
      </c>
      <c r="AD721">
        <f t="shared" ca="1" si="332"/>
        <v>0.14137316283304144</v>
      </c>
      <c r="AE721">
        <f t="shared" ca="1" si="333"/>
        <v>163.72583406868162</v>
      </c>
      <c r="AF721">
        <f t="shared" ca="1" si="334"/>
        <v>-7.2551391667730059E-6</v>
      </c>
      <c r="AG721">
        <f t="shared" ca="1" si="335"/>
        <v>1</v>
      </c>
      <c r="AH721">
        <f ca="1"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+99)&gt;=IFERROR(AE721,-1E+99)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>7.7814575658242751</v>
      </c>
      <c r="AI721">
        <f t="shared" ca="1" si="336"/>
        <v>640.05795756582438</v>
      </c>
      <c r="AJ721">
        <f t="shared" ca="1" si="337"/>
        <v>640.13571911539918</v>
      </c>
      <c r="AM721">
        <v>0</v>
      </c>
      <c r="AN721">
        <v>0</v>
      </c>
      <c r="AO721">
        <f t="shared" si="338"/>
        <v>0</v>
      </c>
      <c r="AP721">
        <f t="shared" si="347"/>
        <v>0</v>
      </c>
      <c r="AQ721">
        <f t="shared" ca="1" si="339"/>
        <v>0.14137316283304144</v>
      </c>
      <c r="AR721" t="str">
        <f t="shared" ca="1" si="340"/>
        <v>Subcritical</v>
      </c>
      <c r="AS721">
        <f t="shared" ca="1" si="341"/>
        <v>1.4101927243798036E-4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190</v>
      </c>
      <c r="I722">
        <v>2.3E-2</v>
      </c>
      <c r="J722">
        <f t="shared" si="342"/>
        <v>1.0009999999999764</v>
      </c>
      <c r="K722">
        <f t="shared" ca="1" si="343"/>
        <v>49.98</v>
      </c>
      <c r="L722">
        <f t="shared" ca="1" si="344"/>
        <v>1.301360869684927</v>
      </c>
      <c r="M722">
        <f t="shared" ca="1" si="317"/>
        <v>6.7670765223616209</v>
      </c>
      <c r="N722">
        <f t="shared" ca="1" si="318"/>
        <v>0.86727128666107323</v>
      </c>
      <c r="O722">
        <f t="shared" ca="1" si="319"/>
        <v>7.3857595425206792</v>
      </c>
      <c r="P722">
        <f t="shared" ca="1" si="320"/>
        <v>633.57736086968487</v>
      </c>
      <c r="Q722">
        <f t="shared" ca="1" si="321"/>
        <v>636.35765873002811</v>
      </c>
      <c r="R722">
        <f t="shared" ca="1" si="322"/>
        <v>1.4839965425134221E-2</v>
      </c>
      <c r="S722">
        <f t="shared" ca="1" si="323"/>
        <v>2.067101435725621</v>
      </c>
      <c r="T722">
        <f t="shared" ca="1" si="324"/>
        <v>42.032181045985091</v>
      </c>
      <c r="U722">
        <f t="shared" ca="1" si="345"/>
        <v>-1.4461383475122602E-2</v>
      </c>
      <c r="V722">
        <f t="shared" ca="1" si="346"/>
        <v>0</v>
      </c>
      <c r="W722">
        <f t="shared" ca="1" si="325"/>
        <v>7.781811064704188</v>
      </c>
      <c r="X722">
        <f t="shared" ca="1" si="326"/>
        <v>40.465417536461779</v>
      </c>
      <c r="Y722">
        <f t="shared" ca="1" si="327"/>
        <v>1.948861199855344</v>
      </c>
      <c r="Z722">
        <f t="shared" ca="1" si="328"/>
        <v>1.2351287356658314</v>
      </c>
      <c r="AA722">
        <f t="shared" ca="1" si="329"/>
        <v>640.0578110647042</v>
      </c>
      <c r="AB722">
        <f t="shared" ca="1" si="330"/>
        <v>640.13556554960064</v>
      </c>
      <c r="AC722">
        <f t="shared" ca="1" si="331"/>
        <v>1.4100432181814125E-4</v>
      </c>
      <c r="AD722">
        <f t="shared" ca="1" si="332"/>
        <v>0.14136352985299147</v>
      </c>
      <c r="AE722">
        <f t="shared" ca="1" si="333"/>
        <v>163.73985235488769</v>
      </c>
      <c r="AF722">
        <f t="shared" ca="1" si="334"/>
        <v>-5.8312815554018016E-6</v>
      </c>
      <c r="AG722">
        <f t="shared" ca="1" si="335"/>
        <v>1</v>
      </c>
      <c r="AH722">
        <f ca="1"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+99)&gt;=IFERROR(AE722,-1E+99)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>7.781811064704188</v>
      </c>
      <c r="AI722">
        <f t="shared" ca="1" si="336"/>
        <v>640.0578110647042</v>
      </c>
      <c r="AJ722">
        <f t="shared" ca="1" si="337"/>
        <v>640.13556554960064</v>
      </c>
      <c r="AM722">
        <v>0</v>
      </c>
      <c r="AN722">
        <v>0</v>
      </c>
      <c r="AO722">
        <f t="shared" si="338"/>
        <v>0</v>
      </c>
      <c r="AP722">
        <f t="shared" si="347"/>
        <v>0</v>
      </c>
      <c r="AQ722">
        <f t="shared" ca="1" si="339"/>
        <v>0.14136352985299147</v>
      </c>
      <c r="AR722" t="str">
        <f t="shared" ca="1" si="340"/>
        <v>Subcritical</v>
      </c>
      <c r="AS722">
        <f t="shared" ca="1" si="341"/>
        <v>1.4100432181814125E-4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190</v>
      </c>
      <c r="I723">
        <v>0</v>
      </c>
      <c r="J723">
        <f t="shared" si="342"/>
        <v>0.99900000000002365</v>
      </c>
      <c r="K723">
        <f t="shared" ca="1" si="343"/>
        <v>49.98</v>
      </c>
      <c r="L723">
        <f t="shared" ca="1" si="344"/>
        <v>1.301360869684927</v>
      </c>
      <c r="M723">
        <f t="shared" ca="1" si="317"/>
        <v>6.7670765223616209</v>
      </c>
      <c r="N723">
        <f t="shared" ca="1" si="318"/>
        <v>0.86727128666107323</v>
      </c>
      <c r="O723">
        <f t="shared" ca="1" si="319"/>
        <v>7.3857595425206792</v>
      </c>
      <c r="P723">
        <f t="shared" ca="1" si="320"/>
        <v>633.57686086968488</v>
      </c>
      <c r="Q723">
        <f t="shared" ca="1" si="321"/>
        <v>636.35715873002812</v>
      </c>
      <c r="R723">
        <f t="shared" ca="1" si="322"/>
        <v>1.4839965425134221E-2</v>
      </c>
      <c r="S723">
        <f t="shared" ca="1" si="323"/>
        <v>2.067101435725621</v>
      </c>
      <c r="T723">
        <f t="shared" ca="1" si="324"/>
        <v>42.032181045985091</v>
      </c>
      <c r="U723">
        <f t="shared" ca="1" si="345"/>
        <v>-1.4325125459777155E-2</v>
      </c>
      <c r="V723">
        <f t="shared" ca="1" si="346"/>
        <v>0</v>
      </c>
      <c r="W723">
        <f t="shared" ca="1" si="325"/>
        <v>7.7821693408668144</v>
      </c>
      <c r="X723">
        <f t="shared" ca="1" si="326"/>
        <v>40.467280572507434</v>
      </c>
      <c r="Y723">
        <f t="shared" ca="1" si="327"/>
        <v>1.9488836698712906</v>
      </c>
      <c r="Z723">
        <f t="shared" ca="1" si="328"/>
        <v>1.2350718727058545</v>
      </c>
      <c r="AA723">
        <f t="shared" ca="1" si="329"/>
        <v>640.05766934086682</v>
      </c>
      <c r="AB723">
        <f t="shared" ca="1" si="330"/>
        <v>640.13541666659307</v>
      </c>
      <c r="AC723">
        <f t="shared" ca="1" si="331"/>
        <v>1.4098917153591278E-4</v>
      </c>
      <c r="AD723">
        <f t="shared" ca="1" si="332"/>
        <v>0.1413537678063442</v>
      </c>
      <c r="AE723">
        <f t="shared" ca="1" si="333"/>
        <v>163.75406077766439</v>
      </c>
      <c r="AF723">
        <f t="shared" ca="1" si="334"/>
        <v>-4.8848708047444234E-6</v>
      </c>
      <c r="AG723">
        <f t="shared" ca="1" si="335"/>
        <v>1</v>
      </c>
      <c r="AH723">
        <f ca="1"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+99)&gt;=IFERROR(AE723,-1E+99)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>7.7821693408668144</v>
      </c>
      <c r="AI723">
        <f t="shared" ca="1" si="336"/>
        <v>640.05766934086682</v>
      </c>
      <c r="AJ723">
        <f t="shared" ca="1" si="337"/>
        <v>640.13541666659307</v>
      </c>
      <c r="AM723">
        <v>0</v>
      </c>
      <c r="AN723">
        <v>0</v>
      </c>
      <c r="AO723">
        <f t="shared" si="338"/>
        <v>0</v>
      </c>
      <c r="AP723">
        <f t="shared" si="347"/>
        <v>0</v>
      </c>
      <c r="AQ723">
        <f t="shared" ca="1" si="339"/>
        <v>0.1413537678063442</v>
      </c>
      <c r="AR723" t="str">
        <f t="shared" ca="1" si="340"/>
        <v>Subcritical</v>
      </c>
      <c r="AS723">
        <f t="shared" ca="1" si="341"/>
        <v>1.4098917153591278E-4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190</v>
      </c>
      <c r="I724">
        <v>2.7E-2</v>
      </c>
      <c r="J724">
        <f t="shared" si="342"/>
        <v>1</v>
      </c>
      <c r="K724">
        <f t="shared" ca="1" si="343"/>
        <v>49.98</v>
      </c>
      <c r="L724">
        <f t="shared" ca="1" si="344"/>
        <v>1.301360869684927</v>
      </c>
      <c r="M724">
        <f t="shared" ca="1" si="317"/>
        <v>6.7670765223616209</v>
      </c>
      <c r="N724">
        <f t="shared" ca="1" si="318"/>
        <v>0.86727128666107323</v>
      </c>
      <c r="O724">
        <f t="shared" ca="1" si="319"/>
        <v>7.3857595425206792</v>
      </c>
      <c r="P724">
        <f t="shared" ca="1" si="320"/>
        <v>633.57636086968489</v>
      </c>
      <c r="Q724">
        <f t="shared" ca="1" si="321"/>
        <v>636.35665873002813</v>
      </c>
      <c r="R724">
        <f t="shared" ca="1" si="322"/>
        <v>1.4839965425134221E-2</v>
      </c>
      <c r="S724">
        <f t="shared" ca="1" si="323"/>
        <v>2.067101435725621</v>
      </c>
      <c r="T724">
        <f t="shared" ca="1" si="324"/>
        <v>42.032181045985091</v>
      </c>
      <c r="U724">
        <f t="shared" ca="1" si="345"/>
        <v>-1.4465078828834521E-2</v>
      </c>
      <c r="V724">
        <f t="shared" ca="1" si="346"/>
        <v>0</v>
      </c>
      <c r="W724">
        <f t="shared" ca="1" si="325"/>
        <v>7.7825249065271054</v>
      </c>
      <c r="X724">
        <f t="shared" ca="1" si="326"/>
        <v>40.469129513940949</v>
      </c>
      <c r="Y724">
        <f t="shared" ca="1" si="327"/>
        <v>1.9489059683593688</v>
      </c>
      <c r="Z724">
        <f t="shared" ca="1" si="328"/>
        <v>1.235015445113113</v>
      </c>
      <c r="AA724">
        <f t="shared" ca="1" si="329"/>
        <v>640.05752490652708</v>
      </c>
      <c r="AB724">
        <f t="shared" ca="1" si="330"/>
        <v>640.13526512822273</v>
      </c>
      <c r="AC724">
        <f t="shared" ca="1" si="331"/>
        <v>1.4097413824443205E-4</v>
      </c>
      <c r="AD724">
        <f t="shared" ca="1" si="332"/>
        <v>0.1413440807242638</v>
      </c>
      <c r="AE724">
        <f t="shared" ca="1" si="333"/>
        <v>163.76816239434285</v>
      </c>
      <c r="AF724">
        <f t="shared" ca="1" si="334"/>
        <v>-4.2529053416728857E-6</v>
      </c>
      <c r="AG724">
        <f t="shared" ca="1" si="335"/>
        <v>1</v>
      </c>
      <c r="AH724">
        <f ca="1"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+99)&gt;=IFERROR(AE724,-1E+99)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>7.7825249065271054</v>
      </c>
      <c r="AI724">
        <f t="shared" ca="1" si="336"/>
        <v>640.05752490652708</v>
      </c>
      <c r="AJ724">
        <f t="shared" ca="1" si="337"/>
        <v>640.13526512822273</v>
      </c>
      <c r="AM724">
        <v>0</v>
      </c>
      <c r="AN724">
        <v>0</v>
      </c>
      <c r="AO724">
        <f t="shared" si="338"/>
        <v>0</v>
      </c>
      <c r="AP724">
        <f t="shared" si="347"/>
        <v>0</v>
      </c>
      <c r="AQ724">
        <f t="shared" ca="1" si="339"/>
        <v>0.1413440807242638</v>
      </c>
      <c r="AR724" t="str">
        <f t="shared" ca="1" si="340"/>
        <v>Subcritical</v>
      </c>
      <c r="AS724">
        <f t="shared" ca="1" si="341"/>
        <v>1.4097413824443205E-4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190</v>
      </c>
      <c r="I725">
        <v>2.7E-2</v>
      </c>
      <c r="J725">
        <f t="shared" si="342"/>
        <v>1</v>
      </c>
      <c r="K725">
        <f t="shared" ca="1" si="343"/>
        <v>49.98</v>
      </c>
      <c r="L725">
        <f t="shared" ca="1" si="344"/>
        <v>1.301360869684927</v>
      </c>
      <c r="M725">
        <f t="shared" ca="1" si="317"/>
        <v>6.7670765223616209</v>
      </c>
      <c r="N725">
        <f t="shared" ca="1" si="318"/>
        <v>0.86727128666107323</v>
      </c>
      <c r="O725">
        <f t="shared" ca="1" si="319"/>
        <v>7.3857595425206792</v>
      </c>
      <c r="P725">
        <f t="shared" ca="1" si="320"/>
        <v>633.5758608696849</v>
      </c>
      <c r="Q725">
        <f t="shared" ca="1" si="321"/>
        <v>636.35615873002814</v>
      </c>
      <c r="R725">
        <f t="shared" ca="1" si="322"/>
        <v>1.4839965425134221E-2</v>
      </c>
      <c r="S725">
        <f t="shared" ca="1" si="323"/>
        <v>2.067101435725621</v>
      </c>
      <c r="T725">
        <f t="shared" ca="1" si="324"/>
        <v>42.032181045985091</v>
      </c>
      <c r="U725">
        <f t="shared" ca="1" si="345"/>
        <v>-1.4465078828834521E-2</v>
      </c>
      <c r="V725">
        <f t="shared" ca="1" si="346"/>
        <v>0</v>
      </c>
      <c r="W725">
        <f t="shared" ca="1" si="325"/>
        <v>7.7828811355264058</v>
      </c>
      <c r="X725">
        <f t="shared" ca="1" si="326"/>
        <v>40.470981904737314</v>
      </c>
      <c r="Y725">
        <f t="shared" ca="1" si="327"/>
        <v>1.9489283069157211</v>
      </c>
      <c r="Z725">
        <f t="shared" ca="1" si="328"/>
        <v>1.2349589174200295</v>
      </c>
      <c r="AA725">
        <f t="shared" ca="1" si="329"/>
        <v>640.05738113552638</v>
      </c>
      <c r="AB725">
        <f t="shared" ca="1" si="330"/>
        <v>640.1351142409145</v>
      </c>
      <c r="AC725">
        <f t="shared" ca="1" si="331"/>
        <v>1.4095907927695015E-4</v>
      </c>
      <c r="AD725">
        <f t="shared" ca="1" si="332"/>
        <v>0.1413343766795658</v>
      </c>
      <c r="AE725">
        <f t="shared" ca="1" si="333"/>
        <v>163.78229100442996</v>
      </c>
      <c r="AF725">
        <f t="shared" ca="1" si="334"/>
        <v>-3.5017832260564319E-6</v>
      </c>
      <c r="AG725">
        <f t="shared" ca="1" si="335"/>
        <v>1</v>
      </c>
      <c r="AH725">
        <f ca="1"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+99)&gt;=IFERROR(AE725,-1E+99)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>7.7828811355264058</v>
      </c>
      <c r="AI725">
        <f t="shared" ca="1" si="336"/>
        <v>640.05738113552638</v>
      </c>
      <c r="AJ725">
        <f t="shared" ca="1" si="337"/>
        <v>640.1351142409145</v>
      </c>
      <c r="AM725">
        <v>0</v>
      </c>
      <c r="AN725">
        <v>0</v>
      </c>
      <c r="AO725">
        <f t="shared" si="338"/>
        <v>0</v>
      </c>
      <c r="AP725">
        <f t="shared" si="347"/>
        <v>0</v>
      </c>
      <c r="AQ725">
        <f t="shared" ca="1" si="339"/>
        <v>0.1413343766795658</v>
      </c>
      <c r="AR725" t="str">
        <f t="shared" ca="1" si="340"/>
        <v>Subcritical</v>
      </c>
      <c r="AS725">
        <f t="shared" ca="1" si="341"/>
        <v>1.4095907927695015E-4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190</v>
      </c>
      <c r="I726">
        <v>2.3E-2</v>
      </c>
      <c r="J726">
        <f t="shared" si="342"/>
        <v>1</v>
      </c>
      <c r="K726">
        <f t="shared" ca="1" si="343"/>
        <v>49.98</v>
      </c>
      <c r="L726">
        <f t="shared" ca="1" si="344"/>
        <v>1.301360869684927</v>
      </c>
      <c r="M726">
        <f t="shared" ref="M726:M789" ca="1" si="348">((F726)+(G726)*(L726))*(L726)</f>
        <v>6.7670765223616209</v>
      </c>
      <c r="N726">
        <f t="shared" ref="N726:N789" ca="1" si="349">(((F726)+(G726)*(L726))*(L726))/MAX((F726)+2*(L726)*SQRT(1+(G726)^2),0.000001)</f>
        <v>0.86727128666107323</v>
      </c>
      <c r="O726">
        <f t="shared" ref="O726:O789" ca="1" si="350">ABS(K726)/MAX(((F726)+(G726)*(L726))*(L726),0.000001)</f>
        <v>7.3857595425206792</v>
      </c>
      <c r="P726">
        <f t="shared" ref="P726:P789" ca="1" si="351">E726+L726</f>
        <v>633.57536086968491</v>
      </c>
      <c r="Q726">
        <f t="shared" ref="Q726:Q789" ca="1" si="352">P726+((ABS(K726)/MAX(((F726)+(G726)*(L726))*(L726),0.000001))^2)/(2*$I$5)</f>
        <v>636.35565873002815</v>
      </c>
      <c r="R726">
        <f t="shared" ref="R726:R789" ca="1" si="353">((ABS(K726)*$D$6)/(MAX(((F726)+(G726)*(L726))*(L726),0.000001)*MAX(((((F726)+(G726)*(L726))*(L726))/MAX((F726)+2*(L726)*SQRT(1+(G726)^2),0.000001))^(2/3),0.000001)))^2</f>
        <v>1.4839965425134221E-2</v>
      </c>
      <c r="S726">
        <f t="shared" ref="S726:S789" ca="1" si="354">ABS(ABS(K726)/MAX(((F726)+(G726)*(L726))*(L726),0.000001))/SQRT($I$5*MAX((((F726)+(G726)*(L726))*(L726))/MAX((F726)+2*(G726)*(L726),0.000001),0.000001))</f>
        <v>2.067101435725621</v>
      </c>
      <c r="T726">
        <f t="shared" ref="T726:T789" ca="1" si="355">((F726)*(L726)^2)/2+(G726)*(L726)^3/3+(ABS(K726)^2)/($I$5*MAX(((F726)+(G726)*(L726))*(L726),0.000001))</f>
        <v>42.032181045985091</v>
      </c>
      <c r="U726">
        <f t="shared" ca="1" si="345"/>
        <v>-1.4446543509848198E-2</v>
      </c>
      <c r="V726">
        <f t="shared" ca="1" si="346"/>
        <v>0</v>
      </c>
      <c r="W726">
        <f t="shared" ref="W726:W789" ca="1" si="356"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>7.7832386734114536</v>
      </c>
      <c r="X726">
        <f t="shared" ref="X726:X789" ca="1" si="357">((F726)+(G726)*(W726))*(W726)</f>
        <v>40.472841101739562</v>
      </c>
      <c r="Y726">
        <f t="shared" ref="Y726:Y789" ca="1" si="358">(((F726)+(G726)*(W726))*(W726))/MAX((F726)+2*(W726)*SQRT(1+(G726)^2),0.000001)</f>
        <v>1.9489507260089811</v>
      </c>
      <c r="Z726">
        <f t="shared" ref="Z726:Z789" ca="1" si="359">ABS(K726)/MAX(((F726)+(G726)*(W726))*(W726),0.000001)</f>
        <v>1.2349021872312247</v>
      </c>
      <c r="AA726">
        <f t="shared" ref="AA726:AA789" ca="1" si="360">E726+W726</f>
        <v>640.05723867341146</v>
      </c>
      <c r="AB726">
        <f t="shared" ref="AB726:AB789" ca="1" si="361">AA726+((ABS(K726)/MAX(((F726)+(G726)*(W726))*(W726),0.000001))^2)/(2*$I$5)</f>
        <v>640.13496463732724</v>
      </c>
      <c r="AC726">
        <f t="shared" ref="AC726:AC789" ca="1" si="362">((ABS(K726)*$D$6)/(MAX(((F726)+(G726)*(W726))*(W726),0.000001)*MAX(((((F726)+(G726)*(W726))*(W726))/MAX((F726)+2*(W726)*SQRT(1+(G726)^2),0.000001))^(2/3),0.000001)))^2</f>
        <v>1.4094396736330769E-4</v>
      </c>
      <c r="AD726">
        <f t="shared" ref="AD726:AD789" ca="1" si="363">ABS(ABS(K726)/MAX(((F726)+(G726)*(W726))*(W726),0.000001))/SQRT($I$5*MAX((((F726)+(G726)*(W726))*(W726))/MAX((F726)+2*(G726)*(W726),0.000001),0.000001))</f>
        <v>0.14132463809594151</v>
      </c>
      <c r="AE726">
        <f t="shared" ref="AE726:AE789" ca="1" si="364">((F726)*(W726)^2)/2+(G726)*(W726)^3/3+(ABS(K726)^2)/($I$5*MAX(((F726)+(G726)*(W726))*(W726),0.000001))</f>
        <v>163.79647221703735</v>
      </c>
      <c r="AF726">
        <f t="shared" ref="AF726:AF789" ca="1" si="365">IF($D$20=0,0,IFERROR(AB727+(((AC726+AC727)/2)*J727)+(IF(Z726&gt;Z727,$D$8*((Z726^2-Z727^2)/(2*$I$5)),$D$9*((Z727^2-Z726^2)/(2*$I$5)))+($D$10*(ABS(I727)/90)*(MAX(Z726^2,Z727^2)/(2*$I$5))))-AB726,0))</f>
        <v>-2.8481474600994261E-6</v>
      </c>
      <c r="AG726">
        <f t="shared" ref="AG726:AG789" ca="1" si="366">IF($D$20=0,1,IFERROR(IF(ROUND(AD726,3)=1,1,IF(AND(ABS(AF726)&lt;$D$19,AD726&lt;1),1,0)),0))</f>
        <v>1</v>
      </c>
      <c r="AH726">
        <f ca="1"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+99)&gt;=IFERROR(AE726,-1E+99)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>7.7832386734114536</v>
      </c>
      <c r="AI726">
        <f t="shared" ref="AI726:AI789" ca="1" si="367">E726+AH726</f>
        <v>640.05723867341146</v>
      </c>
      <c r="AJ726">
        <f t="shared" ref="AJ726:AJ789" ca="1" si="368">AI726+((ABS(K726)/MAX(((F726)+(G726)*(AH726))*(AH726),0.000001))^2)/(2*$I$5)</f>
        <v>640.13496463732724</v>
      </c>
      <c r="AM726">
        <v>0</v>
      </c>
      <c r="AN726">
        <v>0</v>
      </c>
      <c r="AO726">
        <f t="shared" ref="AO726:AO789" si="369">AM726+AN726</f>
        <v>0</v>
      </c>
      <c r="AP726">
        <f t="shared" si="347"/>
        <v>0</v>
      </c>
      <c r="AQ726">
        <f t="shared" ref="AQ726:AQ789" ca="1" si="370">ABS(ABS(K726)/MAX(((F726)+(G726)*(AH726))*(AH726),0.000001))/SQRT($I$5*MAX((((F726)+(G726)*(AH726))*(AH726))/MAX((F726)+2*(G726)*(AH726),0.000001),0.000001))</f>
        <v>0.14132463809594151</v>
      </c>
      <c r="AR726" t="str">
        <f t="shared" ref="AR726:AR789" ca="1" si="371">IF(AQ726&lt;1,"Subcritical","Supercritical")</f>
        <v>Subcritical</v>
      </c>
      <c r="AS726">
        <f t="shared" ref="AS726:AS789" ca="1" si="372">((ABS(K726)*$D$6)/(MAX(((F726)+(G726)*(AH726))*(AH726),0.000001)*MAX(((((F726)+(G726)*(AH726))*(AH726))/MAX((F726)+2*(AH726)*SQRT(1+(G726)^2),0.000001))^(2/3),0.000001)))^2</f>
        <v>1.4094396736330769E-4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190</v>
      </c>
      <c r="I727">
        <v>2.3E-2</v>
      </c>
      <c r="J727">
        <f t="shared" ref="J727:J790" si="373">B727-B726</f>
        <v>1.0009999999999764</v>
      </c>
      <c r="K727">
        <f t="shared" ref="K727:K790" ca="1" si="374">MAX(0,K726-AO726)</f>
        <v>49.98</v>
      </c>
      <c r="L727">
        <f t="shared" ref="L727:L790" ca="1" si="375"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>1.301360869684927</v>
      </c>
      <c r="M727">
        <f t="shared" ca="1" si="348"/>
        <v>6.7670765223616209</v>
      </c>
      <c r="N727">
        <f t="shared" ca="1" si="349"/>
        <v>0.86727128666107323</v>
      </c>
      <c r="O727">
        <f t="shared" ca="1" si="350"/>
        <v>7.3857595425206792</v>
      </c>
      <c r="P727">
        <f t="shared" ca="1" si="351"/>
        <v>633.57486086968493</v>
      </c>
      <c r="Q727">
        <f t="shared" ca="1" si="352"/>
        <v>636.35515873002817</v>
      </c>
      <c r="R727">
        <f t="shared" ca="1" si="353"/>
        <v>1.4839965425134221E-2</v>
      </c>
      <c r="S727">
        <f t="shared" ca="1" si="354"/>
        <v>2.067101435725621</v>
      </c>
      <c r="T727">
        <f t="shared" ca="1" si="355"/>
        <v>42.032181045985091</v>
      </c>
      <c r="U727">
        <f t="shared" ref="U727:U790" ca="1" si="376">IF($D$20=0,0,IFERROR(Q726-(((R726+R727)/2)*J727)-(IF(O726&gt;O727,$D$8*((O726^2-O727^2)/(2*$I$5)),$D$9*((O727^2-O726^2)/(2*$I$5)))+($D$10*(ABS(I727)/90)*(MAX(O726^2,O727^2)/(2*$I$5))))-Q727,0))</f>
        <v>-1.4461383475236289E-2</v>
      </c>
      <c r="V727">
        <f t="shared" ref="V727:V790" ca="1" si="377">IF($D$20=0,1,IFERROR(IF(ROUND(S727,3)=1,1,IF(AND(ABS(U727)&lt;$D$19,S727&gt;1),1,0)),0))</f>
        <v>0</v>
      </c>
      <c r="W727">
        <f t="shared" ca="1" si="356"/>
        <v>7.7835967447519501</v>
      </c>
      <c r="X727">
        <f t="shared" ca="1" si="357"/>
        <v>40.474703072710142</v>
      </c>
      <c r="Y727">
        <f t="shared" ca="1" si="358"/>
        <v>1.9489731770047194</v>
      </c>
      <c r="Z727">
        <f t="shared" ca="1" si="359"/>
        <v>1.2348453776230111</v>
      </c>
      <c r="AA727">
        <f t="shared" ca="1" si="360"/>
        <v>640.05709674475202</v>
      </c>
      <c r="AB727">
        <f t="shared" ca="1" si="361"/>
        <v>640.13481555752662</v>
      </c>
      <c r="AC727">
        <f t="shared" ca="1" si="362"/>
        <v>1.4092883529626842E-4</v>
      </c>
      <c r="AD727">
        <f t="shared" ca="1" si="363"/>
        <v>0.14131488610294812</v>
      </c>
      <c r="AE727">
        <f t="shared" ca="1" si="364"/>
        <v>163.81067528120215</v>
      </c>
      <c r="AF727">
        <f t="shared" ca="1" si="365"/>
        <v>-3.0016901746421354E-6</v>
      </c>
      <c r="AG727">
        <f t="shared" ca="1" si="366"/>
        <v>1</v>
      </c>
      <c r="AH727">
        <f ca="1"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+99)&gt;=IFERROR(AE727,-1E+99)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>7.7835967447519501</v>
      </c>
      <c r="AI727">
        <f t="shared" ca="1" si="367"/>
        <v>640.05709674475202</v>
      </c>
      <c r="AJ727">
        <f t="shared" ca="1" si="368"/>
        <v>640.13481555752662</v>
      </c>
      <c r="AM727">
        <v>0</v>
      </c>
      <c r="AN727">
        <v>0</v>
      </c>
      <c r="AO727">
        <f t="shared" si="369"/>
        <v>0</v>
      </c>
      <c r="AP727">
        <f t="shared" ref="AP727:AP790" si="378">AP726+AO727</f>
        <v>0</v>
      </c>
      <c r="AQ727">
        <f t="shared" ca="1" si="370"/>
        <v>0.14131488610294812</v>
      </c>
      <c r="AR727" t="str">
        <f t="shared" ca="1" si="371"/>
        <v>Subcritical</v>
      </c>
      <c r="AS727">
        <f t="shared" ca="1" si="372"/>
        <v>1.4092883529626842E-4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190</v>
      </c>
      <c r="I728">
        <v>0</v>
      </c>
      <c r="J728">
        <f t="shared" si="373"/>
        <v>0.99900000000002365</v>
      </c>
      <c r="K728">
        <f t="shared" ca="1" si="374"/>
        <v>49.98</v>
      </c>
      <c r="L728">
        <f t="shared" ca="1" si="375"/>
        <v>1.301360869684927</v>
      </c>
      <c r="M728">
        <f t="shared" ca="1" si="348"/>
        <v>6.7670765223616209</v>
      </c>
      <c r="N728">
        <f t="shared" ca="1" si="349"/>
        <v>0.86727128666107323</v>
      </c>
      <c r="O728">
        <f t="shared" ca="1" si="350"/>
        <v>7.3857595425206792</v>
      </c>
      <c r="P728">
        <f t="shared" ca="1" si="351"/>
        <v>633.57436086968494</v>
      </c>
      <c r="Q728">
        <f t="shared" ca="1" si="352"/>
        <v>636.35465873002818</v>
      </c>
      <c r="R728">
        <f t="shared" ca="1" si="353"/>
        <v>1.4839965425134221E-2</v>
      </c>
      <c r="S728">
        <f t="shared" ca="1" si="354"/>
        <v>2.067101435725621</v>
      </c>
      <c r="T728">
        <f t="shared" ca="1" si="355"/>
        <v>42.032181045985091</v>
      </c>
      <c r="U728">
        <f t="shared" ca="1" si="376"/>
        <v>-1.4325125459777155E-2</v>
      </c>
      <c r="V728">
        <f t="shared" ca="1" si="377"/>
        <v>0</v>
      </c>
      <c r="W728">
        <f t="shared" ca="1" si="356"/>
        <v>7.7839579702829989</v>
      </c>
      <c r="X728">
        <f t="shared" ca="1" si="357"/>
        <v>40.476581445471595</v>
      </c>
      <c r="Y728">
        <f t="shared" ca="1" si="358"/>
        <v>1.9489958241986445</v>
      </c>
      <c r="Z728">
        <f t="shared" ca="1" si="359"/>
        <v>1.2347880728843423</v>
      </c>
      <c r="AA728">
        <f t="shared" ca="1" si="360"/>
        <v>640.05695797028307</v>
      </c>
      <c r="AB728">
        <f t="shared" ca="1" si="361"/>
        <v>640.13466956992306</v>
      </c>
      <c r="AC728">
        <f t="shared" ca="1" si="362"/>
        <v>1.409135723603632E-4</v>
      </c>
      <c r="AD728">
        <f t="shared" ca="1" si="363"/>
        <v>0.1413050493426368</v>
      </c>
      <c r="AE728">
        <f t="shared" ca="1" si="364"/>
        <v>163.82500416031905</v>
      </c>
      <c r="AF728">
        <f t="shared" ca="1" si="365"/>
        <v>-4.245177819939272E-6</v>
      </c>
      <c r="AG728">
        <f t="shared" ca="1" si="366"/>
        <v>1</v>
      </c>
      <c r="AH728">
        <f ca="1"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+99)&gt;=IFERROR(AE728,-1E+99)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>7.7839579702829989</v>
      </c>
      <c r="AI728">
        <f t="shared" ca="1" si="367"/>
        <v>640.05695797028307</v>
      </c>
      <c r="AJ728">
        <f t="shared" ca="1" si="368"/>
        <v>640.13466956992306</v>
      </c>
      <c r="AM728">
        <v>0</v>
      </c>
      <c r="AN728">
        <v>0</v>
      </c>
      <c r="AO728">
        <f t="shared" si="369"/>
        <v>0</v>
      </c>
      <c r="AP728">
        <f t="shared" si="378"/>
        <v>0</v>
      </c>
      <c r="AQ728">
        <f t="shared" ca="1" si="370"/>
        <v>0.1413050493426368</v>
      </c>
      <c r="AR728" t="str">
        <f t="shared" ca="1" si="371"/>
        <v>Subcritical</v>
      </c>
      <c r="AS728">
        <f t="shared" ca="1" si="372"/>
        <v>1.409135723603632E-4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190</v>
      </c>
      <c r="I729">
        <v>2.7E-2</v>
      </c>
      <c r="J729">
        <f t="shared" si="373"/>
        <v>1</v>
      </c>
      <c r="K729">
        <f t="shared" ca="1" si="374"/>
        <v>49.98</v>
      </c>
      <c r="L729">
        <f t="shared" ca="1" si="375"/>
        <v>1.301360869684927</v>
      </c>
      <c r="M729">
        <f t="shared" ca="1" si="348"/>
        <v>6.7670765223616209</v>
      </c>
      <c r="N729">
        <f t="shared" ca="1" si="349"/>
        <v>0.86727128666107323</v>
      </c>
      <c r="O729">
        <f t="shared" ca="1" si="350"/>
        <v>7.3857595425206792</v>
      </c>
      <c r="P729">
        <f t="shared" ca="1" si="351"/>
        <v>633.57386086968495</v>
      </c>
      <c r="Q729">
        <f t="shared" ca="1" si="352"/>
        <v>636.35415873002819</v>
      </c>
      <c r="R729">
        <f t="shared" ca="1" si="353"/>
        <v>1.4839965425134221E-2</v>
      </c>
      <c r="S729">
        <f t="shared" ca="1" si="354"/>
        <v>2.067101435725621</v>
      </c>
      <c r="T729">
        <f t="shared" ca="1" si="355"/>
        <v>42.032181045985091</v>
      </c>
      <c r="U729">
        <f t="shared" ca="1" si="376"/>
        <v>-1.4465078828834521E-2</v>
      </c>
      <c r="V729">
        <f t="shared" ca="1" si="377"/>
        <v>0</v>
      </c>
      <c r="W729">
        <f t="shared" ca="1" si="356"/>
        <v>7.7843142425208969</v>
      </c>
      <c r="X729">
        <f t="shared" ca="1" si="357"/>
        <v>40.478434061108665</v>
      </c>
      <c r="Y729">
        <f t="shared" ca="1" si="358"/>
        <v>1.9490181593003351</v>
      </c>
      <c r="Z729">
        <f t="shared" ca="1" si="359"/>
        <v>1.2347315591444867</v>
      </c>
      <c r="AA729">
        <f t="shared" ca="1" si="360"/>
        <v>640.05681424252089</v>
      </c>
      <c r="AB729">
        <f t="shared" ca="1" si="361"/>
        <v>640.13451872891983</v>
      </c>
      <c r="AC729">
        <f t="shared" ca="1" si="362"/>
        <v>1.4089852110417913E-4</v>
      </c>
      <c r="AD729">
        <f t="shared" ca="1" si="363"/>
        <v>0.14129534858636761</v>
      </c>
      <c r="AE729">
        <f t="shared" ca="1" si="364"/>
        <v>163.83913724631989</v>
      </c>
      <c r="AF729">
        <f t="shared" ca="1" si="365"/>
        <v>-5.9755049051091191E-6</v>
      </c>
      <c r="AG729">
        <f t="shared" ca="1" si="366"/>
        <v>1</v>
      </c>
      <c r="AH729">
        <f ca="1"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+99)&gt;=IFERROR(AE729,-1E+99)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>7.7843142425208969</v>
      </c>
      <c r="AI729">
        <f t="shared" ca="1" si="367"/>
        <v>640.05681424252089</v>
      </c>
      <c r="AJ729">
        <f t="shared" ca="1" si="368"/>
        <v>640.13451872891983</v>
      </c>
      <c r="AM729">
        <v>0</v>
      </c>
      <c r="AN729">
        <v>0</v>
      </c>
      <c r="AO729">
        <f t="shared" si="369"/>
        <v>0</v>
      </c>
      <c r="AP729">
        <f t="shared" si="378"/>
        <v>0</v>
      </c>
      <c r="AQ729">
        <f t="shared" ca="1" si="370"/>
        <v>0.14129534858636761</v>
      </c>
      <c r="AR729" t="str">
        <f t="shared" ca="1" si="371"/>
        <v>Subcritical</v>
      </c>
      <c r="AS729">
        <f t="shared" ca="1" si="372"/>
        <v>1.4089852110417913E-4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190</v>
      </c>
      <c r="I730">
        <v>7.8E-2</v>
      </c>
      <c r="J730">
        <f t="shared" si="373"/>
        <v>1</v>
      </c>
      <c r="K730">
        <f t="shared" ca="1" si="374"/>
        <v>49.98</v>
      </c>
      <c r="L730">
        <f t="shared" ca="1" si="375"/>
        <v>1.301360869684927</v>
      </c>
      <c r="M730">
        <f t="shared" ca="1" si="348"/>
        <v>6.7670765223616209</v>
      </c>
      <c r="N730">
        <f t="shared" ca="1" si="349"/>
        <v>0.86727128666107323</v>
      </c>
      <c r="O730">
        <f t="shared" ca="1" si="350"/>
        <v>7.3857595425206792</v>
      </c>
      <c r="P730">
        <f t="shared" ca="1" si="351"/>
        <v>633.57336086968496</v>
      </c>
      <c r="Q730">
        <f t="shared" ca="1" si="352"/>
        <v>636.3536587300282</v>
      </c>
      <c r="R730">
        <f t="shared" ca="1" si="353"/>
        <v>1.4839965425134221E-2</v>
      </c>
      <c r="S730">
        <f t="shared" ca="1" si="354"/>
        <v>2.067101435725621</v>
      </c>
      <c r="T730">
        <f t="shared" ca="1" si="355"/>
        <v>42.032181045985091</v>
      </c>
      <c r="U730">
        <f t="shared" ca="1" si="376"/>
        <v>-1.4701404146990171E-2</v>
      </c>
      <c r="V730">
        <f t="shared" ca="1" si="377"/>
        <v>0</v>
      </c>
      <c r="W730">
        <f t="shared" ca="1" si="356"/>
        <v>7.7846620622378948</v>
      </c>
      <c r="X730">
        <f t="shared" ca="1" si="357"/>
        <v>40.480242723637055</v>
      </c>
      <c r="Y730">
        <f t="shared" ca="1" si="358"/>
        <v>1.9490399630256992</v>
      </c>
      <c r="Z730">
        <f t="shared" ca="1" si="359"/>
        <v>1.2346763911772665</v>
      </c>
      <c r="AA730">
        <f t="shared" ca="1" si="360"/>
        <v>640.05666206223793</v>
      </c>
      <c r="AB730">
        <f t="shared" ca="1" si="361"/>
        <v>640.13435960509878</v>
      </c>
      <c r="AC730">
        <f t="shared" ca="1" si="362"/>
        <v>1.4088382922400867E-4</v>
      </c>
      <c r="AD730">
        <f t="shared" ca="1" si="363"/>
        <v>0.14128587905021947</v>
      </c>
      <c r="AE730">
        <f t="shared" ca="1" si="364"/>
        <v>163.85293568851694</v>
      </c>
      <c r="AF730">
        <f t="shared" ca="1" si="365"/>
        <v>-7.3607088779681362E-6</v>
      </c>
      <c r="AG730">
        <f t="shared" ca="1" si="366"/>
        <v>1</v>
      </c>
      <c r="AH730">
        <f ca="1"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+99)&gt;=IFERROR(AE730,-1E+99)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>7.7846620622378948</v>
      </c>
      <c r="AI730">
        <f t="shared" ca="1" si="367"/>
        <v>640.05666206223793</v>
      </c>
      <c r="AJ730">
        <f t="shared" ca="1" si="368"/>
        <v>640.13435960509878</v>
      </c>
      <c r="AM730">
        <v>0</v>
      </c>
      <c r="AN730">
        <v>0</v>
      </c>
      <c r="AO730">
        <f t="shared" si="369"/>
        <v>0</v>
      </c>
      <c r="AP730">
        <f t="shared" si="378"/>
        <v>0</v>
      </c>
      <c r="AQ730">
        <f t="shared" ca="1" si="370"/>
        <v>0.14128587905021947</v>
      </c>
      <c r="AR730" t="str">
        <f t="shared" ca="1" si="371"/>
        <v>Subcritical</v>
      </c>
      <c r="AS730">
        <f t="shared" ca="1" si="372"/>
        <v>1.4088382922400867E-4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190</v>
      </c>
      <c r="I731">
        <v>7.8E-2</v>
      </c>
      <c r="J731">
        <f t="shared" si="373"/>
        <v>1</v>
      </c>
      <c r="K731">
        <f t="shared" ca="1" si="374"/>
        <v>49.98</v>
      </c>
      <c r="L731">
        <f t="shared" ca="1" si="375"/>
        <v>1.301360869684927</v>
      </c>
      <c r="M731">
        <f t="shared" ca="1" si="348"/>
        <v>6.7670765223616209</v>
      </c>
      <c r="N731">
        <f t="shared" ca="1" si="349"/>
        <v>0.86727128666107323</v>
      </c>
      <c r="O731">
        <f t="shared" ca="1" si="350"/>
        <v>7.3857595425206792</v>
      </c>
      <c r="P731">
        <f t="shared" ca="1" si="351"/>
        <v>633.57286086968486</v>
      </c>
      <c r="Q731">
        <f t="shared" ca="1" si="352"/>
        <v>636.3531587300281</v>
      </c>
      <c r="R731">
        <f t="shared" ca="1" si="353"/>
        <v>1.4839965425134221E-2</v>
      </c>
      <c r="S731">
        <f t="shared" ca="1" si="354"/>
        <v>2.067101435725621</v>
      </c>
      <c r="T731">
        <f t="shared" ca="1" si="355"/>
        <v>42.032181045985091</v>
      </c>
      <c r="U731">
        <f t="shared" ca="1" si="376"/>
        <v>-1.4701404146876484E-2</v>
      </c>
      <c r="V731">
        <f t="shared" ca="1" si="377"/>
        <v>0</v>
      </c>
      <c r="W731">
        <f t="shared" ca="1" si="356"/>
        <v>7.7850084838894738</v>
      </c>
      <c r="X731">
        <f t="shared" ca="1" si="357"/>
        <v>40.482044116225268</v>
      </c>
      <c r="Y731">
        <f t="shared" ca="1" si="358"/>
        <v>1.9490616776590066</v>
      </c>
      <c r="Z731">
        <f t="shared" ca="1" si="359"/>
        <v>1.2346214498582579</v>
      </c>
      <c r="AA731">
        <f t="shared" ca="1" si="360"/>
        <v>640.05650848388939</v>
      </c>
      <c r="AB731">
        <f t="shared" ca="1" si="361"/>
        <v>640.13419911204687</v>
      </c>
      <c r="AC731">
        <f t="shared" ca="1" si="362"/>
        <v>1.4086919864307642E-4</v>
      </c>
      <c r="AD731">
        <f t="shared" ca="1" si="363"/>
        <v>0.14127644862830543</v>
      </c>
      <c r="AE731">
        <f t="shared" ca="1" si="364"/>
        <v>163.86667931797899</v>
      </c>
      <c r="AF731">
        <f t="shared" ca="1" si="365"/>
        <v>-8.1940568179561524E-6</v>
      </c>
      <c r="AG731">
        <f t="shared" ca="1" si="366"/>
        <v>1</v>
      </c>
      <c r="AH731">
        <f ca="1"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+99)&gt;=IFERROR(AE731,-1E+99)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>7.7850084838894738</v>
      </c>
      <c r="AI731">
        <f t="shared" ca="1" si="367"/>
        <v>640.05650848388939</v>
      </c>
      <c r="AJ731">
        <f t="shared" ca="1" si="368"/>
        <v>640.13419911204687</v>
      </c>
      <c r="AM731">
        <v>0</v>
      </c>
      <c r="AN731">
        <v>0</v>
      </c>
      <c r="AO731">
        <f t="shared" si="369"/>
        <v>0</v>
      </c>
      <c r="AP731">
        <f t="shared" si="378"/>
        <v>0</v>
      </c>
      <c r="AQ731">
        <f t="shared" ca="1" si="370"/>
        <v>0.14127644862830543</v>
      </c>
      <c r="AR731" t="str">
        <f t="shared" ca="1" si="371"/>
        <v>Subcritical</v>
      </c>
      <c r="AS731">
        <f t="shared" ca="1" si="372"/>
        <v>1.4086919864307642E-4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190</v>
      </c>
      <c r="I732">
        <v>2.7E-2</v>
      </c>
      <c r="J732">
        <f t="shared" si="373"/>
        <v>1.0009999999999764</v>
      </c>
      <c r="K732">
        <f t="shared" ca="1" si="374"/>
        <v>49.98</v>
      </c>
      <c r="L732">
        <f t="shared" ca="1" si="375"/>
        <v>1.301360869684927</v>
      </c>
      <c r="M732">
        <f t="shared" ca="1" si="348"/>
        <v>6.7670765223616209</v>
      </c>
      <c r="N732">
        <f t="shared" ca="1" si="349"/>
        <v>0.86727128666107323</v>
      </c>
      <c r="O732">
        <f t="shared" ca="1" si="350"/>
        <v>7.3857595425206792</v>
      </c>
      <c r="P732">
        <f t="shared" ca="1" si="351"/>
        <v>633.57236086968487</v>
      </c>
      <c r="Q732">
        <f t="shared" ca="1" si="352"/>
        <v>636.35265873002811</v>
      </c>
      <c r="R732">
        <f t="shared" ca="1" si="353"/>
        <v>1.4839965425134221E-2</v>
      </c>
      <c r="S732">
        <f t="shared" ca="1" si="354"/>
        <v>2.067101435725621</v>
      </c>
      <c r="T732">
        <f t="shared" ca="1" si="355"/>
        <v>42.032181045985091</v>
      </c>
      <c r="U732">
        <f t="shared" ca="1" si="376"/>
        <v>-1.4479918794222613E-2</v>
      </c>
      <c r="V732">
        <f t="shared" ca="1" si="377"/>
        <v>0</v>
      </c>
      <c r="W732">
        <f t="shared" ca="1" si="356"/>
        <v>7.7853606241369011</v>
      </c>
      <c r="X732">
        <f t="shared" ca="1" si="357"/>
        <v>40.483875245511889</v>
      </c>
      <c r="Y732">
        <f t="shared" ca="1" si="358"/>
        <v>1.9490837492644313</v>
      </c>
      <c r="Z732">
        <f t="shared" ca="1" si="359"/>
        <v>1.2345656066001454</v>
      </c>
      <c r="AA732">
        <f t="shared" ca="1" si="360"/>
        <v>640.05636062413691</v>
      </c>
      <c r="AB732">
        <f t="shared" ca="1" si="361"/>
        <v>640.1340442243918</v>
      </c>
      <c r="AC732">
        <f t="shared" ca="1" si="362"/>
        <v>1.4085432884197334E-4</v>
      </c>
      <c r="AD732">
        <f t="shared" ca="1" si="363"/>
        <v>0.14126686360776081</v>
      </c>
      <c r="AE732">
        <f t="shared" ca="1" si="364"/>
        <v>163.88065048711786</v>
      </c>
      <c r="AF732">
        <f t="shared" ca="1" si="365"/>
        <v>-8.7792710701251053E-6</v>
      </c>
      <c r="AG732">
        <f t="shared" ca="1" si="366"/>
        <v>1</v>
      </c>
      <c r="AH732">
        <f ca="1"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+99)&gt;=IFERROR(AE732,-1E+99)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>7.7853606241369011</v>
      </c>
      <c r="AI732">
        <f t="shared" ca="1" si="367"/>
        <v>640.05636062413691</v>
      </c>
      <c r="AJ732">
        <f t="shared" ca="1" si="368"/>
        <v>640.1340442243918</v>
      </c>
      <c r="AM732">
        <v>0</v>
      </c>
      <c r="AN732">
        <v>0</v>
      </c>
      <c r="AO732">
        <f t="shared" si="369"/>
        <v>0</v>
      </c>
      <c r="AP732">
        <f t="shared" si="378"/>
        <v>0</v>
      </c>
      <c r="AQ732">
        <f t="shared" ca="1" si="370"/>
        <v>0.14126686360776081</v>
      </c>
      <c r="AR732" t="str">
        <f t="shared" ca="1" si="371"/>
        <v>Subcritical</v>
      </c>
      <c r="AS732">
        <f t="shared" ca="1" si="372"/>
        <v>1.4085432884197334E-4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190</v>
      </c>
      <c r="I733">
        <v>0</v>
      </c>
      <c r="J733">
        <f t="shared" si="373"/>
        <v>0.99900000000002365</v>
      </c>
      <c r="K733">
        <f t="shared" ca="1" si="374"/>
        <v>49.98</v>
      </c>
      <c r="L733">
        <f t="shared" ca="1" si="375"/>
        <v>1.301360869684927</v>
      </c>
      <c r="M733">
        <f t="shared" ca="1" si="348"/>
        <v>6.7670765223616209</v>
      </c>
      <c r="N733">
        <f t="shared" ca="1" si="349"/>
        <v>0.86727128666107323</v>
      </c>
      <c r="O733">
        <f t="shared" ca="1" si="350"/>
        <v>7.3857595425206792</v>
      </c>
      <c r="P733">
        <f t="shared" ca="1" si="351"/>
        <v>633.57186086968488</v>
      </c>
      <c r="Q733">
        <f t="shared" ca="1" si="352"/>
        <v>636.35215873002812</v>
      </c>
      <c r="R733">
        <f t="shared" ca="1" si="353"/>
        <v>1.4839965425134221E-2</v>
      </c>
      <c r="S733">
        <f t="shared" ca="1" si="354"/>
        <v>2.067101435725621</v>
      </c>
      <c r="T733">
        <f t="shared" ca="1" si="355"/>
        <v>42.032181045985091</v>
      </c>
      <c r="U733">
        <f t="shared" ca="1" si="376"/>
        <v>-1.4325125459777155E-2</v>
      </c>
      <c r="V733">
        <f t="shared" ca="1" si="377"/>
        <v>0</v>
      </c>
      <c r="W733">
        <f t="shared" ca="1" si="356"/>
        <v>7.7857160124665388</v>
      </c>
      <c r="X733">
        <f t="shared" ca="1" si="357"/>
        <v>40.485723264825999</v>
      </c>
      <c r="Y733">
        <f t="shared" ca="1" si="358"/>
        <v>1.9491060229371182</v>
      </c>
      <c r="Z733">
        <f t="shared" ca="1" si="359"/>
        <v>1.2345092533748219</v>
      </c>
      <c r="AA733">
        <f t="shared" ca="1" si="360"/>
        <v>640.05621601246651</v>
      </c>
      <c r="AB733">
        <f t="shared" ca="1" si="361"/>
        <v>640.13389252096135</v>
      </c>
      <c r="AC733">
        <f t="shared" ca="1" si="362"/>
        <v>1.4083932423062447E-4</v>
      </c>
      <c r="AD733">
        <f t="shared" ca="1" si="363"/>
        <v>0.14125719127543579</v>
      </c>
      <c r="AE733">
        <f t="shared" ca="1" si="364"/>
        <v>163.89475120381954</v>
      </c>
      <c r="AF733">
        <f t="shared" ca="1" si="365"/>
        <v>-9.1938921968903742E-6</v>
      </c>
      <c r="AG733">
        <f t="shared" ca="1" si="366"/>
        <v>1</v>
      </c>
      <c r="AH733">
        <f ca="1"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+99)&gt;=IFERROR(AE733,-1E+99)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>7.7857160124665388</v>
      </c>
      <c r="AI733">
        <f t="shared" ca="1" si="367"/>
        <v>640.05621601246651</v>
      </c>
      <c r="AJ733">
        <f t="shared" ca="1" si="368"/>
        <v>640.13389252096135</v>
      </c>
      <c r="AM733">
        <v>0</v>
      </c>
      <c r="AN733">
        <v>0</v>
      </c>
      <c r="AO733">
        <f t="shared" si="369"/>
        <v>0</v>
      </c>
      <c r="AP733">
        <f t="shared" si="378"/>
        <v>0</v>
      </c>
      <c r="AQ733">
        <f t="shared" ca="1" si="370"/>
        <v>0.14125719127543579</v>
      </c>
      <c r="AR733" t="str">
        <f t="shared" ca="1" si="371"/>
        <v>Subcritical</v>
      </c>
      <c r="AS733">
        <f t="shared" ca="1" si="372"/>
        <v>1.4083932423062447E-4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190</v>
      </c>
      <c r="I734">
        <v>2.3E-2</v>
      </c>
      <c r="J734">
        <f t="shared" si="373"/>
        <v>1</v>
      </c>
      <c r="K734">
        <f t="shared" ca="1" si="374"/>
        <v>49.98</v>
      </c>
      <c r="L734">
        <f t="shared" ca="1" si="375"/>
        <v>1.301360869684927</v>
      </c>
      <c r="M734">
        <f t="shared" ca="1" si="348"/>
        <v>6.7670765223616209</v>
      </c>
      <c r="N734">
        <f t="shared" ca="1" si="349"/>
        <v>0.86727128666107323</v>
      </c>
      <c r="O734">
        <f t="shared" ca="1" si="350"/>
        <v>7.3857595425206792</v>
      </c>
      <c r="P734">
        <f t="shared" ca="1" si="351"/>
        <v>633.5713608696849</v>
      </c>
      <c r="Q734">
        <f t="shared" ca="1" si="352"/>
        <v>636.35165873002813</v>
      </c>
      <c r="R734">
        <f t="shared" ca="1" si="353"/>
        <v>1.4839965425134221E-2</v>
      </c>
      <c r="S734">
        <f t="shared" ca="1" si="354"/>
        <v>2.067101435725621</v>
      </c>
      <c r="T734">
        <f t="shared" ca="1" si="355"/>
        <v>42.032181045985091</v>
      </c>
      <c r="U734">
        <f t="shared" ca="1" si="376"/>
        <v>-1.4446543509848198E-2</v>
      </c>
      <c r="V734">
        <f t="shared" ca="1" si="377"/>
        <v>0</v>
      </c>
      <c r="W734">
        <f t="shared" ca="1" si="356"/>
        <v>7.7860678320754184</v>
      </c>
      <c r="X734">
        <f t="shared" ca="1" si="357"/>
        <v>40.487552726792174</v>
      </c>
      <c r="Y734">
        <f t="shared" ca="1" si="358"/>
        <v>1.9491280714417238</v>
      </c>
      <c r="Z734">
        <f t="shared" ca="1" si="359"/>
        <v>1.2344534711016579</v>
      </c>
      <c r="AA734">
        <f t="shared" ca="1" si="360"/>
        <v>640.05606783207543</v>
      </c>
      <c r="AB734">
        <f t="shared" ca="1" si="361"/>
        <v>640.13373732098034</v>
      </c>
      <c r="AC734">
        <f t="shared" ca="1" si="362"/>
        <v>1.4082447261303145E-4</v>
      </c>
      <c r="AD734">
        <f t="shared" ca="1" si="363"/>
        <v>0.14124761715738537</v>
      </c>
      <c r="AE734">
        <f t="shared" ca="1" si="364"/>
        <v>163.90871099737052</v>
      </c>
      <c r="AF734">
        <f t="shared" ca="1" si="365"/>
        <v>-9.1956411552018835E-6</v>
      </c>
      <c r="AG734">
        <f t="shared" ca="1" si="366"/>
        <v>1</v>
      </c>
      <c r="AH734">
        <f ca="1"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+99)&gt;=IFERROR(AE734,-1E+99)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>7.7860678320754184</v>
      </c>
      <c r="AI734">
        <f t="shared" ca="1" si="367"/>
        <v>640.05606783207543</v>
      </c>
      <c r="AJ734">
        <f t="shared" ca="1" si="368"/>
        <v>640.13373732098034</v>
      </c>
      <c r="AM734">
        <v>0</v>
      </c>
      <c r="AN734">
        <v>0</v>
      </c>
      <c r="AO734">
        <f t="shared" si="369"/>
        <v>0</v>
      </c>
      <c r="AP734">
        <f t="shared" si="378"/>
        <v>0</v>
      </c>
      <c r="AQ734">
        <f t="shared" ca="1" si="370"/>
        <v>0.14124761715738537</v>
      </c>
      <c r="AR734" t="str">
        <f t="shared" ca="1" si="371"/>
        <v>Subcritical</v>
      </c>
      <c r="AS734">
        <f t="shared" ca="1" si="372"/>
        <v>1.4082447261303145E-4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190</v>
      </c>
      <c r="I735">
        <v>2.3E-2</v>
      </c>
      <c r="J735">
        <f t="shared" si="373"/>
        <v>1.0009999999999764</v>
      </c>
      <c r="K735">
        <f t="shared" ca="1" si="374"/>
        <v>49.98</v>
      </c>
      <c r="L735">
        <f t="shared" ca="1" si="375"/>
        <v>1.301360869684927</v>
      </c>
      <c r="M735">
        <f t="shared" ca="1" si="348"/>
        <v>6.7670765223616209</v>
      </c>
      <c r="N735">
        <f t="shared" ca="1" si="349"/>
        <v>0.86727128666107323</v>
      </c>
      <c r="O735">
        <f t="shared" ca="1" si="350"/>
        <v>7.3857595425206792</v>
      </c>
      <c r="P735">
        <f t="shared" ca="1" si="351"/>
        <v>633.57086086968491</v>
      </c>
      <c r="Q735">
        <f t="shared" ca="1" si="352"/>
        <v>636.35115873002815</v>
      </c>
      <c r="R735">
        <f t="shared" ca="1" si="353"/>
        <v>1.4839965425134221E-2</v>
      </c>
      <c r="S735">
        <f t="shared" ca="1" si="354"/>
        <v>2.067101435725621</v>
      </c>
      <c r="T735">
        <f t="shared" ca="1" si="355"/>
        <v>42.032181045985091</v>
      </c>
      <c r="U735">
        <f t="shared" ca="1" si="376"/>
        <v>-1.4461383475236289E-2</v>
      </c>
      <c r="V735">
        <f t="shared" ca="1" si="377"/>
        <v>0</v>
      </c>
      <c r="W735">
        <f t="shared" ca="1" si="356"/>
        <v>7.786419526325429</v>
      </c>
      <c r="X735">
        <f t="shared" ca="1" si="357"/>
        <v>40.489381536892232</v>
      </c>
      <c r="Y735">
        <f t="shared" ca="1" si="358"/>
        <v>1.9491501105971987</v>
      </c>
      <c r="Z735">
        <f t="shared" ca="1" si="359"/>
        <v>1.234397713742807</v>
      </c>
      <c r="AA735">
        <f t="shared" ca="1" si="360"/>
        <v>640.0559195263254</v>
      </c>
      <c r="AB735">
        <f t="shared" ca="1" si="361"/>
        <v>640.1335819990926</v>
      </c>
      <c r="AC735">
        <f t="shared" ca="1" si="362"/>
        <v>1.4080962859508266E-4</v>
      </c>
      <c r="AD735">
        <f t="shared" ca="1" si="363"/>
        <v>0.14123804753164024</v>
      </c>
      <c r="AE735">
        <f t="shared" ca="1" si="364"/>
        <v>163.92266648579246</v>
      </c>
      <c r="AF735">
        <f t="shared" ca="1" si="365"/>
        <v>-8.7356435187757597E-6</v>
      </c>
      <c r="AG735">
        <f t="shared" ca="1" si="366"/>
        <v>1</v>
      </c>
      <c r="AH735">
        <f ca="1"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+99)&gt;=IFERROR(AE735,-1E+99)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>7.786419526325429</v>
      </c>
      <c r="AI735">
        <f t="shared" ca="1" si="367"/>
        <v>640.0559195263254</v>
      </c>
      <c r="AJ735">
        <f t="shared" ca="1" si="368"/>
        <v>640.1335819990926</v>
      </c>
      <c r="AM735">
        <v>0</v>
      </c>
      <c r="AN735">
        <v>0</v>
      </c>
      <c r="AO735">
        <f t="shared" si="369"/>
        <v>0</v>
      </c>
      <c r="AP735">
        <f t="shared" si="378"/>
        <v>0</v>
      </c>
      <c r="AQ735">
        <f t="shared" ca="1" si="370"/>
        <v>0.14123804753164024</v>
      </c>
      <c r="AR735" t="str">
        <f t="shared" ca="1" si="371"/>
        <v>Subcritical</v>
      </c>
      <c r="AS735">
        <f t="shared" ca="1" si="372"/>
        <v>1.4080962859508266E-4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190</v>
      </c>
      <c r="I736">
        <v>2.7E-2</v>
      </c>
      <c r="J736">
        <f t="shared" si="373"/>
        <v>0.99900000000002365</v>
      </c>
      <c r="K736">
        <f t="shared" ca="1" si="374"/>
        <v>49.98</v>
      </c>
      <c r="L736">
        <f t="shared" ca="1" si="375"/>
        <v>1.301360869684927</v>
      </c>
      <c r="M736">
        <f t="shared" ca="1" si="348"/>
        <v>6.7670765223616209</v>
      </c>
      <c r="N736">
        <f t="shared" ca="1" si="349"/>
        <v>0.86727128666107323</v>
      </c>
      <c r="O736">
        <f t="shared" ca="1" si="350"/>
        <v>7.3857595425206792</v>
      </c>
      <c r="P736">
        <f t="shared" ca="1" si="351"/>
        <v>633.57036086968492</v>
      </c>
      <c r="Q736">
        <f t="shared" ca="1" si="352"/>
        <v>636.35065873002816</v>
      </c>
      <c r="R736">
        <f t="shared" ca="1" si="353"/>
        <v>1.4839965425134221E-2</v>
      </c>
      <c r="S736">
        <f t="shared" ca="1" si="354"/>
        <v>2.067101435725621</v>
      </c>
      <c r="T736">
        <f t="shared" ca="1" si="355"/>
        <v>42.032181045985091</v>
      </c>
      <c r="U736">
        <f t="shared" ca="1" si="376"/>
        <v>-1.445023886344643E-2</v>
      </c>
      <c r="V736">
        <f t="shared" ca="1" si="377"/>
        <v>0</v>
      </c>
      <c r="W736">
        <f t="shared" ca="1" si="356"/>
        <v>7.7867714698111508</v>
      </c>
      <c r="X736">
        <f t="shared" ca="1" si="357"/>
        <v>40.491211643017984</v>
      </c>
      <c r="Y736">
        <f t="shared" ca="1" si="358"/>
        <v>1.9491721638771253</v>
      </c>
      <c r="Z736">
        <f t="shared" ca="1" si="359"/>
        <v>1.2343419219122871</v>
      </c>
      <c r="AA736">
        <f t="shared" ca="1" si="360"/>
        <v>640.05577146981113</v>
      </c>
      <c r="AB736">
        <f t="shared" ca="1" si="361"/>
        <v>640.1334269224202</v>
      </c>
      <c r="AC736">
        <f t="shared" ca="1" si="362"/>
        <v>1.4079477636694929E-4</v>
      </c>
      <c r="AD736">
        <f t="shared" ca="1" si="363"/>
        <v>0.1412284722058551</v>
      </c>
      <c r="AE736">
        <f t="shared" ca="1" si="364"/>
        <v>163.93663253362587</v>
      </c>
      <c r="AF736">
        <f t="shared" ca="1" si="365"/>
        <v>-7.9792831684244447E-6</v>
      </c>
      <c r="AG736">
        <f t="shared" ca="1" si="366"/>
        <v>1</v>
      </c>
      <c r="AH736">
        <f ca="1"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+99)&gt;=IFERROR(AE736,-1E+99)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>7.7867714698111508</v>
      </c>
      <c r="AI736">
        <f t="shared" ca="1" si="367"/>
        <v>640.05577146981113</v>
      </c>
      <c r="AJ736">
        <f t="shared" ca="1" si="368"/>
        <v>640.1334269224202</v>
      </c>
      <c r="AM736">
        <v>0</v>
      </c>
      <c r="AN736">
        <v>0</v>
      </c>
      <c r="AO736">
        <f t="shared" si="369"/>
        <v>0</v>
      </c>
      <c r="AP736">
        <f t="shared" si="378"/>
        <v>0</v>
      </c>
      <c r="AQ736">
        <f t="shared" ca="1" si="370"/>
        <v>0.1412284722058551</v>
      </c>
      <c r="AR736" t="str">
        <f t="shared" ca="1" si="371"/>
        <v>Subcritical</v>
      </c>
      <c r="AS736">
        <f t="shared" ca="1" si="372"/>
        <v>1.4079477636694929E-4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190</v>
      </c>
      <c r="I737">
        <v>2.7E-2</v>
      </c>
      <c r="J737">
        <f t="shared" si="373"/>
        <v>1.0009999999999764</v>
      </c>
      <c r="K737">
        <f t="shared" ca="1" si="374"/>
        <v>49.98</v>
      </c>
      <c r="L737">
        <f t="shared" ca="1" si="375"/>
        <v>1.301360869684927</v>
      </c>
      <c r="M737">
        <f t="shared" ca="1" si="348"/>
        <v>6.7670765223616209</v>
      </c>
      <c r="N737">
        <f t="shared" ca="1" si="349"/>
        <v>0.86727128666107323</v>
      </c>
      <c r="O737">
        <f t="shared" ca="1" si="350"/>
        <v>7.3857595425206792</v>
      </c>
      <c r="P737">
        <f t="shared" ca="1" si="351"/>
        <v>633.56986086968493</v>
      </c>
      <c r="Q737">
        <f t="shared" ca="1" si="352"/>
        <v>636.35015873002817</v>
      </c>
      <c r="R737">
        <f t="shared" ca="1" si="353"/>
        <v>1.4839965425134221E-2</v>
      </c>
      <c r="S737">
        <f t="shared" ca="1" si="354"/>
        <v>2.067101435725621</v>
      </c>
      <c r="T737">
        <f t="shared" ca="1" si="355"/>
        <v>42.032181045985091</v>
      </c>
      <c r="U737">
        <f t="shared" ca="1" si="376"/>
        <v>-1.4479918794222613E-2</v>
      </c>
      <c r="V737">
        <f t="shared" ca="1" si="377"/>
        <v>0</v>
      </c>
      <c r="W737">
        <f t="shared" ca="1" si="356"/>
        <v>7.7871239191443857</v>
      </c>
      <c r="X737">
        <f t="shared" ca="1" si="357"/>
        <v>40.49304437955081</v>
      </c>
      <c r="Y737">
        <f t="shared" ca="1" si="358"/>
        <v>1.9491942473565063</v>
      </c>
      <c r="Z737">
        <f t="shared" ca="1" si="359"/>
        <v>1.23428605494627</v>
      </c>
      <c r="AA737">
        <f t="shared" ca="1" si="360"/>
        <v>640.05562391914441</v>
      </c>
      <c r="AB737">
        <f t="shared" ca="1" si="361"/>
        <v>640.13327234245912</v>
      </c>
      <c r="AC737">
        <f t="shared" ca="1" si="362"/>
        <v>1.4077990510642064E-4</v>
      </c>
      <c r="AD737">
        <f t="shared" ca="1" si="363"/>
        <v>0.14121888420170467</v>
      </c>
      <c r="AE737">
        <f t="shared" ca="1" si="364"/>
        <v>163.9506193260579</v>
      </c>
      <c r="AF737">
        <f t="shared" ca="1" si="365"/>
        <v>-7.0142318691068795E-6</v>
      </c>
      <c r="AG737">
        <f t="shared" ca="1" si="366"/>
        <v>1</v>
      </c>
      <c r="AH737">
        <f ca="1"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+99)&gt;=IFERROR(AE737,-1E+99)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>7.7871239191443857</v>
      </c>
      <c r="AI737">
        <f t="shared" ca="1" si="367"/>
        <v>640.05562391914441</v>
      </c>
      <c r="AJ737">
        <f t="shared" ca="1" si="368"/>
        <v>640.13327234245912</v>
      </c>
      <c r="AM737">
        <v>0</v>
      </c>
      <c r="AN737">
        <v>0</v>
      </c>
      <c r="AO737">
        <f t="shared" si="369"/>
        <v>0</v>
      </c>
      <c r="AP737">
        <f t="shared" si="378"/>
        <v>0</v>
      </c>
      <c r="AQ737">
        <f t="shared" ca="1" si="370"/>
        <v>0.14121888420170467</v>
      </c>
      <c r="AR737" t="str">
        <f t="shared" ca="1" si="371"/>
        <v>Subcritical</v>
      </c>
      <c r="AS737">
        <f t="shared" ca="1" si="372"/>
        <v>1.4077990510642064E-4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190</v>
      </c>
      <c r="I738">
        <v>0</v>
      </c>
      <c r="J738">
        <f t="shared" si="373"/>
        <v>0.99900000000002365</v>
      </c>
      <c r="K738">
        <f t="shared" ca="1" si="374"/>
        <v>49.98</v>
      </c>
      <c r="L738">
        <f t="shared" ca="1" si="375"/>
        <v>1.301360869684927</v>
      </c>
      <c r="M738">
        <f t="shared" ca="1" si="348"/>
        <v>6.7670765223616209</v>
      </c>
      <c r="N738">
        <f t="shared" ca="1" si="349"/>
        <v>0.86727128666107323</v>
      </c>
      <c r="O738">
        <f t="shared" ca="1" si="350"/>
        <v>7.3857595425206792</v>
      </c>
      <c r="P738">
        <f t="shared" ca="1" si="351"/>
        <v>633.56936086968494</v>
      </c>
      <c r="Q738">
        <f t="shared" ca="1" si="352"/>
        <v>636.34965873002818</v>
      </c>
      <c r="R738">
        <f t="shared" ca="1" si="353"/>
        <v>1.4839965425134221E-2</v>
      </c>
      <c r="S738">
        <f t="shared" ca="1" si="354"/>
        <v>2.067101435725621</v>
      </c>
      <c r="T738">
        <f t="shared" ca="1" si="355"/>
        <v>42.032181045985091</v>
      </c>
      <c r="U738">
        <f t="shared" ca="1" si="376"/>
        <v>-1.4325125459777155E-2</v>
      </c>
      <c r="V738">
        <f t="shared" ca="1" si="377"/>
        <v>0</v>
      </c>
      <c r="W738">
        <f t="shared" ca="1" si="356"/>
        <v>7.7874812020312847</v>
      </c>
      <c r="X738">
        <f t="shared" ca="1" si="357"/>
        <v>40.494902250562681</v>
      </c>
      <c r="Y738">
        <f t="shared" ca="1" si="358"/>
        <v>1.9492166321631395</v>
      </c>
      <c r="Z738">
        <f t="shared" ca="1" si="359"/>
        <v>1.2342294269720213</v>
      </c>
      <c r="AA738">
        <f t="shared" ca="1" si="360"/>
        <v>640.05548120203127</v>
      </c>
      <c r="AB738">
        <f t="shared" ca="1" si="361"/>
        <v>640.13312250062472</v>
      </c>
      <c r="AC738">
        <f t="shared" ca="1" si="362"/>
        <v>1.4076483226246536E-4</v>
      </c>
      <c r="AD738">
        <f t="shared" ca="1" si="363"/>
        <v>0.14120916581318918</v>
      </c>
      <c r="AE738">
        <f t="shared" ca="1" si="364"/>
        <v>163.96479862147345</v>
      </c>
      <c r="AF738">
        <f t="shared" ca="1" si="365"/>
        <v>-5.9338799474062398E-6</v>
      </c>
      <c r="AG738">
        <f t="shared" ca="1" si="366"/>
        <v>1</v>
      </c>
      <c r="AH738">
        <f ca="1"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+99)&gt;=IFERROR(AE738,-1E+99)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>7.7874812020312847</v>
      </c>
      <c r="AI738">
        <f t="shared" ca="1" si="367"/>
        <v>640.05548120203127</v>
      </c>
      <c r="AJ738">
        <f t="shared" ca="1" si="368"/>
        <v>640.13312250062472</v>
      </c>
      <c r="AM738">
        <v>0</v>
      </c>
      <c r="AN738">
        <v>0</v>
      </c>
      <c r="AO738">
        <f t="shared" si="369"/>
        <v>0</v>
      </c>
      <c r="AP738">
        <f t="shared" si="378"/>
        <v>0</v>
      </c>
      <c r="AQ738">
        <f t="shared" ca="1" si="370"/>
        <v>0.14120916581318918</v>
      </c>
      <c r="AR738" t="str">
        <f t="shared" ca="1" si="371"/>
        <v>Subcritical</v>
      </c>
      <c r="AS738">
        <f t="shared" ca="1" si="372"/>
        <v>1.4076483226246536E-4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190</v>
      </c>
      <c r="I739">
        <v>2.3E-2</v>
      </c>
      <c r="J739">
        <f t="shared" si="373"/>
        <v>1</v>
      </c>
      <c r="K739">
        <f t="shared" ca="1" si="374"/>
        <v>49.98</v>
      </c>
      <c r="L739">
        <f t="shared" ca="1" si="375"/>
        <v>1.301360869684927</v>
      </c>
      <c r="M739">
        <f t="shared" ca="1" si="348"/>
        <v>6.7670765223616209</v>
      </c>
      <c r="N739">
        <f t="shared" ca="1" si="349"/>
        <v>0.86727128666107323</v>
      </c>
      <c r="O739">
        <f t="shared" ca="1" si="350"/>
        <v>7.3857595425206792</v>
      </c>
      <c r="P739">
        <f t="shared" ca="1" si="351"/>
        <v>633.56886086968495</v>
      </c>
      <c r="Q739">
        <f t="shared" ca="1" si="352"/>
        <v>636.34915873002819</v>
      </c>
      <c r="R739">
        <f t="shared" ca="1" si="353"/>
        <v>1.4839965425134221E-2</v>
      </c>
      <c r="S739">
        <f t="shared" ca="1" si="354"/>
        <v>2.067101435725621</v>
      </c>
      <c r="T739">
        <f t="shared" ca="1" si="355"/>
        <v>42.032181045985091</v>
      </c>
      <c r="U739">
        <f t="shared" ca="1" si="376"/>
        <v>-1.4446543509848198E-2</v>
      </c>
      <c r="V739">
        <f t="shared" ca="1" si="377"/>
        <v>0</v>
      </c>
      <c r="W739">
        <f t="shared" ca="1" si="356"/>
        <v>7.7878364422665269</v>
      </c>
      <c r="X739">
        <f t="shared" ca="1" si="357"/>
        <v>40.496749499785942</v>
      </c>
      <c r="Y739">
        <f t="shared" ca="1" si="358"/>
        <v>1.9492388874650945</v>
      </c>
      <c r="Z739">
        <f t="shared" ca="1" si="359"/>
        <v>1.2341731279016401</v>
      </c>
      <c r="AA739">
        <f t="shared" ca="1" si="360"/>
        <v>640.05533644226659</v>
      </c>
      <c r="AB739">
        <f t="shared" ca="1" si="361"/>
        <v>640.13297065784434</v>
      </c>
      <c r="AC739">
        <f t="shared" ca="1" si="362"/>
        <v>1.4074984795167873E-4</v>
      </c>
      <c r="AD739">
        <f t="shared" ca="1" si="363"/>
        <v>0.14119950409155366</v>
      </c>
      <c r="AE739">
        <f t="shared" ca="1" si="364"/>
        <v>163.97889753561103</v>
      </c>
      <c r="AF739">
        <f t="shared" ca="1" si="365"/>
        <v>-5.1099754045935697E-6</v>
      </c>
      <c r="AG739">
        <f t="shared" ca="1" si="366"/>
        <v>1</v>
      </c>
      <c r="AH739">
        <f ca="1"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+99)&gt;=IFERROR(AE739,-1E+99)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>7.7878364422665269</v>
      </c>
      <c r="AI739">
        <f t="shared" ca="1" si="367"/>
        <v>640.05533644226659</v>
      </c>
      <c r="AJ739">
        <f t="shared" ca="1" si="368"/>
        <v>640.13297065784434</v>
      </c>
      <c r="AM739">
        <v>0</v>
      </c>
      <c r="AN739">
        <v>0</v>
      </c>
      <c r="AO739">
        <f t="shared" si="369"/>
        <v>0</v>
      </c>
      <c r="AP739">
        <f t="shared" si="378"/>
        <v>0</v>
      </c>
      <c r="AQ739">
        <f t="shared" ca="1" si="370"/>
        <v>0.14119950409155366</v>
      </c>
      <c r="AR739" t="str">
        <f t="shared" ca="1" si="371"/>
        <v>Subcritical</v>
      </c>
      <c r="AS739">
        <f t="shared" ca="1" si="372"/>
        <v>1.4074984795167873E-4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190</v>
      </c>
      <c r="I740">
        <v>2.3E-2</v>
      </c>
      <c r="J740">
        <f t="shared" si="373"/>
        <v>1.0009999999999764</v>
      </c>
      <c r="K740">
        <f t="shared" ca="1" si="374"/>
        <v>49.98</v>
      </c>
      <c r="L740">
        <f t="shared" ca="1" si="375"/>
        <v>1.301360869684927</v>
      </c>
      <c r="M740">
        <f t="shared" ca="1" si="348"/>
        <v>6.7670765223616209</v>
      </c>
      <c r="N740">
        <f t="shared" ca="1" si="349"/>
        <v>0.86727128666107323</v>
      </c>
      <c r="O740">
        <f t="shared" ca="1" si="350"/>
        <v>7.3857595425206792</v>
      </c>
      <c r="P740">
        <f t="shared" ca="1" si="351"/>
        <v>633.56836086968497</v>
      </c>
      <c r="Q740">
        <f t="shared" ca="1" si="352"/>
        <v>636.34865873002821</v>
      </c>
      <c r="R740">
        <f t="shared" ca="1" si="353"/>
        <v>1.4839965425134221E-2</v>
      </c>
      <c r="S740">
        <f t="shared" ca="1" si="354"/>
        <v>2.067101435725621</v>
      </c>
      <c r="T740">
        <f t="shared" ca="1" si="355"/>
        <v>42.032181045985091</v>
      </c>
      <c r="U740">
        <f t="shared" ca="1" si="376"/>
        <v>-1.4461383475236289E-2</v>
      </c>
      <c r="V740">
        <f t="shared" ca="1" si="377"/>
        <v>0</v>
      </c>
      <c r="W740">
        <f t="shared" ca="1" si="356"/>
        <v>7.7881923921921423</v>
      </c>
      <c r="X740">
        <f t="shared" ca="1" si="357"/>
        <v>40.498600439399141</v>
      </c>
      <c r="Y740">
        <f t="shared" ca="1" si="358"/>
        <v>1.9492611857014821</v>
      </c>
      <c r="Z740">
        <f t="shared" ca="1" si="359"/>
        <v>1.2341167215096367</v>
      </c>
      <c r="AA740">
        <f t="shared" ca="1" si="360"/>
        <v>640.05519239219223</v>
      </c>
      <c r="AB740">
        <f t="shared" ca="1" si="361"/>
        <v>640.13281951157603</v>
      </c>
      <c r="AC740">
        <f t="shared" ca="1" si="362"/>
        <v>1.4073483606436113E-4</v>
      </c>
      <c r="AD740">
        <f t="shared" ca="1" si="363"/>
        <v>0.14118982417299705</v>
      </c>
      <c r="AE740">
        <f t="shared" ca="1" si="364"/>
        <v>163.99302530064907</v>
      </c>
      <c r="AF740">
        <f t="shared" ca="1" si="365"/>
        <v>-4.9074566277340637E-6</v>
      </c>
      <c r="AG740">
        <f t="shared" ca="1" si="366"/>
        <v>1</v>
      </c>
      <c r="AH740">
        <f ca="1"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+99)&gt;=IFERROR(AE740,-1E+99)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>7.7881923921921423</v>
      </c>
      <c r="AI740">
        <f t="shared" ca="1" si="367"/>
        <v>640.05519239219223</v>
      </c>
      <c r="AJ740">
        <f t="shared" ca="1" si="368"/>
        <v>640.13281951157603</v>
      </c>
      <c r="AM740">
        <v>0</v>
      </c>
      <c r="AN740">
        <v>0</v>
      </c>
      <c r="AO740">
        <f t="shared" si="369"/>
        <v>0</v>
      </c>
      <c r="AP740">
        <f t="shared" si="378"/>
        <v>0</v>
      </c>
      <c r="AQ740">
        <f t="shared" ca="1" si="370"/>
        <v>0.14118982417299705</v>
      </c>
      <c r="AR740" t="str">
        <f t="shared" ca="1" si="371"/>
        <v>Subcritical</v>
      </c>
      <c r="AS740">
        <f t="shared" ca="1" si="372"/>
        <v>1.4073483606436113E-4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190</v>
      </c>
      <c r="I741">
        <v>2.7E-2</v>
      </c>
      <c r="J741">
        <f t="shared" si="373"/>
        <v>0.99900000000002365</v>
      </c>
      <c r="K741">
        <f t="shared" ca="1" si="374"/>
        <v>49.98</v>
      </c>
      <c r="L741">
        <f t="shared" ca="1" si="375"/>
        <v>1.301360869684927</v>
      </c>
      <c r="M741">
        <f t="shared" ca="1" si="348"/>
        <v>6.7670765223616209</v>
      </c>
      <c r="N741">
        <f t="shared" ca="1" si="349"/>
        <v>0.86727128666107323</v>
      </c>
      <c r="O741">
        <f t="shared" ca="1" si="350"/>
        <v>7.3857595425206792</v>
      </c>
      <c r="P741">
        <f t="shared" ca="1" si="351"/>
        <v>633.56786086968486</v>
      </c>
      <c r="Q741">
        <f t="shared" ca="1" si="352"/>
        <v>636.3481587300281</v>
      </c>
      <c r="R741">
        <f t="shared" ca="1" si="353"/>
        <v>1.4839965425134221E-2</v>
      </c>
      <c r="S741">
        <f t="shared" ca="1" si="354"/>
        <v>2.067101435725621</v>
      </c>
      <c r="T741">
        <f t="shared" ca="1" si="355"/>
        <v>42.032181045985091</v>
      </c>
      <c r="U741">
        <f t="shared" ca="1" si="376"/>
        <v>-1.4450238863332743E-2</v>
      </c>
      <c r="V741">
        <f t="shared" ca="1" si="377"/>
        <v>0</v>
      </c>
      <c r="W741">
        <f t="shared" ca="1" si="356"/>
        <v>7.7885483212234758</v>
      </c>
      <c r="X741">
        <f t="shared" ca="1" si="357"/>
        <v>40.500451270362078</v>
      </c>
      <c r="Y741">
        <f t="shared" ca="1" si="358"/>
        <v>1.9492834811010569</v>
      </c>
      <c r="Z741">
        <f t="shared" ca="1" si="359"/>
        <v>1.234060323583974</v>
      </c>
      <c r="AA741">
        <f t="shared" ca="1" si="360"/>
        <v>640.05504832122347</v>
      </c>
      <c r="AB741">
        <f t="shared" ca="1" si="361"/>
        <v>640.1326683458027</v>
      </c>
      <c r="AC741">
        <f t="shared" ca="1" si="362"/>
        <v>1.4071982741866373E-4</v>
      </c>
      <c r="AD741">
        <f t="shared" ca="1" si="363"/>
        <v>0.14118014592851413</v>
      </c>
      <c r="AE741">
        <f t="shared" ca="1" si="364"/>
        <v>164.00715292143539</v>
      </c>
      <c r="AF741">
        <f t="shared" ca="1" si="365"/>
        <v>-5.0749711135722464E-6</v>
      </c>
      <c r="AG741">
        <f t="shared" ca="1" si="366"/>
        <v>1</v>
      </c>
      <c r="AH741">
        <f ca="1"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+99)&gt;=IFERROR(AE741,-1E+99)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>7.7885483212234758</v>
      </c>
      <c r="AI741">
        <f t="shared" ca="1" si="367"/>
        <v>640.05504832122347</v>
      </c>
      <c r="AJ741">
        <f t="shared" ca="1" si="368"/>
        <v>640.1326683458027</v>
      </c>
      <c r="AM741">
        <v>0</v>
      </c>
      <c r="AN741">
        <v>0</v>
      </c>
      <c r="AO741">
        <f t="shared" si="369"/>
        <v>0</v>
      </c>
      <c r="AP741">
        <f t="shared" si="378"/>
        <v>0</v>
      </c>
      <c r="AQ741">
        <f t="shared" ca="1" si="370"/>
        <v>0.14118014592851413</v>
      </c>
      <c r="AR741" t="str">
        <f t="shared" ca="1" si="371"/>
        <v>Subcritical</v>
      </c>
      <c r="AS741">
        <f t="shared" ca="1" si="372"/>
        <v>1.4071982741866373E-4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190</v>
      </c>
      <c r="I742">
        <v>2.7E-2</v>
      </c>
      <c r="J742">
        <f t="shared" si="373"/>
        <v>1.0009999999999764</v>
      </c>
      <c r="K742">
        <f t="shared" ca="1" si="374"/>
        <v>49.98</v>
      </c>
      <c r="L742">
        <f t="shared" ca="1" si="375"/>
        <v>1.301360869684927</v>
      </c>
      <c r="M742">
        <f t="shared" ca="1" si="348"/>
        <v>6.7670765223616209</v>
      </c>
      <c r="N742">
        <f t="shared" ca="1" si="349"/>
        <v>0.86727128666107323</v>
      </c>
      <c r="O742">
        <f t="shared" ca="1" si="350"/>
        <v>7.3857595425206792</v>
      </c>
      <c r="P742">
        <f t="shared" ca="1" si="351"/>
        <v>633.56736086968488</v>
      </c>
      <c r="Q742">
        <f t="shared" ca="1" si="352"/>
        <v>636.34765873002812</v>
      </c>
      <c r="R742">
        <f t="shared" ca="1" si="353"/>
        <v>1.4839965425134221E-2</v>
      </c>
      <c r="S742">
        <f t="shared" ca="1" si="354"/>
        <v>2.067101435725621</v>
      </c>
      <c r="T742">
        <f t="shared" ca="1" si="355"/>
        <v>42.032181045985091</v>
      </c>
      <c r="U742">
        <f t="shared" ca="1" si="376"/>
        <v>-1.4479918794222613E-2</v>
      </c>
      <c r="V742">
        <f t="shared" ca="1" si="377"/>
        <v>0</v>
      </c>
      <c r="W742">
        <f t="shared" ca="1" si="356"/>
        <v>7.7889038108780575</v>
      </c>
      <c r="X742">
        <f t="shared" ca="1" si="357"/>
        <v>40.502299816565902</v>
      </c>
      <c r="Y742">
        <f t="shared" ca="1" si="358"/>
        <v>1.9493057474531905</v>
      </c>
      <c r="Z742">
        <f t="shared" ca="1" si="359"/>
        <v>1.2340040004236403</v>
      </c>
      <c r="AA742">
        <f t="shared" ca="1" si="360"/>
        <v>640.05490381087805</v>
      </c>
      <c r="AB742">
        <f t="shared" ca="1" si="361"/>
        <v>640.13251675038168</v>
      </c>
      <c r="AC742">
        <f t="shared" ca="1" si="362"/>
        <v>1.4070483965589208E-4</v>
      </c>
      <c r="AD742">
        <f t="shared" ca="1" si="363"/>
        <v>0.14117048073495064</v>
      </c>
      <c r="AE742">
        <f t="shared" ca="1" si="364"/>
        <v>164.02126378613127</v>
      </c>
      <c r="AF742">
        <f t="shared" ca="1" si="365"/>
        <v>-4.9615360921961837E-6</v>
      </c>
      <c r="AG742">
        <f t="shared" ca="1" si="366"/>
        <v>1</v>
      </c>
      <c r="AH742">
        <f ca="1"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+99)&gt;=IFERROR(AE742,-1E+99)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>7.7889038108780575</v>
      </c>
      <c r="AI742">
        <f t="shared" ca="1" si="367"/>
        <v>640.05490381087805</v>
      </c>
      <c r="AJ742">
        <f t="shared" ca="1" si="368"/>
        <v>640.13251675038168</v>
      </c>
      <c r="AM742">
        <v>0</v>
      </c>
      <c r="AN742">
        <v>0</v>
      </c>
      <c r="AO742">
        <f t="shared" si="369"/>
        <v>0</v>
      </c>
      <c r="AP742">
        <f t="shared" si="378"/>
        <v>0</v>
      </c>
      <c r="AQ742">
        <f t="shared" ca="1" si="370"/>
        <v>0.14117048073495064</v>
      </c>
      <c r="AR742" t="str">
        <f t="shared" ca="1" si="371"/>
        <v>Subcritical</v>
      </c>
      <c r="AS742">
        <f t="shared" ca="1" si="372"/>
        <v>1.4070483965589208E-4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190</v>
      </c>
      <c r="I743">
        <v>0.05</v>
      </c>
      <c r="J743">
        <f t="shared" si="373"/>
        <v>0.99900000000002365</v>
      </c>
      <c r="K743">
        <f t="shared" ca="1" si="374"/>
        <v>49.98</v>
      </c>
      <c r="L743">
        <f t="shared" ca="1" si="375"/>
        <v>1.301360869684927</v>
      </c>
      <c r="M743">
        <f t="shared" ca="1" si="348"/>
        <v>6.7670765223616209</v>
      </c>
      <c r="N743">
        <f t="shared" ca="1" si="349"/>
        <v>0.86727128666107323</v>
      </c>
      <c r="O743">
        <f t="shared" ca="1" si="350"/>
        <v>7.3857595425206792</v>
      </c>
      <c r="P743">
        <f t="shared" ca="1" si="351"/>
        <v>633.56686086968489</v>
      </c>
      <c r="Q743">
        <f t="shared" ca="1" si="352"/>
        <v>636.34715873002813</v>
      </c>
      <c r="R743">
        <f t="shared" ca="1" si="353"/>
        <v>1.4839965425134221E-2</v>
      </c>
      <c r="S743">
        <f t="shared" ca="1" si="354"/>
        <v>2.067101435725621</v>
      </c>
      <c r="T743">
        <f t="shared" ca="1" si="355"/>
        <v>42.032181045985091</v>
      </c>
      <c r="U743">
        <f t="shared" ca="1" si="376"/>
        <v>-1.4556816948129381E-2</v>
      </c>
      <c r="V743">
        <f t="shared" ca="1" si="377"/>
        <v>0</v>
      </c>
      <c r="W743">
        <f t="shared" ca="1" si="356"/>
        <v>7.7892567045240417</v>
      </c>
      <c r="X743">
        <f t="shared" ca="1" si="357"/>
        <v>40.504134863525017</v>
      </c>
      <c r="Y743">
        <f t="shared" ca="1" si="358"/>
        <v>1.9493278496953172</v>
      </c>
      <c r="Z743">
        <f t="shared" ca="1" si="359"/>
        <v>1.2339480936552043</v>
      </c>
      <c r="AA743">
        <f t="shared" ca="1" si="360"/>
        <v>640.05475670452404</v>
      </c>
      <c r="AB743">
        <f t="shared" ca="1" si="361"/>
        <v>640.13236261165127</v>
      </c>
      <c r="AC743">
        <f t="shared" ca="1" si="362"/>
        <v>1.4068996367101052E-4</v>
      </c>
      <c r="AD743">
        <f t="shared" ca="1" si="363"/>
        <v>0.14116088721339612</v>
      </c>
      <c r="AE743">
        <f t="shared" ca="1" si="364"/>
        <v>164.03527228030026</v>
      </c>
      <c r="AF743">
        <f t="shared" ca="1" si="365"/>
        <v>-4.3581475210885401E-6</v>
      </c>
      <c r="AG743">
        <f t="shared" ca="1" si="366"/>
        <v>1</v>
      </c>
      <c r="AH743">
        <f ca="1"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+99)&gt;=IFERROR(AE743,-1E+99)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>7.7892567045240417</v>
      </c>
      <c r="AI743">
        <f t="shared" ca="1" si="367"/>
        <v>640.05475670452404</v>
      </c>
      <c r="AJ743">
        <f t="shared" ca="1" si="368"/>
        <v>640.13236261165127</v>
      </c>
      <c r="AM743">
        <v>0</v>
      </c>
      <c r="AN743">
        <v>0</v>
      </c>
      <c r="AO743">
        <f t="shared" si="369"/>
        <v>0</v>
      </c>
      <c r="AP743">
        <f t="shared" si="378"/>
        <v>0</v>
      </c>
      <c r="AQ743">
        <f t="shared" ca="1" si="370"/>
        <v>0.14116088721339612</v>
      </c>
      <c r="AR743" t="str">
        <f t="shared" ca="1" si="371"/>
        <v>Subcritical</v>
      </c>
      <c r="AS743">
        <f t="shared" ca="1" si="372"/>
        <v>1.4068996367101052E-4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190</v>
      </c>
      <c r="I744">
        <v>7.8E-2</v>
      </c>
      <c r="J744">
        <f t="shared" si="373"/>
        <v>1</v>
      </c>
      <c r="K744">
        <f t="shared" ca="1" si="374"/>
        <v>49.98</v>
      </c>
      <c r="L744">
        <f t="shared" ca="1" si="375"/>
        <v>1.301360869684927</v>
      </c>
      <c r="M744">
        <f t="shared" ca="1" si="348"/>
        <v>6.7670765223616209</v>
      </c>
      <c r="N744">
        <f t="shared" ca="1" si="349"/>
        <v>0.86727128666107323</v>
      </c>
      <c r="O744">
        <f t="shared" ca="1" si="350"/>
        <v>7.3857595425206792</v>
      </c>
      <c r="P744">
        <f t="shared" ca="1" si="351"/>
        <v>633.5663608696849</v>
      </c>
      <c r="Q744">
        <f t="shared" ca="1" si="352"/>
        <v>636.34665873002814</v>
      </c>
      <c r="R744">
        <f t="shared" ca="1" si="353"/>
        <v>1.4839965425134221E-2</v>
      </c>
      <c r="S744">
        <f t="shared" ca="1" si="354"/>
        <v>2.067101435725621</v>
      </c>
      <c r="T744">
        <f t="shared" ca="1" si="355"/>
        <v>42.032181045985091</v>
      </c>
      <c r="U744">
        <f t="shared" ca="1" si="376"/>
        <v>-1.4701404146990171E-2</v>
      </c>
      <c r="V744">
        <f t="shared" ca="1" si="377"/>
        <v>0</v>
      </c>
      <c r="W744">
        <f t="shared" ca="1" si="356"/>
        <v>7.7896064156527709</v>
      </c>
      <c r="X744">
        <f t="shared" ca="1" si="357"/>
        <v>40.505953361394411</v>
      </c>
      <c r="Y744">
        <f t="shared" ca="1" si="358"/>
        <v>1.9493497511305606</v>
      </c>
      <c r="Z744">
        <f t="shared" ca="1" si="359"/>
        <v>1.2338926960705769</v>
      </c>
      <c r="AA744">
        <f t="shared" ca="1" si="360"/>
        <v>640.05460641565276</v>
      </c>
      <c r="AB744">
        <f t="shared" ca="1" si="361"/>
        <v>640.13220535476671</v>
      </c>
      <c r="AC744">
        <f t="shared" ca="1" si="362"/>
        <v>1.4067522413047689E-4</v>
      </c>
      <c r="AD744">
        <f t="shared" ca="1" si="363"/>
        <v>0.14115138128142082</v>
      </c>
      <c r="AE744">
        <f t="shared" ca="1" si="364"/>
        <v>164.04915510531416</v>
      </c>
      <c r="AF744">
        <f t="shared" ca="1" si="365"/>
        <v>-3.7487219515242032E-6</v>
      </c>
      <c r="AG744">
        <f t="shared" ca="1" si="366"/>
        <v>1</v>
      </c>
      <c r="AH744">
        <f ca="1"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+99)&gt;=IFERROR(AE744,-1E+99)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>7.7896064156527709</v>
      </c>
      <c r="AI744">
        <f t="shared" ca="1" si="367"/>
        <v>640.05460641565276</v>
      </c>
      <c r="AJ744">
        <f t="shared" ca="1" si="368"/>
        <v>640.13220535476671</v>
      </c>
      <c r="AM744">
        <v>0</v>
      </c>
      <c r="AN744">
        <v>0</v>
      </c>
      <c r="AO744">
        <f t="shared" si="369"/>
        <v>0</v>
      </c>
      <c r="AP744">
        <f t="shared" si="378"/>
        <v>0</v>
      </c>
      <c r="AQ744">
        <f t="shared" ca="1" si="370"/>
        <v>0.14115138128142082</v>
      </c>
      <c r="AR744" t="str">
        <f t="shared" ca="1" si="371"/>
        <v>Subcritical</v>
      </c>
      <c r="AS744">
        <f t="shared" ca="1" si="372"/>
        <v>1.4067522413047689E-4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190</v>
      </c>
      <c r="I745">
        <v>2.7E-2</v>
      </c>
      <c r="J745">
        <f t="shared" si="373"/>
        <v>1.0009999999999764</v>
      </c>
      <c r="K745">
        <f t="shared" ca="1" si="374"/>
        <v>49.98</v>
      </c>
      <c r="L745">
        <f t="shared" ca="1" si="375"/>
        <v>1.301360869684927</v>
      </c>
      <c r="M745">
        <f t="shared" ca="1" si="348"/>
        <v>6.7670765223616209</v>
      </c>
      <c r="N745">
        <f t="shared" ca="1" si="349"/>
        <v>0.86727128666107323</v>
      </c>
      <c r="O745">
        <f t="shared" ca="1" si="350"/>
        <v>7.3857595425206792</v>
      </c>
      <c r="P745">
        <f t="shared" ca="1" si="351"/>
        <v>633.56586086968491</v>
      </c>
      <c r="Q745">
        <f t="shared" ca="1" si="352"/>
        <v>636.34615873002815</v>
      </c>
      <c r="R745">
        <f t="shared" ca="1" si="353"/>
        <v>1.4839965425134221E-2</v>
      </c>
      <c r="S745">
        <f t="shared" ca="1" si="354"/>
        <v>2.067101435725621</v>
      </c>
      <c r="T745">
        <f t="shared" ca="1" si="355"/>
        <v>42.032181045985091</v>
      </c>
      <c r="U745">
        <f t="shared" ca="1" si="376"/>
        <v>-1.4479918794222613E-2</v>
      </c>
      <c r="V745">
        <f t="shared" ca="1" si="377"/>
        <v>0</v>
      </c>
      <c r="W745">
        <f t="shared" ca="1" si="356"/>
        <v>7.7899633074550465</v>
      </c>
      <c r="X745">
        <f t="shared" ca="1" si="357"/>
        <v>40.507809198766246</v>
      </c>
      <c r="Y745">
        <f t="shared" ca="1" si="358"/>
        <v>1.9493721007513534</v>
      </c>
      <c r="Z745">
        <f t="shared" ca="1" si="359"/>
        <v>1.2338361661267587</v>
      </c>
      <c r="AA745">
        <f t="shared" ca="1" si="360"/>
        <v>640.05446330745508</v>
      </c>
      <c r="AB745">
        <f t="shared" ca="1" si="361"/>
        <v>640.13205513644812</v>
      </c>
      <c r="AC745">
        <f t="shared" ca="1" si="362"/>
        <v>1.4066018428797423E-4</v>
      </c>
      <c r="AD745">
        <f t="shared" ca="1" si="363"/>
        <v>0.14114168126258558</v>
      </c>
      <c r="AE745">
        <f t="shared" ca="1" si="364"/>
        <v>164.06332367035185</v>
      </c>
      <c r="AF745">
        <f t="shared" ca="1" si="365"/>
        <v>-3.6785440897801891E-6</v>
      </c>
      <c r="AG745">
        <f t="shared" ca="1" si="366"/>
        <v>1</v>
      </c>
      <c r="AH745">
        <f ca="1"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+99)&gt;=IFERROR(AE745,-1E+99)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>7.7899633074550465</v>
      </c>
      <c r="AI745">
        <f t="shared" ca="1" si="367"/>
        <v>640.05446330745508</v>
      </c>
      <c r="AJ745">
        <f t="shared" ca="1" si="368"/>
        <v>640.13205513644812</v>
      </c>
      <c r="AM745">
        <v>0</v>
      </c>
      <c r="AN745">
        <v>0</v>
      </c>
      <c r="AO745">
        <f t="shared" si="369"/>
        <v>0</v>
      </c>
      <c r="AP745">
        <f t="shared" si="378"/>
        <v>0</v>
      </c>
      <c r="AQ745">
        <f t="shared" ca="1" si="370"/>
        <v>0.14114168126258558</v>
      </c>
      <c r="AR745" t="str">
        <f t="shared" ca="1" si="371"/>
        <v>Subcritical</v>
      </c>
      <c r="AS745">
        <f t="shared" ca="1" si="372"/>
        <v>1.4066018428797423E-4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190</v>
      </c>
      <c r="I746">
        <v>2.7E-2</v>
      </c>
      <c r="J746">
        <f t="shared" si="373"/>
        <v>0.99900000000002365</v>
      </c>
      <c r="K746">
        <f t="shared" ca="1" si="374"/>
        <v>49.98</v>
      </c>
      <c r="L746">
        <f t="shared" ca="1" si="375"/>
        <v>1.301360869684927</v>
      </c>
      <c r="M746">
        <f t="shared" ca="1" si="348"/>
        <v>6.7670765223616209</v>
      </c>
      <c r="N746">
        <f t="shared" ca="1" si="349"/>
        <v>0.86727128666107323</v>
      </c>
      <c r="O746">
        <f t="shared" ca="1" si="350"/>
        <v>7.3857595425206792</v>
      </c>
      <c r="P746">
        <f t="shared" ca="1" si="351"/>
        <v>633.56536086968492</v>
      </c>
      <c r="Q746">
        <f t="shared" ca="1" si="352"/>
        <v>636.34565873002816</v>
      </c>
      <c r="R746">
        <f t="shared" ca="1" si="353"/>
        <v>1.4839965425134221E-2</v>
      </c>
      <c r="S746">
        <f t="shared" ca="1" si="354"/>
        <v>2.067101435725621</v>
      </c>
      <c r="T746">
        <f t="shared" ca="1" si="355"/>
        <v>42.032181045985091</v>
      </c>
      <c r="U746">
        <f t="shared" ca="1" si="376"/>
        <v>-1.445023886344643E-2</v>
      </c>
      <c r="V746">
        <f t="shared" ca="1" si="377"/>
        <v>0</v>
      </c>
      <c r="W746">
        <f t="shared" ca="1" si="356"/>
        <v>7.7903205669235955</v>
      </c>
      <c r="X746">
        <f t="shared" ca="1" si="357"/>
        <v>40.509666948002696</v>
      </c>
      <c r="Y746">
        <f t="shared" ca="1" si="358"/>
        <v>1.949394471858771</v>
      </c>
      <c r="Z746">
        <f t="shared" ca="1" si="359"/>
        <v>1.2337795831339025</v>
      </c>
      <c r="AA746">
        <f t="shared" ca="1" si="360"/>
        <v>640.05432056692359</v>
      </c>
      <c r="AB746">
        <f t="shared" ca="1" si="361"/>
        <v>640.13190527944948</v>
      </c>
      <c r="AC746">
        <f t="shared" ca="1" si="362"/>
        <v>1.4064513132594272E-4</v>
      </c>
      <c r="AD746">
        <f t="shared" ca="1" si="363"/>
        <v>0.1411319723635433</v>
      </c>
      <c r="AE746">
        <f t="shared" ca="1" si="364"/>
        <v>164.07750752148633</v>
      </c>
      <c r="AF746">
        <f t="shared" ca="1" si="365"/>
        <v>-4.0489927641829127E-6</v>
      </c>
      <c r="AG746">
        <f t="shared" ca="1" si="366"/>
        <v>1</v>
      </c>
      <c r="AH746">
        <f ca="1"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+99)&gt;=IFERROR(AE746,-1E+99)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>7.7903205669235955</v>
      </c>
      <c r="AI746">
        <f t="shared" ca="1" si="367"/>
        <v>640.05432056692359</v>
      </c>
      <c r="AJ746">
        <f t="shared" ca="1" si="368"/>
        <v>640.13190527944948</v>
      </c>
      <c r="AM746">
        <v>0</v>
      </c>
      <c r="AN746">
        <v>0</v>
      </c>
      <c r="AO746">
        <f t="shared" si="369"/>
        <v>0</v>
      </c>
      <c r="AP746">
        <f t="shared" si="378"/>
        <v>0</v>
      </c>
      <c r="AQ746">
        <f t="shared" ca="1" si="370"/>
        <v>0.1411319723635433</v>
      </c>
      <c r="AR746" t="str">
        <f t="shared" ca="1" si="371"/>
        <v>Subcritical</v>
      </c>
      <c r="AS746">
        <f t="shared" ca="1" si="372"/>
        <v>1.4064513132594272E-4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190</v>
      </c>
      <c r="I747">
        <v>7.8E-2</v>
      </c>
      <c r="J747">
        <f t="shared" si="373"/>
        <v>1</v>
      </c>
      <c r="K747">
        <f t="shared" ca="1" si="374"/>
        <v>49.98</v>
      </c>
      <c r="L747">
        <f t="shared" ca="1" si="375"/>
        <v>1.301360869684927</v>
      </c>
      <c r="M747">
        <f t="shared" ca="1" si="348"/>
        <v>6.7670765223616209</v>
      </c>
      <c r="N747">
        <f t="shared" ca="1" si="349"/>
        <v>0.86727128666107323</v>
      </c>
      <c r="O747">
        <f t="shared" ca="1" si="350"/>
        <v>7.3857595425206792</v>
      </c>
      <c r="P747">
        <f t="shared" ca="1" si="351"/>
        <v>633.56486086968494</v>
      </c>
      <c r="Q747">
        <f t="shared" ca="1" si="352"/>
        <v>636.34515873002817</v>
      </c>
      <c r="R747">
        <f t="shared" ca="1" si="353"/>
        <v>1.4839965425134221E-2</v>
      </c>
      <c r="S747">
        <f t="shared" ca="1" si="354"/>
        <v>2.067101435725621</v>
      </c>
      <c r="T747">
        <f t="shared" ca="1" si="355"/>
        <v>42.032181045985091</v>
      </c>
      <c r="U747">
        <f t="shared" ca="1" si="376"/>
        <v>-1.4701404146990171E-2</v>
      </c>
      <c r="V747">
        <f t="shared" ca="1" si="377"/>
        <v>0</v>
      </c>
      <c r="W747">
        <f t="shared" ca="1" si="356"/>
        <v>7.7906706298892452</v>
      </c>
      <c r="X747">
        <f t="shared" ca="1" si="357"/>
        <v>40.511487275424074</v>
      </c>
      <c r="Y747">
        <f t="shared" ca="1" si="358"/>
        <v>1.9494163908386677</v>
      </c>
      <c r="Z747">
        <f t="shared" ca="1" si="359"/>
        <v>1.2337241449617158</v>
      </c>
      <c r="AA747">
        <f t="shared" ca="1" si="360"/>
        <v>640.05417062988931</v>
      </c>
      <c r="AB747">
        <f t="shared" ca="1" si="361"/>
        <v>640.13174837024928</v>
      </c>
      <c r="AC747">
        <f t="shared" ca="1" si="362"/>
        <v>1.4063038388903638E-4</v>
      </c>
      <c r="AD747">
        <f t="shared" ca="1" si="363"/>
        <v>0.14112246011662338</v>
      </c>
      <c r="AE747">
        <f t="shared" ca="1" si="364"/>
        <v>164.09140632778272</v>
      </c>
      <c r="AF747">
        <f t="shared" ca="1" si="365"/>
        <v>-4.5495014546759194E-6</v>
      </c>
      <c r="AG747">
        <f t="shared" ca="1" si="366"/>
        <v>1</v>
      </c>
      <c r="AH747">
        <f ca="1"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+99)&gt;=IFERROR(AE747,-1E+99)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>7.7906706298892452</v>
      </c>
      <c r="AI747">
        <f t="shared" ca="1" si="367"/>
        <v>640.05417062988931</v>
      </c>
      <c r="AJ747">
        <f t="shared" ca="1" si="368"/>
        <v>640.13174837024928</v>
      </c>
      <c r="AM747">
        <v>0</v>
      </c>
      <c r="AN747">
        <v>0</v>
      </c>
      <c r="AO747">
        <f t="shared" si="369"/>
        <v>0</v>
      </c>
      <c r="AP747">
        <f t="shared" si="378"/>
        <v>0</v>
      </c>
      <c r="AQ747">
        <f t="shared" ca="1" si="370"/>
        <v>0.14112246011662338</v>
      </c>
      <c r="AR747" t="str">
        <f t="shared" ca="1" si="371"/>
        <v>Subcritical</v>
      </c>
      <c r="AS747">
        <f t="shared" ca="1" si="372"/>
        <v>1.4063038388903638E-4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190</v>
      </c>
      <c r="I748">
        <v>0.05</v>
      </c>
      <c r="J748">
        <f t="shared" si="373"/>
        <v>1.0009999999999764</v>
      </c>
      <c r="K748">
        <f t="shared" ca="1" si="374"/>
        <v>49.98</v>
      </c>
      <c r="L748">
        <f t="shared" ca="1" si="375"/>
        <v>1.301360869684927</v>
      </c>
      <c r="M748">
        <f t="shared" ca="1" si="348"/>
        <v>6.7670765223616209</v>
      </c>
      <c r="N748">
        <f t="shared" ca="1" si="349"/>
        <v>0.86727128666107323</v>
      </c>
      <c r="O748">
        <f t="shared" ca="1" si="350"/>
        <v>7.3857595425206792</v>
      </c>
      <c r="P748">
        <f t="shared" ca="1" si="351"/>
        <v>633.56436086968495</v>
      </c>
      <c r="Q748">
        <f t="shared" ca="1" si="352"/>
        <v>636.34465873002819</v>
      </c>
      <c r="R748">
        <f t="shared" ca="1" si="353"/>
        <v>1.4839965425134221E-2</v>
      </c>
      <c r="S748">
        <f t="shared" ca="1" si="354"/>
        <v>2.067101435725621</v>
      </c>
      <c r="T748">
        <f t="shared" ca="1" si="355"/>
        <v>42.032181045985091</v>
      </c>
      <c r="U748">
        <f t="shared" ca="1" si="376"/>
        <v>-1.4586496878905564E-2</v>
      </c>
      <c r="V748">
        <f t="shared" ca="1" si="377"/>
        <v>0</v>
      </c>
      <c r="W748">
        <f t="shared" ca="1" si="356"/>
        <v>7.7910237218467442</v>
      </c>
      <c r="X748">
        <f t="shared" ca="1" si="357"/>
        <v>40.51332335360307</v>
      </c>
      <c r="Y748">
        <f t="shared" ca="1" si="358"/>
        <v>1.9494384979809689</v>
      </c>
      <c r="Z748">
        <f t="shared" ca="1" si="359"/>
        <v>1.2336682321460306</v>
      </c>
      <c r="AA748">
        <f t="shared" ca="1" si="360"/>
        <v>640.05402372184676</v>
      </c>
      <c r="AB748">
        <f t="shared" ca="1" si="361"/>
        <v>640.13159443066456</v>
      </c>
      <c r="AC748">
        <f t="shared" ca="1" si="362"/>
        <v>1.406155111564786E-4</v>
      </c>
      <c r="AD748">
        <f t="shared" ca="1" si="363"/>
        <v>0.14111286664542594</v>
      </c>
      <c r="AE748">
        <f t="shared" ca="1" si="364"/>
        <v>164.10542606759648</v>
      </c>
      <c r="AF748">
        <f t="shared" ca="1" si="365"/>
        <v>-5.3080659654369811E-6</v>
      </c>
      <c r="AG748">
        <f t="shared" ca="1" si="366"/>
        <v>1</v>
      </c>
      <c r="AH748">
        <f ca="1"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+99)&gt;=IFERROR(AE748,-1E+99)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>7.7910237218467442</v>
      </c>
      <c r="AI748">
        <f t="shared" ca="1" si="367"/>
        <v>640.05402372184676</v>
      </c>
      <c r="AJ748">
        <f t="shared" ca="1" si="368"/>
        <v>640.13159443066456</v>
      </c>
      <c r="AM748">
        <v>0</v>
      </c>
      <c r="AN748">
        <v>0</v>
      </c>
      <c r="AO748">
        <f t="shared" si="369"/>
        <v>0</v>
      </c>
      <c r="AP748">
        <f t="shared" si="378"/>
        <v>0</v>
      </c>
      <c r="AQ748">
        <f t="shared" ca="1" si="370"/>
        <v>0.14111286664542594</v>
      </c>
      <c r="AR748" t="str">
        <f t="shared" ca="1" si="371"/>
        <v>Subcritical</v>
      </c>
      <c r="AS748">
        <f t="shared" ca="1" si="372"/>
        <v>1.406155111564786E-4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190</v>
      </c>
      <c r="I749">
        <v>2.7E-2</v>
      </c>
      <c r="J749">
        <f t="shared" si="373"/>
        <v>0.99900000000002365</v>
      </c>
      <c r="K749">
        <f t="shared" ca="1" si="374"/>
        <v>49.98</v>
      </c>
      <c r="L749">
        <f t="shared" ca="1" si="375"/>
        <v>1.301360869684927</v>
      </c>
      <c r="M749">
        <f t="shared" ca="1" si="348"/>
        <v>6.7670765223616209</v>
      </c>
      <c r="N749">
        <f t="shared" ca="1" si="349"/>
        <v>0.86727128666107323</v>
      </c>
      <c r="O749">
        <f t="shared" ca="1" si="350"/>
        <v>7.3857595425206792</v>
      </c>
      <c r="P749">
        <f t="shared" ca="1" si="351"/>
        <v>633.56386086968496</v>
      </c>
      <c r="Q749">
        <f t="shared" ca="1" si="352"/>
        <v>636.3441587300282</v>
      </c>
      <c r="R749">
        <f t="shared" ca="1" si="353"/>
        <v>1.4839965425134221E-2</v>
      </c>
      <c r="S749">
        <f t="shared" ca="1" si="354"/>
        <v>2.067101435725621</v>
      </c>
      <c r="T749">
        <f t="shared" ca="1" si="355"/>
        <v>42.032181045985091</v>
      </c>
      <c r="U749">
        <f t="shared" ca="1" si="376"/>
        <v>-1.445023886344643E-2</v>
      </c>
      <c r="V749">
        <f t="shared" ca="1" si="377"/>
        <v>0</v>
      </c>
      <c r="W749">
        <f t="shared" ca="1" si="356"/>
        <v>7.7913793498583424</v>
      </c>
      <c r="X749">
        <f t="shared" ca="1" si="357"/>
        <v>40.515172619263382</v>
      </c>
      <c r="Y749">
        <f t="shared" ca="1" si="358"/>
        <v>1.9494607623874156</v>
      </c>
      <c r="Z749">
        <f t="shared" ca="1" si="359"/>
        <v>1.2336119228635956</v>
      </c>
      <c r="AA749">
        <f t="shared" ca="1" si="360"/>
        <v>640.05387934985833</v>
      </c>
      <c r="AB749">
        <f t="shared" ca="1" si="361"/>
        <v>640.13144297759698</v>
      </c>
      <c r="AC749">
        <f t="shared" ca="1" si="362"/>
        <v>1.4060053394583514E-4</v>
      </c>
      <c r="AD749">
        <f t="shared" ca="1" si="363"/>
        <v>0.14110320536853099</v>
      </c>
      <c r="AE749">
        <f t="shared" ca="1" si="364"/>
        <v>164.11954718444829</v>
      </c>
      <c r="AF749">
        <f t="shared" ca="1" si="365"/>
        <v>-6.3552538449584972E-6</v>
      </c>
      <c r="AG749">
        <f t="shared" ca="1" si="366"/>
        <v>1</v>
      </c>
      <c r="AH749">
        <f ca="1"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+99)&gt;=IFERROR(AE749,-1E+99)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>7.7913793498583424</v>
      </c>
      <c r="AI749">
        <f t="shared" ca="1" si="367"/>
        <v>640.05387934985833</v>
      </c>
      <c r="AJ749">
        <f t="shared" ca="1" si="368"/>
        <v>640.13144297759698</v>
      </c>
      <c r="AM749">
        <v>0</v>
      </c>
      <c r="AN749">
        <v>0</v>
      </c>
      <c r="AO749">
        <f t="shared" si="369"/>
        <v>0</v>
      </c>
      <c r="AP749">
        <f t="shared" si="378"/>
        <v>0</v>
      </c>
      <c r="AQ749">
        <f t="shared" ca="1" si="370"/>
        <v>0.14110320536853099</v>
      </c>
      <c r="AR749" t="str">
        <f t="shared" ca="1" si="371"/>
        <v>Subcritical</v>
      </c>
      <c r="AS749">
        <f t="shared" ca="1" si="372"/>
        <v>1.4060053394583514E-4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190</v>
      </c>
      <c r="I750">
        <v>2.7E-2</v>
      </c>
      <c r="J750">
        <f t="shared" si="373"/>
        <v>1</v>
      </c>
      <c r="K750">
        <f t="shared" ca="1" si="374"/>
        <v>49.98</v>
      </c>
      <c r="L750">
        <f t="shared" ca="1" si="375"/>
        <v>1.301360869684927</v>
      </c>
      <c r="M750">
        <f t="shared" ca="1" si="348"/>
        <v>6.7670765223616209</v>
      </c>
      <c r="N750">
        <f t="shared" ca="1" si="349"/>
        <v>0.86727128666107323</v>
      </c>
      <c r="O750">
        <f t="shared" ca="1" si="350"/>
        <v>7.3857595425206792</v>
      </c>
      <c r="P750">
        <f t="shared" ca="1" si="351"/>
        <v>633.56336086968486</v>
      </c>
      <c r="Q750">
        <f t="shared" ca="1" si="352"/>
        <v>636.3436587300281</v>
      </c>
      <c r="R750">
        <f t="shared" ca="1" si="353"/>
        <v>1.4839965425134221E-2</v>
      </c>
      <c r="S750">
        <f t="shared" ca="1" si="354"/>
        <v>2.067101435725621</v>
      </c>
      <c r="T750">
        <f t="shared" ca="1" si="355"/>
        <v>42.032181045985091</v>
      </c>
      <c r="U750">
        <f t="shared" ca="1" si="376"/>
        <v>-1.4465078828720834E-2</v>
      </c>
      <c r="V750">
        <f t="shared" ca="1" si="377"/>
        <v>0</v>
      </c>
      <c r="W750">
        <f t="shared" ca="1" si="356"/>
        <v>7.7917337794174735</v>
      </c>
      <c r="X750">
        <f t="shared" ca="1" si="357"/>
        <v>40.517015652970862</v>
      </c>
      <c r="Y750">
        <f t="shared" ca="1" si="358"/>
        <v>1.9494829502475051</v>
      </c>
      <c r="Z750">
        <f t="shared" ca="1" si="359"/>
        <v>1.2335558084553859</v>
      </c>
      <c r="AA750">
        <f t="shared" ca="1" si="360"/>
        <v>640.05373377941737</v>
      </c>
      <c r="AB750">
        <f t="shared" ca="1" si="361"/>
        <v>640.13129035090435</v>
      </c>
      <c r="AC750">
        <f t="shared" ca="1" si="362"/>
        <v>1.40585609547932E-4</v>
      </c>
      <c r="AD750">
        <f t="shared" ca="1" si="363"/>
        <v>0.1410935777465748</v>
      </c>
      <c r="AE750">
        <f t="shared" ca="1" si="364"/>
        <v>164.13362139407505</v>
      </c>
      <c r="AF750">
        <f t="shared" ca="1" si="365"/>
        <v>-7.216177891677944E-6</v>
      </c>
      <c r="AG750">
        <f t="shared" ca="1" si="366"/>
        <v>1</v>
      </c>
      <c r="AH750">
        <f ca="1"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+99)&gt;=IFERROR(AE750,-1E+99)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>7.7917337794174735</v>
      </c>
      <c r="AI750">
        <f t="shared" ca="1" si="367"/>
        <v>640.05373377941737</v>
      </c>
      <c r="AJ750">
        <f t="shared" ca="1" si="368"/>
        <v>640.13129035090435</v>
      </c>
      <c r="AM750">
        <v>0</v>
      </c>
      <c r="AN750">
        <v>0</v>
      </c>
      <c r="AO750">
        <f t="shared" si="369"/>
        <v>0</v>
      </c>
      <c r="AP750">
        <f t="shared" si="378"/>
        <v>0</v>
      </c>
      <c r="AQ750">
        <f t="shared" ca="1" si="370"/>
        <v>0.1410935777465748</v>
      </c>
      <c r="AR750" t="str">
        <f t="shared" ca="1" si="371"/>
        <v>Subcritical</v>
      </c>
      <c r="AS750">
        <f t="shared" ca="1" si="372"/>
        <v>1.40585609547932E-4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190</v>
      </c>
      <c r="I751">
        <v>2.7E-2</v>
      </c>
      <c r="J751">
        <f t="shared" si="373"/>
        <v>1</v>
      </c>
      <c r="K751">
        <f t="shared" ca="1" si="374"/>
        <v>49.98</v>
      </c>
      <c r="L751">
        <f t="shared" ca="1" si="375"/>
        <v>1.301360869684927</v>
      </c>
      <c r="M751">
        <f t="shared" ca="1" si="348"/>
        <v>6.7670765223616209</v>
      </c>
      <c r="N751">
        <f t="shared" ca="1" si="349"/>
        <v>0.86727128666107323</v>
      </c>
      <c r="O751">
        <f t="shared" ca="1" si="350"/>
        <v>7.3857595425206792</v>
      </c>
      <c r="P751">
        <f t="shared" ca="1" si="351"/>
        <v>633.56286086968487</v>
      </c>
      <c r="Q751">
        <f t="shared" ca="1" si="352"/>
        <v>636.34315873002811</v>
      </c>
      <c r="R751">
        <f t="shared" ca="1" si="353"/>
        <v>1.4839965425134221E-2</v>
      </c>
      <c r="S751">
        <f t="shared" ca="1" si="354"/>
        <v>2.067101435725621</v>
      </c>
      <c r="T751">
        <f t="shared" ca="1" si="355"/>
        <v>42.032181045985091</v>
      </c>
      <c r="U751">
        <f t="shared" ca="1" si="376"/>
        <v>-1.4465078828834521E-2</v>
      </c>
      <c r="V751">
        <f t="shared" ca="1" si="377"/>
        <v>0</v>
      </c>
      <c r="W751">
        <f t="shared" ca="1" si="356"/>
        <v>7.7920873479376889</v>
      </c>
      <c r="X751">
        <f t="shared" ca="1" si="357"/>
        <v>40.518854209275986</v>
      </c>
      <c r="Y751">
        <f t="shared" ca="1" si="358"/>
        <v>1.9495050826972193</v>
      </c>
      <c r="Z751">
        <f t="shared" ca="1" si="359"/>
        <v>1.2334998354558129</v>
      </c>
      <c r="AA751">
        <f t="shared" ca="1" si="360"/>
        <v>640.05358734793765</v>
      </c>
      <c r="AB751">
        <f t="shared" ca="1" si="361"/>
        <v>640.13113688127453</v>
      </c>
      <c r="AC751">
        <f t="shared" ca="1" si="362"/>
        <v>1.4057072373403699E-4</v>
      </c>
      <c r="AD751">
        <f t="shared" ca="1" si="363"/>
        <v>0.14108397460443275</v>
      </c>
      <c r="AE751">
        <f t="shared" ca="1" si="364"/>
        <v>164.14766208906414</v>
      </c>
      <c r="AF751">
        <f t="shared" ca="1" si="365"/>
        <v>-7.4829160894296365E-6</v>
      </c>
      <c r="AG751">
        <f t="shared" ca="1" si="366"/>
        <v>1</v>
      </c>
      <c r="AH751">
        <f ca="1"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+99)&gt;=IFERROR(AE751,-1E+99)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>7.7920873479376889</v>
      </c>
      <c r="AI751">
        <f t="shared" ca="1" si="367"/>
        <v>640.05358734793765</v>
      </c>
      <c r="AJ751">
        <f t="shared" ca="1" si="368"/>
        <v>640.13113688127453</v>
      </c>
      <c r="AM751">
        <v>0</v>
      </c>
      <c r="AN751">
        <v>0</v>
      </c>
      <c r="AO751">
        <f t="shared" si="369"/>
        <v>0</v>
      </c>
      <c r="AP751">
        <f t="shared" si="378"/>
        <v>0</v>
      </c>
      <c r="AQ751">
        <f t="shared" ca="1" si="370"/>
        <v>0.14108397460443275</v>
      </c>
      <c r="AR751" t="str">
        <f t="shared" ca="1" si="371"/>
        <v>Subcritical</v>
      </c>
      <c r="AS751">
        <f t="shared" ca="1" si="372"/>
        <v>1.4057072373403699E-4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190</v>
      </c>
      <c r="I752">
        <v>7.8E-2</v>
      </c>
      <c r="J752">
        <f t="shared" si="373"/>
        <v>1</v>
      </c>
      <c r="K752">
        <f t="shared" ca="1" si="374"/>
        <v>49.98</v>
      </c>
      <c r="L752">
        <f t="shared" ca="1" si="375"/>
        <v>1.301360869684927</v>
      </c>
      <c r="M752">
        <f t="shared" ca="1" si="348"/>
        <v>6.7670765223616209</v>
      </c>
      <c r="N752">
        <f t="shared" ca="1" si="349"/>
        <v>0.86727128666107323</v>
      </c>
      <c r="O752">
        <f t="shared" ca="1" si="350"/>
        <v>7.3857595425206792</v>
      </c>
      <c r="P752">
        <f t="shared" ca="1" si="351"/>
        <v>633.56236086968488</v>
      </c>
      <c r="Q752">
        <f t="shared" ca="1" si="352"/>
        <v>636.34265873002812</v>
      </c>
      <c r="R752">
        <f t="shared" ca="1" si="353"/>
        <v>1.4839965425134221E-2</v>
      </c>
      <c r="S752">
        <f t="shared" ca="1" si="354"/>
        <v>2.067101435725621</v>
      </c>
      <c r="T752">
        <f t="shared" ca="1" si="355"/>
        <v>42.032181045985091</v>
      </c>
      <c r="U752">
        <f t="shared" ca="1" si="376"/>
        <v>-1.4701404146990171E-2</v>
      </c>
      <c r="V752">
        <f t="shared" ca="1" si="377"/>
        <v>0</v>
      </c>
      <c r="W752">
        <f t="shared" ca="1" si="356"/>
        <v>7.7924339766752384</v>
      </c>
      <c r="X752">
        <f t="shared" ca="1" si="357"/>
        <v>40.520656678711241</v>
      </c>
      <c r="Y752">
        <f t="shared" ca="1" si="358"/>
        <v>1.9495267792730622</v>
      </c>
      <c r="Z752">
        <f t="shared" ca="1" si="359"/>
        <v>1.2334449660155313</v>
      </c>
      <c r="AA752">
        <f t="shared" ca="1" si="360"/>
        <v>640.05343397667525</v>
      </c>
      <c r="AB752">
        <f t="shared" ca="1" si="361"/>
        <v>640.1309766109357</v>
      </c>
      <c r="AC752">
        <f t="shared" ca="1" si="362"/>
        <v>1.4055613235227604E-4</v>
      </c>
      <c r="AD752">
        <f t="shared" ca="1" si="363"/>
        <v>0.14107456100857077</v>
      </c>
      <c r="AE752">
        <f t="shared" ca="1" si="364"/>
        <v>164.16142785184806</v>
      </c>
      <c r="AF752">
        <f t="shared" ca="1" si="365"/>
        <v>-7.3861594955815235E-6</v>
      </c>
      <c r="AG752">
        <f t="shared" ca="1" si="366"/>
        <v>1</v>
      </c>
      <c r="AH752">
        <f ca="1"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+99)&gt;=IFERROR(AE752,-1E+99)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>7.7924339766752384</v>
      </c>
      <c r="AI752">
        <f t="shared" ca="1" si="367"/>
        <v>640.05343397667525</v>
      </c>
      <c r="AJ752">
        <f t="shared" ca="1" si="368"/>
        <v>640.1309766109357</v>
      </c>
      <c r="AM752">
        <v>0</v>
      </c>
      <c r="AN752">
        <v>0</v>
      </c>
      <c r="AO752">
        <f t="shared" si="369"/>
        <v>0</v>
      </c>
      <c r="AP752">
        <f t="shared" si="378"/>
        <v>0</v>
      </c>
      <c r="AQ752">
        <f t="shared" ca="1" si="370"/>
        <v>0.14107456100857077</v>
      </c>
      <c r="AR752" t="str">
        <f t="shared" ca="1" si="371"/>
        <v>Subcritical</v>
      </c>
      <c r="AS752">
        <f t="shared" ca="1" si="372"/>
        <v>1.4055613235227604E-4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190</v>
      </c>
      <c r="I753">
        <v>0.05</v>
      </c>
      <c r="J753">
        <f t="shared" si="373"/>
        <v>1</v>
      </c>
      <c r="K753">
        <f t="shared" ca="1" si="374"/>
        <v>49.98</v>
      </c>
      <c r="L753">
        <f t="shared" ca="1" si="375"/>
        <v>1.301360869684927</v>
      </c>
      <c r="M753">
        <f t="shared" ca="1" si="348"/>
        <v>6.7670765223616209</v>
      </c>
      <c r="N753">
        <f t="shared" ca="1" si="349"/>
        <v>0.86727128666107323</v>
      </c>
      <c r="O753">
        <f t="shared" ca="1" si="350"/>
        <v>7.3857595425206792</v>
      </c>
      <c r="P753">
        <f t="shared" ca="1" si="351"/>
        <v>633.56186086968489</v>
      </c>
      <c r="Q753">
        <f t="shared" ca="1" si="352"/>
        <v>636.34215873002813</v>
      </c>
      <c r="R753">
        <f t="shared" ca="1" si="353"/>
        <v>1.4839965425134221E-2</v>
      </c>
      <c r="S753">
        <f t="shared" ca="1" si="354"/>
        <v>2.067101435725621</v>
      </c>
      <c r="T753">
        <f t="shared" ca="1" si="355"/>
        <v>42.032181045985091</v>
      </c>
      <c r="U753">
        <f t="shared" ca="1" si="376"/>
        <v>-1.4571656913517472E-2</v>
      </c>
      <c r="V753">
        <f t="shared" ca="1" si="377"/>
        <v>0</v>
      </c>
      <c r="W753">
        <f t="shared" ca="1" si="356"/>
        <v>7.7927843886048214</v>
      </c>
      <c r="X753">
        <f t="shared" ca="1" si="357"/>
        <v>40.522478820745071</v>
      </c>
      <c r="Y753">
        <f t="shared" ca="1" si="358"/>
        <v>1.9495487111796517</v>
      </c>
      <c r="Z753">
        <f t="shared" ca="1" si="359"/>
        <v>1.2333895026780357</v>
      </c>
      <c r="AA753">
        <f t="shared" ca="1" si="360"/>
        <v>640.05328438860477</v>
      </c>
      <c r="AB753">
        <f t="shared" ca="1" si="361"/>
        <v>640.13082004942623</v>
      </c>
      <c r="AC753">
        <f t="shared" ca="1" si="362"/>
        <v>1.4054138398634911E-4</v>
      </c>
      <c r="AD753">
        <f t="shared" ca="1" si="363"/>
        <v>0.14106504573438541</v>
      </c>
      <c r="AE753">
        <f t="shared" ca="1" si="364"/>
        <v>164.17534451791326</v>
      </c>
      <c r="AF753">
        <f t="shared" ca="1" si="365"/>
        <v>-7.3685002917045495E-6</v>
      </c>
      <c r="AG753">
        <f t="shared" ca="1" si="366"/>
        <v>1</v>
      </c>
      <c r="AH753">
        <f ca="1"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+99)&gt;=IFERROR(AE753,-1E+99)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>7.7927843886048214</v>
      </c>
      <c r="AI753">
        <f t="shared" ca="1" si="367"/>
        <v>640.05328438860477</v>
      </c>
      <c r="AJ753">
        <f t="shared" ca="1" si="368"/>
        <v>640.13082004942623</v>
      </c>
      <c r="AM753">
        <v>0</v>
      </c>
      <c r="AN753">
        <v>0</v>
      </c>
      <c r="AO753">
        <f t="shared" si="369"/>
        <v>0</v>
      </c>
      <c r="AP753">
        <f t="shared" si="378"/>
        <v>0</v>
      </c>
      <c r="AQ753">
        <f t="shared" ca="1" si="370"/>
        <v>0.14106504573438541</v>
      </c>
      <c r="AR753" t="str">
        <f t="shared" ca="1" si="371"/>
        <v>Subcritical</v>
      </c>
      <c r="AS753">
        <f t="shared" ca="1" si="372"/>
        <v>1.4054138398634911E-4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190</v>
      </c>
      <c r="I754">
        <v>2.7E-2</v>
      </c>
      <c r="J754">
        <f t="shared" si="373"/>
        <v>1</v>
      </c>
      <c r="K754">
        <f t="shared" ca="1" si="374"/>
        <v>49.98</v>
      </c>
      <c r="L754">
        <f t="shared" ca="1" si="375"/>
        <v>1.301360869684927</v>
      </c>
      <c r="M754">
        <f t="shared" ca="1" si="348"/>
        <v>6.7670765223616209</v>
      </c>
      <c r="N754">
        <f t="shared" ca="1" si="349"/>
        <v>0.86727128666107323</v>
      </c>
      <c r="O754">
        <f t="shared" ca="1" si="350"/>
        <v>7.3857595425206792</v>
      </c>
      <c r="P754">
        <f t="shared" ca="1" si="351"/>
        <v>633.5613608696849</v>
      </c>
      <c r="Q754">
        <f t="shared" ca="1" si="352"/>
        <v>636.34165873002814</v>
      </c>
      <c r="R754">
        <f t="shared" ca="1" si="353"/>
        <v>1.4839965425134221E-2</v>
      </c>
      <c r="S754">
        <f t="shared" ca="1" si="354"/>
        <v>2.067101435725621</v>
      </c>
      <c r="T754">
        <f t="shared" ca="1" si="355"/>
        <v>42.032181045985091</v>
      </c>
      <c r="U754">
        <f t="shared" ca="1" si="376"/>
        <v>-1.4465078828834521E-2</v>
      </c>
      <c r="V754">
        <f t="shared" ca="1" si="377"/>
        <v>0</v>
      </c>
      <c r="W754">
        <f t="shared" ca="1" si="356"/>
        <v>7.7931378493920835</v>
      </c>
      <c r="X754">
        <f t="shared" ca="1" si="357"/>
        <v>40.524316816838834</v>
      </c>
      <c r="Y754">
        <f t="shared" ca="1" si="358"/>
        <v>1.9495708324127148</v>
      </c>
      <c r="Z754">
        <f t="shared" ca="1" si="359"/>
        <v>1.2333335618191619</v>
      </c>
      <c r="AA754">
        <f t="shared" ca="1" si="360"/>
        <v>640.0531378493921</v>
      </c>
      <c r="AB754">
        <f t="shared" ca="1" si="361"/>
        <v>640.13066647705318</v>
      </c>
      <c r="AC754">
        <f t="shared" ca="1" si="362"/>
        <v>1.4052650960962506E-4</v>
      </c>
      <c r="AD754">
        <f t="shared" ca="1" si="363"/>
        <v>0.14105544875348106</v>
      </c>
      <c r="AE754">
        <f t="shared" ca="1" si="364"/>
        <v>164.1893829424526</v>
      </c>
      <c r="AF754">
        <f t="shared" ca="1" si="365"/>
        <v>-7.177685915848997E-6</v>
      </c>
      <c r="AG754">
        <f t="shared" ca="1" si="366"/>
        <v>1</v>
      </c>
      <c r="AH754">
        <f ca="1"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+99)&gt;=IFERROR(AE754,-1E+99)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>7.7931378493920835</v>
      </c>
      <c r="AI754">
        <f t="shared" ca="1" si="367"/>
        <v>640.0531378493921</v>
      </c>
      <c r="AJ754">
        <f t="shared" ca="1" si="368"/>
        <v>640.13066647705318</v>
      </c>
      <c r="AM754">
        <v>0</v>
      </c>
      <c r="AN754">
        <v>0</v>
      </c>
      <c r="AO754">
        <f t="shared" si="369"/>
        <v>0</v>
      </c>
      <c r="AP754">
        <f t="shared" si="378"/>
        <v>0</v>
      </c>
      <c r="AQ754">
        <f t="shared" ca="1" si="370"/>
        <v>0.14105544875348106</v>
      </c>
      <c r="AR754" t="str">
        <f t="shared" ca="1" si="371"/>
        <v>Subcritical</v>
      </c>
      <c r="AS754">
        <f t="shared" ca="1" si="372"/>
        <v>1.4052650960962506E-4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190</v>
      </c>
      <c r="I755">
        <v>2.7E-2</v>
      </c>
      <c r="J755">
        <f t="shared" si="373"/>
        <v>1</v>
      </c>
      <c r="K755">
        <f t="shared" ca="1" si="374"/>
        <v>49.98</v>
      </c>
      <c r="L755">
        <f t="shared" ca="1" si="375"/>
        <v>1.301360869684927</v>
      </c>
      <c r="M755">
        <f t="shared" ca="1" si="348"/>
        <v>6.7670765223616209</v>
      </c>
      <c r="N755">
        <f t="shared" ca="1" si="349"/>
        <v>0.86727128666107323</v>
      </c>
      <c r="O755">
        <f t="shared" ca="1" si="350"/>
        <v>7.3857595425206792</v>
      </c>
      <c r="P755">
        <f t="shared" ca="1" si="351"/>
        <v>633.56086086968492</v>
      </c>
      <c r="Q755">
        <f t="shared" ca="1" si="352"/>
        <v>636.34115873002816</v>
      </c>
      <c r="R755">
        <f t="shared" ca="1" si="353"/>
        <v>1.4839965425134221E-2</v>
      </c>
      <c r="S755">
        <f t="shared" ca="1" si="354"/>
        <v>2.067101435725621</v>
      </c>
      <c r="T755">
        <f t="shared" ca="1" si="355"/>
        <v>42.032181045985091</v>
      </c>
      <c r="U755">
        <f t="shared" ca="1" si="376"/>
        <v>-1.4465078828834521E-2</v>
      </c>
      <c r="V755">
        <f t="shared" ca="1" si="377"/>
        <v>0</v>
      </c>
      <c r="W755">
        <f t="shared" ca="1" si="356"/>
        <v>7.793491528614946</v>
      </c>
      <c r="X755">
        <f t="shared" ca="1" si="357"/>
        <v>40.526155948797722</v>
      </c>
      <c r="Y755">
        <f t="shared" ca="1" si="358"/>
        <v>1.9495929658105136</v>
      </c>
      <c r="Z755">
        <f t="shared" ca="1" si="359"/>
        <v>1.2332775914682512</v>
      </c>
      <c r="AA755">
        <f t="shared" ca="1" si="360"/>
        <v>640.05299152861494</v>
      </c>
      <c r="AB755">
        <f t="shared" ca="1" si="361"/>
        <v>640.13051311972697</v>
      </c>
      <c r="AC755">
        <f t="shared" ca="1" si="362"/>
        <v>1.4051162836387288E-4</v>
      </c>
      <c r="AD755">
        <f t="shared" ca="1" si="363"/>
        <v>0.14104584693086261</v>
      </c>
      <c r="AE755">
        <f t="shared" ca="1" si="364"/>
        <v>164.2034307187505</v>
      </c>
      <c r="AF755">
        <f t="shared" ca="1" si="365"/>
        <v>-6.1513978835137095E-6</v>
      </c>
      <c r="AG755">
        <f t="shared" ca="1" si="366"/>
        <v>1</v>
      </c>
      <c r="AH755">
        <f ca="1"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+99)&gt;=IFERROR(AE755,-1E+99)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>7.793491528614946</v>
      </c>
      <c r="AI755">
        <f t="shared" ca="1" si="367"/>
        <v>640.05299152861494</v>
      </c>
      <c r="AJ755">
        <f t="shared" ca="1" si="368"/>
        <v>640.13051311972697</v>
      </c>
      <c r="AM755">
        <v>0</v>
      </c>
      <c r="AN755">
        <v>0</v>
      </c>
      <c r="AO755">
        <f t="shared" si="369"/>
        <v>0</v>
      </c>
      <c r="AP755">
        <f t="shared" si="378"/>
        <v>0</v>
      </c>
      <c r="AQ755">
        <f t="shared" ca="1" si="370"/>
        <v>0.14104584693086261</v>
      </c>
      <c r="AR755" t="str">
        <f t="shared" ca="1" si="371"/>
        <v>Subcritical</v>
      </c>
      <c r="AS755">
        <f t="shared" ca="1" si="372"/>
        <v>1.4051162836387288E-4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190</v>
      </c>
      <c r="I756">
        <v>2.3E-2</v>
      </c>
      <c r="J756">
        <f t="shared" si="373"/>
        <v>1</v>
      </c>
      <c r="K756">
        <f t="shared" ca="1" si="374"/>
        <v>49.98</v>
      </c>
      <c r="L756">
        <f t="shared" ca="1" si="375"/>
        <v>1.301360869684927</v>
      </c>
      <c r="M756">
        <f t="shared" ca="1" si="348"/>
        <v>6.7670765223616209</v>
      </c>
      <c r="N756">
        <f t="shared" ca="1" si="349"/>
        <v>0.86727128666107323</v>
      </c>
      <c r="O756">
        <f t="shared" ca="1" si="350"/>
        <v>7.3857595425206792</v>
      </c>
      <c r="P756">
        <f t="shared" ca="1" si="351"/>
        <v>633.56036086968493</v>
      </c>
      <c r="Q756">
        <f t="shared" ca="1" si="352"/>
        <v>636.34065873002817</v>
      </c>
      <c r="R756">
        <f t="shared" ca="1" si="353"/>
        <v>1.4839965425134221E-2</v>
      </c>
      <c r="S756">
        <f t="shared" ca="1" si="354"/>
        <v>2.067101435725621</v>
      </c>
      <c r="T756">
        <f t="shared" ca="1" si="355"/>
        <v>42.032181045985091</v>
      </c>
      <c r="U756">
        <f t="shared" ca="1" si="376"/>
        <v>-1.4446543509848198E-2</v>
      </c>
      <c r="V756">
        <f t="shared" ca="1" si="377"/>
        <v>0</v>
      </c>
      <c r="W756">
        <f t="shared" ca="1" si="356"/>
        <v>7.7938468042941187</v>
      </c>
      <c r="X756">
        <f t="shared" ca="1" si="357"/>
        <v>40.528003382329416</v>
      </c>
      <c r="Y756">
        <f t="shared" ca="1" si="358"/>
        <v>1.9496151975987204</v>
      </c>
      <c r="Z756">
        <f t="shared" ca="1" si="359"/>
        <v>1.233221373589594</v>
      </c>
      <c r="AA756">
        <f t="shared" ca="1" si="360"/>
        <v>640.05284680429418</v>
      </c>
      <c r="AB756">
        <f t="shared" ca="1" si="361"/>
        <v>640.13036132805962</v>
      </c>
      <c r="AC756">
        <f t="shared" ca="1" si="362"/>
        <v>1.4049668228555129E-4</v>
      </c>
      <c r="AD756">
        <f t="shared" ca="1" si="363"/>
        <v>0.1410362028637043</v>
      </c>
      <c r="AE756">
        <f t="shared" ca="1" si="364"/>
        <v>164.21754258558664</v>
      </c>
      <c r="AF756">
        <f t="shared" ca="1" si="365"/>
        <v>-4.4758244257536717E-6</v>
      </c>
      <c r="AG756">
        <f t="shared" ca="1" si="366"/>
        <v>1</v>
      </c>
      <c r="AH756">
        <f ca="1"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+99)&gt;=IFERROR(AE756,-1E+99)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>7.7938468042941187</v>
      </c>
      <c r="AI756">
        <f t="shared" ca="1" si="367"/>
        <v>640.05284680429418</v>
      </c>
      <c r="AJ756">
        <f t="shared" ca="1" si="368"/>
        <v>640.13036132805962</v>
      </c>
      <c r="AM756">
        <v>0</v>
      </c>
      <c r="AN756">
        <v>0</v>
      </c>
      <c r="AO756">
        <f t="shared" si="369"/>
        <v>0</v>
      </c>
      <c r="AP756">
        <f t="shared" si="378"/>
        <v>0</v>
      </c>
      <c r="AQ756">
        <f t="shared" ca="1" si="370"/>
        <v>0.1410362028637043</v>
      </c>
      <c r="AR756" t="str">
        <f t="shared" ca="1" si="371"/>
        <v>Subcritical</v>
      </c>
      <c r="AS756">
        <f t="shared" ca="1" si="372"/>
        <v>1.4049668228555129E-4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190</v>
      </c>
      <c r="I757">
        <v>2.3E-2</v>
      </c>
      <c r="J757">
        <f t="shared" si="373"/>
        <v>1.0009999999999764</v>
      </c>
      <c r="K757">
        <f t="shared" ca="1" si="374"/>
        <v>49.98</v>
      </c>
      <c r="L757">
        <f t="shared" ca="1" si="375"/>
        <v>1.301360869684927</v>
      </c>
      <c r="M757">
        <f t="shared" ca="1" si="348"/>
        <v>6.7670765223616209</v>
      </c>
      <c r="N757">
        <f t="shared" ca="1" si="349"/>
        <v>0.86727128666107323</v>
      </c>
      <c r="O757">
        <f t="shared" ca="1" si="350"/>
        <v>7.3857595425206792</v>
      </c>
      <c r="P757">
        <f t="shared" ca="1" si="351"/>
        <v>633.55986086968494</v>
      </c>
      <c r="Q757">
        <f t="shared" ca="1" si="352"/>
        <v>636.34015873002818</v>
      </c>
      <c r="R757">
        <f t="shared" ca="1" si="353"/>
        <v>1.4839965425134221E-2</v>
      </c>
      <c r="S757">
        <f t="shared" ca="1" si="354"/>
        <v>2.067101435725621</v>
      </c>
      <c r="T757">
        <f t="shared" ca="1" si="355"/>
        <v>42.032181045985091</v>
      </c>
      <c r="U757">
        <f t="shared" ca="1" si="376"/>
        <v>-1.4461383475236289E-2</v>
      </c>
      <c r="V757">
        <f t="shared" ca="1" si="377"/>
        <v>0</v>
      </c>
      <c r="W757">
        <f t="shared" ca="1" si="356"/>
        <v>7.7942036633298573</v>
      </c>
      <c r="X757">
        <f t="shared" ca="1" si="357"/>
        <v>40.529859049315256</v>
      </c>
      <c r="Y757">
        <f t="shared" ca="1" si="358"/>
        <v>1.9496375269373558</v>
      </c>
      <c r="Z757">
        <f t="shared" ca="1" si="359"/>
        <v>1.2331649103241675</v>
      </c>
      <c r="AA757">
        <f t="shared" ca="1" si="360"/>
        <v>640.05270366332991</v>
      </c>
      <c r="AB757">
        <f t="shared" ca="1" si="361"/>
        <v>640.13021108922464</v>
      </c>
      <c r="AC757">
        <f t="shared" ca="1" si="362"/>
        <v>1.404816719567409E-4</v>
      </c>
      <c r="AD757">
        <f t="shared" ca="1" si="363"/>
        <v>0.14102651692218254</v>
      </c>
      <c r="AE757">
        <f t="shared" ca="1" si="364"/>
        <v>164.23171803178604</v>
      </c>
      <c r="AF757">
        <f t="shared" ca="1" si="365"/>
        <v>-3.3063381579268025E-6</v>
      </c>
      <c r="AG757">
        <f t="shared" ca="1" si="366"/>
        <v>1</v>
      </c>
      <c r="AH757">
        <f ca="1"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+99)&gt;=IFERROR(AE757,-1E+99)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>7.7942036633298573</v>
      </c>
      <c r="AI757">
        <f t="shared" ca="1" si="367"/>
        <v>640.05270366332991</v>
      </c>
      <c r="AJ757">
        <f t="shared" ca="1" si="368"/>
        <v>640.13021108922464</v>
      </c>
      <c r="AM757">
        <v>0</v>
      </c>
      <c r="AN757">
        <v>0</v>
      </c>
      <c r="AO757">
        <f t="shared" si="369"/>
        <v>0</v>
      </c>
      <c r="AP757">
        <f t="shared" si="378"/>
        <v>0</v>
      </c>
      <c r="AQ757">
        <f t="shared" ca="1" si="370"/>
        <v>0.14102651692218254</v>
      </c>
      <c r="AR757" t="str">
        <f t="shared" ca="1" si="371"/>
        <v>Subcritical</v>
      </c>
      <c r="AS757">
        <f t="shared" ca="1" si="372"/>
        <v>1.404816719567409E-4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190</v>
      </c>
      <c r="I758">
        <v>0</v>
      </c>
      <c r="J758">
        <f t="shared" si="373"/>
        <v>0.99900000000002365</v>
      </c>
      <c r="K758">
        <f t="shared" ca="1" si="374"/>
        <v>49.98</v>
      </c>
      <c r="L758">
        <f t="shared" ca="1" si="375"/>
        <v>1.301360869684927</v>
      </c>
      <c r="M758">
        <f t="shared" ca="1" si="348"/>
        <v>6.7670765223616209</v>
      </c>
      <c r="N758">
        <f t="shared" ca="1" si="349"/>
        <v>0.86727128666107323</v>
      </c>
      <c r="O758">
        <f t="shared" ca="1" si="350"/>
        <v>7.3857595425206792</v>
      </c>
      <c r="P758">
        <f t="shared" ca="1" si="351"/>
        <v>633.55936086968495</v>
      </c>
      <c r="Q758">
        <f t="shared" ca="1" si="352"/>
        <v>636.33965873002819</v>
      </c>
      <c r="R758">
        <f t="shared" ca="1" si="353"/>
        <v>1.4839965425134221E-2</v>
      </c>
      <c r="S758">
        <f t="shared" ca="1" si="354"/>
        <v>2.067101435725621</v>
      </c>
      <c r="T758">
        <f t="shared" ca="1" si="355"/>
        <v>42.032181045985091</v>
      </c>
      <c r="U758">
        <f t="shared" ca="1" si="376"/>
        <v>-1.4325125459777155E-2</v>
      </c>
      <c r="V758">
        <f t="shared" ca="1" si="377"/>
        <v>0</v>
      </c>
      <c r="W758">
        <f t="shared" ca="1" si="356"/>
        <v>7.7945650201986414</v>
      </c>
      <c r="X758">
        <f t="shared" ca="1" si="357"/>
        <v>40.531738105032936</v>
      </c>
      <c r="Y758">
        <f t="shared" ca="1" si="358"/>
        <v>1.9496601361515353</v>
      </c>
      <c r="Z758">
        <f t="shared" ca="1" si="359"/>
        <v>1.2331077406669082</v>
      </c>
      <c r="AA758">
        <f t="shared" ca="1" si="360"/>
        <v>640.0525650201987</v>
      </c>
      <c r="AB758">
        <f t="shared" ca="1" si="361"/>
        <v>640.13006525975493</v>
      </c>
      <c r="AC758">
        <f t="shared" ca="1" si="362"/>
        <v>1.4046647484783337E-4</v>
      </c>
      <c r="AD758">
        <f t="shared" ca="1" si="363"/>
        <v>0.14101671002921368</v>
      </c>
      <c r="AE758">
        <f t="shared" ca="1" si="364"/>
        <v>164.24607284620947</v>
      </c>
      <c r="AF758">
        <f t="shared" ca="1" si="365"/>
        <v>-3.4189757798230858E-6</v>
      </c>
      <c r="AG758">
        <f t="shared" ca="1" si="366"/>
        <v>1</v>
      </c>
      <c r="AH758">
        <f ca="1"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+99)&gt;=IFERROR(AE758,-1E+99)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>7.7945650201986414</v>
      </c>
      <c r="AI758">
        <f t="shared" ca="1" si="367"/>
        <v>640.0525650201987</v>
      </c>
      <c r="AJ758">
        <f t="shared" ca="1" si="368"/>
        <v>640.13006525975493</v>
      </c>
      <c r="AM758">
        <v>0</v>
      </c>
      <c r="AN758">
        <v>0</v>
      </c>
      <c r="AO758">
        <f t="shared" si="369"/>
        <v>0</v>
      </c>
      <c r="AP758">
        <f t="shared" si="378"/>
        <v>0</v>
      </c>
      <c r="AQ758">
        <f t="shared" ca="1" si="370"/>
        <v>0.14101671002921368</v>
      </c>
      <c r="AR758" t="str">
        <f t="shared" ca="1" si="371"/>
        <v>Subcritical</v>
      </c>
      <c r="AS758">
        <f t="shared" ca="1" si="372"/>
        <v>1.4046647484783337E-4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190</v>
      </c>
      <c r="I759">
        <v>2.7E-2</v>
      </c>
      <c r="J759">
        <f t="shared" si="373"/>
        <v>1</v>
      </c>
      <c r="K759">
        <f t="shared" ca="1" si="374"/>
        <v>49.98</v>
      </c>
      <c r="L759">
        <f t="shared" ca="1" si="375"/>
        <v>1.301360869684927</v>
      </c>
      <c r="M759">
        <f t="shared" ca="1" si="348"/>
        <v>6.7670765223616209</v>
      </c>
      <c r="N759">
        <f t="shared" ca="1" si="349"/>
        <v>0.86727128666107323</v>
      </c>
      <c r="O759">
        <f t="shared" ca="1" si="350"/>
        <v>7.3857595425206792</v>
      </c>
      <c r="P759">
        <f t="shared" ca="1" si="351"/>
        <v>633.55886086968496</v>
      </c>
      <c r="Q759">
        <f t="shared" ca="1" si="352"/>
        <v>636.3391587300282</v>
      </c>
      <c r="R759">
        <f t="shared" ca="1" si="353"/>
        <v>1.4839965425134221E-2</v>
      </c>
      <c r="S759">
        <f t="shared" ca="1" si="354"/>
        <v>2.067101435725621</v>
      </c>
      <c r="T759">
        <f t="shared" ca="1" si="355"/>
        <v>42.032181045985091</v>
      </c>
      <c r="U759">
        <f t="shared" ca="1" si="376"/>
        <v>-1.4465078828834521E-2</v>
      </c>
      <c r="V759">
        <f t="shared" ca="1" si="377"/>
        <v>0</v>
      </c>
      <c r="W759">
        <f t="shared" ca="1" si="356"/>
        <v>7.7949225897346865</v>
      </c>
      <c r="X759">
        <f t="shared" ca="1" si="357"/>
        <v>40.533597466620371</v>
      </c>
      <c r="Y759">
        <f t="shared" ca="1" si="358"/>
        <v>1.9496825068542873</v>
      </c>
      <c r="Z759">
        <f t="shared" ca="1" si="359"/>
        <v>1.2330511754146369</v>
      </c>
      <c r="AA759">
        <f t="shared" ca="1" si="360"/>
        <v>640.05242258973476</v>
      </c>
      <c r="AB759">
        <f t="shared" ca="1" si="361"/>
        <v>640.12991571925522</v>
      </c>
      <c r="AC759">
        <f t="shared" ca="1" si="362"/>
        <v>1.4045143940371026E-4</v>
      </c>
      <c r="AD759">
        <f t="shared" ca="1" si="363"/>
        <v>0.1410070070397216</v>
      </c>
      <c r="AE759">
        <f t="shared" ca="1" si="364"/>
        <v>164.26027790470786</v>
      </c>
      <c r="AF759">
        <f t="shared" ca="1" si="365"/>
        <v>-4.2699812183855101E-6</v>
      </c>
      <c r="AG759">
        <f t="shared" ca="1" si="366"/>
        <v>1</v>
      </c>
      <c r="AH759">
        <f ca="1"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+99)&gt;=IFERROR(AE759,-1E+99)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>7.7949225897346865</v>
      </c>
      <c r="AI759">
        <f t="shared" ca="1" si="367"/>
        <v>640.05242258973476</v>
      </c>
      <c r="AJ759">
        <f t="shared" ca="1" si="368"/>
        <v>640.12991571925522</v>
      </c>
      <c r="AM759">
        <v>0</v>
      </c>
      <c r="AN759">
        <v>0</v>
      </c>
      <c r="AO759">
        <f t="shared" si="369"/>
        <v>0</v>
      </c>
      <c r="AP759">
        <f t="shared" si="378"/>
        <v>0</v>
      </c>
      <c r="AQ759">
        <f t="shared" ca="1" si="370"/>
        <v>0.1410070070397216</v>
      </c>
      <c r="AR759" t="str">
        <f t="shared" ca="1" si="371"/>
        <v>Subcritical</v>
      </c>
      <c r="AS759">
        <f t="shared" ca="1" si="372"/>
        <v>1.4045143940371026E-4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190</v>
      </c>
      <c r="I760">
        <v>7.8E-2</v>
      </c>
      <c r="J760">
        <f t="shared" si="373"/>
        <v>1</v>
      </c>
      <c r="K760">
        <f t="shared" ca="1" si="374"/>
        <v>49.98</v>
      </c>
      <c r="L760">
        <f t="shared" ca="1" si="375"/>
        <v>1.301360869684927</v>
      </c>
      <c r="M760">
        <f t="shared" ca="1" si="348"/>
        <v>6.7670765223616209</v>
      </c>
      <c r="N760">
        <f t="shared" ca="1" si="349"/>
        <v>0.86727128666107323</v>
      </c>
      <c r="O760">
        <f t="shared" ca="1" si="350"/>
        <v>7.3857595425206792</v>
      </c>
      <c r="P760">
        <f t="shared" ca="1" si="351"/>
        <v>633.55836086968486</v>
      </c>
      <c r="Q760">
        <f t="shared" ca="1" si="352"/>
        <v>636.3386587300281</v>
      </c>
      <c r="R760">
        <f t="shared" ca="1" si="353"/>
        <v>1.4839965425134221E-2</v>
      </c>
      <c r="S760">
        <f t="shared" ca="1" si="354"/>
        <v>2.067101435725621</v>
      </c>
      <c r="T760">
        <f t="shared" ca="1" si="355"/>
        <v>42.032181045985091</v>
      </c>
      <c r="U760">
        <f t="shared" ca="1" si="376"/>
        <v>-1.4701404146876484E-2</v>
      </c>
      <c r="V760">
        <f t="shared" ca="1" si="377"/>
        <v>0</v>
      </c>
      <c r="W760">
        <f t="shared" ca="1" si="356"/>
        <v>7.7952726249582787</v>
      </c>
      <c r="X760">
        <f t="shared" ca="1" si="357"/>
        <v>40.535417649783049</v>
      </c>
      <c r="Y760">
        <f t="shared" ca="1" si="358"/>
        <v>1.9497044046954823</v>
      </c>
      <c r="Z760">
        <f t="shared" ca="1" si="359"/>
        <v>1.2329958070696601</v>
      </c>
      <c r="AA760">
        <f t="shared" ca="1" si="360"/>
        <v>640.05227262495828</v>
      </c>
      <c r="AB760">
        <f t="shared" ca="1" si="361"/>
        <v>640.12975879520559</v>
      </c>
      <c r="AC760">
        <f t="shared" ca="1" si="362"/>
        <v>1.40436723068347E-4</v>
      </c>
      <c r="AD760">
        <f t="shared" ca="1" si="363"/>
        <v>0.14099750957872301</v>
      </c>
      <c r="AE760">
        <f t="shared" ca="1" si="364"/>
        <v>164.27418431941248</v>
      </c>
      <c r="AF760">
        <f t="shared" ca="1" si="365"/>
        <v>-4.8809788495418616E-6</v>
      </c>
      <c r="AG760">
        <f t="shared" ca="1" si="366"/>
        <v>1</v>
      </c>
      <c r="AH760">
        <f ca="1"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+99)&gt;=IFERROR(AE760,-1E+99)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>7.7952726249582787</v>
      </c>
      <c r="AI760">
        <f t="shared" ca="1" si="367"/>
        <v>640.05227262495828</v>
      </c>
      <c r="AJ760">
        <f t="shared" ca="1" si="368"/>
        <v>640.12975879520559</v>
      </c>
      <c r="AM760">
        <v>0</v>
      </c>
      <c r="AN760">
        <v>0</v>
      </c>
      <c r="AO760">
        <f t="shared" si="369"/>
        <v>0</v>
      </c>
      <c r="AP760">
        <f t="shared" si="378"/>
        <v>0</v>
      </c>
      <c r="AQ760">
        <f t="shared" ca="1" si="370"/>
        <v>0.14099750957872301</v>
      </c>
      <c r="AR760" t="str">
        <f t="shared" ca="1" si="371"/>
        <v>Subcritical</v>
      </c>
      <c r="AS760">
        <f t="shared" ca="1" si="372"/>
        <v>1.40436723068347E-4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190</v>
      </c>
      <c r="I761">
        <v>7.8E-2</v>
      </c>
      <c r="J761">
        <f t="shared" si="373"/>
        <v>1</v>
      </c>
      <c r="K761">
        <f t="shared" ca="1" si="374"/>
        <v>49.98</v>
      </c>
      <c r="L761">
        <f t="shared" ca="1" si="375"/>
        <v>1.301360869684927</v>
      </c>
      <c r="M761">
        <f t="shared" ca="1" si="348"/>
        <v>6.7670765223616209</v>
      </c>
      <c r="N761">
        <f t="shared" ca="1" si="349"/>
        <v>0.86727128666107323</v>
      </c>
      <c r="O761">
        <f t="shared" ca="1" si="350"/>
        <v>7.3857595425206792</v>
      </c>
      <c r="P761">
        <f t="shared" ca="1" si="351"/>
        <v>633.55786086968487</v>
      </c>
      <c r="Q761">
        <f t="shared" ca="1" si="352"/>
        <v>636.33815873002811</v>
      </c>
      <c r="R761">
        <f t="shared" ca="1" si="353"/>
        <v>1.4839965425134221E-2</v>
      </c>
      <c r="S761">
        <f t="shared" ca="1" si="354"/>
        <v>2.067101435725621</v>
      </c>
      <c r="T761">
        <f t="shared" ca="1" si="355"/>
        <v>42.032181045985091</v>
      </c>
      <c r="U761">
        <f t="shared" ca="1" si="376"/>
        <v>-1.4701404146990171E-2</v>
      </c>
      <c r="V761">
        <f t="shared" ca="1" si="377"/>
        <v>0</v>
      </c>
      <c r="W761">
        <f t="shared" ca="1" si="356"/>
        <v>7.7956220524637176</v>
      </c>
      <c r="X761">
        <f t="shared" ca="1" si="357"/>
        <v>40.53723467281133</v>
      </c>
      <c r="Y761">
        <f t="shared" ca="1" si="358"/>
        <v>1.9497262630476344</v>
      </c>
      <c r="Z761">
        <f t="shared" ca="1" si="359"/>
        <v>1.2329405398124507</v>
      </c>
      <c r="AA761">
        <f t="shared" ca="1" si="360"/>
        <v>640.05212205246369</v>
      </c>
      <c r="AB761">
        <f t="shared" ca="1" si="361"/>
        <v>640.12960127645522</v>
      </c>
      <c r="AC761">
        <f t="shared" ca="1" si="362"/>
        <v>1.4042203455048256E-4</v>
      </c>
      <c r="AD761">
        <f t="shared" ca="1" si="363"/>
        <v>0.14098802967020263</v>
      </c>
      <c r="AE761">
        <f t="shared" ca="1" si="364"/>
        <v>164.28806725105304</v>
      </c>
      <c r="AF761">
        <f t="shared" ca="1" si="365"/>
        <v>-5.2103920324952924E-6</v>
      </c>
      <c r="AG761">
        <f t="shared" ca="1" si="366"/>
        <v>1</v>
      </c>
      <c r="AH761">
        <f ca="1"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+99)&gt;=IFERROR(AE761,-1E+99)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>7.7956220524637176</v>
      </c>
      <c r="AI761">
        <f t="shared" ca="1" si="367"/>
        <v>640.05212205246369</v>
      </c>
      <c r="AJ761">
        <f t="shared" ca="1" si="368"/>
        <v>640.12960127645522</v>
      </c>
      <c r="AM761">
        <v>0</v>
      </c>
      <c r="AN761">
        <v>0</v>
      </c>
      <c r="AO761">
        <f t="shared" si="369"/>
        <v>0</v>
      </c>
      <c r="AP761">
        <f t="shared" si="378"/>
        <v>0</v>
      </c>
      <c r="AQ761">
        <f t="shared" ca="1" si="370"/>
        <v>0.14098802967020263</v>
      </c>
      <c r="AR761" t="str">
        <f t="shared" ca="1" si="371"/>
        <v>Subcritical</v>
      </c>
      <c r="AS761">
        <f t="shared" ca="1" si="372"/>
        <v>1.4042203455048256E-4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190</v>
      </c>
      <c r="I762">
        <v>2.7E-2</v>
      </c>
      <c r="J762">
        <f t="shared" si="373"/>
        <v>1.0009999999999764</v>
      </c>
      <c r="K762">
        <f t="shared" ca="1" si="374"/>
        <v>49.98</v>
      </c>
      <c r="L762">
        <f t="shared" ca="1" si="375"/>
        <v>1.301360869684927</v>
      </c>
      <c r="M762">
        <f t="shared" ca="1" si="348"/>
        <v>6.7670765223616209</v>
      </c>
      <c r="N762">
        <f t="shared" ca="1" si="349"/>
        <v>0.86727128666107323</v>
      </c>
      <c r="O762">
        <f t="shared" ca="1" si="350"/>
        <v>7.3857595425206792</v>
      </c>
      <c r="P762">
        <f t="shared" ca="1" si="351"/>
        <v>633.55736086968489</v>
      </c>
      <c r="Q762">
        <f t="shared" ca="1" si="352"/>
        <v>636.33765873002812</v>
      </c>
      <c r="R762">
        <f t="shared" ca="1" si="353"/>
        <v>1.4839965425134221E-2</v>
      </c>
      <c r="S762">
        <f t="shared" ca="1" si="354"/>
        <v>2.067101435725621</v>
      </c>
      <c r="T762">
        <f t="shared" ca="1" si="355"/>
        <v>42.032181045985091</v>
      </c>
      <c r="U762">
        <f t="shared" ca="1" si="376"/>
        <v>-1.4479918794222613E-2</v>
      </c>
      <c r="V762">
        <f t="shared" ca="1" si="377"/>
        <v>0</v>
      </c>
      <c r="W762">
        <f t="shared" ca="1" si="356"/>
        <v>7.7959776907693294</v>
      </c>
      <c r="X762">
        <f t="shared" ca="1" si="357"/>
        <v>40.539083992000513</v>
      </c>
      <c r="Y762">
        <f t="shared" ca="1" si="358"/>
        <v>1.9497485084060677</v>
      </c>
      <c r="Z762">
        <f t="shared" ca="1" si="359"/>
        <v>1.2328842953102355</v>
      </c>
      <c r="AA762">
        <f t="shared" ca="1" si="360"/>
        <v>640.05197769076926</v>
      </c>
      <c r="AB762">
        <f t="shared" ca="1" si="361"/>
        <v>640.12944984599983</v>
      </c>
      <c r="AC762">
        <f t="shared" ca="1" si="362"/>
        <v>1.4040708728157964E-4</v>
      </c>
      <c r="AD762">
        <f t="shared" ca="1" si="363"/>
        <v>0.14097838235447094</v>
      </c>
      <c r="AE762">
        <f t="shared" ca="1" si="364"/>
        <v>164.30219761879195</v>
      </c>
      <c r="AF762">
        <f t="shared" ca="1" si="365"/>
        <v>-5.8817392982746242E-6</v>
      </c>
      <c r="AG762">
        <f t="shared" ca="1" si="366"/>
        <v>1</v>
      </c>
      <c r="AH762">
        <f ca="1"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+99)&gt;=IFERROR(AE762,-1E+99)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>7.7959776907693294</v>
      </c>
      <c r="AI762">
        <f t="shared" ca="1" si="367"/>
        <v>640.05197769076926</v>
      </c>
      <c r="AJ762">
        <f t="shared" ca="1" si="368"/>
        <v>640.12944984599983</v>
      </c>
      <c r="AM762">
        <v>0</v>
      </c>
      <c r="AN762">
        <v>0</v>
      </c>
      <c r="AO762">
        <f t="shared" si="369"/>
        <v>0</v>
      </c>
      <c r="AP762">
        <f t="shared" si="378"/>
        <v>0</v>
      </c>
      <c r="AQ762">
        <f t="shared" ca="1" si="370"/>
        <v>0.14097838235447094</v>
      </c>
      <c r="AR762" t="str">
        <f t="shared" ca="1" si="371"/>
        <v>Subcritical</v>
      </c>
      <c r="AS762">
        <f t="shared" ca="1" si="372"/>
        <v>1.4040708728157964E-4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190</v>
      </c>
      <c r="I763">
        <v>0</v>
      </c>
      <c r="J763">
        <f t="shared" si="373"/>
        <v>0.99900000000002365</v>
      </c>
      <c r="K763">
        <f t="shared" ca="1" si="374"/>
        <v>49.98</v>
      </c>
      <c r="L763">
        <f t="shared" ca="1" si="375"/>
        <v>1.301360869684927</v>
      </c>
      <c r="M763">
        <f t="shared" ca="1" si="348"/>
        <v>6.7670765223616209</v>
      </c>
      <c r="N763">
        <f t="shared" ca="1" si="349"/>
        <v>0.86727128666107323</v>
      </c>
      <c r="O763">
        <f t="shared" ca="1" si="350"/>
        <v>7.3857595425206792</v>
      </c>
      <c r="P763">
        <f t="shared" ca="1" si="351"/>
        <v>633.5568608696849</v>
      </c>
      <c r="Q763">
        <f t="shared" ca="1" si="352"/>
        <v>636.33715873002814</v>
      </c>
      <c r="R763">
        <f t="shared" ca="1" si="353"/>
        <v>1.4839965425134221E-2</v>
      </c>
      <c r="S763">
        <f t="shared" ca="1" si="354"/>
        <v>2.067101435725621</v>
      </c>
      <c r="T763">
        <f t="shared" ca="1" si="355"/>
        <v>42.032181045985091</v>
      </c>
      <c r="U763">
        <f t="shared" ca="1" si="376"/>
        <v>-1.4325125459777155E-2</v>
      </c>
      <c r="V763">
        <f t="shared" ca="1" si="377"/>
        <v>0</v>
      </c>
      <c r="W763">
        <f t="shared" ca="1" si="356"/>
        <v>7.7963364726126256</v>
      </c>
      <c r="X763">
        <f t="shared" ca="1" si="357"/>
        <v>40.540949657585656</v>
      </c>
      <c r="Y763">
        <f t="shared" ca="1" si="358"/>
        <v>1.9497709488522168</v>
      </c>
      <c r="Z763">
        <f t="shared" ca="1" si="359"/>
        <v>1.2328275588543889</v>
      </c>
      <c r="AA763">
        <f t="shared" ca="1" si="360"/>
        <v>640.05183647261265</v>
      </c>
      <c r="AB763">
        <f t="shared" ca="1" si="361"/>
        <v>640.12930149758063</v>
      </c>
      <c r="AC763">
        <f t="shared" ca="1" si="362"/>
        <v>1.4039201026869592E-4</v>
      </c>
      <c r="AD763">
        <f t="shared" ca="1" si="363"/>
        <v>0.14096865087953908</v>
      </c>
      <c r="AE763">
        <f t="shared" ca="1" si="364"/>
        <v>164.31645357979096</v>
      </c>
      <c r="AF763">
        <f t="shared" ca="1" si="365"/>
        <v>-6.9497328922807355E-6</v>
      </c>
      <c r="AG763">
        <f t="shared" ca="1" si="366"/>
        <v>1</v>
      </c>
      <c r="AH763">
        <f ca="1"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+99)&gt;=IFERROR(AE763,-1E+99)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>7.7963364726126256</v>
      </c>
      <c r="AI763">
        <f t="shared" ca="1" si="367"/>
        <v>640.05183647261265</v>
      </c>
      <c r="AJ763">
        <f t="shared" ca="1" si="368"/>
        <v>640.12930149758063</v>
      </c>
      <c r="AM763">
        <v>0</v>
      </c>
      <c r="AN763">
        <v>0</v>
      </c>
      <c r="AO763">
        <f t="shared" si="369"/>
        <v>0</v>
      </c>
      <c r="AP763">
        <f t="shared" si="378"/>
        <v>0</v>
      </c>
      <c r="AQ763">
        <f t="shared" ca="1" si="370"/>
        <v>0.14096865087953908</v>
      </c>
      <c r="AR763" t="str">
        <f t="shared" ca="1" si="371"/>
        <v>Subcritical</v>
      </c>
      <c r="AS763">
        <f t="shared" ca="1" si="372"/>
        <v>1.4039201026869592E-4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190</v>
      </c>
      <c r="I764">
        <v>2.7E-2</v>
      </c>
      <c r="J764">
        <f t="shared" si="373"/>
        <v>1</v>
      </c>
      <c r="K764">
        <f t="shared" ca="1" si="374"/>
        <v>49.98</v>
      </c>
      <c r="L764">
        <f t="shared" ca="1" si="375"/>
        <v>1.301360869684927</v>
      </c>
      <c r="M764">
        <f t="shared" ca="1" si="348"/>
        <v>6.7670765223616209</v>
      </c>
      <c r="N764">
        <f t="shared" ca="1" si="349"/>
        <v>0.86727128666107323</v>
      </c>
      <c r="O764">
        <f t="shared" ca="1" si="350"/>
        <v>7.3857595425206792</v>
      </c>
      <c r="P764">
        <f t="shared" ca="1" si="351"/>
        <v>633.55636086968491</v>
      </c>
      <c r="Q764">
        <f t="shared" ca="1" si="352"/>
        <v>636.33665873002815</v>
      </c>
      <c r="R764">
        <f t="shared" ca="1" si="353"/>
        <v>1.4839965425134221E-2</v>
      </c>
      <c r="S764">
        <f t="shared" ca="1" si="354"/>
        <v>2.067101435725621</v>
      </c>
      <c r="T764">
        <f t="shared" ca="1" si="355"/>
        <v>42.032181045985091</v>
      </c>
      <c r="U764">
        <f t="shared" ca="1" si="376"/>
        <v>-1.4465078828834521E-2</v>
      </c>
      <c r="V764">
        <f t="shared" ca="1" si="377"/>
        <v>0</v>
      </c>
      <c r="W764">
        <f t="shared" ca="1" si="356"/>
        <v>7.7966905004752736</v>
      </c>
      <c r="X764">
        <f t="shared" ca="1" si="357"/>
        <v>40.54279060247142</v>
      </c>
      <c r="Y764">
        <f t="shared" ca="1" si="358"/>
        <v>1.949793090436714</v>
      </c>
      <c r="Z764">
        <f t="shared" ca="1" si="359"/>
        <v>1.2327715792941323</v>
      </c>
      <c r="AA764">
        <f t="shared" ca="1" si="360"/>
        <v>640.05169050047527</v>
      </c>
      <c r="AB764">
        <f t="shared" ca="1" si="361"/>
        <v>640.12914849062383</v>
      </c>
      <c r="AC764">
        <f t="shared" ca="1" si="362"/>
        <v>1.4037713537111892E-4</v>
      </c>
      <c r="AD764">
        <f t="shared" ca="1" si="363"/>
        <v>0.14095904944731058</v>
      </c>
      <c r="AE764">
        <f t="shared" ca="1" si="364"/>
        <v>164.33052132668877</v>
      </c>
      <c r="AF764">
        <f t="shared" ca="1" si="365"/>
        <v>-7.736530960755772E-6</v>
      </c>
      <c r="AG764">
        <f t="shared" ca="1" si="366"/>
        <v>1</v>
      </c>
      <c r="AH764">
        <f ca="1"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+99)&gt;=IFERROR(AE764,-1E+99)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>7.7966905004752736</v>
      </c>
      <c r="AI764">
        <f t="shared" ca="1" si="367"/>
        <v>640.05169050047527</v>
      </c>
      <c r="AJ764">
        <f t="shared" ca="1" si="368"/>
        <v>640.12914849062383</v>
      </c>
      <c r="AM764">
        <v>0</v>
      </c>
      <c r="AN764">
        <v>0</v>
      </c>
      <c r="AO764">
        <f t="shared" si="369"/>
        <v>0</v>
      </c>
      <c r="AP764">
        <f t="shared" si="378"/>
        <v>0</v>
      </c>
      <c r="AQ764">
        <f t="shared" ca="1" si="370"/>
        <v>0.14095904944731058</v>
      </c>
      <c r="AR764" t="str">
        <f t="shared" ca="1" si="371"/>
        <v>Subcritical</v>
      </c>
      <c r="AS764">
        <f t="shared" ca="1" si="372"/>
        <v>1.4037713537111892E-4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190</v>
      </c>
      <c r="I765">
        <v>7.8E-2</v>
      </c>
      <c r="J765">
        <f t="shared" si="373"/>
        <v>1</v>
      </c>
      <c r="K765">
        <f t="shared" ca="1" si="374"/>
        <v>49.98</v>
      </c>
      <c r="L765">
        <f t="shared" ca="1" si="375"/>
        <v>1.301360869684927</v>
      </c>
      <c r="M765">
        <f t="shared" ca="1" si="348"/>
        <v>6.7670765223616209</v>
      </c>
      <c r="N765">
        <f t="shared" ca="1" si="349"/>
        <v>0.86727128666107323</v>
      </c>
      <c r="O765">
        <f t="shared" ca="1" si="350"/>
        <v>7.3857595425206792</v>
      </c>
      <c r="P765">
        <f t="shared" ca="1" si="351"/>
        <v>633.55586086968492</v>
      </c>
      <c r="Q765">
        <f t="shared" ca="1" si="352"/>
        <v>636.33615873002816</v>
      </c>
      <c r="R765">
        <f t="shared" ca="1" si="353"/>
        <v>1.4839965425134221E-2</v>
      </c>
      <c r="S765">
        <f t="shared" ca="1" si="354"/>
        <v>2.067101435725621</v>
      </c>
      <c r="T765">
        <f t="shared" ca="1" si="355"/>
        <v>42.032181045985091</v>
      </c>
      <c r="U765">
        <f t="shared" ca="1" si="376"/>
        <v>-1.4701404146990171E-2</v>
      </c>
      <c r="V765">
        <f t="shared" ca="1" si="377"/>
        <v>0</v>
      </c>
      <c r="W765">
        <f t="shared" ca="1" si="356"/>
        <v>7.7970370673908089</v>
      </c>
      <c r="X765">
        <f t="shared" ca="1" si="357"/>
        <v>40.544592750432209</v>
      </c>
      <c r="Y765">
        <f t="shared" ca="1" si="358"/>
        <v>1.9498147639386598</v>
      </c>
      <c r="Z765">
        <f t="shared" ca="1" si="359"/>
        <v>1.2327167843970317</v>
      </c>
      <c r="AA765">
        <f t="shared" ca="1" si="360"/>
        <v>640.05153706739077</v>
      </c>
      <c r="AB765">
        <f t="shared" ca="1" si="361"/>
        <v>640.12898817190319</v>
      </c>
      <c r="AC765">
        <f t="shared" ca="1" si="362"/>
        <v>1.403625762047915E-4</v>
      </c>
      <c r="AD765">
        <f t="shared" ca="1" si="363"/>
        <v>0.1409496514157807</v>
      </c>
      <c r="AE765">
        <f t="shared" ca="1" si="364"/>
        <v>164.34429325974872</v>
      </c>
      <c r="AF765">
        <f t="shared" ca="1" si="365"/>
        <v>-7.8162248655644362E-6</v>
      </c>
      <c r="AG765">
        <f t="shared" ca="1" si="366"/>
        <v>1</v>
      </c>
      <c r="AH765">
        <f ca="1"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+99)&gt;=IFERROR(AE765,-1E+99)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>7.7970370673908089</v>
      </c>
      <c r="AI765">
        <f t="shared" ca="1" si="367"/>
        <v>640.05153706739077</v>
      </c>
      <c r="AJ765">
        <f t="shared" ca="1" si="368"/>
        <v>640.12898817190319</v>
      </c>
      <c r="AM765">
        <v>0</v>
      </c>
      <c r="AN765">
        <v>0</v>
      </c>
      <c r="AO765">
        <f t="shared" si="369"/>
        <v>0</v>
      </c>
      <c r="AP765">
        <f t="shared" si="378"/>
        <v>0</v>
      </c>
      <c r="AQ765">
        <f t="shared" ca="1" si="370"/>
        <v>0.1409496514157807</v>
      </c>
      <c r="AR765" t="str">
        <f t="shared" ca="1" si="371"/>
        <v>Subcritical</v>
      </c>
      <c r="AS765">
        <f t="shared" ca="1" si="372"/>
        <v>1.403625762047915E-4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190</v>
      </c>
      <c r="I766">
        <v>7.8E-2</v>
      </c>
      <c r="J766">
        <f t="shared" si="373"/>
        <v>1</v>
      </c>
      <c r="K766">
        <f t="shared" ca="1" si="374"/>
        <v>49.98</v>
      </c>
      <c r="L766">
        <f t="shared" ca="1" si="375"/>
        <v>1.301360869684927</v>
      </c>
      <c r="M766">
        <f t="shared" ca="1" si="348"/>
        <v>6.7670765223616209</v>
      </c>
      <c r="N766">
        <f t="shared" ca="1" si="349"/>
        <v>0.86727128666107323</v>
      </c>
      <c r="O766">
        <f t="shared" ca="1" si="350"/>
        <v>7.3857595425206792</v>
      </c>
      <c r="P766">
        <f t="shared" ca="1" si="351"/>
        <v>633.55536086968493</v>
      </c>
      <c r="Q766">
        <f t="shared" ca="1" si="352"/>
        <v>636.33565873002817</v>
      </c>
      <c r="R766">
        <f t="shared" ca="1" si="353"/>
        <v>1.4839965425134221E-2</v>
      </c>
      <c r="S766">
        <f t="shared" ca="1" si="354"/>
        <v>2.067101435725621</v>
      </c>
      <c r="T766">
        <f t="shared" ca="1" si="355"/>
        <v>42.032181045985091</v>
      </c>
      <c r="U766">
        <f t="shared" ca="1" si="376"/>
        <v>-1.4701404146990171E-2</v>
      </c>
      <c r="V766">
        <f t="shared" ca="1" si="377"/>
        <v>0</v>
      </c>
      <c r="W766">
        <f t="shared" ca="1" si="356"/>
        <v>7.7973835716805944</v>
      </c>
      <c r="X766">
        <f t="shared" ca="1" si="357"/>
        <v>40.546394572739089</v>
      </c>
      <c r="Y766">
        <f t="shared" ca="1" si="358"/>
        <v>1.9498364320796777</v>
      </c>
      <c r="Z766">
        <f t="shared" ca="1" si="359"/>
        <v>1.2326620042711143</v>
      </c>
      <c r="AA766">
        <f t="shared" ca="1" si="360"/>
        <v>640.05138357168062</v>
      </c>
      <c r="AB766">
        <f t="shared" ca="1" si="361"/>
        <v>640.12882779271899</v>
      </c>
      <c r="AC766">
        <f t="shared" ca="1" si="362"/>
        <v>1.4034802189509833E-4</v>
      </c>
      <c r="AD766">
        <f t="shared" ca="1" si="363"/>
        <v>0.14094025612648611</v>
      </c>
      <c r="AE766">
        <f t="shared" ca="1" si="364"/>
        <v>164.3580633533814</v>
      </c>
      <c r="AF766">
        <f t="shared" ca="1" si="365"/>
        <v>-7.4989703762184945E-6</v>
      </c>
      <c r="AG766">
        <f t="shared" ca="1" si="366"/>
        <v>1</v>
      </c>
      <c r="AH766">
        <f ca="1"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+99)&gt;=IFERROR(AE766,-1E+99)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>7.7973835716805944</v>
      </c>
      <c r="AI766">
        <f t="shared" ca="1" si="367"/>
        <v>640.05138357168062</v>
      </c>
      <c r="AJ766">
        <f t="shared" ca="1" si="368"/>
        <v>640.12882779271899</v>
      </c>
      <c r="AM766">
        <v>0</v>
      </c>
      <c r="AN766">
        <v>0</v>
      </c>
      <c r="AO766">
        <f t="shared" si="369"/>
        <v>0</v>
      </c>
      <c r="AP766">
        <f t="shared" si="378"/>
        <v>0</v>
      </c>
      <c r="AQ766">
        <f t="shared" ca="1" si="370"/>
        <v>0.14094025612648611</v>
      </c>
      <c r="AR766" t="str">
        <f t="shared" ca="1" si="371"/>
        <v>Subcritical</v>
      </c>
      <c r="AS766">
        <f t="shared" ca="1" si="372"/>
        <v>1.4034802189509833E-4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190</v>
      </c>
      <c r="I767">
        <v>2.7E-2</v>
      </c>
      <c r="J767">
        <f t="shared" si="373"/>
        <v>1.0009999999999764</v>
      </c>
      <c r="K767">
        <f t="shared" ca="1" si="374"/>
        <v>49.98</v>
      </c>
      <c r="L767">
        <f t="shared" ca="1" si="375"/>
        <v>1.301360869684927</v>
      </c>
      <c r="M767">
        <f t="shared" ca="1" si="348"/>
        <v>6.7670765223616209</v>
      </c>
      <c r="N767">
        <f t="shared" ca="1" si="349"/>
        <v>0.86727128666107323</v>
      </c>
      <c r="O767">
        <f t="shared" ca="1" si="350"/>
        <v>7.3857595425206792</v>
      </c>
      <c r="P767">
        <f t="shared" ca="1" si="351"/>
        <v>633.55486086968494</v>
      </c>
      <c r="Q767">
        <f t="shared" ca="1" si="352"/>
        <v>636.33515873002818</v>
      </c>
      <c r="R767">
        <f t="shared" ca="1" si="353"/>
        <v>1.4839965425134221E-2</v>
      </c>
      <c r="S767">
        <f t="shared" ca="1" si="354"/>
        <v>2.067101435725621</v>
      </c>
      <c r="T767">
        <f t="shared" ca="1" si="355"/>
        <v>42.032181045985091</v>
      </c>
      <c r="U767">
        <f t="shared" ca="1" si="376"/>
        <v>-1.4479918794222613E-2</v>
      </c>
      <c r="V767">
        <f t="shared" ca="1" si="377"/>
        <v>0</v>
      </c>
      <c r="W767">
        <f t="shared" ca="1" si="356"/>
        <v>7.7977369491346682</v>
      </c>
      <c r="X767">
        <f t="shared" ca="1" si="357"/>
        <v>40.548232135500278</v>
      </c>
      <c r="Y767">
        <f t="shared" ca="1" si="358"/>
        <v>1.9498585285365788</v>
      </c>
      <c r="Z767">
        <f t="shared" ca="1" si="359"/>
        <v>1.2326061425558954</v>
      </c>
      <c r="AA767">
        <f t="shared" ca="1" si="360"/>
        <v>640.0512369491347</v>
      </c>
      <c r="AB767">
        <f t="shared" ca="1" si="361"/>
        <v>640.12867415110543</v>
      </c>
      <c r="AC767">
        <f t="shared" ca="1" si="362"/>
        <v>1.4033318118183695E-4</v>
      </c>
      <c r="AD767">
        <f t="shared" ca="1" si="363"/>
        <v>0.14093067554978655</v>
      </c>
      <c r="AE767">
        <f t="shared" ca="1" si="364"/>
        <v>164.37210725540899</v>
      </c>
      <c r="AF767">
        <f t="shared" ca="1" si="365"/>
        <v>-7.1958641001401702E-6</v>
      </c>
      <c r="AG767">
        <f t="shared" ca="1" si="366"/>
        <v>1</v>
      </c>
      <c r="AH767">
        <f ca="1"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+99)&gt;=IFERROR(AE767,-1E+99)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>7.7977369491346682</v>
      </c>
      <c r="AI767">
        <f t="shared" ca="1" si="367"/>
        <v>640.0512369491347</v>
      </c>
      <c r="AJ767">
        <f t="shared" ca="1" si="368"/>
        <v>640.12867415110543</v>
      </c>
      <c r="AM767">
        <v>0</v>
      </c>
      <c r="AN767">
        <v>0</v>
      </c>
      <c r="AO767">
        <f t="shared" si="369"/>
        <v>0</v>
      </c>
      <c r="AP767">
        <f t="shared" si="378"/>
        <v>0</v>
      </c>
      <c r="AQ767">
        <f t="shared" ca="1" si="370"/>
        <v>0.14093067554978655</v>
      </c>
      <c r="AR767" t="str">
        <f t="shared" ca="1" si="371"/>
        <v>Subcritical</v>
      </c>
      <c r="AS767">
        <f t="shared" ca="1" si="372"/>
        <v>1.4033318118183695E-4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190</v>
      </c>
      <c r="I768">
        <v>0</v>
      </c>
      <c r="J768">
        <f t="shared" si="373"/>
        <v>0.99900000000002365</v>
      </c>
      <c r="K768">
        <f t="shared" ca="1" si="374"/>
        <v>49.98</v>
      </c>
      <c r="L768">
        <f t="shared" ca="1" si="375"/>
        <v>1.301360869684927</v>
      </c>
      <c r="M768">
        <f t="shared" ca="1" si="348"/>
        <v>6.7670765223616209</v>
      </c>
      <c r="N768">
        <f t="shared" ca="1" si="349"/>
        <v>0.86727128666107323</v>
      </c>
      <c r="O768">
        <f t="shared" ca="1" si="350"/>
        <v>7.3857595425206792</v>
      </c>
      <c r="P768">
        <f t="shared" ca="1" si="351"/>
        <v>633.55436086968496</v>
      </c>
      <c r="Q768">
        <f t="shared" ca="1" si="352"/>
        <v>636.3346587300282</v>
      </c>
      <c r="R768">
        <f t="shared" ca="1" si="353"/>
        <v>1.4839965425134221E-2</v>
      </c>
      <c r="S768">
        <f t="shared" ca="1" si="354"/>
        <v>2.067101435725621</v>
      </c>
      <c r="T768">
        <f t="shared" ca="1" si="355"/>
        <v>42.032181045985091</v>
      </c>
      <c r="U768">
        <f t="shared" ca="1" si="376"/>
        <v>-1.4325125459777155E-2</v>
      </c>
      <c r="V768">
        <f t="shared" ca="1" si="377"/>
        <v>0</v>
      </c>
      <c r="W768">
        <f t="shared" ca="1" si="356"/>
        <v>7.7980944707112583</v>
      </c>
      <c r="X768">
        <f t="shared" ca="1" si="357"/>
        <v>40.550091247698546</v>
      </c>
      <c r="Y768">
        <f t="shared" ca="1" si="358"/>
        <v>1.9498808825942897</v>
      </c>
      <c r="Z768">
        <f t="shared" ca="1" si="359"/>
        <v>1.2325496308923016</v>
      </c>
      <c r="AA768">
        <f t="shared" ca="1" si="360"/>
        <v>640.05109447071129</v>
      </c>
      <c r="AB768">
        <f t="shared" ca="1" si="361"/>
        <v>640.12852457227154</v>
      </c>
      <c r="AC768">
        <f t="shared" ca="1" si="362"/>
        <v>1.4031816878342626E-4</v>
      </c>
      <c r="AD768">
        <f t="shared" ca="1" si="363"/>
        <v>0.14092098372443401</v>
      </c>
      <c r="AE768">
        <f t="shared" ca="1" si="364"/>
        <v>164.38631653993355</v>
      </c>
      <c r="AF768">
        <f t="shared" ca="1" si="365"/>
        <v>-6.8400340751395561E-6</v>
      </c>
      <c r="AG768">
        <f t="shared" ca="1" si="366"/>
        <v>1</v>
      </c>
      <c r="AH768">
        <f ca="1"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+99)&gt;=IFERROR(AE768,-1E+99)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>7.7980944707112583</v>
      </c>
      <c r="AI768">
        <f t="shared" ca="1" si="367"/>
        <v>640.05109447071129</v>
      </c>
      <c r="AJ768">
        <f t="shared" ca="1" si="368"/>
        <v>640.12852457227154</v>
      </c>
      <c r="AM768">
        <v>0</v>
      </c>
      <c r="AN768">
        <v>0</v>
      </c>
      <c r="AO768">
        <f t="shared" si="369"/>
        <v>0</v>
      </c>
      <c r="AP768">
        <f t="shared" si="378"/>
        <v>0</v>
      </c>
      <c r="AQ768">
        <f t="shared" ca="1" si="370"/>
        <v>0.14092098372443401</v>
      </c>
      <c r="AR768" t="str">
        <f t="shared" ca="1" si="371"/>
        <v>Subcritical</v>
      </c>
      <c r="AS768">
        <f t="shared" ca="1" si="372"/>
        <v>1.4031816878342626E-4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190</v>
      </c>
      <c r="I769">
        <v>2.3E-2</v>
      </c>
      <c r="J769">
        <f t="shared" si="373"/>
        <v>1</v>
      </c>
      <c r="K769">
        <f t="shared" ca="1" si="374"/>
        <v>49.98</v>
      </c>
      <c r="L769">
        <f t="shared" ca="1" si="375"/>
        <v>1.301360869684927</v>
      </c>
      <c r="M769">
        <f t="shared" ca="1" si="348"/>
        <v>6.7670765223616209</v>
      </c>
      <c r="N769">
        <f t="shared" ca="1" si="349"/>
        <v>0.86727128666107323</v>
      </c>
      <c r="O769">
        <f t="shared" ca="1" si="350"/>
        <v>7.3857595425206792</v>
      </c>
      <c r="P769">
        <f t="shared" ca="1" si="351"/>
        <v>633.55386086968497</v>
      </c>
      <c r="Q769">
        <f t="shared" ca="1" si="352"/>
        <v>636.33415873002821</v>
      </c>
      <c r="R769">
        <f t="shared" ca="1" si="353"/>
        <v>1.4839965425134221E-2</v>
      </c>
      <c r="S769">
        <f t="shared" ca="1" si="354"/>
        <v>2.067101435725621</v>
      </c>
      <c r="T769">
        <f t="shared" ca="1" si="355"/>
        <v>42.032181045985091</v>
      </c>
      <c r="U769">
        <f t="shared" ca="1" si="376"/>
        <v>-1.4446543509848198E-2</v>
      </c>
      <c r="V769">
        <f t="shared" ca="1" si="377"/>
        <v>0</v>
      </c>
      <c r="W769">
        <f t="shared" ca="1" si="356"/>
        <v>7.7984492204203937</v>
      </c>
      <c r="X769">
        <f t="shared" ca="1" si="357"/>
        <v>40.551935946186049</v>
      </c>
      <c r="Y769">
        <f t="shared" ca="1" si="358"/>
        <v>1.9499030618214912</v>
      </c>
      <c r="Z769">
        <f t="shared" ca="1" si="359"/>
        <v>1.2324935624855333</v>
      </c>
      <c r="AA769">
        <f t="shared" ca="1" si="360"/>
        <v>640.05094922042042</v>
      </c>
      <c r="AB769">
        <f t="shared" ca="1" si="361"/>
        <v>640.12837227758496</v>
      </c>
      <c r="AC769">
        <f t="shared" ca="1" si="362"/>
        <v>1.4030327511665414E-4</v>
      </c>
      <c r="AD769">
        <f t="shared" ca="1" si="363"/>
        <v>0.14091136813778804</v>
      </c>
      <c r="AE769">
        <f t="shared" ca="1" si="364"/>
        <v>164.40041634282485</v>
      </c>
      <c r="AF769">
        <f t="shared" ca="1" si="365"/>
        <v>-6.3301716863861657E-6</v>
      </c>
      <c r="AG769">
        <f t="shared" ca="1" si="366"/>
        <v>1</v>
      </c>
      <c r="AH769">
        <f ca="1"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+99)&gt;=IFERROR(AE769,-1E+99)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>7.7984492204203937</v>
      </c>
      <c r="AI769">
        <f t="shared" ca="1" si="367"/>
        <v>640.05094922042042</v>
      </c>
      <c r="AJ769">
        <f t="shared" ca="1" si="368"/>
        <v>640.12837227758496</v>
      </c>
      <c r="AM769">
        <v>0</v>
      </c>
      <c r="AN769">
        <v>0</v>
      </c>
      <c r="AO769">
        <f t="shared" si="369"/>
        <v>0</v>
      </c>
      <c r="AP769">
        <f t="shared" si="378"/>
        <v>0</v>
      </c>
      <c r="AQ769">
        <f t="shared" ca="1" si="370"/>
        <v>0.14091136813778804</v>
      </c>
      <c r="AR769" t="str">
        <f t="shared" ca="1" si="371"/>
        <v>Subcritical</v>
      </c>
      <c r="AS769">
        <f t="shared" ca="1" si="372"/>
        <v>1.4030327511665414E-4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190</v>
      </c>
      <c r="I770">
        <v>2.3E-2</v>
      </c>
      <c r="J770">
        <f t="shared" si="373"/>
        <v>1.0009999999999764</v>
      </c>
      <c r="K770">
        <f t="shared" ca="1" si="374"/>
        <v>49.98</v>
      </c>
      <c r="L770">
        <f t="shared" ca="1" si="375"/>
        <v>1.301360869684927</v>
      </c>
      <c r="M770">
        <f t="shared" ca="1" si="348"/>
        <v>6.7670765223616209</v>
      </c>
      <c r="N770">
        <f t="shared" ca="1" si="349"/>
        <v>0.86727128666107323</v>
      </c>
      <c r="O770">
        <f t="shared" ca="1" si="350"/>
        <v>7.3857595425206792</v>
      </c>
      <c r="P770">
        <f t="shared" ca="1" si="351"/>
        <v>633.55336086968487</v>
      </c>
      <c r="Q770">
        <f t="shared" ca="1" si="352"/>
        <v>636.33365873002811</v>
      </c>
      <c r="R770">
        <f t="shared" ca="1" si="353"/>
        <v>1.4839965425134221E-2</v>
      </c>
      <c r="S770">
        <f t="shared" ca="1" si="354"/>
        <v>2.067101435725621</v>
      </c>
      <c r="T770">
        <f t="shared" ca="1" si="355"/>
        <v>42.032181045985091</v>
      </c>
      <c r="U770">
        <f t="shared" ca="1" si="376"/>
        <v>-1.4461383475122602E-2</v>
      </c>
      <c r="V770">
        <f t="shared" ca="1" si="377"/>
        <v>0</v>
      </c>
      <c r="W770">
        <f t="shared" ca="1" si="356"/>
        <v>7.7988043634509427</v>
      </c>
      <c r="X770">
        <f t="shared" ca="1" si="357"/>
        <v>40.553782689944903</v>
      </c>
      <c r="Y770">
        <f t="shared" ca="1" si="358"/>
        <v>1.94992526412367</v>
      </c>
      <c r="Z770">
        <f t="shared" ca="1" si="359"/>
        <v>1.2324374370234092</v>
      </c>
      <c r="AA770">
        <f t="shared" ca="1" si="360"/>
        <v>640.05080436345088</v>
      </c>
      <c r="AB770">
        <f t="shared" ca="1" si="361"/>
        <v>640.12822036937223</v>
      </c>
      <c r="AC770">
        <f t="shared" ca="1" si="362"/>
        <v>1.4028836727152664E-4</v>
      </c>
      <c r="AD770">
        <f t="shared" ca="1" si="363"/>
        <v>0.14090174298534311</v>
      </c>
      <c r="AE770">
        <f t="shared" ca="1" si="364"/>
        <v>164.41453246010741</v>
      </c>
      <c r="AF770">
        <f t="shared" ca="1" si="365"/>
        <v>-5.9486586678758613E-6</v>
      </c>
      <c r="AG770">
        <f t="shared" ca="1" si="366"/>
        <v>1</v>
      </c>
      <c r="AH770">
        <f ca="1"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+99)&gt;=IFERROR(AE770,-1E+99)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>7.7988043634509427</v>
      </c>
      <c r="AI770">
        <f t="shared" ca="1" si="367"/>
        <v>640.05080436345088</v>
      </c>
      <c r="AJ770">
        <f t="shared" ca="1" si="368"/>
        <v>640.12822036937223</v>
      </c>
      <c r="AM770">
        <v>0</v>
      </c>
      <c r="AN770">
        <v>0</v>
      </c>
      <c r="AO770">
        <f t="shared" si="369"/>
        <v>0</v>
      </c>
      <c r="AP770">
        <f t="shared" si="378"/>
        <v>0</v>
      </c>
      <c r="AQ770">
        <f t="shared" ca="1" si="370"/>
        <v>0.14090174298534311</v>
      </c>
      <c r="AR770" t="str">
        <f t="shared" ca="1" si="371"/>
        <v>Subcritical</v>
      </c>
      <c r="AS770">
        <f t="shared" ca="1" si="372"/>
        <v>1.4028836727152664E-4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190</v>
      </c>
      <c r="I771">
        <v>2.7E-2</v>
      </c>
      <c r="J771">
        <f t="shared" si="373"/>
        <v>0.99900000000002365</v>
      </c>
      <c r="K771">
        <f t="shared" ca="1" si="374"/>
        <v>49.98</v>
      </c>
      <c r="L771">
        <f t="shared" ca="1" si="375"/>
        <v>1.301360869684927</v>
      </c>
      <c r="M771">
        <f t="shared" ca="1" si="348"/>
        <v>6.7670765223616209</v>
      </c>
      <c r="N771">
        <f t="shared" ca="1" si="349"/>
        <v>0.86727128666107323</v>
      </c>
      <c r="O771">
        <f t="shared" ca="1" si="350"/>
        <v>7.3857595425206792</v>
      </c>
      <c r="P771">
        <f t="shared" ca="1" si="351"/>
        <v>633.55286086968488</v>
      </c>
      <c r="Q771">
        <f t="shared" ca="1" si="352"/>
        <v>636.33315873002812</v>
      </c>
      <c r="R771">
        <f t="shared" ca="1" si="353"/>
        <v>1.4839965425134221E-2</v>
      </c>
      <c r="S771">
        <f t="shared" ca="1" si="354"/>
        <v>2.067101435725621</v>
      </c>
      <c r="T771">
        <f t="shared" ca="1" si="355"/>
        <v>42.032181045985091</v>
      </c>
      <c r="U771">
        <f t="shared" ca="1" si="376"/>
        <v>-1.445023886344643E-2</v>
      </c>
      <c r="V771">
        <f t="shared" ca="1" si="377"/>
        <v>0</v>
      </c>
      <c r="W771">
        <f t="shared" ca="1" si="356"/>
        <v>7.7991596701275014</v>
      </c>
      <c r="X771">
        <f t="shared" ca="1" si="357"/>
        <v>40.55563028466301</v>
      </c>
      <c r="Y771">
        <f t="shared" ca="1" si="358"/>
        <v>1.9499474751389103</v>
      </c>
      <c r="Z771">
        <f t="shared" ca="1" si="359"/>
        <v>1.2323812908142873</v>
      </c>
      <c r="AA771">
        <f t="shared" ca="1" si="360"/>
        <v>640.05065967012752</v>
      </c>
      <c r="AB771">
        <f t="shared" ca="1" si="361"/>
        <v>640.12806862252046</v>
      </c>
      <c r="AC771">
        <f t="shared" ca="1" si="362"/>
        <v>1.4027345489414468E-4</v>
      </c>
      <c r="AD771">
        <f t="shared" ca="1" si="363"/>
        <v>0.14089211449420752</v>
      </c>
      <c r="AE771">
        <f t="shared" ca="1" si="364"/>
        <v>164.42865576431331</v>
      </c>
      <c r="AF771">
        <f t="shared" ca="1" si="365"/>
        <v>-5.8578239077178296E-6</v>
      </c>
      <c r="AG771">
        <f t="shared" ca="1" si="366"/>
        <v>1</v>
      </c>
      <c r="AH771">
        <f ca="1"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+99)&gt;=IFERROR(AE771,-1E+99)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>7.7991596701275014</v>
      </c>
      <c r="AI771">
        <f t="shared" ca="1" si="367"/>
        <v>640.05065967012752</v>
      </c>
      <c r="AJ771">
        <f t="shared" ca="1" si="368"/>
        <v>640.12806862252046</v>
      </c>
      <c r="AM771">
        <v>0</v>
      </c>
      <c r="AN771">
        <v>0</v>
      </c>
      <c r="AO771">
        <f t="shared" si="369"/>
        <v>0</v>
      </c>
      <c r="AP771">
        <f t="shared" si="378"/>
        <v>0</v>
      </c>
      <c r="AQ771">
        <f t="shared" ca="1" si="370"/>
        <v>0.14089211449420752</v>
      </c>
      <c r="AR771" t="str">
        <f t="shared" ca="1" si="371"/>
        <v>Subcritical</v>
      </c>
      <c r="AS771">
        <f t="shared" ca="1" si="372"/>
        <v>1.4027345489414468E-4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190</v>
      </c>
      <c r="I772">
        <v>2.7E-2</v>
      </c>
      <c r="J772">
        <f t="shared" si="373"/>
        <v>1.0009999999999764</v>
      </c>
      <c r="K772">
        <f t="shared" ca="1" si="374"/>
        <v>49.98</v>
      </c>
      <c r="L772">
        <f t="shared" ca="1" si="375"/>
        <v>1.301360869684927</v>
      </c>
      <c r="M772">
        <f t="shared" ca="1" si="348"/>
        <v>6.7670765223616209</v>
      </c>
      <c r="N772">
        <f t="shared" ca="1" si="349"/>
        <v>0.86727128666107323</v>
      </c>
      <c r="O772">
        <f t="shared" ca="1" si="350"/>
        <v>7.3857595425206792</v>
      </c>
      <c r="P772">
        <f t="shared" ca="1" si="351"/>
        <v>633.55236086968489</v>
      </c>
      <c r="Q772">
        <f t="shared" ca="1" si="352"/>
        <v>636.33265873002813</v>
      </c>
      <c r="R772">
        <f t="shared" ca="1" si="353"/>
        <v>1.4839965425134221E-2</v>
      </c>
      <c r="S772">
        <f t="shared" ca="1" si="354"/>
        <v>2.067101435725621</v>
      </c>
      <c r="T772">
        <f t="shared" ca="1" si="355"/>
        <v>42.032181045985091</v>
      </c>
      <c r="U772">
        <f t="shared" ca="1" si="376"/>
        <v>-1.4479918794222613E-2</v>
      </c>
      <c r="V772">
        <f t="shared" ca="1" si="377"/>
        <v>0</v>
      </c>
      <c r="W772">
        <f t="shared" ca="1" si="356"/>
        <v>7.7995148014328457</v>
      </c>
      <c r="X772">
        <f t="shared" ca="1" si="357"/>
        <v>40.557476967450796</v>
      </c>
      <c r="Y772">
        <f t="shared" ca="1" si="358"/>
        <v>1.9499696736747174</v>
      </c>
      <c r="Z772">
        <f t="shared" ca="1" si="359"/>
        <v>1.2323251774293356</v>
      </c>
      <c r="AA772">
        <f t="shared" ca="1" si="360"/>
        <v>640.05051480143277</v>
      </c>
      <c r="AB772">
        <f t="shared" ca="1" si="361"/>
        <v>640.12791670474201</v>
      </c>
      <c r="AC772">
        <f t="shared" ca="1" si="362"/>
        <v>1.402585522126131E-4</v>
      </c>
      <c r="AD772">
        <f t="shared" ca="1" si="363"/>
        <v>0.14088249185121388</v>
      </c>
      <c r="AE772">
        <f t="shared" ca="1" si="364"/>
        <v>164.44277277960052</v>
      </c>
      <c r="AF772">
        <f t="shared" ca="1" si="365"/>
        <v>-5.6253031743835891E-6</v>
      </c>
      <c r="AG772">
        <f t="shared" ca="1" si="366"/>
        <v>1</v>
      </c>
      <c r="AH772">
        <f ca="1"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+99)&gt;=IFERROR(AE772,-1E+99)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>7.7995148014328457</v>
      </c>
      <c r="AI772">
        <f t="shared" ca="1" si="367"/>
        <v>640.05051480143277</v>
      </c>
      <c r="AJ772">
        <f t="shared" ca="1" si="368"/>
        <v>640.12791670474201</v>
      </c>
      <c r="AM772">
        <v>0</v>
      </c>
      <c r="AN772">
        <v>0</v>
      </c>
      <c r="AO772">
        <f t="shared" si="369"/>
        <v>0</v>
      </c>
      <c r="AP772">
        <f t="shared" si="378"/>
        <v>0</v>
      </c>
      <c r="AQ772">
        <f t="shared" ca="1" si="370"/>
        <v>0.14088249185121388</v>
      </c>
      <c r="AR772" t="str">
        <f t="shared" ca="1" si="371"/>
        <v>Subcritical</v>
      </c>
      <c r="AS772">
        <f t="shared" ca="1" si="372"/>
        <v>1.402585522126131E-4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190</v>
      </c>
      <c r="I773">
        <v>0.05</v>
      </c>
      <c r="J773">
        <f t="shared" si="373"/>
        <v>0.99900000000002365</v>
      </c>
      <c r="K773">
        <f t="shared" ca="1" si="374"/>
        <v>49.98</v>
      </c>
      <c r="L773">
        <f t="shared" ca="1" si="375"/>
        <v>1.301360869684927</v>
      </c>
      <c r="M773">
        <f t="shared" ca="1" si="348"/>
        <v>6.7670765223616209</v>
      </c>
      <c r="N773">
        <f t="shared" ca="1" si="349"/>
        <v>0.86727128666107323</v>
      </c>
      <c r="O773">
        <f t="shared" ca="1" si="350"/>
        <v>7.3857595425206792</v>
      </c>
      <c r="P773">
        <f t="shared" ca="1" si="351"/>
        <v>633.5518608696849</v>
      </c>
      <c r="Q773">
        <f t="shared" ca="1" si="352"/>
        <v>636.33215873002814</v>
      </c>
      <c r="R773">
        <f t="shared" ca="1" si="353"/>
        <v>1.4839965425134221E-2</v>
      </c>
      <c r="S773">
        <f t="shared" ca="1" si="354"/>
        <v>2.067101435725621</v>
      </c>
      <c r="T773">
        <f t="shared" ca="1" si="355"/>
        <v>42.032181045985091</v>
      </c>
      <c r="U773">
        <f t="shared" ca="1" si="376"/>
        <v>-1.4556816948129381E-2</v>
      </c>
      <c r="V773">
        <f t="shared" ca="1" si="377"/>
        <v>0</v>
      </c>
      <c r="W773">
        <f t="shared" ca="1" si="356"/>
        <v>7.7998674678820077</v>
      </c>
      <c r="X773">
        <f t="shared" ca="1" si="357"/>
        <v>40.559310832986441</v>
      </c>
      <c r="Y773">
        <f t="shared" ca="1" si="358"/>
        <v>1.9499917166370668</v>
      </c>
      <c r="Z773">
        <f t="shared" ca="1" si="359"/>
        <v>1.2322694585666336</v>
      </c>
      <c r="AA773">
        <f t="shared" ca="1" si="360"/>
        <v>640.05036746788198</v>
      </c>
      <c r="AB773">
        <f t="shared" ca="1" si="361"/>
        <v>640.1277623719858</v>
      </c>
      <c r="AC773">
        <f t="shared" ca="1" si="362"/>
        <v>1.4024375527610901E-4</v>
      </c>
      <c r="AD773">
        <f t="shared" ca="1" si="363"/>
        <v>0.14087293707991749</v>
      </c>
      <c r="AE773">
        <f t="shared" ca="1" si="364"/>
        <v>164.45679248783117</v>
      </c>
      <c r="AF773">
        <f t="shared" ca="1" si="365"/>
        <v>-4.7157470817182912E-6</v>
      </c>
      <c r="AG773">
        <f t="shared" ca="1" si="366"/>
        <v>1</v>
      </c>
      <c r="AH773">
        <f ca="1"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+99)&gt;=IFERROR(AE773,-1E+99)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>7.7998674678820077</v>
      </c>
      <c r="AI773">
        <f t="shared" ca="1" si="367"/>
        <v>640.05036746788198</v>
      </c>
      <c r="AJ773">
        <f t="shared" ca="1" si="368"/>
        <v>640.1277623719858</v>
      </c>
      <c r="AM773">
        <v>0</v>
      </c>
      <c r="AN773">
        <v>0</v>
      </c>
      <c r="AO773">
        <f t="shared" si="369"/>
        <v>0</v>
      </c>
      <c r="AP773">
        <f t="shared" si="378"/>
        <v>0</v>
      </c>
      <c r="AQ773">
        <f t="shared" ca="1" si="370"/>
        <v>0.14087293707991749</v>
      </c>
      <c r="AR773" t="str">
        <f t="shared" ca="1" si="371"/>
        <v>Subcritical</v>
      </c>
      <c r="AS773">
        <f t="shared" ca="1" si="372"/>
        <v>1.4024375527610901E-4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190</v>
      </c>
      <c r="I774">
        <v>7.8E-2</v>
      </c>
      <c r="J774">
        <f t="shared" si="373"/>
        <v>1</v>
      </c>
      <c r="K774">
        <f t="shared" ca="1" si="374"/>
        <v>49.98</v>
      </c>
      <c r="L774">
        <f t="shared" ca="1" si="375"/>
        <v>1.301360869684927</v>
      </c>
      <c r="M774">
        <f t="shared" ca="1" si="348"/>
        <v>6.7670765223616209</v>
      </c>
      <c r="N774">
        <f t="shared" ca="1" si="349"/>
        <v>0.86727128666107323</v>
      </c>
      <c r="O774">
        <f t="shared" ca="1" si="350"/>
        <v>7.3857595425206792</v>
      </c>
      <c r="P774">
        <f t="shared" ca="1" si="351"/>
        <v>633.55136086968491</v>
      </c>
      <c r="Q774">
        <f t="shared" ca="1" si="352"/>
        <v>636.33165873002815</v>
      </c>
      <c r="R774">
        <f t="shared" ca="1" si="353"/>
        <v>1.4839965425134221E-2</v>
      </c>
      <c r="S774">
        <f t="shared" ca="1" si="354"/>
        <v>2.067101435725621</v>
      </c>
      <c r="T774">
        <f t="shared" ca="1" si="355"/>
        <v>42.032181045985091</v>
      </c>
      <c r="U774">
        <f t="shared" ca="1" si="376"/>
        <v>-1.4701404146990171E-2</v>
      </c>
      <c r="V774">
        <f t="shared" ca="1" si="377"/>
        <v>0</v>
      </c>
      <c r="W774">
        <f t="shared" ca="1" si="356"/>
        <v>7.8002172800424141</v>
      </c>
      <c r="X774">
        <f t="shared" ca="1" si="357"/>
        <v>40.561129856220553</v>
      </c>
      <c r="Y774">
        <f t="shared" ca="1" si="358"/>
        <v>1.9500135797189393</v>
      </c>
      <c r="Z774">
        <f t="shared" ca="1" si="359"/>
        <v>1.2322141956392012</v>
      </c>
      <c r="AA774">
        <f t="shared" ca="1" si="360"/>
        <v>640.05021728004238</v>
      </c>
      <c r="AB774">
        <f t="shared" ca="1" si="361"/>
        <v>640.12760524252633</v>
      </c>
      <c r="AC774">
        <f t="shared" ca="1" si="362"/>
        <v>1.4022908037164813E-4</v>
      </c>
      <c r="AD774">
        <f t="shared" ca="1" si="363"/>
        <v>0.14086346070659517</v>
      </c>
      <c r="AE774">
        <f t="shared" ca="1" si="364"/>
        <v>164.47069939250616</v>
      </c>
      <c r="AF774">
        <f t="shared" ca="1" si="365"/>
        <v>-3.3849109968286939E-6</v>
      </c>
      <c r="AG774">
        <f t="shared" ca="1" si="366"/>
        <v>1</v>
      </c>
      <c r="AH774">
        <f ca="1"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+99)&gt;=IFERROR(AE774,-1E+99)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>7.8002172800424141</v>
      </c>
      <c r="AI774">
        <f t="shared" ca="1" si="367"/>
        <v>640.05021728004238</v>
      </c>
      <c r="AJ774">
        <f t="shared" ca="1" si="368"/>
        <v>640.12760524252633</v>
      </c>
      <c r="AM774">
        <v>0</v>
      </c>
      <c r="AN774">
        <v>0</v>
      </c>
      <c r="AO774">
        <f t="shared" si="369"/>
        <v>0</v>
      </c>
      <c r="AP774">
        <f t="shared" si="378"/>
        <v>0</v>
      </c>
      <c r="AQ774">
        <f t="shared" ca="1" si="370"/>
        <v>0.14086346070659517</v>
      </c>
      <c r="AR774" t="str">
        <f t="shared" ca="1" si="371"/>
        <v>Subcritical</v>
      </c>
      <c r="AS774">
        <f t="shared" ca="1" si="372"/>
        <v>1.4022908037164813E-4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190</v>
      </c>
      <c r="I775">
        <v>2.7E-2</v>
      </c>
      <c r="J775">
        <f t="shared" si="373"/>
        <v>1.0009999999999764</v>
      </c>
      <c r="K775">
        <f t="shared" ca="1" si="374"/>
        <v>49.98</v>
      </c>
      <c r="L775">
        <f t="shared" ca="1" si="375"/>
        <v>1.301360869684927</v>
      </c>
      <c r="M775">
        <f t="shared" ca="1" si="348"/>
        <v>6.7670765223616209</v>
      </c>
      <c r="N775">
        <f t="shared" ca="1" si="349"/>
        <v>0.86727128666107323</v>
      </c>
      <c r="O775">
        <f t="shared" ca="1" si="350"/>
        <v>7.3857595425206792</v>
      </c>
      <c r="P775">
        <f t="shared" ca="1" si="351"/>
        <v>633.55086086968493</v>
      </c>
      <c r="Q775">
        <f t="shared" ca="1" si="352"/>
        <v>636.33115873002816</v>
      </c>
      <c r="R775">
        <f t="shared" ca="1" si="353"/>
        <v>1.4839965425134221E-2</v>
      </c>
      <c r="S775">
        <f t="shared" ca="1" si="354"/>
        <v>2.067101435725621</v>
      </c>
      <c r="T775">
        <f t="shared" ca="1" si="355"/>
        <v>42.032181045985091</v>
      </c>
      <c r="U775">
        <f t="shared" ca="1" si="376"/>
        <v>-1.4479918794222613E-2</v>
      </c>
      <c r="V775">
        <f t="shared" ca="1" si="377"/>
        <v>0</v>
      </c>
      <c r="W775">
        <f t="shared" ca="1" si="356"/>
        <v>7.8005749950838972</v>
      </c>
      <c r="X775">
        <f t="shared" ca="1" si="357"/>
        <v>40.562989974436263</v>
      </c>
      <c r="Y775">
        <f t="shared" ca="1" si="358"/>
        <v>1.9500359352059582</v>
      </c>
      <c r="Z775">
        <f t="shared" ca="1" si="359"/>
        <v>1.2321576893492947</v>
      </c>
      <c r="AA775">
        <f t="shared" ca="1" si="360"/>
        <v>640.05007499508395</v>
      </c>
      <c r="AB775">
        <f t="shared" ca="1" si="361"/>
        <v>640.12745586009021</v>
      </c>
      <c r="AC775">
        <f t="shared" ca="1" si="362"/>
        <v>1.402140762762582E-4</v>
      </c>
      <c r="AD775">
        <f t="shared" ca="1" si="363"/>
        <v>0.14085377134375221</v>
      </c>
      <c r="AE775">
        <f t="shared" ca="1" si="364"/>
        <v>164.48492116313651</v>
      </c>
      <c r="AF775">
        <f t="shared" ca="1" si="365"/>
        <v>-2.4334993895536172E-6</v>
      </c>
      <c r="AG775">
        <f t="shared" ca="1" si="366"/>
        <v>1</v>
      </c>
      <c r="AH775">
        <f ca="1"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+99)&gt;=IFERROR(AE775,-1E+99)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>7.8005749950838972</v>
      </c>
      <c r="AI775">
        <f t="shared" ca="1" si="367"/>
        <v>640.05007499508395</v>
      </c>
      <c r="AJ775">
        <f t="shared" ca="1" si="368"/>
        <v>640.12745586009021</v>
      </c>
      <c r="AM775">
        <v>0</v>
      </c>
      <c r="AN775">
        <v>0</v>
      </c>
      <c r="AO775">
        <f t="shared" si="369"/>
        <v>0</v>
      </c>
      <c r="AP775">
        <f t="shared" si="378"/>
        <v>0</v>
      </c>
      <c r="AQ775">
        <f t="shared" ca="1" si="370"/>
        <v>0.14085377134375221</v>
      </c>
      <c r="AR775" t="str">
        <f t="shared" ca="1" si="371"/>
        <v>Subcritical</v>
      </c>
      <c r="AS775">
        <f t="shared" ca="1" si="372"/>
        <v>1.402140762762582E-4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190</v>
      </c>
      <c r="I776">
        <v>2.7E-2</v>
      </c>
      <c r="J776">
        <f t="shared" si="373"/>
        <v>0.99900000000002365</v>
      </c>
      <c r="K776">
        <f t="shared" ca="1" si="374"/>
        <v>49.98</v>
      </c>
      <c r="L776">
        <f t="shared" ca="1" si="375"/>
        <v>1.301360869684927</v>
      </c>
      <c r="M776">
        <f t="shared" ca="1" si="348"/>
        <v>6.7670765223616209</v>
      </c>
      <c r="N776">
        <f t="shared" ca="1" si="349"/>
        <v>0.86727128666107323</v>
      </c>
      <c r="O776">
        <f t="shared" ca="1" si="350"/>
        <v>7.3857595425206792</v>
      </c>
      <c r="P776">
        <f t="shared" ca="1" si="351"/>
        <v>633.55036086968494</v>
      </c>
      <c r="Q776">
        <f t="shared" ca="1" si="352"/>
        <v>636.33065873002818</v>
      </c>
      <c r="R776">
        <f t="shared" ca="1" si="353"/>
        <v>1.4839965425134221E-2</v>
      </c>
      <c r="S776">
        <f t="shared" ca="1" si="354"/>
        <v>2.067101435725621</v>
      </c>
      <c r="T776">
        <f t="shared" ca="1" si="355"/>
        <v>42.032181045985091</v>
      </c>
      <c r="U776">
        <f t="shared" ca="1" si="376"/>
        <v>-1.445023886344643E-2</v>
      </c>
      <c r="V776">
        <f t="shared" ca="1" si="377"/>
        <v>0</v>
      </c>
      <c r="W776">
        <f t="shared" ca="1" si="356"/>
        <v>7.8009339769603372</v>
      </c>
      <c r="X776">
        <f t="shared" ca="1" si="357"/>
        <v>40.564856680193756</v>
      </c>
      <c r="Y776">
        <f t="shared" ca="1" si="358"/>
        <v>1.9500583683182267</v>
      </c>
      <c r="Z776">
        <f t="shared" ca="1" si="359"/>
        <v>1.2321009881541942</v>
      </c>
      <c r="AA776">
        <f t="shared" ca="1" si="360"/>
        <v>640.04993397696035</v>
      </c>
      <c r="AB776">
        <f t="shared" ca="1" si="361"/>
        <v>640.12730772033501</v>
      </c>
      <c r="AC776">
        <f t="shared" ca="1" si="362"/>
        <v>1.4019902142401258E-4</v>
      </c>
      <c r="AD776">
        <f t="shared" ca="1" si="363"/>
        <v>0.14084404878304826</v>
      </c>
      <c r="AE776">
        <f t="shared" ca="1" si="364"/>
        <v>164.49919399513016</v>
      </c>
      <c r="AF776">
        <f t="shared" ca="1" si="365"/>
        <v>-2.1600069430860458E-6</v>
      </c>
      <c r="AG776">
        <f t="shared" ca="1" si="366"/>
        <v>1</v>
      </c>
      <c r="AH776">
        <f ca="1"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+99)&gt;=IFERROR(AE776,-1E+99)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>7.8009339769603372</v>
      </c>
      <c r="AI776">
        <f t="shared" ca="1" si="367"/>
        <v>640.04993397696035</v>
      </c>
      <c r="AJ776">
        <f t="shared" ca="1" si="368"/>
        <v>640.12730772033501</v>
      </c>
      <c r="AM776">
        <v>0</v>
      </c>
      <c r="AN776">
        <v>0</v>
      </c>
      <c r="AO776">
        <f t="shared" si="369"/>
        <v>0</v>
      </c>
      <c r="AP776">
        <f t="shared" si="378"/>
        <v>0</v>
      </c>
      <c r="AQ776">
        <f t="shared" ca="1" si="370"/>
        <v>0.14084404878304826</v>
      </c>
      <c r="AR776" t="str">
        <f t="shared" ca="1" si="371"/>
        <v>Subcritical</v>
      </c>
      <c r="AS776">
        <f t="shared" ca="1" si="372"/>
        <v>1.4019902142401258E-4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190</v>
      </c>
      <c r="I777">
        <v>2.7E-2</v>
      </c>
      <c r="J777">
        <f t="shared" si="373"/>
        <v>1.0009999999999764</v>
      </c>
      <c r="K777">
        <f t="shared" ca="1" si="374"/>
        <v>49.98</v>
      </c>
      <c r="L777">
        <f t="shared" ca="1" si="375"/>
        <v>1.301360869684927</v>
      </c>
      <c r="M777">
        <f t="shared" ca="1" si="348"/>
        <v>6.7670765223616209</v>
      </c>
      <c r="N777">
        <f t="shared" ca="1" si="349"/>
        <v>0.86727128666107323</v>
      </c>
      <c r="O777">
        <f t="shared" ca="1" si="350"/>
        <v>7.3857595425206792</v>
      </c>
      <c r="P777">
        <f t="shared" ca="1" si="351"/>
        <v>633.54986086968495</v>
      </c>
      <c r="Q777">
        <f t="shared" ca="1" si="352"/>
        <v>636.33015873002819</v>
      </c>
      <c r="R777">
        <f t="shared" ca="1" si="353"/>
        <v>1.4839965425134221E-2</v>
      </c>
      <c r="S777">
        <f t="shared" ca="1" si="354"/>
        <v>2.067101435725621</v>
      </c>
      <c r="T777">
        <f t="shared" ca="1" si="355"/>
        <v>42.032181045985091</v>
      </c>
      <c r="U777">
        <f t="shared" ca="1" si="376"/>
        <v>-1.4479918794222613E-2</v>
      </c>
      <c r="V777">
        <f t="shared" ca="1" si="377"/>
        <v>0</v>
      </c>
      <c r="W777">
        <f t="shared" ca="1" si="356"/>
        <v>7.8012929651915046</v>
      </c>
      <c r="X777">
        <f t="shared" ca="1" si="357"/>
        <v>40.566723418995828</v>
      </c>
      <c r="Y777">
        <f t="shared" ca="1" si="358"/>
        <v>1.9500808002790895</v>
      </c>
      <c r="Z777">
        <f t="shared" ca="1" si="359"/>
        <v>1.2320442911737923</v>
      </c>
      <c r="AA777">
        <f t="shared" ca="1" si="360"/>
        <v>640.0497929651915</v>
      </c>
      <c r="AB777">
        <f t="shared" ca="1" si="361"/>
        <v>640.12715958779165</v>
      </c>
      <c r="AC777">
        <f t="shared" ca="1" si="362"/>
        <v>1.4018396868864701E-4</v>
      </c>
      <c r="AD777">
        <f t="shared" ca="1" si="363"/>
        <v>0.14083432716872737</v>
      </c>
      <c r="AE777">
        <f t="shared" ca="1" si="364"/>
        <v>164.51346777650085</v>
      </c>
      <c r="AF777">
        <f t="shared" ca="1" si="365"/>
        <v>-2.3159775537351379E-6</v>
      </c>
      <c r="AG777">
        <f t="shared" ca="1" si="366"/>
        <v>1</v>
      </c>
      <c r="AH777">
        <f ca="1"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+99)&gt;=IFERROR(AE777,-1E+99)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>7.8012929651915046</v>
      </c>
      <c r="AI777">
        <f t="shared" ca="1" si="367"/>
        <v>640.0497929651915</v>
      </c>
      <c r="AJ777">
        <f t="shared" ca="1" si="368"/>
        <v>640.12715958779165</v>
      </c>
      <c r="AM777">
        <v>0</v>
      </c>
      <c r="AN777">
        <v>0</v>
      </c>
      <c r="AO777">
        <f t="shared" si="369"/>
        <v>0</v>
      </c>
      <c r="AP777">
        <f t="shared" si="378"/>
        <v>0</v>
      </c>
      <c r="AQ777">
        <f t="shared" ca="1" si="370"/>
        <v>0.14083432716872737</v>
      </c>
      <c r="AR777" t="str">
        <f t="shared" ca="1" si="371"/>
        <v>Subcritical</v>
      </c>
      <c r="AS777">
        <f t="shared" ca="1" si="372"/>
        <v>1.4018396868864701E-4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190</v>
      </c>
      <c r="I778">
        <v>0.05</v>
      </c>
      <c r="J778">
        <f t="shared" si="373"/>
        <v>0.99900000000002365</v>
      </c>
      <c r="K778">
        <f t="shared" ca="1" si="374"/>
        <v>49.98</v>
      </c>
      <c r="L778">
        <f t="shared" ca="1" si="375"/>
        <v>1.301360869684927</v>
      </c>
      <c r="M778">
        <f t="shared" ca="1" si="348"/>
        <v>6.7670765223616209</v>
      </c>
      <c r="N778">
        <f t="shared" ca="1" si="349"/>
        <v>0.86727128666107323</v>
      </c>
      <c r="O778">
        <f t="shared" ca="1" si="350"/>
        <v>7.3857595425206792</v>
      </c>
      <c r="P778">
        <f t="shared" ca="1" si="351"/>
        <v>633.54936086968496</v>
      </c>
      <c r="Q778">
        <f t="shared" ca="1" si="352"/>
        <v>636.3296587300282</v>
      </c>
      <c r="R778">
        <f t="shared" ca="1" si="353"/>
        <v>1.4839965425134221E-2</v>
      </c>
      <c r="S778">
        <f t="shared" ca="1" si="354"/>
        <v>2.067101435725621</v>
      </c>
      <c r="T778">
        <f t="shared" ca="1" si="355"/>
        <v>42.032181045985091</v>
      </c>
      <c r="U778">
        <f t="shared" ca="1" si="376"/>
        <v>-1.4556816948129381E-2</v>
      </c>
      <c r="V778">
        <f t="shared" ca="1" si="377"/>
        <v>0</v>
      </c>
      <c r="W778">
        <f t="shared" ca="1" si="356"/>
        <v>7.8016490828792939</v>
      </c>
      <c r="X778">
        <f t="shared" ca="1" si="357"/>
        <v>40.568575230972328</v>
      </c>
      <c r="Y778">
        <f t="shared" ca="1" si="358"/>
        <v>1.9501030513395521</v>
      </c>
      <c r="Z778">
        <f t="shared" ca="1" si="359"/>
        <v>1.23198805270939</v>
      </c>
      <c r="AA778">
        <f t="shared" ca="1" si="360"/>
        <v>640.04964908287934</v>
      </c>
      <c r="AB778">
        <f t="shared" ca="1" si="361"/>
        <v>640.12700864261524</v>
      </c>
      <c r="AC778">
        <f t="shared" ca="1" si="362"/>
        <v>1.4016903867243794E-4</v>
      </c>
      <c r="AD778">
        <f t="shared" ca="1" si="363"/>
        <v>0.14082468439536971</v>
      </c>
      <c r="AE778">
        <f t="shared" ca="1" si="364"/>
        <v>164.52762811018027</v>
      </c>
      <c r="AF778">
        <f t="shared" ca="1" si="365"/>
        <v>-2.723902753132279E-6</v>
      </c>
      <c r="AG778">
        <f t="shared" ca="1" si="366"/>
        <v>1</v>
      </c>
      <c r="AH778">
        <f ca="1"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+99)&gt;=IFERROR(AE778,-1E+99)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>7.8016490828792939</v>
      </c>
      <c r="AI778">
        <f t="shared" ca="1" si="367"/>
        <v>640.04964908287934</v>
      </c>
      <c r="AJ778">
        <f t="shared" ca="1" si="368"/>
        <v>640.12700864261524</v>
      </c>
      <c r="AM778">
        <v>0</v>
      </c>
      <c r="AN778">
        <v>0</v>
      </c>
      <c r="AO778">
        <f t="shared" si="369"/>
        <v>0</v>
      </c>
      <c r="AP778">
        <f t="shared" si="378"/>
        <v>0</v>
      </c>
      <c r="AQ778">
        <f t="shared" ca="1" si="370"/>
        <v>0.14082468439536971</v>
      </c>
      <c r="AR778" t="str">
        <f t="shared" ca="1" si="371"/>
        <v>Subcritical</v>
      </c>
      <c r="AS778">
        <f t="shared" ca="1" si="372"/>
        <v>1.4016903867243794E-4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190</v>
      </c>
      <c r="I779">
        <v>7.8E-2</v>
      </c>
      <c r="J779">
        <f t="shared" si="373"/>
        <v>1</v>
      </c>
      <c r="K779">
        <f t="shared" ca="1" si="374"/>
        <v>49.98</v>
      </c>
      <c r="L779">
        <f t="shared" ca="1" si="375"/>
        <v>1.301360869684927</v>
      </c>
      <c r="M779">
        <f t="shared" ca="1" si="348"/>
        <v>6.7670765223616209</v>
      </c>
      <c r="N779">
        <f t="shared" ca="1" si="349"/>
        <v>0.86727128666107323</v>
      </c>
      <c r="O779">
        <f t="shared" ca="1" si="350"/>
        <v>7.3857595425206792</v>
      </c>
      <c r="P779">
        <f t="shared" ca="1" si="351"/>
        <v>633.54886086968486</v>
      </c>
      <c r="Q779">
        <f t="shared" ca="1" si="352"/>
        <v>636.3291587300281</v>
      </c>
      <c r="R779">
        <f t="shared" ca="1" si="353"/>
        <v>1.4839965425134221E-2</v>
      </c>
      <c r="S779">
        <f t="shared" ca="1" si="354"/>
        <v>2.067101435725621</v>
      </c>
      <c r="T779">
        <f t="shared" ca="1" si="355"/>
        <v>42.032181045985091</v>
      </c>
      <c r="U779">
        <f t="shared" ca="1" si="376"/>
        <v>-1.4701404146876484E-2</v>
      </c>
      <c r="V779">
        <f t="shared" ca="1" si="377"/>
        <v>0</v>
      </c>
      <c r="W779">
        <f t="shared" ca="1" si="356"/>
        <v>7.802000991858983</v>
      </c>
      <c r="X779">
        <f t="shared" ca="1" si="357"/>
        <v>40.570405157666713</v>
      </c>
      <c r="Y779">
        <f t="shared" ca="1" si="358"/>
        <v>1.9501250379335049</v>
      </c>
      <c r="Z779">
        <f t="shared" ca="1" si="359"/>
        <v>1.2319324839317047</v>
      </c>
      <c r="AA779">
        <f t="shared" ca="1" si="360"/>
        <v>640.04950099185896</v>
      </c>
      <c r="AB779">
        <f t="shared" ca="1" si="361"/>
        <v>640.12685357315183</v>
      </c>
      <c r="AC779">
        <f t="shared" ca="1" si="362"/>
        <v>1.4015428740681219E-4</v>
      </c>
      <c r="AD779">
        <f t="shared" ca="1" si="363"/>
        <v>0.14081515666417116</v>
      </c>
      <c r="AE779">
        <f t="shared" ca="1" si="364"/>
        <v>164.54162176620454</v>
      </c>
      <c r="AF779">
        <f t="shared" ca="1" si="365"/>
        <v>-3.4196749538750737E-6</v>
      </c>
      <c r="AG779">
        <f t="shared" ca="1" si="366"/>
        <v>1</v>
      </c>
      <c r="AH779">
        <f ca="1"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+99)&gt;=IFERROR(AE779,-1E+99)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>7.802000991858983</v>
      </c>
      <c r="AI779">
        <f t="shared" ca="1" si="367"/>
        <v>640.04950099185896</v>
      </c>
      <c r="AJ779">
        <f t="shared" ca="1" si="368"/>
        <v>640.12685357315183</v>
      </c>
      <c r="AM779">
        <v>0</v>
      </c>
      <c r="AN779">
        <v>0</v>
      </c>
      <c r="AO779">
        <f t="shared" si="369"/>
        <v>0</v>
      </c>
      <c r="AP779">
        <f t="shared" si="378"/>
        <v>0</v>
      </c>
      <c r="AQ779">
        <f t="shared" ca="1" si="370"/>
        <v>0.14081515666417116</v>
      </c>
      <c r="AR779" t="str">
        <f t="shared" ca="1" si="371"/>
        <v>Subcritical</v>
      </c>
      <c r="AS779">
        <f t="shared" ca="1" si="372"/>
        <v>1.4015428740681219E-4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190</v>
      </c>
      <c r="I780">
        <v>2.7E-2</v>
      </c>
      <c r="J780">
        <f t="shared" si="373"/>
        <v>1</v>
      </c>
      <c r="K780">
        <f t="shared" ca="1" si="374"/>
        <v>49.98</v>
      </c>
      <c r="L780">
        <f t="shared" ca="1" si="375"/>
        <v>1.301360869684927</v>
      </c>
      <c r="M780">
        <f t="shared" ca="1" si="348"/>
        <v>6.7670765223616209</v>
      </c>
      <c r="N780">
        <f t="shared" ca="1" si="349"/>
        <v>0.86727128666107323</v>
      </c>
      <c r="O780">
        <f t="shared" ca="1" si="350"/>
        <v>7.3857595425206792</v>
      </c>
      <c r="P780">
        <f t="shared" ca="1" si="351"/>
        <v>633.54836086968487</v>
      </c>
      <c r="Q780">
        <f t="shared" ca="1" si="352"/>
        <v>636.32865873002811</v>
      </c>
      <c r="R780">
        <f t="shared" ca="1" si="353"/>
        <v>1.4839965425134221E-2</v>
      </c>
      <c r="S780">
        <f t="shared" ca="1" si="354"/>
        <v>2.067101435725621</v>
      </c>
      <c r="T780">
        <f t="shared" ca="1" si="355"/>
        <v>42.032181045985091</v>
      </c>
      <c r="U780">
        <f t="shared" ca="1" si="376"/>
        <v>-1.4465078828834521E-2</v>
      </c>
      <c r="V780">
        <f t="shared" ca="1" si="377"/>
        <v>0</v>
      </c>
      <c r="W780">
        <f t="shared" ca="1" si="356"/>
        <v>7.802358867774136</v>
      </c>
      <c r="X780">
        <f t="shared" ca="1" si="357"/>
        <v>40.57226611242551</v>
      </c>
      <c r="Y780">
        <f t="shared" ca="1" si="358"/>
        <v>1.9501473958044206</v>
      </c>
      <c r="Z780">
        <f t="shared" ca="1" si="359"/>
        <v>1.2318759780759032</v>
      </c>
      <c r="AA780">
        <f t="shared" ca="1" si="360"/>
        <v>640.04935886777412</v>
      </c>
      <c r="AB780">
        <f t="shared" ca="1" si="361"/>
        <v>640.12670435326652</v>
      </c>
      <c r="AC780">
        <f t="shared" ca="1" si="362"/>
        <v>1.4013928836757183E-4</v>
      </c>
      <c r="AD780">
        <f t="shared" ca="1" si="363"/>
        <v>0.14080546848344777</v>
      </c>
      <c r="AE780">
        <f t="shared" ca="1" si="364"/>
        <v>164.55585338397066</v>
      </c>
      <c r="AF780">
        <f t="shared" ca="1" si="365"/>
        <v>-4.4552183453561156E-6</v>
      </c>
      <c r="AG780">
        <f t="shared" ca="1" si="366"/>
        <v>1</v>
      </c>
      <c r="AH780">
        <f ca="1"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+99)&gt;=IFERROR(AE780,-1E+99)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>7.802358867774136</v>
      </c>
      <c r="AI780">
        <f t="shared" ca="1" si="367"/>
        <v>640.04935886777412</v>
      </c>
      <c r="AJ780">
        <f t="shared" ca="1" si="368"/>
        <v>640.12670435326652</v>
      </c>
      <c r="AM780">
        <v>0</v>
      </c>
      <c r="AN780">
        <v>0</v>
      </c>
      <c r="AO780">
        <f t="shared" si="369"/>
        <v>0</v>
      </c>
      <c r="AP780">
        <f t="shared" si="378"/>
        <v>0</v>
      </c>
      <c r="AQ780">
        <f t="shared" ca="1" si="370"/>
        <v>0.14080546848344777</v>
      </c>
      <c r="AR780" t="str">
        <f t="shared" ca="1" si="371"/>
        <v>Subcritical</v>
      </c>
      <c r="AS780">
        <f t="shared" ca="1" si="372"/>
        <v>1.4013928836757183E-4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190</v>
      </c>
      <c r="I781">
        <v>2.7E-2</v>
      </c>
      <c r="J781">
        <f t="shared" si="373"/>
        <v>1</v>
      </c>
      <c r="K781">
        <f t="shared" ca="1" si="374"/>
        <v>49.98</v>
      </c>
      <c r="L781">
        <f t="shared" ca="1" si="375"/>
        <v>1.301360869684927</v>
      </c>
      <c r="M781">
        <f t="shared" ca="1" si="348"/>
        <v>6.7670765223616209</v>
      </c>
      <c r="N781">
        <f t="shared" ca="1" si="349"/>
        <v>0.86727128666107323</v>
      </c>
      <c r="O781">
        <f t="shared" ca="1" si="350"/>
        <v>7.3857595425206792</v>
      </c>
      <c r="P781">
        <f t="shared" ca="1" si="351"/>
        <v>633.54786086968488</v>
      </c>
      <c r="Q781">
        <f t="shared" ca="1" si="352"/>
        <v>636.32815873002812</v>
      </c>
      <c r="R781">
        <f t="shared" ca="1" si="353"/>
        <v>1.4839965425134221E-2</v>
      </c>
      <c r="S781">
        <f t="shared" ca="1" si="354"/>
        <v>2.067101435725621</v>
      </c>
      <c r="T781">
        <f t="shared" ca="1" si="355"/>
        <v>42.032181045985091</v>
      </c>
      <c r="U781">
        <f t="shared" ca="1" si="376"/>
        <v>-1.4465078828834521E-2</v>
      </c>
      <c r="V781">
        <f t="shared" ca="1" si="377"/>
        <v>0</v>
      </c>
      <c r="W781">
        <f t="shared" ca="1" si="356"/>
        <v>7.8027156962575264</v>
      </c>
      <c r="X781">
        <f t="shared" ca="1" si="357"/>
        <v>40.574121620539138</v>
      </c>
      <c r="Y781">
        <f t="shared" ca="1" si="358"/>
        <v>1.9501696867067151</v>
      </c>
      <c r="Z781">
        <f t="shared" ca="1" si="359"/>
        <v>1.2318196427621364</v>
      </c>
      <c r="AA781">
        <f t="shared" ca="1" si="360"/>
        <v>640.04921569625753</v>
      </c>
      <c r="AB781">
        <f t="shared" ca="1" si="361"/>
        <v>640.12655410768946</v>
      </c>
      <c r="AC781">
        <f t="shared" ca="1" si="362"/>
        <v>1.4012433558386185E-4</v>
      </c>
      <c r="AD781">
        <f t="shared" ca="1" si="363"/>
        <v>0.14079580976410586</v>
      </c>
      <c r="AE781">
        <f t="shared" ca="1" si="364"/>
        <v>164.57004403797885</v>
      </c>
      <c r="AF781">
        <f t="shared" ca="1" si="365"/>
        <v>-5.6686455991439288E-6</v>
      </c>
      <c r="AG781">
        <f t="shared" ca="1" si="366"/>
        <v>1</v>
      </c>
      <c r="AH781">
        <f ca="1"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+99)&gt;=IFERROR(AE781,-1E+99)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>7.8027156962575264</v>
      </c>
      <c r="AI781">
        <f t="shared" ca="1" si="367"/>
        <v>640.04921569625753</v>
      </c>
      <c r="AJ781">
        <f t="shared" ca="1" si="368"/>
        <v>640.12655410768946</v>
      </c>
      <c r="AM781">
        <v>0</v>
      </c>
      <c r="AN781">
        <v>0</v>
      </c>
      <c r="AO781">
        <f t="shared" si="369"/>
        <v>0</v>
      </c>
      <c r="AP781">
        <f t="shared" si="378"/>
        <v>0</v>
      </c>
      <c r="AQ781">
        <f t="shared" ca="1" si="370"/>
        <v>0.14079580976410586</v>
      </c>
      <c r="AR781" t="str">
        <f t="shared" ca="1" si="371"/>
        <v>Subcritical</v>
      </c>
      <c r="AS781">
        <f t="shared" ca="1" si="372"/>
        <v>1.4012433558386185E-4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190</v>
      </c>
      <c r="I782">
        <v>7.8E-2</v>
      </c>
      <c r="J782">
        <f t="shared" si="373"/>
        <v>1</v>
      </c>
      <c r="K782">
        <f t="shared" ca="1" si="374"/>
        <v>49.98</v>
      </c>
      <c r="L782">
        <f t="shared" ca="1" si="375"/>
        <v>1.301360869684927</v>
      </c>
      <c r="M782">
        <f t="shared" ca="1" si="348"/>
        <v>6.7670765223616209</v>
      </c>
      <c r="N782">
        <f t="shared" ca="1" si="349"/>
        <v>0.86727128666107323</v>
      </c>
      <c r="O782">
        <f t="shared" ca="1" si="350"/>
        <v>7.3857595425206792</v>
      </c>
      <c r="P782">
        <f t="shared" ca="1" si="351"/>
        <v>633.54736086968489</v>
      </c>
      <c r="Q782">
        <f t="shared" ca="1" si="352"/>
        <v>636.32765873002813</v>
      </c>
      <c r="R782">
        <f t="shared" ca="1" si="353"/>
        <v>1.4839965425134221E-2</v>
      </c>
      <c r="S782">
        <f t="shared" ca="1" si="354"/>
        <v>2.067101435725621</v>
      </c>
      <c r="T782">
        <f t="shared" ca="1" si="355"/>
        <v>42.032181045985091</v>
      </c>
      <c r="U782">
        <f t="shared" ca="1" si="376"/>
        <v>-1.4701404146990171E-2</v>
      </c>
      <c r="V782">
        <f t="shared" ca="1" si="377"/>
        <v>0</v>
      </c>
      <c r="W782">
        <f t="shared" ca="1" si="356"/>
        <v>7.8030646304858724</v>
      </c>
      <c r="X782">
        <f t="shared" ca="1" si="357"/>
        <v>40.575936078526539</v>
      </c>
      <c r="Y782">
        <f t="shared" ca="1" si="358"/>
        <v>1.9501914829799269</v>
      </c>
      <c r="Z782">
        <f t="shared" ca="1" si="359"/>
        <v>1.2317645587590089</v>
      </c>
      <c r="AA782">
        <f t="shared" ca="1" si="360"/>
        <v>640.04906463048587</v>
      </c>
      <c r="AB782">
        <f t="shared" ca="1" si="361"/>
        <v>640.12639612529802</v>
      </c>
      <c r="AC782">
        <f t="shared" ca="1" si="362"/>
        <v>1.4010971588128437E-4</v>
      </c>
      <c r="AD782">
        <f t="shared" ca="1" si="363"/>
        <v>0.1407863657961913</v>
      </c>
      <c r="AE782">
        <f t="shared" ca="1" si="364"/>
        <v>164.58392141231408</v>
      </c>
      <c r="AF782">
        <f t="shared" ca="1" si="365"/>
        <v>-6.8806458557446604E-6</v>
      </c>
      <c r="AG782">
        <f t="shared" ca="1" si="366"/>
        <v>1</v>
      </c>
      <c r="AH782">
        <f ca="1"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+99)&gt;=IFERROR(AE782,-1E+99)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>7.8030646304858724</v>
      </c>
      <c r="AI782">
        <f t="shared" ca="1" si="367"/>
        <v>640.04906463048587</v>
      </c>
      <c r="AJ782">
        <f t="shared" ca="1" si="368"/>
        <v>640.12639612529802</v>
      </c>
      <c r="AM782">
        <v>0</v>
      </c>
      <c r="AN782">
        <v>0</v>
      </c>
      <c r="AO782">
        <f t="shared" si="369"/>
        <v>0</v>
      </c>
      <c r="AP782">
        <f t="shared" si="378"/>
        <v>0</v>
      </c>
      <c r="AQ782">
        <f t="shared" ca="1" si="370"/>
        <v>0.1407863657961913</v>
      </c>
      <c r="AR782" t="str">
        <f t="shared" ca="1" si="371"/>
        <v>Subcritical</v>
      </c>
      <c r="AS782">
        <f t="shared" ca="1" si="372"/>
        <v>1.4010971588128437E-4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190</v>
      </c>
      <c r="I783">
        <v>0.05</v>
      </c>
      <c r="J783">
        <f t="shared" si="373"/>
        <v>1</v>
      </c>
      <c r="K783">
        <f t="shared" ca="1" si="374"/>
        <v>49.98</v>
      </c>
      <c r="L783">
        <f t="shared" ca="1" si="375"/>
        <v>1.301360869684927</v>
      </c>
      <c r="M783">
        <f t="shared" ca="1" si="348"/>
        <v>6.7670765223616209</v>
      </c>
      <c r="N783">
        <f t="shared" ca="1" si="349"/>
        <v>0.86727128666107323</v>
      </c>
      <c r="O783">
        <f t="shared" ca="1" si="350"/>
        <v>7.3857595425206792</v>
      </c>
      <c r="P783">
        <f t="shared" ca="1" si="351"/>
        <v>633.54686086968491</v>
      </c>
      <c r="Q783">
        <f t="shared" ca="1" si="352"/>
        <v>636.32715873002815</v>
      </c>
      <c r="R783">
        <f t="shared" ca="1" si="353"/>
        <v>1.4839965425134221E-2</v>
      </c>
      <c r="S783">
        <f t="shared" ca="1" si="354"/>
        <v>2.067101435725621</v>
      </c>
      <c r="T783">
        <f t="shared" ca="1" si="355"/>
        <v>42.032181045985091</v>
      </c>
      <c r="U783">
        <f t="shared" ca="1" si="376"/>
        <v>-1.4571656913517472E-2</v>
      </c>
      <c r="V783">
        <f t="shared" ca="1" si="377"/>
        <v>0</v>
      </c>
      <c r="W783">
        <f t="shared" ca="1" si="356"/>
        <v>7.8034159990027927</v>
      </c>
      <c r="X783">
        <f t="shared" ca="1" si="357"/>
        <v>40.577763194814523</v>
      </c>
      <c r="Y783">
        <f t="shared" ca="1" si="358"/>
        <v>1.9502134298342033</v>
      </c>
      <c r="Z783">
        <f t="shared" ca="1" si="359"/>
        <v>1.2317090954482921</v>
      </c>
      <c r="AA783">
        <f t="shared" ca="1" si="360"/>
        <v>640.04891599900282</v>
      </c>
      <c r="AB783">
        <f t="shared" ca="1" si="361"/>
        <v>640.12624052987996</v>
      </c>
      <c r="AC783">
        <f t="shared" ca="1" si="362"/>
        <v>1.4009499645907021E-4</v>
      </c>
      <c r="AD783">
        <f t="shared" ca="1" si="363"/>
        <v>0.14077685701060938</v>
      </c>
      <c r="AE783">
        <f t="shared" ca="1" si="364"/>
        <v>164.59789626524892</v>
      </c>
      <c r="AF783">
        <f t="shared" ca="1" si="365"/>
        <v>-8.0125822705667815E-6</v>
      </c>
      <c r="AG783">
        <f t="shared" ca="1" si="366"/>
        <v>1</v>
      </c>
      <c r="AH783">
        <f ca="1"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+99)&gt;=IFERROR(AE783,-1E+99)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>7.8034159990027927</v>
      </c>
      <c r="AI783">
        <f t="shared" ca="1" si="367"/>
        <v>640.04891599900282</v>
      </c>
      <c r="AJ783">
        <f t="shared" ca="1" si="368"/>
        <v>640.12624052987996</v>
      </c>
      <c r="AM783">
        <v>0</v>
      </c>
      <c r="AN783">
        <v>0</v>
      </c>
      <c r="AO783">
        <f t="shared" si="369"/>
        <v>0</v>
      </c>
      <c r="AP783">
        <f t="shared" si="378"/>
        <v>0</v>
      </c>
      <c r="AQ783">
        <f t="shared" ca="1" si="370"/>
        <v>0.14077685701060938</v>
      </c>
      <c r="AR783" t="str">
        <f t="shared" ca="1" si="371"/>
        <v>Subcritical</v>
      </c>
      <c r="AS783">
        <f t="shared" ca="1" si="372"/>
        <v>1.4009499645907021E-4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190</v>
      </c>
      <c r="I784">
        <v>2.7E-2</v>
      </c>
      <c r="J784">
        <f t="shared" si="373"/>
        <v>1</v>
      </c>
      <c r="K784">
        <f t="shared" ca="1" si="374"/>
        <v>49.98</v>
      </c>
      <c r="L784">
        <f t="shared" ca="1" si="375"/>
        <v>1.301360869684927</v>
      </c>
      <c r="M784">
        <f t="shared" ca="1" si="348"/>
        <v>6.7670765223616209</v>
      </c>
      <c r="N784">
        <f t="shared" ca="1" si="349"/>
        <v>0.86727128666107323</v>
      </c>
      <c r="O784">
        <f t="shared" ca="1" si="350"/>
        <v>7.3857595425206792</v>
      </c>
      <c r="P784">
        <f t="shared" ca="1" si="351"/>
        <v>633.54636086968492</v>
      </c>
      <c r="Q784">
        <f t="shared" ca="1" si="352"/>
        <v>636.32665873002816</v>
      </c>
      <c r="R784">
        <f t="shared" ca="1" si="353"/>
        <v>1.4839965425134221E-2</v>
      </c>
      <c r="S784">
        <f t="shared" ca="1" si="354"/>
        <v>2.067101435725621</v>
      </c>
      <c r="T784">
        <f t="shared" ca="1" si="355"/>
        <v>42.032181045985091</v>
      </c>
      <c r="U784">
        <f t="shared" ca="1" si="376"/>
        <v>-1.4465078828834521E-2</v>
      </c>
      <c r="V784">
        <f t="shared" ca="1" si="377"/>
        <v>0</v>
      </c>
      <c r="W784">
        <f t="shared" ca="1" si="356"/>
        <v>7.8037692333410371</v>
      </c>
      <c r="X784">
        <f t="shared" ca="1" si="357"/>
        <v>40.579600013373394</v>
      </c>
      <c r="Y784">
        <f t="shared" ca="1" si="358"/>
        <v>1.9502354917354205</v>
      </c>
      <c r="Z784">
        <f t="shared" ca="1" si="359"/>
        <v>1.2316533426531708</v>
      </c>
      <c r="AA784">
        <f t="shared" ca="1" si="360"/>
        <v>640.04876923334109</v>
      </c>
      <c r="AB784">
        <f t="shared" ca="1" si="361"/>
        <v>640.1260867642518</v>
      </c>
      <c r="AC784">
        <f t="shared" ca="1" si="362"/>
        <v>1.4008020117264777E-4</v>
      </c>
      <c r="AD784">
        <f t="shared" ca="1" si="363"/>
        <v>0.14076729881077391</v>
      </c>
      <c r="AE784">
        <f t="shared" ca="1" si="364"/>
        <v>164.61194599958338</v>
      </c>
      <c r="AF784">
        <f t="shared" ca="1" si="365"/>
        <v>-8.7037781213439303E-6</v>
      </c>
      <c r="AG784">
        <f t="shared" ca="1" si="366"/>
        <v>1</v>
      </c>
      <c r="AH784">
        <f ca="1"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+99)&gt;=IFERROR(AE784,-1E+99)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>7.8037692333410371</v>
      </c>
      <c r="AI784">
        <f t="shared" ca="1" si="367"/>
        <v>640.04876923334109</v>
      </c>
      <c r="AJ784">
        <f t="shared" ca="1" si="368"/>
        <v>640.1260867642518</v>
      </c>
      <c r="AM784">
        <v>0</v>
      </c>
      <c r="AN784">
        <v>0</v>
      </c>
      <c r="AO784">
        <f t="shared" si="369"/>
        <v>0</v>
      </c>
      <c r="AP784">
        <f t="shared" si="378"/>
        <v>0</v>
      </c>
      <c r="AQ784">
        <f t="shared" ca="1" si="370"/>
        <v>0.14076729881077391</v>
      </c>
      <c r="AR784" t="str">
        <f t="shared" ca="1" si="371"/>
        <v>Subcritical</v>
      </c>
      <c r="AS784">
        <f t="shared" ca="1" si="372"/>
        <v>1.4008020117264777E-4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190</v>
      </c>
      <c r="I785">
        <v>2.7E-2</v>
      </c>
      <c r="J785">
        <f t="shared" si="373"/>
        <v>1</v>
      </c>
      <c r="K785">
        <f t="shared" ca="1" si="374"/>
        <v>49.98</v>
      </c>
      <c r="L785">
        <f t="shared" ca="1" si="375"/>
        <v>1.301360869684927</v>
      </c>
      <c r="M785">
        <f t="shared" ca="1" si="348"/>
        <v>6.7670765223616209</v>
      </c>
      <c r="N785">
        <f t="shared" ca="1" si="349"/>
        <v>0.86727128666107323</v>
      </c>
      <c r="O785">
        <f t="shared" ca="1" si="350"/>
        <v>7.3857595425206792</v>
      </c>
      <c r="P785">
        <f t="shared" ca="1" si="351"/>
        <v>633.54586086968493</v>
      </c>
      <c r="Q785">
        <f t="shared" ca="1" si="352"/>
        <v>636.32615873002817</v>
      </c>
      <c r="R785">
        <f t="shared" ca="1" si="353"/>
        <v>1.4839965425134221E-2</v>
      </c>
      <c r="S785">
        <f t="shared" ca="1" si="354"/>
        <v>2.067101435725621</v>
      </c>
      <c r="T785">
        <f t="shared" ca="1" si="355"/>
        <v>42.032181045985091</v>
      </c>
      <c r="U785">
        <f t="shared" ca="1" si="376"/>
        <v>-1.4465078828834521E-2</v>
      </c>
      <c r="V785">
        <f t="shared" ca="1" si="377"/>
        <v>0</v>
      </c>
      <c r="W785">
        <f t="shared" ca="1" si="356"/>
        <v>7.8041217840420147</v>
      </c>
      <c r="X785">
        <f t="shared" ca="1" si="357"/>
        <v>40.581433277018476</v>
      </c>
      <c r="Y785">
        <f t="shared" ca="1" si="358"/>
        <v>1.9502575094450949</v>
      </c>
      <c r="Z785">
        <f t="shared" ca="1" si="359"/>
        <v>1.2315977027924243</v>
      </c>
      <c r="AA785">
        <f t="shared" ca="1" si="360"/>
        <v>640.04862178404198</v>
      </c>
      <c r="AB785">
        <f t="shared" ca="1" si="361"/>
        <v>640.12593232948154</v>
      </c>
      <c r="AC785">
        <f t="shared" ca="1" si="362"/>
        <v>1.4006543681763822E-4</v>
      </c>
      <c r="AD785">
        <f t="shared" ca="1" si="363"/>
        <v>0.14075776018796177</v>
      </c>
      <c r="AE785">
        <f t="shared" ca="1" si="364"/>
        <v>164.62596921514208</v>
      </c>
      <c r="AF785">
        <f t="shared" ca="1" si="365"/>
        <v>-8.4296250406623585E-6</v>
      </c>
      <c r="AG785">
        <f t="shared" ca="1" si="366"/>
        <v>1</v>
      </c>
      <c r="AH785">
        <f ca="1"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+99)&gt;=IFERROR(AE785,-1E+99)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>7.8041217840420147</v>
      </c>
      <c r="AI785">
        <f t="shared" ca="1" si="367"/>
        <v>640.04862178404198</v>
      </c>
      <c r="AJ785">
        <f t="shared" ca="1" si="368"/>
        <v>640.12593232948154</v>
      </c>
      <c r="AM785">
        <v>0</v>
      </c>
      <c r="AN785">
        <v>0</v>
      </c>
      <c r="AO785">
        <f t="shared" si="369"/>
        <v>0</v>
      </c>
      <c r="AP785">
        <f t="shared" si="378"/>
        <v>0</v>
      </c>
      <c r="AQ785">
        <f t="shared" ca="1" si="370"/>
        <v>0.14075776018796177</v>
      </c>
      <c r="AR785" t="str">
        <f t="shared" ca="1" si="371"/>
        <v>Subcritical</v>
      </c>
      <c r="AS785">
        <f t="shared" ca="1" si="372"/>
        <v>1.4006543681763822E-4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190</v>
      </c>
      <c r="I786">
        <v>2.3E-2</v>
      </c>
      <c r="J786">
        <f t="shared" si="373"/>
        <v>1</v>
      </c>
      <c r="K786">
        <f t="shared" ca="1" si="374"/>
        <v>49.98</v>
      </c>
      <c r="L786">
        <f t="shared" ca="1" si="375"/>
        <v>1.301360869684927</v>
      </c>
      <c r="M786">
        <f t="shared" ca="1" si="348"/>
        <v>6.7670765223616209</v>
      </c>
      <c r="N786">
        <f t="shared" ca="1" si="349"/>
        <v>0.86727128666107323</v>
      </c>
      <c r="O786">
        <f t="shared" ca="1" si="350"/>
        <v>7.3857595425206792</v>
      </c>
      <c r="P786">
        <f t="shared" ca="1" si="351"/>
        <v>633.54536086968494</v>
      </c>
      <c r="Q786">
        <f t="shared" ca="1" si="352"/>
        <v>636.32565873002818</v>
      </c>
      <c r="R786">
        <f t="shared" ca="1" si="353"/>
        <v>1.4839965425134221E-2</v>
      </c>
      <c r="S786">
        <f t="shared" ca="1" si="354"/>
        <v>2.067101435725621</v>
      </c>
      <c r="T786">
        <f t="shared" ca="1" si="355"/>
        <v>42.032181045985091</v>
      </c>
      <c r="U786">
        <f t="shared" ca="1" si="376"/>
        <v>-1.4446543509848198E-2</v>
      </c>
      <c r="V786">
        <f t="shared" ca="1" si="377"/>
        <v>0</v>
      </c>
      <c r="W786">
        <f t="shared" ca="1" si="356"/>
        <v>7.8044751622521247</v>
      </c>
      <c r="X786">
        <f t="shared" ca="1" si="357"/>
        <v>40.583270843711048</v>
      </c>
      <c r="Y786">
        <f t="shared" ca="1" si="358"/>
        <v>1.9502795773374937</v>
      </c>
      <c r="Z786">
        <f t="shared" ca="1" si="359"/>
        <v>1.2315419373779999</v>
      </c>
      <c r="AA786">
        <f t="shared" ca="1" si="360"/>
        <v>640.0484751622522</v>
      </c>
      <c r="AB786">
        <f t="shared" ca="1" si="361"/>
        <v>640.12577870677421</v>
      </c>
      <c r="AC786">
        <f t="shared" ca="1" si="362"/>
        <v>1.4005064011017316E-4</v>
      </c>
      <c r="AD786">
        <f t="shared" ca="1" si="363"/>
        <v>0.14074820025703796</v>
      </c>
      <c r="AE786">
        <f t="shared" ca="1" si="364"/>
        <v>164.6400260203736</v>
      </c>
      <c r="AF786">
        <f t="shared" ca="1" si="365"/>
        <v>-7.2061421860780683E-6</v>
      </c>
      <c r="AG786">
        <f t="shared" ca="1" si="366"/>
        <v>1</v>
      </c>
      <c r="AH786">
        <f ca="1"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+99)&gt;=IFERROR(AE786,-1E+99)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>7.8044751622521247</v>
      </c>
      <c r="AI786">
        <f t="shared" ca="1" si="367"/>
        <v>640.0484751622522</v>
      </c>
      <c r="AJ786">
        <f t="shared" ca="1" si="368"/>
        <v>640.12577870677421</v>
      </c>
      <c r="AM786">
        <v>0</v>
      </c>
      <c r="AN786">
        <v>0</v>
      </c>
      <c r="AO786">
        <f t="shared" si="369"/>
        <v>0</v>
      </c>
      <c r="AP786">
        <f t="shared" si="378"/>
        <v>0</v>
      </c>
      <c r="AQ786">
        <f t="shared" ca="1" si="370"/>
        <v>0.14074820025703796</v>
      </c>
      <c r="AR786" t="str">
        <f t="shared" ca="1" si="371"/>
        <v>Subcritical</v>
      </c>
      <c r="AS786">
        <f t="shared" ca="1" si="372"/>
        <v>1.4005064011017316E-4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190</v>
      </c>
      <c r="I787">
        <v>2.3E-2</v>
      </c>
      <c r="J787">
        <f t="shared" si="373"/>
        <v>1.0009999999999764</v>
      </c>
      <c r="K787">
        <f t="shared" ca="1" si="374"/>
        <v>49.98</v>
      </c>
      <c r="L787">
        <f t="shared" ca="1" si="375"/>
        <v>1.301360869684927</v>
      </c>
      <c r="M787">
        <f t="shared" ca="1" si="348"/>
        <v>6.7670765223616209</v>
      </c>
      <c r="N787">
        <f t="shared" ca="1" si="349"/>
        <v>0.86727128666107323</v>
      </c>
      <c r="O787">
        <f t="shared" ca="1" si="350"/>
        <v>7.3857595425206792</v>
      </c>
      <c r="P787">
        <f t="shared" ca="1" si="351"/>
        <v>633.54486086968495</v>
      </c>
      <c r="Q787">
        <f t="shared" ca="1" si="352"/>
        <v>636.32515873002819</v>
      </c>
      <c r="R787">
        <f t="shared" ca="1" si="353"/>
        <v>1.4839965425134221E-2</v>
      </c>
      <c r="S787">
        <f t="shared" ca="1" si="354"/>
        <v>2.067101435725621</v>
      </c>
      <c r="T787">
        <f t="shared" ca="1" si="355"/>
        <v>42.032181045985091</v>
      </c>
      <c r="U787">
        <f t="shared" ca="1" si="376"/>
        <v>-1.4461383475236289E-2</v>
      </c>
      <c r="V787">
        <f t="shared" ca="1" si="377"/>
        <v>0</v>
      </c>
      <c r="W787">
        <f t="shared" ca="1" si="356"/>
        <v>7.804829667958435</v>
      </c>
      <c r="X787">
        <f t="shared" ca="1" si="357"/>
        <v>40.585114273383866</v>
      </c>
      <c r="Y787">
        <f t="shared" ca="1" si="358"/>
        <v>1.9503017141340289</v>
      </c>
      <c r="Z787">
        <f t="shared" ca="1" si="359"/>
        <v>1.2314859991111913</v>
      </c>
      <c r="AA787">
        <f t="shared" ca="1" si="360"/>
        <v>640.04832966795846</v>
      </c>
      <c r="AB787">
        <f t="shared" ca="1" si="361"/>
        <v>640.12562619018104</v>
      </c>
      <c r="AC787">
        <f t="shared" ca="1" si="362"/>
        <v>1.4003579850780799E-4</v>
      </c>
      <c r="AD787">
        <f t="shared" ca="1" si="363"/>
        <v>0.14073861091127202</v>
      </c>
      <c r="AE787">
        <f t="shared" ca="1" si="364"/>
        <v>164.65412835387144</v>
      </c>
      <c r="AF787">
        <f t="shared" ca="1" si="365"/>
        <v>-5.7909048791771056E-6</v>
      </c>
      <c r="AG787">
        <f t="shared" ca="1" si="366"/>
        <v>1</v>
      </c>
      <c r="AH787">
        <f ca="1"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+99)&gt;=IFERROR(AE787,-1E+99)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>7.804829667958435</v>
      </c>
      <c r="AI787">
        <f t="shared" ca="1" si="367"/>
        <v>640.04832966795846</v>
      </c>
      <c r="AJ787">
        <f t="shared" ca="1" si="368"/>
        <v>640.12562619018104</v>
      </c>
      <c r="AM787">
        <v>0</v>
      </c>
      <c r="AN787">
        <v>0</v>
      </c>
      <c r="AO787">
        <f t="shared" si="369"/>
        <v>0</v>
      </c>
      <c r="AP787">
        <f t="shared" si="378"/>
        <v>0</v>
      </c>
      <c r="AQ787">
        <f t="shared" ca="1" si="370"/>
        <v>0.14073861091127202</v>
      </c>
      <c r="AR787" t="str">
        <f t="shared" ca="1" si="371"/>
        <v>Subcritical</v>
      </c>
      <c r="AS787">
        <f t="shared" ca="1" si="372"/>
        <v>1.4003579850780799E-4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190</v>
      </c>
      <c r="I788">
        <v>0</v>
      </c>
      <c r="J788">
        <f t="shared" si="373"/>
        <v>0.99900000000002365</v>
      </c>
      <c r="K788">
        <f t="shared" ca="1" si="374"/>
        <v>49.98</v>
      </c>
      <c r="L788">
        <f t="shared" ca="1" si="375"/>
        <v>1.301360869684927</v>
      </c>
      <c r="M788">
        <f t="shared" ca="1" si="348"/>
        <v>6.7670765223616209</v>
      </c>
      <c r="N788">
        <f t="shared" ca="1" si="349"/>
        <v>0.86727128666107323</v>
      </c>
      <c r="O788">
        <f t="shared" ca="1" si="350"/>
        <v>7.3857595425206792</v>
      </c>
      <c r="P788">
        <f t="shared" ca="1" si="351"/>
        <v>633.54436086968497</v>
      </c>
      <c r="Q788">
        <f t="shared" ca="1" si="352"/>
        <v>636.3246587300282</v>
      </c>
      <c r="R788">
        <f t="shared" ca="1" si="353"/>
        <v>1.4839965425134221E-2</v>
      </c>
      <c r="S788">
        <f t="shared" ca="1" si="354"/>
        <v>2.067101435725621</v>
      </c>
      <c r="T788">
        <f t="shared" ca="1" si="355"/>
        <v>42.032181045985091</v>
      </c>
      <c r="U788">
        <f t="shared" ca="1" si="376"/>
        <v>-1.4325125459777155E-2</v>
      </c>
      <c r="V788">
        <f t="shared" ca="1" si="377"/>
        <v>0</v>
      </c>
      <c r="W788">
        <f t="shared" ca="1" si="356"/>
        <v>7.8051889216756916</v>
      </c>
      <c r="X788">
        <f t="shared" ca="1" si="357"/>
        <v>40.586982392713594</v>
      </c>
      <c r="Y788">
        <f t="shared" ca="1" si="358"/>
        <v>1.9503241458770799</v>
      </c>
      <c r="Z788">
        <f t="shared" ca="1" si="359"/>
        <v>1.2314293168287547</v>
      </c>
      <c r="AA788">
        <f t="shared" ca="1" si="360"/>
        <v>640.04818892167577</v>
      </c>
      <c r="AB788">
        <f t="shared" ca="1" si="361"/>
        <v>640.12547832852317</v>
      </c>
      <c r="AC788">
        <f t="shared" ca="1" si="362"/>
        <v>1.4002076049280862E-4</v>
      </c>
      <c r="AD788">
        <f t="shared" ca="1" si="363"/>
        <v>0.14072889424307167</v>
      </c>
      <c r="AE788">
        <f t="shared" ca="1" si="364"/>
        <v>164.66842025764197</v>
      </c>
      <c r="AF788">
        <f t="shared" ca="1" si="365"/>
        <v>-4.8502228082725196E-6</v>
      </c>
      <c r="AG788">
        <f t="shared" ca="1" si="366"/>
        <v>1</v>
      </c>
      <c r="AH788">
        <f ca="1"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+99)&gt;=IFERROR(AE788,-1E+99)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>7.8051889216756916</v>
      </c>
      <c r="AI788">
        <f t="shared" ca="1" si="367"/>
        <v>640.04818892167577</v>
      </c>
      <c r="AJ788">
        <f t="shared" ca="1" si="368"/>
        <v>640.12547832852317</v>
      </c>
      <c r="AM788">
        <v>0</v>
      </c>
      <c r="AN788">
        <v>0</v>
      </c>
      <c r="AO788">
        <f t="shared" si="369"/>
        <v>0</v>
      </c>
      <c r="AP788">
        <f t="shared" si="378"/>
        <v>0</v>
      </c>
      <c r="AQ788">
        <f t="shared" ca="1" si="370"/>
        <v>0.14072889424307167</v>
      </c>
      <c r="AR788" t="str">
        <f t="shared" ca="1" si="371"/>
        <v>Subcritical</v>
      </c>
      <c r="AS788">
        <f t="shared" ca="1" si="372"/>
        <v>1.4002076049280862E-4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190</v>
      </c>
      <c r="I789">
        <v>2.7E-2</v>
      </c>
      <c r="J789">
        <f t="shared" si="373"/>
        <v>1</v>
      </c>
      <c r="K789">
        <f t="shared" ca="1" si="374"/>
        <v>49.98</v>
      </c>
      <c r="L789">
        <f t="shared" ca="1" si="375"/>
        <v>1.301360869684927</v>
      </c>
      <c r="M789">
        <f t="shared" ca="1" si="348"/>
        <v>6.7670765223616209</v>
      </c>
      <c r="N789">
        <f t="shared" ca="1" si="349"/>
        <v>0.86727128666107323</v>
      </c>
      <c r="O789">
        <f t="shared" ca="1" si="350"/>
        <v>7.3857595425206792</v>
      </c>
      <c r="P789">
        <f t="shared" ca="1" si="351"/>
        <v>633.54386086968486</v>
      </c>
      <c r="Q789">
        <f t="shared" ca="1" si="352"/>
        <v>636.3241587300281</v>
      </c>
      <c r="R789">
        <f t="shared" ca="1" si="353"/>
        <v>1.4839965425134221E-2</v>
      </c>
      <c r="S789">
        <f t="shared" ca="1" si="354"/>
        <v>2.067101435725621</v>
      </c>
      <c r="T789">
        <f t="shared" ca="1" si="355"/>
        <v>42.032181045985091</v>
      </c>
      <c r="U789">
        <f t="shared" ca="1" si="376"/>
        <v>-1.4465078828720834E-2</v>
      </c>
      <c r="V789">
        <f t="shared" ca="1" si="377"/>
        <v>0</v>
      </c>
      <c r="W789">
        <f t="shared" ca="1" si="356"/>
        <v>7.8055454811548026</v>
      </c>
      <c r="X789">
        <f t="shared" ca="1" si="357"/>
        <v>40.588836502004973</v>
      </c>
      <c r="Y789">
        <f t="shared" ca="1" si="358"/>
        <v>1.9503464078608035</v>
      </c>
      <c r="Z789">
        <f t="shared" ca="1" si="359"/>
        <v>1.2313730647965513</v>
      </c>
      <c r="AA789">
        <f t="shared" ca="1" si="360"/>
        <v>640.04804548115476</v>
      </c>
      <c r="AB789">
        <f t="shared" ca="1" si="361"/>
        <v>640.12532782696042</v>
      </c>
      <c r="AC789">
        <f t="shared" ca="1" si="362"/>
        <v>1.4000583761035644E-4</v>
      </c>
      <c r="AD789">
        <f t="shared" ca="1" si="363"/>
        <v>0.1407192515509039</v>
      </c>
      <c r="AE789">
        <f t="shared" ca="1" si="364"/>
        <v>164.68260566857023</v>
      </c>
      <c r="AF789">
        <f t="shared" ca="1" si="365"/>
        <v>-4.2219177203151048E-6</v>
      </c>
      <c r="AG789">
        <f t="shared" ca="1" si="366"/>
        <v>1</v>
      </c>
      <c r="AH789">
        <f ca="1"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+99)&gt;=IFERROR(AE789,-1E+99)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>7.8055454811548026</v>
      </c>
      <c r="AI789">
        <f t="shared" ca="1" si="367"/>
        <v>640.04804548115476</v>
      </c>
      <c r="AJ789">
        <f t="shared" ca="1" si="368"/>
        <v>640.12532782696042</v>
      </c>
      <c r="AM789">
        <v>0</v>
      </c>
      <c r="AN789">
        <v>0</v>
      </c>
      <c r="AO789">
        <f t="shared" si="369"/>
        <v>0</v>
      </c>
      <c r="AP789">
        <f t="shared" si="378"/>
        <v>0</v>
      </c>
      <c r="AQ789">
        <f t="shared" ca="1" si="370"/>
        <v>0.1407192515509039</v>
      </c>
      <c r="AR789" t="str">
        <f t="shared" ca="1" si="371"/>
        <v>Subcritical</v>
      </c>
      <c r="AS789">
        <f t="shared" ca="1" si="372"/>
        <v>1.4000583761035644E-4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190</v>
      </c>
      <c r="I790">
        <v>2.7E-2</v>
      </c>
      <c r="J790">
        <f t="shared" si="373"/>
        <v>1</v>
      </c>
      <c r="K790">
        <f t="shared" ca="1" si="374"/>
        <v>49.98</v>
      </c>
      <c r="L790">
        <f t="shared" ca="1" si="375"/>
        <v>1.301360869684927</v>
      </c>
      <c r="M790">
        <f t="shared" ref="M790:M853" ca="1" si="379">((F790)+(G790)*(L790))*(L790)</f>
        <v>6.7670765223616209</v>
      </c>
      <c r="N790">
        <f t="shared" ref="N790:N853" ca="1" si="380">(((F790)+(G790)*(L790))*(L790))/MAX((F790)+2*(L790)*SQRT(1+(G790)^2),0.000001)</f>
        <v>0.86727128666107323</v>
      </c>
      <c r="O790">
        <f t="shared" ref="O790:O853" ca="1" si="381">ABS(K790)/MAX(((F790)+(G790)*(L790))*(L790),0.000001)</f>
        <v>7.3857595425206792</v>
      </c>
      <c r="P790">
        <f t="shared" ref="P790:P853" ca="1" si="382">E790+L790</f>
        <v>633.54336086968488</v>
      </c>
      <c r="Q790">
        <f t="shared" ref="Q790:Q853" ca="1" si="383">P790+((ABS(K790)/MAX(((F790)+(G790)*(L790))*(L790),0.000001))^2)/(2*$I$5)</f>
        <v>636.32365873002811</v>
      </c>
      <c r="R790">
        <f t="shared" ref="R790:R853" ca="1" si="384">((ABS(K790)*$D$6)/(MAX(((F790)+(G790)*(L790))*(L790),0.000001)*MAX(((((F790)+(G790)*(L790))*(L790))/MAX((F790)+2*(L790)*SQRT(1+(G790)^2),0.000001))^(2/3),0.000001)))^2</f>
        <v>1.4839965425134221E-2</v>
      </c>
      <c r="S790">
        <f t="shared" ref="S790:S853" ca="1" si="385">ABS(ABS(K790)/MAX(((F790)+(G790)*(L790))*(L790),0.000001))/SQRT($I$5*MAX((((F790)+(G790)*(L790))*(L790))/MAX((F790)+2*(G790)*(L790),0.000001),0.000001))</f>
        <v>2.067101435725621</v>
      </c>
      <c r="T790">
        <f t="shared" ref="T790:T853" ca="1" si="386">((F790)*(L790)^2)/2+(G790)*(L790)^3/3+(ABS(K790)^2)/($I$5*MAX(((F790)+(G790)*(L790))*(L790),0.000001))</f>
        <v>42.032181045985091</v>
      </c>
      <c r="U790">
        <f t="shared" ca="1" si="376"/>
        <v>-1.4465078828834521E-2</v>
      </c>
      <c r="V790">
        <f t="shared" ca="1" si="377"/>
        <v>0</v>
      </c>
      <c r="W790">
        <f t="shared" ref="W790:W853" ca="1" si="387"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>7.8059027000244736</v>
      </c>
      <c r="X790">
        <f t="shared" ref="X790:X853" ca="1" si="388">((F790)+(G790)*(W790))*(W790)</f>
        <v>40.590694040127261</v>
      </c>
      <c r="Y790">
        <f t="shared" ref="Y790:Y853" ca="1" si="389">(((F790)+(G790)*(W790))*(W790))/MAX((F790)+2*(W790)*SQRT(1+(G790)^2),0.000001)</f>
        <v>1.9503687094840796</v>
      </c>
      <c r="Z790">
        <f t="shared" ref="Z790:Z853" ca="1" si="390">ABS(K790)/MAX(((F790)+(G790)*(W790))*(W790),0.000001)</f>
        <v>1.2313167138899037</v>
      </c>
      <c r="AA790">
        <f t="shared" ref="AA790:AA853" ca="1" si="391">E790+W790</f>
        <v>640.04790270002445</v>
      </c>
      <c r="AB790">
        <f t="shared" ref="AB790:AB853" ca="1" si="392">AA790+((ABS(K790)/MAX(((F790)+(G790)*(W790))*(W790),0.000001))^2)/(2*$I$5)</f>
        <v>640.1251779727005</v>
      </c>
      <c r="AC790">
        <f t="shared" ref="AC790:AC853" ca="1" si="393">((ABS(K790)*$D$6)/(MAX(((F790)+(G790)*(W790))*(W790),0.000001)*MAX(((((F790)+(G790)*(W790))*(W790))/MAX((F790)+2*(W790)*SQRT(1+(G790)^2),0.000001))^(2/3),0.000001)))^2</f>
        <v>1.3999088948229508E-4</v>
      </c>
      <c r="AD790">
        <f t="shared" ref="AD790:AD853" ca="1" si="394">ABS(ABS(K790)/MAX(((F790)+(G790)*(W790))*(W790),0.000001))/SQRT($I$5*MAX((((F790)+(G790)*(W790))*(W790))/MAX((F790)+2*(G790)*(W790),0.000001),0.000001))</f>
        <v>0.14070959213056278</v>
      </c>
      <c r="AE790">
        <f t="shared" ref="AE790:AE853" ca="1" si="395">((F790)*(W790)^2)/2+(G790)*(W790)^3/3+(ABS(K790)^2)/($I$5*MAX(((F790)+(G790)*(W790))*(W790),0.000001))</f>
        <v>164.69681800197245</v>
      </c>
      <c r="AF790">
        <f t="shared" ref="AF790:AF853" ca="1" si="396">IF($D$20=0,0,IFERROR(AB791+(((AC790+AC791)/2)*J791)+(IF(Z790&gt;Z791,$D$8*((Z790^2-Z791^2)/(2*$I$5)),$D$9*((Z791^2-Z790^2)/(2*$I$5)))+($D$10*(ABS(I791)/90)*(MAX(Z790^2,Z791^2)/(2*$I$5))))-AB790,0))</f>
        <v>-3.4752529245452024E-6</v>
      </c>
      <c r="AG790">
        <f t="shared" ref="AG790:AG853" ca="1" si="397">IF($D$20=0,1,IFERROR(IF(ROUND(AD790,3)=1,1,IF(AND(ABS(AF790)&lt;$D$19,AD790&lt;1),1,0)),0))</f>
        <v>1</v>
      </c>
      <c r="AH790">
        <f ca="1"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+99)&gt;=IFERROR(AE790,-1E+99)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>7.8059027000244736</v>
      </c>
      <c r="AI790">
        <f t="shared" ref="AI790:AI853" ca="1" si="398">E790+AH790</f>
        <v>640.04790270002445</v>
      </c>
      <c r="AJ790">
        <f t="shared" ref="AJ790:AJ853" ca="1" si="399">AI790+((ABS(K790)/MAX(((F790)+(G790)*(AH790))*(AH790),0.000001))^2)/(2*$I$5)</f>
        <v>640.1251779727005</v>
      </c>
      <c r="AM790">
        <v>0</v>
      </c>
      <c r="AN790">
        <v>0</v>
      </c>
      <c r="AO790">
        <f t="shared" ref="AO790:AO853" si="400">AM790+AN790</f>
        <v>0</v>
      </c>
      <c r="AP790">
        <f t="shared" si="378"/>
        <v>0</v>
      </c>
      <c r="AQ790">
        <f t="shared" ref="AQ790:AQ853" ca="1" si="401">ABS(ABS(K790)/MAX(((F790)+(G790)*(AH790))*(AH790),0.000001))/SQRT($I$5*MAX((((F790)+(G790)*(AH790))*(AH790))/MAX((F790)+2*(G790)*(AH790),0.000001),0.000001))</f>
        <v>0.14070959213056278</v>
      </c>
      <c r="AR790" t="str">
        <f t="shared" ref="AR790:AR853" ca="1" si="402">IF(AQ790&lt;1,"Subcritical","Supercritical")</f>
        <v>Subcritical</v>
      </c>
      <c r="AS790">
        <f t="shared" ref="AS790:AS853" ca="1" si="403">((ABS(K790)*$D$6)/(MAX(((F790)+(G790)*(AH790))*(AH790),0.000001)*MAX(((((F790)+(G790)*(AH790))*(AH790))/MAX((F790)+2*(AH790)*SQRT(1+(G790)^2),0.000001))^(2/3),0.000001)))^2</f>
        <v>1.3999088948229508E-4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190</v>
      </c>
      <c r="I791">
        <v>2.3E-2</v>
      </c>
      <c r="J791">
        <f t="shared" ref="J791:J854" si="404">B791-B790</f>
        <v>1</v>
      </c>
      <c r="K791">
        <f t="shared" ref="K791:K854" ca="1" si="405">MAX(0,K790-AO790)</f>
        <v>49.98</v>
      </c>
      <c r="L791">
        <f t="shared" ref="L791:L854" ca="1" si="406"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>1.301360869684927</v>
      </c>
      <c r="M791">
        <f t="shared" ca="1" si="379"/>
        <v>6.7670765223616209</v>
      </c>
      <c r="N791">
        <f t="shared" ca="1" si="380"/>
        <v>0.86727128666107323</v>
      </c>
      <c r="O791">
        <f t="shared" ca="1" si="381"/>
        <v>7.3857595425206792</v>
      </c>
      <c r="P791">
        <f t="shared" ca="1" si="382"/>
        <v>633.54286086968489</v>
      </c>
      <c r="Q791">
        <f t="shared" ca="1" si="383"/>
        <v>636.32315873002813</v>
      </c>
      <c r="R791">
        <f t="shared" ca="1" si="384"/>
        <v>1.4839965425134221E-2</v>
      </c>
      <c r="S791">
        <f t="shared" ca="1" si="385"/>
        <v>2.067101435725621</v>
      </c>
      <c r="T791">
        <f t="shared" ca="1" si="386"/>
        <v>42.032181045985091</v>
      </c>
      <c r="U791">
        <f t="shared" ref="U791:U854" ca="1" si="407">IF($D$20=0,0,IFERROR(Q790-(((R790+R791)/2)*J791)-(IF(O790&gt;O791,$D$8*((O790^2-O791^2)/(2*$I$5)),$D$9*((O791^2-O790^2)/(2*$I$5)))+($D$10*(ABS(I791)/90)*(MAX(O790^2,O791^2)/(2*$I$5))))-Q791,0))</f>
        <v>-1.4446543509848198E-2</v>
      </c>
      <c r="V791">
        <f t="shared" ref="V791:V854" ca="1" si="408">IF($D$20=0,1,IFERROR(IF(ROUND(S791,3)=1,1,IF(AND(ABS(U791)&lt;$D$19,S791&gt;1),1,0)),0))</f>
        <v>0</v>
      </c>
      <c r="W791">
        <f t="shared" ca="1" si="387"/>
        <v>7.8062612198489036</v>
      </c>
      <c r="X791">
        <f t="shared" ca="1" si="388"/>
        <v>40.5925583432143</v>
      </c>
      <c r="Y791">
        <f t="shared" ca="1" si="389"/>
        <v>1.9503910907881137</v>
      </c>
      <c r="Z791">
        <f t="shared" ca="1" si="390"/>
        <v>1.2312601629444959</v>
      </c>
      <c r="AA791">
        <f t="shared" ca="1" si="391"/>
        <v>640.04776121984889</v>
      </c>
      <c r="AB791">
        <f t="shared" ca="1" si="392"/>
        <v>640.12502939461206</v>
      </c>
      <c r="AC791">
        <f t="shared" ca="1" si="393"/>
        <v>1.3997588928071986E-4</v>
      </c>
      <c r="AD791">
        <f t="shared" ca="1" si="394"/>
        <v>0.14069989864267848</v>
      </c>
      <c r="AE791">
        <f t="shared" ca="1" si="395"/>
        <v>164.71108278884219</v>
      </c>
      <c r="AF791">
        <f t="shared" ca="1" si="396"/>
        <v>-2.8258373276912607E-6</v>
      </c>
      <c r="AG791">
        <f t="shared" ca="1" si="397"/>
        <v>1</v>
      </c>
      <c r="AH791">
        <f ca="1"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+99)&gt;=IFERROR(AE791,-1E+99)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>7.8062612198489036</v>
      </c>
      <c r="AI791">
        <f t="shared" ca="1" si="398"/>
        <v>640.04776121984889</v>
      </c>
      <c r="AJ791">
        <f t="shared" ca="1" si="399"/>
        <v>640.12502939461206</v>
      </c>
      <c r="AM791">
        <v>0</v>
      </c>
      <c r="AN791">
        <v>0</v>
      </c>
      <c r="AO791">
        <f t="shared" si="400"/>
        <v>0</v>
      </c>
      <c r="AP791">
        <f t="shared" ref="AP791:AP854" si="409">AP790+AO791</f>
        <v>0</v>
      </c>
      <c r="AQ791">
        <f t="shared" ca="1" si="401"/>
        <v>0.14069989864267848</v>
      </c>
      <c r="AR791" t="str">
        <f t="shared" ca="1" si="402"/>
        <v>Subcritical</v>
      </c>
      <c r="AS791">
        <f t="shared" ca="1" si="403"/>
        <v>1.3997588928071986E-4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190</v>
      </c>
      <c r="I792">
        <v>2.3E-2</v>
      </c>
      <c r="J792">
        <f t="shared" si="404"/>
        <v>1.0009999999999764</v>
      </c>
      <c r="K792">
        <f t="shared" ca="1" si="405"/>
        <v>49.98</v>
      </c>
      <c r="L792">
        <f t="shared" ca="1" si="406"/>
        <v>1.301360869684927</v>
      </c>
      <c r="M792">
        <f t="shared" ca="1" si="379"/>
        <v>6.7670765223616209</v>
      </c>
      <c r="N792">
        <f t="shared" ca="1" si="380"/>
        <v>0.86727128666107323</v>
      </c>
      <c r="O792">
        <f t="shared" ca="1" si="381"/>
        <v>7.3857595425206792</v>
      </c>
      <c r="P792">
        <f t="shared" ca="1" si="382"/>
        <v>633.5423608696849</v>
      </c>
      <c r="Q792">
        <f t="shared" ca="1" si="383"/>
        <v>636.32265873002814</v>
      </c>
      <c r="R792">
        <f t="shared" ca="1" si="384"/>
        <v>1.4839965425134221E-2</v>
      </c>
      <c r="S792">
        <f t="shared" ca="1" si="385"/>
        <v>2.067101435725621</v>
      </c>
      <c r="T792">
        <f t="shared" ca="1" si="386"/>
        <v>42.032181045985091</v>
      </c>
      <c r="U792">
        <f t="shared" ca="1" si="407"/>
        <v>-1.4461383475236289E-2</v>
      </c>
      <c r="V792">
        <f t="shared" ca="1" si="408"/>
        <v>0</v>
      </c>
      <c r="W792">
        <f t="shared" ca="1" si="387"/>
        <v>7.806620269656503</v>
      </c>
      <c r="X792">
        <f t="shared" ca="1" si="388"/>
        <v>40.594425402213815</v>
      </c>
      <c r="Y792">
        <f t="shared" ca="1" si="389"/>
        <v>1.9504135036318442</v>
      </c>
      <c r="Z792">
        <f t="shared" ca="1" si="390"/>
        <v>1.2312035336081968</v>
      </c>
      <c r="AA792">
        <f t="shared" ca="1" si="391"/>
        <v>640.04762026965648</v>
      </c>
      <c r="AB792">
        <f t="shared" ca="1" si="392"/>
        <v>640.12488133699435</v>
      </c>
      <c r="AC792">
        <f t="shared" ca="1" si="393"/>
        <v>1.3996086928015752E-4</v>
      </c>
      <c r="AD792">
        <f t="shared" ca="1" si="394"/>
        <v>0.14069019194075452</v>
      </c>
      <c r="AE792">
        <f t="shared" ca="1" si="395"/>
        <v>164.72536935907701</v>
      </c>
      <c r="AF792">
        <f t="shared" ca="1" si="396"/>
        <v>-2.9789829341098084E-6</v>
      </c>
      <c r="AG792">
        <f t="shared" ca="1" si="397"/>
        <v>1</v>
      </c>
      <c r="AH792">
        <f ca="1"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+99)&gt;=IFERROR(AE792,-1E+99)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>7.806620269656503</v>
      </c>
      <c r="AI792">
        <f t="shared" ca="1" si="398"/>
        <v>640.04762026965648</v>
      </c>
      <c r="AJ792">
        <f t="shared" ca="1" si="399"/>
        <v>640.12488133699435</v>
      </c>
      <c r="AM792">
        <v>0</v>
      </c>
      <c r="AN792">
        <v>0</v>
      </c>
      <c r="AO792">
        <f t="shared" si="400"/>
        <v>0</v>
      </c>
      <c r="AP792">
        <f t="shared" si="409"/>
        <v>0</v>
      </c>
      <c r="AQ792">
        <f t="shared" ca="1" si="401"/>
        <v>0.14069019194075452</v>
      </c>
      <c r="AR792" t="str">
        <f t="shared" ca="1" si="402"/>
        <v>Subcritical</v>
      </c>
      <c r="AS792">
        <f t="shared" ca="1" si="403"/>
        <v>1.3996086928015752E-4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190</v>
      </c>
      <c r="I793">
        <v>0</v>
      </c>
      <c r="J793">
        <f t="shared" si="404"/>
        <v>0.99900000000002365</v>
      </c>
      <c r="K793">
        <f t="shared" ca="1" si="405"/>
        <v>49.98</v>
      </c>
      <c r="L793">
        <f t="shared" ca="1" si="406"/>
        <v>1.301360869684927</v>
      </c>
      <c r="M793">
        <f t="shared" ca="1" si="379"/>
        <v>6.7670765223616209</v>
      </c>
      <c r="N793">
        <f t="shared" ca="1" si="380"/>
        <v>0.86727128666107323</v>
      </c>
      <c r="O793">
        <f t="shared" ca="1" si="381"/>
        <v>7.3857595425206792</v>
      </c>
      <c r="P793">
        <f t="shared" ca="1" si="382"/>
        <v>633.54186086968491</v>
      </c>
      <c r="Q793">
        <f t="shared" ca="1" si="383"/>
        <v>636.32215873002815</v>
      </c>
      <c r="R793">
        <f t="shared" ca="1" si="384"/>
        <v>1.4839965425134221E-2</v>
      </c>
      <c r="S793">
        <f t="shared" ca="1" si="385"/>
        <v>2.067101435725621</v>
      </c>
      <c r="T793">
        <f t="shared" ca="1" si="386"/>
        <v>42.032181045985091</v>
      </c>
      <c r="U793">
        <f t="shared" ca="1" si="407"/>
        <v>-1.4325125459777155E-2</v>
      </c>
      <c r="V793">
        <f t="shared" ca="1" si="408"/>
        <v>0</v>
      </c>
      <c r="W793">
        <f t="shared" ca="1" si="387"/>
        <v>7.806982453863716</v>
      </c>
      <c r="X793">
        <f t="shared" ca="1" si="388"/>
        <v>40.596308760091325</v>
      </c>
      <c r="Y793">
        <f t="shared" ca="1" si="389"/>
        <v>1.9504361105662988</v>
      </c>
      <c r="Z793">
        <f t="shared" ca="1" si="390"/>
        <v>1.2311464151916545</v>
      </c>
      <c r="AA793">
        <f t="shared" ca="1" si="391"/>
        <v>640.04748245386372</v>
      </c>
      <c r="AB793">
        <f t="shared" ca="1" si="392"/>
        <v>640.12473635272409</v>
      </c>
      <c r="AC793">
        <f t="shared" ca="1" si="393"/>
        <v>1.3994572056697045E-4</v>
      </c>
      <c r="AD793">
        <f t="shared" ca="1" si="394"/>
        <v>0.14068040163285936</v>
      </c>
      <c r="AE793">
        <f t="shared" ca="1" si="395"/>
        <v>164.73978135294135</v>
      </c>
      <c r="AF793">
        <f t="shared" ca="1" si="396"/>
        <v>-4.215357421344379E-6</v>
      </c>
      <c r="AG793">
        <f t="shared" ca="1" si="397"/>
        <v>1</v>
      </c>
      <c r="AH793">
        <f ca="1"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+99)&gt;=IFERROR(AE793,-1E+99)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>7.806982453863716</v>
      </c>
      <c r="AI793">
        <f t="shared" ca="1" si="398"/>
        <v>640.04748245386372</v>
      </c>
      <c r="AJ793">
        <f t="shared" ca="1" si="399"/>
        <v>640.12473635272409</v>
      </c>
      <c r="AM793">
        <v>0</v>
      </c>
      <c r="AN793">
        <v>0</v>
      </c>
      <c r="AO793">
        <f t="shared" si="400"/>
        <v>0</v>
      </c>
      <c r="AP793">
        <f t="shared" si="409"/>
        <v>0</v>
      </c>
      <c r="AQ793">
        <f t="shared" ca="1" si="401"/>
        <v>0.14068040163285936</v>
      </c>
      <c r="AR793" t="str">
        <f t="shared" ca="1" si="402"/>
        <v>Subcritical</v>
      </c>
      <c r="AS793">
        <f t="shared" ca="1" si="403"/>
        <v>1.3994572056697045E-4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190</v>
      </c>
      <c r="I794">
        <v>2.7E-2</v>
      </c>
      <c r="J794">
        <f t="shared" si="404"/>
        <v>1</v>
      </c>
      <c r="K794">
        <f t="shared" ca="1" si="405"/>
        <v>49.98</v>
      </c>
      <c r="L794">
        <f t="shared" ca="1" si="406"/>
        <v>1.301360869684927</v>
      </c>
      <c r="M794">
        <f t="shared" ca="1" si="379"/>
        <v>6.7670765223616209</v>
      </c>
      <c r="N794">
        <f t="shared" ca="1" si="380"/>
        <v>0.86727128666107323</v>
      </c>
      <c r="O794">
        <f t="shared" ca="1" si="381"/>
        <v>7.3857595425206792</v>
      </c>
      <c r="P794">
        <f t="shared" ca="1" si="382"/>
        <v>633.54136086968492</v>
      </c>
      <c r="Q794">
        <f t="shared" ca="1" si="383"/>
        <v>636.32165873002816</v>
      </c>
      <c r="R794">
        <f t="shared" ca="1" si="384"/>
        <v>1.4839965425134221E-2</v>
      </c>
      <c r="S794">
        <f t="shared" ca="1" si="385"/>
        <v>2.067101435725621</v>
      </c>
      <c r="T794">
        <f t="shared" ca="1" si="386"/>
        <v>42.032181045985091</v>
      </c>
      <c r="U794">
        <f t="shared" ca="1" si="407"/>
        <v>-1.4465078828834521E-2</v>
      </c>
      <c r="V794">
        <f t="shared" ca="1" si="408"/>
        <v>0</v>
      </c>
      <c r="W794">
        <f t="shared" ca="1" si="387"/>
        <v>7.8073397144701158</v>
      </c>
      <c r="X794">
        <f t="shared" ca="1" si="388"/>
        <v>40.5981665152446</v>
      </c>
      <c r="Y794">
        <f t="shared" ca="1" si="389"/>
        <v>1.9504584086362571</v>
      </c>
      <c r="Z794">
        <f t="shared" ca="1" si="390"/>
        <v>1.2310900784455998</v>
      </c>
      <c r="AA794">
        <f t="shared" ca="1" si="391"/>
        <v>640.04733971447013</v>
      </c>
      <c r="AB794">
        <f t="shared" ca="1" si="392"/>
        <v>640.12458654327986</v>
      </c>
      <c r="AC794">
        <f t="shared" ca="1" si="393"/>
        <v>1.3993078015672893E-4</v>
      </c>
      <c r="AD794">
        <f t="shared" ca="1" si="394"/>
        <v>0.14067074552864234</v>
      </c>
      <c r="AE794">
        <f t="shared" ca="1" si="395"/>
        <v>164.75399812215522</v>
      </c>
      <c r="AF794">
        <f t="shared" ca="1" si="396"/>
        <v>-5.9352678363211453E-6</v>
      </c>
      <c r="AG794">
        <f t="shared" ca="1" si="397"/>
        <v>1</v>
      </c>
      <c r="AH794">
        <f ca="1"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+99)&gt;=IFERROR(AE794,-1E+99)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>7.8073397144701158</v>
      </c>
      <c r="AI794">
        <f t="shared" ca="1" si="398"/>
        <v>640.04733971447013</v>
      </c>
      <c r="AJ794">
        <f t="shared" ca="1" si="399"/>
        <v>640.12458654327986</v>
      </c>
      <c r="AM794">
        <v>0</v>
      </c>
      <c r="AN794">
        <v>0</v>
      </c>
      <c r="AO794">
        <f t="shared" si="400"/>
        <v>0</v>
      </c>
      <c r="AP794">
        <f t="shared" si="409"/>
        <v>0</v>
      </c>
      <c r="AQ794">
        <f t="shared" ca="1" si="401"/>
        <v>0.14067074552864234</v>
      </c>
      <c r="AR794" t="str">
        <f t="shared" ca="1" si="402"/>
        <v>Subcritical</v>
      </c>
      <c r="AS794">
        <f t="shared" ca="1" si="403"/>
        <v>1.3993078015672893E-4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190</v>
      </c>
      <c r="I795">
        <v>7.8E-2</v>
      </c>
      <c r="J795">
        <f t="shared" si="404"/>
        <v>1</v>
      </c>
      <c r="K795">
        <f t="shared" ca="1" si="405"/>
        <v>49.98</v>
      </c>
      <c r="L795">
        <f t="shared" ca="1" si="406"/>
        <v>1.301360869684927</v>
      </c>
      <c r="M795">
        <f t="shared" ca="1" si="379"/>
        <v>6.7670765223616209</v>
      </c>
      <c r="N795">
        <f t="shared" ca="1" si="380"/>
        <v>0.86727128666107323</v>
      </c>
      <c r="O795">
        <f t="shared" ca="1" si="381"/>
        <v>7.3857595425206792</v>
      </c>
      <c r="P795">
        <f t="shared" ca="1" si="382"/>
        <v>633.54086086968493</v>
      </c>
      <c r="Q795">
        <f t="shared" ca="1" si="383"/>
        <v>636.32115873002817</v>
      </c>
      <c r="R795">
        <f t="shared" ca="1" si="384"/>
        <v>1.4839965425134221E-2</v>
      </c>
      <c r="S795">
        <f t="shared" ca="1" si="385"/>
        <v>2.067101435725621</v>
      </c>
      <c r="T795">
        <f t="shared" ca="1" si="386"/>
        <v>42.032181045985091</v>
      </c>
      <c r="U795">
        <f t="shared" ca="1" si="407"/>
        <v>-1.4701404146990171E-2</v>
      </c>
      <c r="V795">
        <f t="shared" ca="1" si="408"/>
        <v>0</v>
      </c>
      <c r="W795">
        <f t="shared" ca="1" si="387"/>
        <v>7.8076885735998971</v>
      </c>
      <c r="X795">
        <f t="shared" ca="1" si="388"/>
        <v>40.599980582719468</v>
      </c>
      <c r="Y795">
        <f t="shared" ca="1" si="389"/>
        <v>1.9504801808590442</v>
      </c>
      <c r="Z795">
        <f t="shared" ca="1" si="390"/>
        <v>1.2310350715111658</v>
      </c>
      <c r="AA795">
        <f t="shared" ca="1" si="391"/>
        <v>640.0471885735999</v>
      </c>
      <c r="AB795">
        <f t="shared" ca="1" si="392"/>
        <v>640.12442849955767</v>
      </c>
      <c r="AC795">
        <f t="shared" ca="1" si="393"/>
        <v>1.3991619336033368E-4</v>
      </c>
      <c r="AD795">
        <f t="shared" ca="1" si="394"/>
        <v>0.14066131756698128</v>
      </c>
      <c r="AE795">
        <f t="shared" ca="1" si="395"/>
        <v>164.76788123022661</v>
      </c>
      <c r="AF795">
        <f t="shared" ca="1" si="396"/>
        <v>-7.3118724230880616E-6</v>
      </c>
      <c r="AG795">
        <f t="shared" ca="1" si="397"/>
        <v>1</v>
      </c>
      <c r="AH795">
        <f ca="1"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+99)&gt;=IFERROR(AE795,-1E+99)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>7.8076885735998971</v>
      </c>
      <c r="AI795">
        <f t="shared" ca="1" si="398"/>
        <v>640.0471885735999</v>
      </c>
      <c r="AJ795">
        <f t="shared" ca="1" si="399"/>
        <v>640.12442849955767</v>
      </c>
      <c r="AM795">
        <v>0</v>
      </c>
      <c r="AN795">
        <v>0</v>
      </c>
      <c r="AO795">
        <f t="shared" si="400"/>
        <v>0</v>
      </c>
      <c r="AP795">
        <f t="shared" si="409"/>
        <v>0</v>
      </c>
      <c r="AQ795">
        <f t="shared" ca="1" si="401"/>
        <v>0.14066131756698128</v>
      </c>
      <c r="AR795" t="str">
        <f t="shared" ca="1" si="402"/>
        <v>Subcritical</v>
      </c>
      <c r="AS795">
        <f t="shared" ca="1" si="403"/>
        <v>1.3991619336033368E-4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190</v>
      </c>
      <c r="I796">
        <v>7.8E-2</v>
      </c>
      <c r="J796">
        <f t="shared" si="404"/>
        <v>1</v>
      </c>
      <c r="K796">
        <f t="shared" ca="1" si="405"/>
        <v>49.98</v>
      </c>
      <c r="L796">
        <f t="shared" ca="1" si="406"/>
        <v>1.301360869684927</v>
      </c>
      <c r="M796">
        <f t="shared" ca="1" si="379"/>
        <v>6.7670765223616209</v>
      </c>
      <c r="N796">
        <f t="shared" ca="1" si="380"/>
        <v>0.86727128666107323</v>
      </c>
      <c r="O796">
        <f t="shared" ca="1" si="381"/>
        <v>7.3857595425206792</v>
      </c>
      <c r="P796">
        <f t="shared" ca="1" si="382"/>
        <v>633.54036086968495</v>
      </c>
      <c r="Q796">
        <f t="shared" ca="1" si="383"/>
        <v>636.32065873002819</v>
      </c>
      <c r="R796">
        <f t="shared" ca="1" si="384"/>
        <v>1.4839965425134221E-2</v>
      </c>
      <c r="S796">
        <f t="shared" ca="1" si="385"/>
        <v>2.067101435725621</v>
      </c>
      <c r="T796">
        <f t="shared" ca="1" si="386"/>
        <v>42.032181045985091</v>
      </c>
      <c r="U796">
        <f t="shared" ca="1" si="407"/>
        <v>-1.4701404146990171E-2</v>
      </c>
      <c r="V796">
        <f t="shared" ca="1" si="408"/>
        <v>0</v>
      </c>
      <c r="W796">
        <f t="shared" ca="1" si="387"/>
        <v>7.8080360435053366</v>
      </c>
      <c r="X796">
        <f t="shared" ca="1" si="388"/>
        <v>40.601787426227752</v>
      </c>
      <c r="Y796">
        <f t="shared" ca="1" si="389"/>
        <v>1.9505018649298134</v>
      </c>
      <c r="Z796">
        <f t="shared" ca="1" si="390"/>
        <v>1.2309802885109968</v>
      </c>
      <c r="AA796">
        <f t="shared" ca="1" si="391"/>
        <v>640.04703604350539</v>
      </c>
      <c r="AB796">
        <f t="shared" ca="1" si="392"/>
        <v>640.12426909501926</v>
      </c>
      <c r="AC796">
        <f t="shared" ca="1" si="393"/>
        <v>1.3990166688000546E-4</v>
      </c>
      <c r="AD796">
        <f t="shared" ca="1" si="394"/>
        <v>0.14065192819607975</v>
      </c>
      <c r="AE796">
        <f t="shared" ca="1" si="395"/>
        <v>164.78170970705614</v>
      </c>
      <c r="AF796">
        <f t="shared" ca="1" si="396"/>
        <v>-8.1397387248216546E-6</v>
      </c>
      <c r="AG796">
        <f t="shared" ca="1" si="397"/>
        <v>1</v>
      </c>
      <c r="AH796">
        <f ca="1"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+99)&gt;=IFERROR(AE796,-1E+99)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>7.8080360435053366</v>
      </c>
      <c r="AI796">
        <f t="shared" ca="1" si="398"/>
        <v>640.04703604350539</v>
      </c>
      <c r="AJ796">
        <f t="shared" ca="1" si="399"/>
        <v>640.12426909501926</v>
      </c>
      <c r="AM796">
        <v>0</v>
      </c>
      <c r="AN796">
        <v>0</v>
      </c>
      <c r="AO796">
        <f t="shared" si="400"/>
        <v>0</v>
      </c>
      <c r="AP796">
        <f t="shared" si="409"/>
        <v>0</v>
      </c>
      <c r="AQ796">
        <f t="shared" ca="1" si="401"/>
        <v>0.14065192819607975</v>
      </c>
      <c r="AR796" t="str">
        <f t="shared" ca="1" si="402"/>
        <v>Subcritical</v>
      </c>
      <c r="AS796">
        <f t="shared" ca="1" si="403"/>
        <v>1.3990166688000546E-4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190</v>
      </c>
      <c r="I797">
        <v>2.7E-2</v>
      </c>
      <c r="J797">
        <f t="shared" si="404"/>
        <v>1.0009999999999764</v>
      </c>
      <c r="K797">
        <f t="shared" ca="1" si="405"/>
        <v>49.98</v>
      </c>
      <c r="L797">
        <f t="shared" ca="1" si="406"/>
        <v>1.301360869684927</v>
      </c>
      <c r="M797">
        <f t="shared" ca="1" si="379"/>
        <v>6.7670765223616209</v>
      </c>
      <c r="N797">
        <f t="shared" ca="1" si="380"/>
        <v>0.86727128666107323</v>
      </c>
      <c r="O797">
        <f t="shared" ca="1" si="381"/>
        <v>7.3857595425206792</v>
      </c>
      <c r="P797">
        <f t="shared" ca="1" si="382"/>
        <v>633.53986086968496</v>
      </c>
      <c r="Q797">
        <f t="shared" ca="1" si="383"/>
        <v>636.3201587300282</v>
      </c>
      <c r="R797">
        <f t="shared" ca="1" si="384"/>
        <v>1.4839965425134221E-2</v>
      </c>
      <c r="S797">
        <f t="shared" ca="1" si="385"/>
        <v>2.067101435725621</v>
      </c>
      <c r="T797">
        <f t="shared" ca="1" si="386"/>
        <v>42.032181045985091</v>
      </c>
      <c r="U797">
        <f t="shared" ca="1" si="407"/>
        <v>-1.4479918794222613E-2</v>
      </c>
      <c r="V797">
        <f t="shared" ca="1" si="408"/>
        <v>0</v>
      </c>
      <c r="W797">
        <f t="shared" ca="1" si="387"/>
        <v>7.8083891983271929</v>
      </c>
      <c r="X797">
        <f t="shared" ca="1" si="388"/>
        <v>40.603623831301405</v>
      </c>
      <c r="Y797">
        <f t="shared" ca="1" si="389"/>
        <v>1.9505239022877385</v>
      </c>
      <c r="Z797">
        <f t="shared" ca="1" si="390"/>
        <v>1.2309246142082109</v>
      </c>
      <c r="AA797">
        <f t="shared" ca="1" si="391"/>
        <v>640.04688919832722</v>
      </c>
      <c r="AB797">
        <f t="shared" ca="1" si="392"/>
        <v>640.12411526386563</v>
      </c>
      <c r="AC797">
        <f t="shared" ca="1" si="393"/>
        <v>1.398869050121548E-4</v>
      </c>
      <c r="AD797">
        <f t="shared" ca="1" si="394"/>
        <v>0.14064238627704664</v>
      </c>
      <c r="AE797">
        <f t="shared" ca="1" si="395"/>
        <v>164.79576509882344</v>
      </c>
      <c r="AF797">
        <f t="shared" ca="1" si="396"/>
        <v>-8.7204265355467214E-6</v>
      </c>
      <c r="AG797">
        <f t="shared" ca="1" si="397"/>
        <v>1</v>
      </c>
      <c r="AH797">
        <f ca="1"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+99)&gt;=IFERROR(AE797,-1E+99)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>7.8083891983271929</v>
      </c>
      <c r="AI797">
        <f t="shared" ca="1" si="398"/>
        <v>640.04688919832722</v>
      </c>
      <c r="AJ797">
        <f t="shared" ca="1" si="399"/>
        <v>640.12411526386563</v>
      </c>
      <c r="AM797">
        <v>0</v>
      </c>
      <c r="AN797">
        <v>0</v>
      </c>
      <c r="AO797">
        <f t="shared" si="400"/>
        <v>0</v>
      </c>
      <c r="AP797">
        <f t="shared" si="409"/>
        <v>0</v>
      </c>
      <c r="AQ797">
        <f t="shared" ca="1" si="401"/>
        <v>0.14064238627704664</v>
      </c>
      <c r="AR797" t="str">
        <f t="shared" ca="1" si="402"/>
        <v>Subcritical</v>
      </c>
      <c r="AS797">
        <f t="shared" ca="1" si="403"/>
        <v>1.398869050121548E-4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190</v>
      </c>
      <c r="I798">
        <v>0</v>
      </c>
      <c r="J798">
        <f t="shared" si="404"/>
        <v>0.99900000000002365</v>
      </c>
      <c r="K798">
        <f t="shared" ca="1" si="405"/>
        <v>49.98</v>
      </c>
      <c r="L798">
        <f t="shared" ca="1" si="406"/>
        <v>1.301360869684927</v>
      </c>
      <c r="M798">
        <f t="shared" ca="1" si="379"/>
        <v>6.7670765223616209</v>
      </c>
      <c r="N798">
        <f t="shared" ca="1" si="380"/>
        <v>0.86727128666107323</v>
      </c>
      <c r="O798">
        <f t="shared" ca="1" si="381"/>
        <v>7.3857595425206792</v>
      </c>
      <c r="P798">
        <f t="shared" ca="1" si="382"/>
        <v>633.53936086968497</v>
      </c>
      <c r="Q798">
        <f t="shared" ca="1" si="383"/>
        <v>636.31965873002821</v>
      </c>
      <c r="R798">
        <f t="shared" ca="1" si="384"/>
        <v>1.4839965425134221E-2</v>
      </c>
      <c r="S798">
        <f t="shared" ca="1" si="385"/>
        <v>2.067101435725621</v>
      </c>
      <c r="T798">
        <f t="shared" ca="1" si="386"/>
        <v>42.032181045985091</v>
      </c>
      <c r="U798">
        <f t="shared" ca="1" si="407"/>
        <v>-1.4325125459777155E-2</v>
      </c>
      <c r="V798">
        <f t="shared" ca="1" si="408"/>
        <v>0</v>
      </c>
      <c r="W798">
        <f t="shared" ca="1" si="387"/>
        <v>7.8087455825107162</v>
      </c>
      <c r="X798">
        <f t="shared" ca="1" si="388"/>
        <v>40.605477029055727</v>
      </c>
      <c r="Y798">
        <f t="shared" ca="1" si="389"/>
        <v>1.9505461396464063</v>
      </c>
      <c r="Z798">
        <f t="shared" ca="1" si="390"/>
        <v>1.2308684359067181</v>
      </c>
      <c r="AA798">
        <f t="shared" ca="1" si="391"/>
        <v>640.04674558251077</v>
      </c>
      <c r="AB798">
        <f t="shared" ca="1" si="392"/>
        <v>640.12396459915249</v>
      </c>
      <c r="AC798">
        <f t="shared" ca="1" si="393"/>
        <v>1.3987201048524183E-4</v>
      </c>
      <c r="AD798">
        <f t="shared" ca="1" si="394"/>
        <v>0.14063275819730342</v>
      </c>
      <c r="AE798">
        <f t="shared" ca="1" si="395"/>
        <v>164.80994970109663</v>
      </c>
      <c r="AF798">
        <f t="shared" ca="1" si="396"/>
        <v>-9.1305993237256189E-6</v>
      </c>
      <c r="AG798">
        <f t="shared" ca="1" si="397"/>
        <v>1</v>
      </c>
      <c r="AH798">
        <f ca="1"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+99)&gt;=IFERROR(AE798,-1E+99)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>7.8087455825107162</v>
      </c>
      <c r="AI798">
        <f t="shared" ca="1" si="398"/>
        <v>640.04674558251077</v>
      </c>
      <c r="AJ798">
        <f t="shared" ca="1" si="399"/>
        <v>640.12396459915249</v>
      </c>
      <c r="AM798">
        <v>0</v>
      </c>
      <c r="AN798">
        <v>0</v>
      </c>
      <c r="AO798">
        <f t="shared" si="400"/>
        <v>0</v>
      </c>
      <c r="AP798">
        <f t="shared" si="409"/>
        <v>0</v>
      </c>
      <c r="AQ798">
        <f t="shared" ca="1" si="401"/>
        <v>0.14063275819730342</v>
      </c>
      <c r="AR798" t="str">
        <f t="shared" ca="1" si="402"/>
        <v>Subcritical</v>
      </c>
      <c r="AS798">
        <f t="shared" ca="1" si="403"/>
        <v>1.3987201048524183E-4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190</v>
      </c>
      <c r="I799">
        <v>2.3E-2</v>
      </c>
      <c r="J799">
        <f t="shared" si="404"/>
        <v>1</v>
      </c>
      <c r="K799">
        <f t="shared" ca="1" si="405"/>
        <v>49.98</v>
      </c>
      <c r="L799">
        <f t="shared" ca="1" si="406"/>
        <v>1.301360869684927</v>
      </c>
      <c r="M799">
        <f t="shared" ca="1" si="379"/>
        <v>6.7670765223616209</v>
      </c>
      <c r="N799">
        <f t="shared" ca="1" si="380"/>
        <v>0.86727128666107323</v>
      </c>
      <c r="O799">
        <f t="shared" ca="1" si="381"/>
        <v>7.3857595425206792</v>
      </c>
      <c r="P799">
        <f t="shared" ca="1" si="382"/>
        <v>633.53886086968487</v>
      </c>
      <c r="Q799">
        <f t="shared" ca="1" si="383"/>
        <v>636.31915873002811</v>
      </c>
      <c r="R799">
        <f t="shared" ca="1" si="384"/>
        <v>1.4839965425134221E-2</v>
      </c>
      <c r="S799">
        <f t="shared" ca="1" si="385"/>
        <v>2.067101435725621</v>
      </c>
      <c r="T799">
        <f t="shared" ca="1" si="386"/>
        <v>42.032181045985091</v>
      </c>
      <c r="U799">
        <f t="shared" ca="1" si="407"/>
        <v>-1.4446543509734511E-2</v>
      </c>
      <c r="V799">
        <f t="shared" ca="1" si="408"/>
        <v>0</v>
      </c>
      <c r="W799">
        <f t="shared" ca="1" si="387"/>
        <v>7.8090984216161194</v>
      </c>
      <c r="X799">
        <f t="shared" ca="1" si="388"/>
        <v>40.60731179240382</v>
      </c>
      <c r="Y799">
        <f t="shared" ca="1" si="389"/>
        <v>1.9505681543022204</v>
      </c>
      <c r="Z799">
        <f t="shared" ca="1" si="390"/>
        <v>1.230812821481807</v>
      </c>
      <c r="AA799">
        <f t="shared" ca="1" si="391"/>
        <v>640.04659842161607</v>
      </c>
      <c r="AB799">
        <f t="shared" ca="1" si="392"/>
        <v>640.1238104604297</v>
      </c>
      <c r="AC799">
        <f t="shared" ca="1" si="393"/>
        <v>1.3985726642296091E-4</v>
      </c>
      <c r="AD799">
        <f t="shared" ca="1" si="394"/>
        <v>0.14062322697358112</v>
      </c>
      <c r="AE799">
        <f t="shared" ca="1" si="395"/>
        <v>164.82399388053412</v>
      </c>
      <c r="AF799">
        <f t="shared" ca="1" si="396"/>
        <v>-9.1296226401027525E-6</v>
      </c>
      <c r="AG799">
        <f t="shared" ca="1" si="397"/>
        <v>1</v>
      </c>
      <c r="AH799">
        <f ca="1"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+99)&gt;=IFERROR(AE799,-1E+99)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>7.8090984216161194</v>
      </c>
      <c r="AI799">
        <f t="shared" ca="1" si="398"/>
        <v>640.04659842161607</v>
      </c>
      <c r="AJ799">
        <f t="shared" ca="1" si="399"/>
        <v>640.1238104604297</v>
      </c>
      <c r="AM799">
        <v>0</v>
      </c>
      <c r="AN799">
        <v>0</v>
      </c>
      <c r="AO799">
        <f t="shared" si="400"/>
        <v>0</v>
      </c>
      <c r="AP799">
        <f t="shared" si="409"/>
        <v>0</v>
      </c>
      <c r="AQ799">
        <f t="shared" ca="1" si="401"/>
        <v>0.14062322697358112</v>
      </c>
      <c r="AR799" t="str">
        <f t="shared" ca="1" si="402"/>
        <v>Subcritical</v>
      </c>
      <c r="AS799">
        <f t="shared" ca="1" si="403"/>
        <v>1.3985726642296091E-4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190</v>
      </c>
      <c r="I800">
        <v>2.3E-2</v>
      </c>
      <c r="J800">
        <f t="shared" si="404"/>
        <v>1.0009999999999764</v>
      </c>
      <c r="K800">
        <f t="shared" ca="1" si="405"/>
        <v>49.98</v>
      </c>
      <c r="L800">
        <f t="shared" ca="1" si="406"/>
        <v>1.301360869684927</v>
      </c>
      <c r="M800">
        <f t="shared" ca="1" si="379"/>
        <v>6.7670765223616209</v>
      </c>
      <c r="N800">
        <f t="shared" ca="1" si="380"/>
        <v>0.86727128666107323</v>
      </c>
      <c r="O800">
        <f t="shared" ca="1" si="381"/>
        <v>7.3857595425206792</v>
      </c>
      <c r="P800">
        <f t="shared" ca="1" si="382"/>
        <v>633.53836086968488</v>
      </c>
      <c r="Q800">
        <f t="shared" ca="1" si="383"/>
        <v>636.31865873002812</v>
      </c>
      <c r="R800">
        <f t="shared" ca="1" si="384"/>
        <v>1.4839965425134221E-2</v>
      </c>
      <c r="S800">
        <f t="shared" ca="1" si="385"/>
        <v>2.067101435725621</v>
      </c>
      <c r="T800">
        <f t="shared" ca="1" si="386"/>
        <v>42.032181045985091</v>
      </c>
      <c r="U800">
        <f t="shared" ca="1" si="407"/>
        <v>-1.4461383475236289E-2</v>
      </c>
      <c r="V800">
        <f t="shared" ca="1" si="408"/>
        <v>0</v>
      </c>
      <c r="W800">
        <f t="shared" ca="1" si="387"/>
        <v>7.8094511390121735</v>
      </c>
      <c r="X800">
        <f t="shared" ca="1" si="388"/>
        <v>40.609145922863306</v>
      </c>
      <c r="Y800">
        <f t="shared" ca="1" si="389"/>
        <v>1.9505901598725885</v>
      </c>
      <c r="Z800">
        <f t="shared" ca="1" si="390"/>
        <v>1.2307572312635322</v>
      </c>
      <c r="AA800">
        <f t="shared" ca="1" si="391"/>
        <v>640.04645113901211</v>
      </c>
      <c r="AB800">
        <f t="shared" ca="1" si="392"/>
        <v>640.12365620334992</v>
      </c>
      <c r="AC800">
        <f t="shared" ca="1" si="393"/>
        <v>1.3984252973693305E-4</v>
      </c>
      <c r="AD800">
        <f t="shared" ca="1" si="394"/>
        <v>0.14061370011359417</v>
      </c>
      <c r="AE800">
        <f t="shared" ca="1" si="395"/>
        <v>164.83803388816307</v>
      </c>
      <c r="AF800">
        <f t="shared" ca="1" si="396"/>
        <v>-8.6701379586884286E-6</v>
      </c>
      <c r="AG800">
        <f t="shared" ca="1" si="397"/>
        <v>1</v>
      </c>
      <c r="AH800">
        <f ca="1"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+99)&gt;=IFERROR(AE800,-1E+99)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>7.8094511390121735</v>
      </c>
      <c r="AI800">
        <f t="shared" ca="1" si="398"/>
        <v>640.04645113901211</v>
      </c>
      <c r="AJ800">
        <f t="shared" ca="1" si="399"/>
        <v>640.12365620334992</v>
      </c>
      <c r="AM800">
        <v>0</v>
      </c>
      <c r="AN800">
        <v>0</v>
      </c>
      <c r="AO800">
        <f t="shared" si="400"/>
        <v>0</v>
      </c>
      <c r="AP800">
        <f t="shared" si="409"/>
        <v>0</v>
      </c>
      <c r="AQ800">
        <f t="shared" ca="1" si="401"/>
        <v>0.14061370011359417</v>
      </c>
      <c r="AR800" t="str">
        <f t="shared" ca="1" si="402"/>
        <v>Subcritical</v>
      </c>
      <c r="AS800">
        <f t="shared" ca="1" si="403"/>
        <v>1.3984252973693305E-4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190</v>
      </c>
      <c r="I801">
        <v>2.7E-2</v>
      </c>
      <c r="J801">
        <f t="shared" si="404"/>
        <v>0.99900000000002365</v>
      </c>
      <c r="K801">
        <f t="shared" ca="1" si="405"/>
        <v>49.98</v>
      </c>
      <c r="L801">
        <f t="shared" ca="1" si="406"/>
        <v>1.301360869684927</v>
      </c>
      <c r="M801">
        <f t="shared" ca="1" si="379"/>
        <v>6.7670765223616209</v>
      </c>
      <c r="N801">
        <f t="shared" ca="1" si="380"/>
        <v>0.86727128666107323</v>
      </c>
      <c r="O801">
        <f t="shared" ca="1" si="381"/>
        <v>7.3857595425206792</v>
      </c>
      <c r="P801">
        <f t="shared" ca="1" si="382"/>
        <v>633.53786086968489</v>
      </c>
      <c r="Q801">
        <f t="shared" ca="1" si="383"/>
        <v>636.31815873002813</v>
      </c>
      <c r="R801">
        <f t="shared" ca="1" si="384"/>
        <v>1.4839965425134221E-2</v>
      </c>
      <c r="S801">
        <f t="shared" ca="1" si="385"/>
        <v>2.067101435725621</v>
      </c>
      <c r="T801">
        <f t="shared" ca="1" si="386"/>
        <v>42.032181045985091</v>
      </c>
      <c r="U801">
        <f t="shared" ca="1" si="407"/>
        <v>-1.445023886344643E-2</v>
      </c>
      <c r="V801">
        <f t="shared" ca="1" si="408"/>
        <v>0</v>
      </c>
      <c r="W801">
        <f t="shared" ca="1" si="387"/>
        <v>7.8098041060686407</v>
      </c>
      <c r="X801">
        <f t="shared" ca="1" si="388"/>
        <v>40.61098135155693</v>
      </c>
      <c r="Y801">
        <f t="shared" ca="1" si="389"/>
        <v>1.9506121795261162</v>
      </c>
      <c r="Z801">
        <f t="shared" ca="1" si="390"/>
        <v>1.230701606724012</v>
      </c>
      <c r="AA801">
        <f t="shared" ca="1" si="391"/>
        <v>640.04630410606865</v>
      </c>
      <c r="AB801">
        <f t="shared" ca="1" si="392"/>
        <v>640.12350219193991</v>
      </c>
      <c r="AC801">
        <f t="shared" ca="1" si="393"/>
        <v>1.3982778491194634E-4</v>
      </c>
      <c r="AD801">
        <f t="shared" ca="1" si="394"/>
        <v>0.14060416758709954</v>
      </c>
      <c r="AE801">
        <f t="shared" ca="1" si="395"/>
        <v>164.85208450681603</v>
      </c>
      <c r="AF801">
        <f t="shared" ca="1" si="396"/>
        <v>-7.9187960864146589E-6</v>
      </c>
      <c r="AG801">
        <f t="shared" ca="1" si="397"/>
        <v>1</v>
      </c>
      <c r="AH801">
        <f ca="1"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+99)&gt;=IFERROR(AE801,-1E+99)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>7.8098041060686407</v>
      </c>
      <c r="AI801">
        <f t="shared" ca="1" si="398"/>
        <v>640.04630410606865</v>
      </c>
      <c r="AJ801">
        <f t="shared" ca="1" si="399"/>
        <v>640.12350219193991</v>
      </c>
      <c r="AM801">
        <v>0</v>
      </c>
      <c r="AN801">
        <v>0</v>
      </c>
      <c r="AO801">
        <f t="shared" si="400"/>
        <v>0</v>
      </c>
      <c r="AP801">
        <f t="shared" si="409"/>
        <v>0</v>
      </c>
      <c r="AQ801">
        <f t="shared" ca="1" si="401"/>
        <v>0.14060416758709954</v>
      </c>
      <c r="AR801" t="str">
        <f t="shared" ca="1" si="402"/>
        <v>Subcritical</v>
      </c>
      <c r="AS801">
        <f t="shared" ca="1" si="403"/>
        <v>1.3982778491194634E-4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190</v>
      </c>
      <c r="I802">
        <v>2.7E-2</v>
      </c>
      <c r="J802">
        <f t="shared" si="404"/>
        <v>1.0009999999999764</v>
      </c>
      <c r="K802">
        <f t="shared" ca="1" si="405"/>
        <v>49.98</v>
      </c>
      <c r="L802">
        <f t="shared" ca="1" si="406"/>
        <v>1.301360869684927</v>
      </c>
      <c r="M802">
        <f t="shared" ca="1" si="379"/>
        <v>6.7670765223616209</v>
      </c>
      <c r="N802">
        <f t="shared" ca="1" si="380"/>
        <v>0.86727128666107323</v>
      </c>
      <c r="O802">
        <f t="shared" ca="1" si="381"/>
        <v>7.3857595425206792</v>
      </c>
      <c r="P802">
        <f t="shared" ca="1" si="382"/>
        <v>633.5373608696849</v>
      </c>
      <c r="Q802">
        <f t="shared" ca="1" si="383"/>
        <v>636.31765873002814</v>
      </c>
      <c r="R802">
        <f t="shared" ca="1" si="384"/>
        <v>1.4839965425134221E-2</v>
      </c>
      <c r="S802">
        <f t="shared" ca="1" si="385"/>
        <v>2.067101435725621</v>
      </c>
      <c r="T802">
        <f t="shared" ca="1" si="386"/>
        <v>42.032181045985091</v>
      </c>
      <c r="U802">
        <f t="shared" ca="1" si="407"/>
        <v>-1.4479918794222613E-2</v>
      </c>
      <c r="V802">
        <f t="shared" ca="1" si="408"/>
        <v>0</v>
      </c>
      <c r="W802">
        <f t="shared" ca="1" si="387"/>
        <v>7.8101575755666373</v>
      </c>
      <c r="X802">
        <f t="shared" ca="1" si="388"/>
        <v>40.612819392946513</v>
      </c>
      <c r="Y802">
        <f t="shared" ca="1" si="389"/>
        <v>1.950634229027792</v>
      </c>
      <c r="Z802">
        <f t="shared" ca="1" si="390"/>
        <v>1.2306459080425316</v>
      </c>
      <c r="AA802">
        <f t="shared" ca="1" si="391"/>
        <v>640.04615757556667</v>
      </c>
      <c r="AB802">
        <f t="shared" ca="1" si="392"/>
        <v>640.12334867398567</v>
      </c>
      <c r="AC802">
        <f t="shared" ca="1" si="393"/>
        <v>1.39813021395197E-4</v>
      </c>
      <c r="AD802">
        <f t="shared" ca="1" si="394"/>
        <v>0.14059462257054964</v>
      </c>
      <c r="AE802">
        <f t="shared" ca="1" si="395"/>
        <v>164.86615580114278</v>
      </c>
      <c r="AF802">
        <f t="shared" ca="1" si="396"/>
        <v>-6.9647099962821812E-6</v>
      </c>
      <c r="AG802">
        <f t="shared" ca="1" si="397"/>
        <v>1</v>
      </c>
      <c r="AH802">
        <f ca="1"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+99)&gt;=IFERROR(AE802,-1E+99)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>7.8101575755666373</v>
      </c>
      <c r="AI802">
        <f t="shared" ca="1" si="398"/>
        <v>640.04615757556667</v>
      </c>
      <c r="AJ802">
        <f t="shared" ca="1" si="399"/>
        <v>640.12334867398567</v>
      </c>
      <c r="AM802">
        <v>0</v>
      </c>
      <c r="AN802">
        <v>0</v>
      </c>
      <c r="AO802">
        <f t="shared" si="400"/>
        <v>0</v>
      </c>
      <c r="AP802">
        <f t="shared" si="409"/>
        <v>0</v>
      </c>
      <c r="AQ802">
        <f t="shared" ca="1" si="401"/>
        <v>0.14059462257054964</v>
      </c>
      <c r="AR802" t="str">
        <f t="shared" ca="1" si="402"/>
        <v>Subcritical</v>
      </c>
      <c r="AS802">
        <f t="shared" ca="1" si="403"/>
        <v>1.39813021395197E-4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190</v>
      </c>
      <c r="I803">
        <v>0</v>
      </c>
      <c r="J803">
        <f t="shared" si="404"/>
        <v>0.99900000000002365</v>
      </c>
      <c r="K803">
        <f t="shared" ca="1" si="405"/>
        <v>49.98</v>
      </c>
      <c r="L803">
        <f t="shared" ca="1" si="406"/>
        <v>1.301360869684927</v>
      </c>
      <c r="M803">
        <f t="shared" ca="1" si="379"/>
        <v>6.7670765223616209</v>
      </c>
      <c r="N803">
        <f t="shared" ca="1" si="380"/>
        <v>0.86727128666107323</v>
      </c>
      <c r="O803">
        <f t="shared" ca="1" si="381"/>
        <v>7.3857595425206792</v>
      </c>
      <c r="P803">
        <f t="shared" ca="1" si="382"/>
        <v>633.53686086968492</v>
      </c>
      <c r="Q803">
        <f t="shared" ca="1" si="383"/>
        <v>636.31715873002815</v>
      </c>
      <c r="R803">
        <f t="shared" ca="1" si="384"/>
        <v>1.4839965425134221E-2</v>
      </c>
      <c r="S803">
        <f t="shared" ca="1" si="385"/>
        <v>2.067101435725621</v>
      </c>
      <c r="T803">
        <f t="shared" ca="1" si="386"/>
        <v>42.032181045985091</v>
      </c>
      <c r="U803">
        <f t="shared" ca="1" si="407"/>
        <v>-1.4325125459777155E-2</v>
      </c>
      <c r="V803">
        <f t="shared" ca="1" si="408"/>
        <v>0</v>
      </c>
      <c r="W803">
        <f t="shared" ca="1" si="387"/>
        <v>7.8105158438075053</v>
      </c>
      <c r="X803">
        <f t="shared" ca="1" si="388"/>
        <v>40.614682387799029</v>
      </c>
      <c r="Y803">
        <f t="shared" ca="1" si="389"/>
        <v>1.9506565763481301</v>
      </c>
      <c r="Z803">
        <f t="shared" ca="1" si="390"/>
        <v>1.2305894583337769</v>
      </c>
      <c r="AA803">
        <f t="shared" ca="1" si="391"/>
        <v>640.04601584380748</v>
      </c>
      <c r="AB803">
        <f t="shared" ca="1" si="392"/>
        <v>640.12319986087994</v>
      </c>
      <c r="AC803">
        <f t="shared" ca="1" si="393"/>
        <v>1.3979805979261076E-4</v>
      </c>
      <c r="AD803">
        <f t="shared" ca="1" si="394"/>
        <v>0.14058494907174066</v>
      </c>
      <c r="AE803">
        <f t="shared" ca="1" si="395"/>
        <v>164.8804188181841</v>
      </c>
      <c r="AF803">
        <f t="shared" ca="1" si="396"/>
        <v>-5.8994661458200426E-6</v>
      </c>
      <c r="AG803">
        <f t="shared" ca="1" si="397"/>
        <v>1</v>
      </c>
      <c r="AH803">
        <f ca="1"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+99)&gt;=IFERROR(AE803,-1E+99)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>7.8105158438075053</v>
      </c>
      <c r="AI803">
        <f t="shared" ca="1" si="398"/>
        <v>640.04601584380748</v>
      </c>
      <c r="AJ803">
        <f t="shared" ca="1" si="399"/>
        <v>640.12319986087994</v>
      </c>
      <c r="AM803">
        <v>0</v>
      </c>
      <c r="AN803">
        <v>0</v>
      </c>
      <c r="AO803">
        <f t="shared" si="400"/>
        <v>0</v>
      </c>
      <c r="AP803">
        <f t="shared" si="409"/>
        <v>0</v>
      </c>
      <c r="AQ803">
        <f t="shared" ca="1" si="401"/>
        <v>0.14058494907174066</v>
      </c>
      <c r="AR803" t="str">
        <f t="shared" ca="1" si="402"/>
        <v>Subcritical</v>
      </c>
      <c r="AS803">
        <f t="shared" ca="1" si="403"/>
        <v>1.3979805979261076E-4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190</v>
      </c>
      <c r="I804">
        <v>2.3E-2</v>
      </c>
      <c r="J804">
        <f t="shared" si="404"/>
        <v>1</v>
      </c>
      <c r="K804">
        <f t="shared" ca="1" si="405"/>
        <v>49.98</v>
      </c>
      <c r="L804">
        <f t="shared" ca="1" si="406"/>
        <v>1.301360869684927</v>
      </c>
      <c r="M804">
        <f t="shared" ca="1" si="379"/>
        <v>6.7670765223616209</v>
      </c>
      <c r="N804">
        <f t="shared" ca="1" si="380"/>
        <v>0.86727128666107323</v>
      </c>
      <c r="O804">
        <f t="shared" ca="1" si="381"/>
        <v>7.3857595425206792</v>
      </c>
      <c r="P804">
        <f t="shared" ca="1" si="382"/>
        <v>633.53636086968493</v>
      </c>
      <c r="Q804">
        <f t="shared" ca="1" si="383"/>
        <v>636.31665873002817</v>
      </c>
      <c r="R804">
        <f t="shared" ca="1" si="384"/>
        <v>1.4839965425134221E-2</v>
      </c>
      <c r="S804">
        <f t="shared" ca="1" si="385"/>
        <v>2.067101435725621</v>
      </c>
      <c r="T804">
        <f t="shared" ca="1" si="386"/>
        <v>42.032181045985091</v>
      </c>
      <c r="U804">
        <f t="shared" ca="1" si="407"/>
        <v>-1.4446543509848198E-2</v>
      </c>
      <c r="V804">
        <f t="shared" ca="1" si="408"/>
        <v>0</v>
      </c>
      <c r="W804">
        <f t="shared" ca="1" si="387"/>
        <v>7.8108720728653349</v>
      </c>
      <c r="X804">
        <f t="shared" ca="1" si="388"/>
        <v>40.616534778899741</v>
      </c>
      <c r="Y804">
        <f t="shared" ca="1" si="389"/>
        <v>1.9506787949475324</v>
      </c>
      <c r="Z804">
        <f t="shared" ca="1" si="390"/>
        <v>1.2305333350585232</v>
      </c>
      <c r="AA804">
        <f t="shared" ca="1" si="391"/>
        <v>640.04587207286534</v>
      </c>
      <c r="AB804">
        <f t="shared" ca="1" si="392"/>
        <v>640.12304904986286</v>
      </c>
      <c r="AC804">
        <f t="shared" ca="1" si="393"/>
        <v>1.3978318568872157E-4</v>
      </c>
      <c r="AD804">
        <f t="shared" ca="1" si="394"/>
        <v>0.14057533173212503</v>
      </c>
      <c r="AE804">
        <f t="shared" ca="1" si="395"/>
        <v>164.89460134123152</v>
      </c>
      <c r="AF804">
        <f t="shared" ca="1" si="396"/>
        <v>-5.0869643928308506E-6</v>
      </c>
      <c r="AG804">
        <f t="shared" ca="1" si="397"/>
        <v>1</v>
      </c>
      <c r="AH804">
        <f ca="1"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+99)&gt;=IFERROR(AE804,-1E+99)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>7.8108720728653349</v>
      </c>
      <c r="AI804">
        <f t="shared" ca="1" si="398"/>
        <v>640.04587207286534</v>
      </c>
      <c r="AJ804">
        <f t="shared" ca="1" si="399"/>
        <v>640.12304904986286</v>
      </c>
      <c r="AM804">
        <v>0</v>
      </c>
      <c r="AN804">
        <v>0</v>
      </c>
      <c r="AO804">
        <f t="shared" si="400"/>
        <v>0</v>
      </c>
      <c r="AP804">
        <f t="shared" si="409"/>
        <v>0</v>
      </c>
      <c r="AQ804">
        <f t="shared" ca="1" si="401"/>
        <v>0.14057533173212503</v>
      </c>
      <c r="AR804" t="str">
        <f t="shared" ca="1" si="402"/>
        <v>Subcritical</v>
      </c>
      <c r="AS804">
        <f t="shared" ca="1" si="403"/>
        <v>1.3978318568872157E-4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190</v>
      </c>
      <c r="I805">
        <v>2.3E-2</v>
      </c>
      <c r="J805">
        <f t="shared" si="404"/>
        <v>1.0009999999999764</v>
      </c>
      <c r="K805">
        <f t="shared" ca="1" si="405"/>
        <v>49.98</v>
      </c>
      <c r="L805">
        <f t="shared" ca="1" si="406"/>
        <v>1.301360869684927</v>
      </c>
      <c r="M805">
        <f t="shared" ca="1" si="379"/>
        <v>6.7670765223616209</v>
      </c>
      <c r="N805">
        <f t="shared" ca="1" si="380"/>
        <v>0.86727128666107323</v>
      </c>
      <c r="O805">
        <f t="shared" ca="1" si="381"/>
        <v>7.3857595425206792</v>
      </c>
      <c r="P805">
        <f t="shared" ca="1" si="382"/>
        <v>633.53586086968494</v>
      </c>
      <c r="Q805">
        <f t="shared" ca="1" si="383"/>
        <v>636.31615873002818</v>
      </c>
      <c r="R805">
        <f t="shared" ca="1" si="384"/>
        <v>1.4839965425134221E-2</v>
      </c>
      <c r="S805">
        <f t="shared" ca="1" si="385"/>
        <v>2.067101435725621</v>
      </c>
      <c r="T805">
        <f t="shared" ca="1" si="386"/>
        <v>42.032181045985091</v>
      </c>
      <c r="U805">
        <f t="shared" ca="1" si="407"/>
        <v>-1.4461383475236289E-2</v>
      </c>
      <c r="V805">
        <f t="shared" ca="1" si="408"/>
        <v>0</v>
      </c>
      <c r="W805">
        <f t="shared" ca="1" si="387"/>
        <v>7.8112290008277112</v>
      </c>
      <c r="X805">
        <f t="shared" ca="1" si="388"/>
        <v>40.618390804304099</v>
      </c>
      <c r="Y805">
        <f t="shared" ca="1" si="389"/>
        <v>1.9507010556138407</v>
      </c>
      <c r="Z805">
        <f t="shared" ca="1" si="390"/>
        <v>1.2304771068061096</v>
      </c>
      <c r="AA805">
        <f t="shared" ca="1" si="391"/>
        <v>640.04572900082769</v>
      </c>
      <c r="AB805">
        <f t="shared" ca="1" si="392"/>
        <v>640.12289892490378</v>
      </c>
      <c r="AC805">
        <f t="shared" ca="1" si="393"/>
        <v>1.3976828474284063E-4</v>
      </c>
      <c r="AD805">
        <f t="shared" ca="1" si="394"/>
        <v>0.14056569662345147</v>
      </c>
      <c r="AE805">
        <f t="shared" ca="1" si="395"/>
        <v>164.90881237769341</v>
      </c>
      <c r="AF805">
        <f t="shared" ca="1" si="396"/>
        <v>-4.884909344582411E-6</v>
      </c>
      <c r="AG805">
        <f t="shared" ca="1" si="397"/>
        <v>1</v>
      </c>
      <c r="AH805">
        <f ca="1"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+99)&gt;=IFERROR(AE805,-1E+99)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>7.8112290008277112</v>
      </c>
      <c r="AI805">
        <f t="shared" ca="1" si="398"/>
        <v>640.04572900082769</v>
      </c>
      <c r="AJ805">
        <f t="shared" ca="1" si="399"/>
        <v>640.12289892490378</v>
      </c>
      <c r="AM805">
        <v>0</v>
      </c>
      <c r="AN805">
        <v>0</v>
      </c>
      <c r="AO805">
        <f t="shared" si="400"/>
        <v>0</v>
      </c>
      <c r="AP805">
        <f t="shared" si="409"/>
        <v>0</v>
      </c>
      <c r="AQ805">
        <f t="shared" ca="1" si="401"/>
        <v>0.14056569662345147</v>
      </c>
      <c r="AR805" t="str">
        <f t="shared" ca="1" si="402"/>
        <v>Subcritical</v>
      </c>
      <c r="AS805">
        <f t="shared" ca="1" si="403"/>
        <v>1.3976828474284063E-4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190</v>
      </c>
      <c r="I806">
        <v>2.7E-2</v>
      </c>
      <c r="J806">
        <f t="shared" si="404"/>
        <v>0.99900000000002365</v>
      </c>
      <c r="K806">
        <f t="shared" ca="1" si="405"/>
        <v>49.98</v>
      </c>
      <c r="L806">
        <f t="shared" ca="1" si="406"/>
        <v>1.301360869684927</v>
      </c>
      <c r="M806">
        <f t="shared" ca="1" si="379"/>
        <v>6.7670765223616209</v>
      </c>
      <c r="N806">
        <f t="shared" ca="1" si="380"/>
        <v>0.86727128666107323</v>
      </c>
      <c r="O806">
        <f t="shared" ca="1" si="381"/>
        <v>7.3857595425206792</v>
      </c>
      <c r="P806">
        <f t="shared" ca="1" si="382"/>
        <v>633.53536086968495</v>
      </c>
      <c r="Q806">
        <f t="shared" ca="1" si="383"/>
        <v>636.31565873002819</v>
      </c>
      <c r="R806">
        <f t="shared" ca="1" si="384"/>
        <v>1.4839965425134221E-2</v>
      </c>
      <c r="S806">
        <f t="shared" ca="1" si="385"/>
        <v>2.067101435725621</v>
      </c>
      <c r="T806">
        <f t="shared" ca="1" si="386"/>
        <v>42.032181045985091</v>
      </c>
      <c r="U806">
        <f t="shared" ca="1" si="407"/>
        <v>-1.445023886344643E-2</v>
      </c>
      <c r="V806">
        <f t="shared" ca="1" si="408"/>
        <v>0</v>
      </c>
      <c r="W806">
        <f t="shared" ca="1" si="387"/>
        <v>7.8115859085165011</v>
      </c>
      <c r="X806">
        <f t="shared" ca="1" si="388"/>
        <v>40.620246724285806</v>
      </c>
      <c r="Y806">
        <f t="shared" ca="1" si="389"/>
        <v>1.9507233134895967</v>
      </c>
      <c r="Z806">
        <f t="shared" ca="1" si="390"/>
        <v>1.2304208868854121</v>
      </c>
      <c r="AA806">
        <f t="shared" ca="1" si="391"/>
        <v>640.0455859085165</v>
      </c>
      <c r="AB806">
        <f t="shared" ca="1" si="392"/>
        <v>640.12274878103858</v>
      </c>
      <c r="AC806">
        <f t="shared" ca="1" si="393"/>
        <v>1.3975338698524249E-4</v>
      </c>
      <c r="AD806">
        <f t="shared" ca="1" si="394"/>
        <v>0.14055606316256936</v>
      </c>
      <c r="AE806">
        <f t="shared" ca="1" si="395"/>
        <v>164.92302329555309</v>
      </c>
      <c r="AF806">
        <f t="shared" ca="1" si="396"/>
        <v>-5.0456312692404026E-6</v>
      </c>
      <c r="AG806">
        <f t="shared" ca="1" si="397"/>
        <v>1</v>
      </c>
      <c r="AH806">
        <f ca="1"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+99)&gt;=IFERROR(AE806,-1E+99)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>7.8115859085165011</v>
      </c>
      <c r="AI806">
        <f t="shared" ca="1" si="398"/>
        <v>640.0455859085165</v>
      </c>
      <c r="AJ806">
        <f t="shared" ca="1" si="399"/>
        <v>640.12274878103858</v>
      </c>
      <c r="AM806">
        <v>0</v>
      </c>
      <c r="AN806">
        <v>0</v>
      </c>
      <c r="AO806">
        <f t="shared" si="400"/>
        <v>0</v>
      </c>
      <c r="AP806">
        <f t="shared" si="409"/>
        <v>0</v>
      </c>
      <c r="AQ806">
        <f t="shared" ca="1" si="401"/>
        <v>0.14055606316256936</v>
      </c>
      <c r="AR806" t="str">
        <f t="shared" ca="1" si="402"/>
        <v>Subcritical</v>
      </c>
      <c r="AS806">
        <f t="shared" ca="1" si="403"/>
        <v>1.3975338698524249E-4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190</v>
      </c>
      <c r="I807">
        <v>2.7E-2</v>
      </c>
      <c r="J807">
        <f t="shared" si="404"/>
        <v>1.0009999999999764</v>
      </c>
      <c r="K807">
        <f t="shared" ca="1" si="405"/>
        <v>49.98</v>
      </c>
      <c r="L807">
        <f t="shared" ca="1" si="406"/>
        <v>1.301360869684927</v>
      </c>
      <c r="M807">
        <f t="shared" ca="1" si="379"/>
        <v>6.7670765223616209</v>
      </c>
      <c r="N807">
        <f t="shared" ca="1" si="380"/>
        <v>0.86727128666107323</v>
      </c>
      <c r="O807">
        <f t="shared" ca="1" si="381"/>
        <v>7.3857595425206792</v>
      </c>
      <c r="P807">
        <f t="shared" ca="1" si="382"/>
        <v>633.53486086968496</v>
      </c>
      <c r="Q807">
        <f t="shared" ca="1" si="383"/>
        <v>636.3151587300282</v>
      </c>
      <c r="R807">
        <f t="shared" ca="1" si="384"/>
        <v>1.4839965425134221E-2</v>
      </c>
      <c r="S807">
        <f t="shared" ca="1" si="385"/>
        <v>2.067101435725621</v>
      </c>
      <c r="T807">
        <f t="shared" ca="1" si="386"/>
        <v>42.032181045985091</v>
      </c>
      <c r="U807">
        <f t="shared" ca="1" si="407"/>
        <v>-1.4479918794222613E-2</v>
      </c>
      <c r="V807">
        <f t="shared" ca="1" si="408"/>
        <v>0</v>
      </c>
      <c r="W807">
        <f t="shared" ca="1" si="387"/>
        <v>7.8119423856650236</v>
      </c>
      <c r="X807">
        <f t="shared" ca="1" si="388"/>
        <v>40.622100405458127</v>
      </c>
      <c r="Y807">
        <f t="shared" ca="1" si="389"/>
        <v>1.9507455429923388</v>
      </c>
      <c r="Z807">
        <f t="shared" ca="1" si="390"/>
        <v>1.2303647399109996</v>
      </c>
      <c r="AA807">
        <f t="shared" ca="1" si="391"/>
        <v>640.04544238566507</v>
      </c>
      <c r="AB807">
        <f t="shared" ca="1" si="392"/>
        <v>640.12259821610428</v>
      </c>
      <c r="AC807">
        <f t="shared" ca="1" si="393"/>
        <v>1.3973850953603509E-4</v>
      </c>
      <c r="AD807">
        <f t="shared" ca="1" si="394"/>
        <v>0.14054644242091699</v>
      </c>
      <c r="AE807">
        <f t="shared" ca="1" si="395"/>
        <v>164.9372177580012</v>
      </c>
      <c r="AF807">
        <f t="shared" ca="1" si="396"/>
        <v>-4.9279016138825682E-6</v>
      </c>
      <c r="AG807">
        <f t="shared" ca="1" si="397"/>
        <v>1</v>
      </c>
      <c r="AH807">
        <f ca="1"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+99)&gt;=IFERROR(AE807,-1E+99)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>7.8119423856650236</v>
      </c>
      <c r="AI807">
        <f t="shared" ca="1" si="398"/>
        <v>640.04544238566507</v>
      </c>
      <c r="AJ807">
        <f t="shared" ca="1" si="399"/>
        <v>640.12259821610428</v>
      </c>
      <c r="AM807">
        <v>0</v>
      </c>
      <c r="AN807">
        <v>0</v>
      </c>
      <c r="AO807">
        <f t="shared" si="400"/>
        <v>0</v>
      </c>
      <c r="AP807">
        <f t="shared" si="409"/>
        <v>0</v>
      </c>
      <c r="AQ807">
        <f t="shared" ca="1" si="401"/>
        <v>0.14054644242091699</v>
      </c>
      <c r="AR807" t="str">
        <f t="shared" ca="1" si="402"/>
        <v>Subcritical</v>
      </c>
      <c r="AS807">
        <f t="shared" ca="1" si="403"/>
        <v>1.3973850953603509E-4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190</v>
      </c>
      <c r="I808">
        <v>0.05</v>
      </c>
      <c r="J808">
        <f t="shared" si="404"/>
        <v>0.99900000000002365</v>
      </c>
      <c r="K808">
        <f t="shared" ca="1" si="405"/>
        <v>49.98</v>
      </c>
      <c r="L808">
        <f t="shared" ca="1" si="406"/>
        <v>1.301360869684927</v>
      </c>
      <c r="M808">
        <f t="shared" ca="1" si="379"/>
        <v>6.7670765223616209</v>
      </c>
      <c r="N808">
        <f t="shared" ca="1" si="380"/>
        <v>0.86727128666107323</v>
      </c>
      <c r="O808">
        <f t="shared" ca="1" si="381"/>
        <v>7.3857595425206792</v>
      </c>
      <c r="P808">
        <f t="shared" ca="1" si="382"/>
        <v>633.53436086968486</v>
      </c>
      <c r="Q808">
        <f t="shared" ca="1" si="383"/>
        <v>636.3146587300281</v>
      </c>
      <c r="R808">
        <f t="shared" ca="1" si="384"/>
        <v>1.4839965425134221E-2</v>
      </c>
      <c r="S808">
        <f t="shared" ca="1" si="385"/>
        <v>2.067101435725621</v>
      </c>
      <c r="T808">
        <f t="shared" ca="1" si="386"/>
        <v>42.032181045985091</v>
      </c>
      <c r="U808">
        <f t="shared" ca="1" si="407"/>
        <v>-1.4556816948015694E-2</v>
      </c>
      <c r="V808">
        <f t="shared" ca="1" si="408"/>
        <v>0</v>
      </c>
      <c r="W808">
        <f t="shared" ca="1" si="387"/>
        <v>7.8122962871893575</v>
      </c>
      <c r="X808">
        <f t="shared" ca="1" si="388"/>
        <v>40.623940693384661</v>
      </c>
      <c r="Y808">
        <f t="shared" ca="1" si="389"/>
        <v>1.9507676103764851</v>
      </c>
      <c r="Z808">
        <f t="shared" ca="1" si="390"/>
        <v>1.2303090036791755</v>
      </c>
      <c r="AA808">
        <f t="shared" ca="1" si="391"/>
        <v>640.04529628718933</v>
      </c>
      <c r="AB808">
        <f t="shared" ca="1" si="392"/>
        <v>640.12244512737959</v>
      </c>
      <c r="AC808">
        <f t="shared" ca="1" si="393"/>
        <v>1.3972374188958404E-4</v>
      </c>
      <c r="AD808">
        <f t="shared" ca="1" si="394"/>
        <v>0.14053689227680985</v>
      </c>
      <c r="AE808">
        <f t="shared" ca="1" si="395"/>
        <v>164.95131034187463</v>
      </c>
      <c r="AF808">
        <f t="shared" ca="1" si="396"/>
        <v>-4.3240089553364669E-6</v>
      </c>
      <c r="AG808">
        <f t="shared" ca="1" si="397"/>
        <v>1</v>
      </c>
      <c r="AH808">
        <f ca="1"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+99)&gt;=IFERROR(AE808,-1E+99)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>7.8122962871893575</v>
      </c>
      <c r="AI808">
        <f t="shared" ca="1" si="398"/>
        <v>640.04529628718933</v>
      </c>
      <c r="AJ808">
        <f t="shared" ca="1" si="399"/>
        <v>640.12244512737959</v>
      </c>
      <c r="AM808">
        <v>0</v>
      </c>
      <c r="AN808">
        <v>0</v>
      </c>
      <c r="AO808">
        <f t="shared" si="400"/>
        <v>0</v>
      </c>
      <c r="AP808">
        <f t="shared" si="409"/>
        <v>0</v>
      </c>
      <c r="AQ808">
        <f t="shared" ca="1" si="401"/>
        <v>0.14053689227680985</v>
      </c>
      <c r="AR808" t="str">
        <f t="shared" ca="1" si="402"/>
        <v>Subcritical</v>
      </c>
      <c r="AS808">
        <f t="shared" ca="1" si="403"/>
        <v>1.3972374188958404E-4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190</v>
      </c>
      <c r="I809">
        <v>7.8E-2</v>
      </c>
      <c r="J809">
        <f t="shared" si="404"/>
        <v>1</v>
      </c>
      <c r="K809">
        <f t="shared" ca="1" si="405"/>
        <v>49.98</v>
      </c>
      <c r="L809">
        <f t="shared" ca="1" si="406"/>
        <v>1.301360869684927</v>
      </c>
      <c r="M809">
        <f t="shared" ca="1" si="379"/>
        <v>6.7670765223616209</v>
      </c>
      <c r="N809">
        <f t="shared" ca="1" si="380"/>
        <v>0.86727128666107323</v>
      </c>
      <c r="O809">
        <f t="shared" ca="1" si="381"/>
        <v>7.3857595425206792</v>
      </c>
      <c r="P809">
        <f t="shared" ca="1" si="382"/>
        <v>633.53386086968487</v>
      </c>
      <c r="Q809">
        <f t="shared" ca="1" si="383"/>
        <v>636.31415873002811</v>
      </c>
      <c r="R809">
        <f t="shared" ca="1" si="384"/>
        <v>1.4839965425134221E-2</v>
      </c>
      <c r="S809">
        <f t="shared" ca="1" si="385"/>
        <v>2.067101435725621</v>
      </c>
      <c r="T809">
        <f t="shared" ca="1" si="386"/>
        <v>42.032181045985091</v>
      </c>
      <c r="U809">
        <f t="shared" ca="1" si="407"/>
        <v>-1.4701404146990171E-2</v>
      </c>
      <c r="V809">
        <f t="shared" ca="1" si="408"/>
        <v>0</v>
      </c>
      <c r="W809">
        <f t="shared" ca="1" si="387"/>
        <v>7.8126470296252188</v>
      </c>
      <c r="X809">
        <f t="shared" ca="1" si="388"/>
        <v>40.625764554051138</v>
      </c>
      <c r="Y809">
        <f t="shared" ca="1" si="389"/>
        <v>1.9507894792969551</v>
      </c>
      <c r="Z809">
        <f t="shared" ca="1" si="390"/>
        <v>1.2302537699568308</v>
      </c>
      <c r="AA809">
        <f t="shared" ca="1" si="391"/>
        <v>640.04514702962513</v>
      </c>
      <c r="AB809">
        <f t="shared" ca="1" si="392"/>
        <v>640.12228894290206</v>
      </c>
      <c r="AC809">
        <f t="shared" ca="1" si="393"/>
        <v>1.3970910833638068E-4</v>
      </c>
      <c r="AD809">
        <f t="shared" ca="1" si="394"/>
        <v>0.14052742844876917</v>
      </c>
      <c r="AE809">
        <f t="shared" ca="1" si="395"/>
        <v>164.9652777968042</v>
      </c>
      <c r="AF809">
        <f t="shared" ca="1" si="396"/>
        <v>-3.7126266079212655E-6</v>
      </c>
      <c r="AG809">
        <f t="shared" ca="1" si="397"/>
        <v>1</v>
      </c>
      <c r="AH809">
        <f ca="1"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+99)&gt;=IFERROR(AE809,-1E+99)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>7.8126470296252188</v>
      </c>
      <c r="AI809">
        <f t="shared" ca="1" si="398"/>
        <v>640.04514702962513</v>
      </c>
      <c r="AJ809">
        <f t="shared" ca="1" si="399"/>
        <v>640.12228894290206</v>
      </c>
      <c r="AM809">
        <v>0</v>
      </c>
      <c r="AN809">
        <v>0</v>
      </c>
      <c r="AO809">
        <f t="shared" si="400"/>
        <v>0</v>
      </c>
      <c r="AP809">
        <f t="shared" si="409"/>
        <v>0</v>
      </c>
      <c r="AQ809">
        <f t="shared" ca="1" si="401"/>
        <v>0.14052742844876917</v>
      </c>
      <c r="AR809" t="str">
        <f t="shared" ca="1" si="402"/>
        <v>Subcritical</v>
      </c>
      <c r="AS809">
        <f t="shared" ca="1" si="403"/>
        <v>1.3970910833638068E-4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190</v>
      </c>
      <c r="I810">
        <v>2.7E-2</v>
      </c>
      <c r="J810">
        <f t="shared" si="404"/>
        <v>1.0009999999999764</v>
      </c>
      <c r="K810">
        <f t="shared" ca="1" si="405"/>
        <v>49.98</v>
      </c>
      <c r="L810">
        <f t="shared" ca="1" si="406"/>
        <v>1.301360869684927</v>
      </c>
      <c r="M810">
        <f t="shared" ca="1" si="379"/>
        <v>6.7670765223616209</v>
      </c>
      <c r="N810">
        <f t="shared" ca="1" si="380"/>
        <v>0.86727128666107323</v>
      </c>
      <c r="O810">
        <f t="shared" ca="1" si="381"/>
        <v>7.3857595425206792</v>
      </c>
      <c r="P810">
        <f t="shared" ca="1" si="382"/>
        <v>633.53336086968488</v>
      </c>
      <c r="Q810">
        <f t="shared" ca="1" si="383"/>
        <v>636.31365873002812</v>
      </c>
      <c r="R810">
        <f t="shared" ca="1" si="384"/>
        <v>1.4839965425134221E-2</v>
      </c>
      <c r="S810">
        <f t="shared" ca="1" si="385"/>
        <v>2.067101435725621</v>
      </c>
      <c r="T810">
        <f t="shared" ca="1" si="386"/>
        <v>42.032181045985091</v>
      </c>
      <c r="U810">
        <f t="shared" ca="1" si="407"/>
        <v>-1.4479918794222613E-2</v>
      </c>
      <c r="V810">
        <f t="shared" ca="1" si="408"/>
        <v>0</v>
      </c>
      <c r="W810">
        <f t="shared" ca="1" si="387"/>
        <v>7.8130049153414305</v>
      </c>
      <c r="X810">
        <f t="shared" ca="1" si="388"/>
        <v>40.627625559775439</v>
      </c>
      <c r="Y810">
        <f t="shared" ca="1" si="389"/>
        <v>1.9508117920850567</v>
      </c>
      <c r="Z810">
        <f t="shared" ca="1" si="390"/>
        <v>1.2301974164467084</v>
      </c>
      <c r="AA810">
        <f t="shared" ca="1" si="391"/>
        <v>640.04500491534145</v>
      </c>
      <c r="AB810">
        <f t="shared" ca="1" si="392"/>
        <v>640.12213976159182</v>
      </c>
      <c r="AC810">
        <f t="shared" ca="1" si="393"/>
        <v>1.3969417908300829E-4</v>
      </c>
      <c r="AD810">
        <f t="shared" ca="1" si="394"/>
        <v>0.14051777297357385</v>
      </c>
      <c r="AE810">
        <f t="shared" ca="1" si="395"/>
        <v>164.97953040072969</v>
      </c>
      <c r="AF810">
        <f t="shared" ca="1" si="396"/>
        <v>-3.6382926964506623E-6</v>
      </c>
      <c r="AG810">
        <f t="shared" ca="1" si="397"/>
        <v>1</v>
      </c>
      <c r="AH810">
        <f ca="1"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+99)&gt;=IFERROR(AE810,-1E+99)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>7.8130049153414305</v>
      </c>
      <c r="AI810">
        <f t="shared" ca="1" si="398"/>
        <v>640.04500491534145</v>
      </c>
      <c r="AJ810">
        <f t="shared" ca="1" si="399"/>
        <v>640.12213976159182</v>
      </c>
      <c r="AM810">
        <v>0</v>
      </c>
      <c r="AN810">
        <v>0</v>
      </c>
      <c r="AO810">
        <f t="shared" si="400"/>
        <v>0</v>
      </c>
      <c r="AP810">
        <f t="shared" si="409"/>
        <v>0</v>
      </c>
      <c r="AQ810">
        <f t="shared" ca="1" si="401"/>
        <v>0.14051777297357385</v>
      </c>
      <c r="AR810" t="str">
        <f t="shared" ca="1" si="402"/>
        <v>Subcritical</v>
      </c>
      <c r="AS810">
        <f t="shared" ca="1" si="403"/>
        <v>1.3969417908300829E-4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190</v>
      </c>
      <c r="I811">
        <v>2.7E-2</v>
      </c>
      <c r="J811">
        <f t="shared" si="404"/>
        <v>0.99900000000002365</v>
      </c>
      <c r="K811">
        <f t="shared" ca="1" si="405"/>
        <v>49.98</v>
      </c>
      <c r="L811">
        <f t="shared" ca="1" si="406"/>
        <v>1.301360869684927</v>
      </c>
      <c r="M811">
        <f t="shared" ca="1" si="379"/>
        <v>6.7670765223616209</v>
      </c>
      <c r="N811">
        <f t="shared" ca="1" si="380"/>
        <v>0.86727128666107323</v>
      </c>
      <c r="O811">
        <f t="shared" ca="1" si="381"/>
        <v>7.3857595425206792</v>
      </c>
      <c r="P811">
        <f t="shared" ca="1" si="382"/>
        <v>633.5328608696849</v>
      </c>
      <c r="Q811">
        <f t="shared" ca="1" si="383"/>
        <v>636.31315873002814</v>
      </c>
      <c r="R811">
        <f t="shared" ca="1" si="384"/>
        <v>1.4839965425134221E-2</v>
      </c>
      <c r="S811">
        <f t="shared" ca="1" si="385"/>
        <v>2.067101435725621</v>
      </c>
      <c r="T811">
        <f t="shared" ca="1" si="386"/>
        <v>42.032181045985091</v>
      </c>
      <c r="U811">
        <f t="shared" ca="1" si="407"/>
        <v>-1.445023886344643E-2</v>
      </c>
      <c r="V811">
        <f t="shared" ca="1" si="408"/>
        <v>0</v>
      </c>
      <c r="W811">
        <f t="shared" ca="1" si="387"/>
        <v>7.8133631708710505</v>
      </c>
      <c r="X811">
        <f t="shared" ca="1" si="388"/>
        <v>40.629488488529461</v>
      </c>
      <c r="Y811">
        <f t="shared" ca="1" si="389"/>
        <v>1.9508341263935247</v>
      </c>
      <c r="Z811">
        <f t="shared" ca="1" si="390"/>
        <v>1.230141009875386</v>
      </c>
      <c r="AA811">
        <f t="shared" ca="1" si="391"/>
        <v>640.04486317087105</v>
      </c>
      <c r="AB811">
        <f t="shared" ca="1" si="392"/>
        <v>640.1219909437649</v>
      </c>
      <c r="AC811">
        <f t="shared" ca="1" si="393"/>
        <v>1.3967923675873507E-4</v>
      </c>
      <c r="AD811">
        <f t="shared" ca="1" si="394"/>
        <v>0.14050810862846119</v>
      </c>
      <c r="AE811">
        <f t="shared" ca="1" si="395"/>
        <v>164.99379842567546</v>
      </c>
      <c r="AF811">
        <f t="shared" ca="1" si="396"/>
        <v>-4.0039545865511172E-6</v>
      </c>
      <c r="AG811">
        <f t="shared" ca="1" si="397"/>
        <v>1</v>
      </c>
      <c r="AH811">
        <f ca="1"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+99)&gt;=IFERROR(AE811,-1E+99)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>7.8133631708710505</v>
      </c>
      <c r="AI811">
        <f t="shared" ca="1" si="398"/>
        <v>640.04486317087105</v>
      </c>
      <c r="AJ811">
        <f t="shared" ca="1" si="399"/>
        <v>640.1219909437649</v>
      </c>
      <c r="AM811">
        <v>0</v>
      </c>
      <c r="AN811">
        <v>0</v>
      </c>
      <c r="AO811">
        <f t="shared" si="400"/>
        <v>0</v>
      </c>
      <c r="AP811">
        <f t="shared" si="409"/>
        <v>0</v>
      </c>
      <c r="AQ811">
        <f t="shared" ca="1" si="401"/>
        <v>0.14050810862846119</v>
      </c>
      <c r="AR811" t="str">
        <f t="shared" ca="1" si="402"/>
        <v>Subcritical</v>
      </c>
      <c r="AS811">
        <f t="shared" ca="1" si="403"/>
        <v>1.3967923675873507E-4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190</v>
      </c>
      <c r="I812">
        <v>7.8E-2</v>
      </c>
      <c r="J812">
        <f t="shared" si="404"/>
        <v>1</v>
      </c>
      <c r="K812">
        <f t="shared" ca="1" si="405"/>
        <v>49.98</v>
      </c>
      <c r="L812">
        <f t="shared" ca="1" si="406"/>
        <v>1.301360869684927</v>
      </c>
      <c r="M812">
        <f t="shared" ca="1" si="379"/>
        <v>6.7670765223616209</v>
      </c>
      <c r="N812">
        <f t="shared" ca="1" si="380"/>
        <v>0.86727128666107323</v>
      </c>
      <c r="O812">
        <f t="shared" ca="1" si="381"/>
        <v>7.3857595425206792</v>
      </c>
      <c r="P812">
        <f t="shared" ca="1" si="382"/>
        <v>633.53236086968491</v>
      </c>
      <c r="Q812">
        <f t="shared" ca="1" si="383"/>
        <v>636.31265873002815</v>
      </c>
      <c r="R812">
        <f t="shared" ca="1" si="384"/>
        <v>1.4839965425134221E-2</v>
      </c>
      <c r="S812">
        <f t="shared" ca="1" si="385"/>
        <v>2.067101435725621</v>
      </c>
      <c r="T812">
        <f t="shared" ca="1" si="386"/>
        <v>42.032181045985091</v>
      </c>
      <c r="U812">
        <f t="shared" ca="1" si="407"/>
        <v>-1.4701404146990171E-2</v>
      </c>
      <c r="V812">
        <f t="shared" ca="1" si="408"/>
        <v>0</v>
      </c>
      <c r="W812">
        <f t="shared" ca="1" si="387"/>
        <v>7.8137142759406935</v>
      </c>
      <c r="X812">
        <f t="shared" ca="1" si="388"/>
        <v>40.631314234891605</v>
      </c>
      <c r="Y812">
        <f t="shared" ca="1" si="389"/>
        <v>1.9508560134381683</v>
      </c>
      <c r="Z812">
        <f t="shared" ca="1" si="390"/>
        <v>1.2300857341473914</v>
      </c>
      <c r="AA812">
        <f t="shared" ca="1" si="391"/>
        <v>640.04471427594069</v>
      </c>
      <c r="AB812">
        <f t="shared" ca="1" si="392"/>
        <v>640.12183511759986</v>
      </c>
      <c r="AC812">
        <f t="shared" ca="1" si="393"/>
        <v>1.3966459495645434E-4</v>
      </c>
      <c r="AD812">
        <f t="shared" ca="1" si="394"/>
        <v>0.14049863824984293</v>
      </c>
      <c r="AE812">
        <f t="shared" ca="1" si="395"/>
        <v>165.00778234672859</v>
      </c>
      <c r="AF812">
        <f t="shared" ca="1" si="396"/>
        <v>-4.5008918050370994E-6</v>
      </c>
      <c r="AG812">
        <f t="shared" ca="1" si="397"/>
        <v>1</v>
      </c>
      <c r="AH812">
        <f ca="1"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+99)&gt;=IFERROR(AE812,-1E+99)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>7.8137142759406935</v>
      </c>
      <c r="AI812">
        <f t="shared" ca="1" si="398"/>
        <v>640.04471427594069</v>
      </c>
      <c r="AJ812">
        <f t="shared" ca="1" si="399"/>
        <v>640.12183511759986</v>
      </c>
      <c r="AM812">
        <v>0</v>
      </c>
      <c r="AN812">
        <v>0</v>
      </c>
      <c r="AO812">
        <f t="shared" si="400"/>
        <v>0</v>
      </c>
      <c r="AP812">
        <f t="shared" si="409"/>
        <v>0</v>
      </c>
      <c r="AQ812">
        <f t="shared" ca="1" si="401"/>
        <v>0.14049863824984293</v>
      </c>
      <c r="AR812" t="str">
        <f t="shared" ca="1" si="402"/>
        <v>Subcritical</v>
      </c>
      <c r="AS812">
        <f t="shared" ca="1" si="403"/>
        <v>1.3966459495645434E-4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190</v>
      </c>
      <c r="I813">
        <v>0.05</v>
      </c>
      <c r="J813">
        <f t="shared" si="404"/>
        <v>1</v>
      </c>
      <c r="K813">
        <f t="shared" ca="1" si="405"/>
        <v>49.98</v>
      </c>
      <c r="L813">
        <f t="shared" ca="1" si="406"/>
        <v>1.301360869684927</v>
      </c>
      <c r="M813">
        <f t="shared" ca="1" si="379"/>
        <v>6.7670765223616209</v>
      </c>
      <c r="N813">
        <f t="shared" ca="1" si="380"/>
        <v>0.86727128666107323</v>
      </c>
      <c r="O813">
        <f t="shared" ca="1" si="381"/>
        <v>7.3857595425206792</v>
      </c>
      <c r="P813">
        <f t="shared" ca="1" si="382"/>
        <v>633.53186086968492</v>
      </c>
      <c r="Q813">
        <f t="shared" ca="1" si="383"/>
        <v>636.31215873002816</v>
      </c>
      <c r="R813">
        <f t="shared" ca="1" si="384"/>
        <v>1.4839965425134221E-2</v>
      </c>
      <c r="S813">
        <f t="shared" ca="1" si="385"/>
        <v>2.067101435725621</v>
      </c>
      <c r="T813">
        <f t="shared" ca="1" si="386"/>
        <v>42.032181045985091</v>
      </c>
      <c r="U813">
        <f t="shared" ca="1" si="407"/>
        <v>-1.4571656913517472E-2</v>
      </c>
      <c r="V813">
        <f t="shared" ca="1" si="408"/>
        <v>0</v>
      </c>
      <c r="W813">
        <f t="shared" ca="1" si="387"/>
        <v>7.814068534123261</v>
      </c>
      <c r="X813">
        <f t="shared" ca="1" si="388"/>
        <v>40.633156377440962</v>
      </c>
      <c r="Y813">
        <f t="shared" ca="1" si="389"/>
        <v>1.9508780955445182</v>
      </c>
      <c r="Z813">
        <f t="shared" ca="1" si="390"/>
        <v>1.2300299670480015</v>
      </c>
      <c r="AA813">
        <f t="shared" ca="1" si="391"/>
        <v>640.0445685341233</v>
      </c>
      <c r="AB813">
        <f t="shared" ca="1" si="392"/>
        <v>640.12168238324853</v>
      </c>
      <c r="AC813">
        <f t="shared" ca="1" si="393"/>
        <v>1.3964982395651678E-4</v>
      </c>
      <c r="AD813">
        <f t="shared" ca="1" si="394"/>
        <v>0.14048908390029491</v>
      </c>
      <c r="AE813">
        <f t="shared" ca="1" si="395"/>
        <v>165.02189252627562</v>
      </c>
      <c r="AF813">
        <f t="shared" ca="1" si="396"/>
        <v>-5.258174837763363E-6</v>
      </c>
      <c r="AG813">
        <f t="shared" ca="1" si="397"/>
        <v>1</v>
      </c>
      <c r="AH813">
        <f ca="1"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+99)&gt;=IFERROR(AE813,-1E+99)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>7.814068534123261</v>
      </c>
      <c r="AI813">
        <f t="shared" ca="1" si="398"/>
        <v>640.0445685341233</v>
      </c>
      <c r="AJ813">
        <f t="shared" ca="1" si="399"/>
        <v>640.12168238324853</v>
      </c>
      <c r="AM813">
        <v>0</v>
      </c>
      <c r="AN813">
        <v>0</v>
      </c>
      <c r="AO813">
        <f t="shared" si="400"/>
        <v>0</v>
      </c>
      <c r="AP813">
        <f t="shared" si="409"/>
        <v>0</v>
      </c>
      <c r="AQ813">
        <f t="shared" ca="1" si="401"/>
        <v>0.14048908390029491</v>
      </c>
      <c r="AR813" t="str">
        <f t="shared" ca="1" si="402"/>
        <v>Subcritical</v>
      </c>
      <c r="AS813">
        <f t="shared" ca="1" si="403"/>
        <v>1.3964982395651678E-4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190</v>
      </c>
      <c r="I814">
        <v>2.7E-2</v>
      </c>
      <c r="J814">
        <f t="shared" si="404"/>
        <v>1</v>
      </c>
      <c r="K814">
        <f t="shared" ca="1" si="405"/>
        <v>49.98</v>
      </c>
      <c r="L814">
        <f t="shared" ca="1" si="406"/>
        <v>1.301360869684927</v>
      </c>
      <c r="M814">
        <f t="shared" ca="1" si="379"/>
        <v>6.7670765223616209</v>
      </c>
      <c r="N814">
        <f t="shared" ca="1" si="380"/>
        <v>0.86727128666107323</v>
      </c>
      <c r="O814">
        <f t="shared" ca="1" si="381"/>
        <v>7.3857595425206792</v>
      </c>
      <c r="P814">
        <f t="shared" ca="1" si="382"/>
        <v>633.53136086968493</v>
      </c>
      <c r="Q814">
        <f t="shared" ca="1" si="383"/>
        <v>636.31165873002817</v>
      </c>
      <c r="R814">
        <f t="shared" ca="1" si="384"/>
        <v>1.4839965425134221E-2</v>
      </c>
      <c r="S814">
        <f t="shared" ca="1" si="385"/>
        <v>2.067101435725621</v>
      </c>
      <c r="T814">
        <f t="shared" ca="1" si="386"/>
        <v>42.032181045985091</v>
      </c>
      <c r="U814">
        <f t="shared" ca="1" si="407"/>
        <v>-1.4465078828834521E-2</v>
      </c>
      <c r="V814">
        <f t="shared" ca="1" si="408"/>
        <v>0</v>
      </c>
      <c r="W814">
        <f t="shared" ca="1" si="387"/>
        <v>7.8144250263156074</v>
      </c>
      <c r="X814">
        <f t="shared" ca="1" si="388"/>
        <v>40.63501013684116</v>
      </c>
      <c r="Y814">
        <f t="shared" ca="1" si="389"/>
        <v>1.9509003153876909</v>
      </c>
      <c r="Z814">
        <f t="shared" ca="1" si="390"/>
        <v>1.2299738533764097</v>
      </c>
      <c r="AA814">
        <f t="shared" ca="1" si="391"/>
        <v>640.04442502631559</v>
      </c>
      <c r="AB814">
        <f t="shared" ca="1" si="392"/>
        <v>640.12153183977068</v>
      </c>
      <c r="AC814">
        <f t="shared" ca="1" si="393"/>
        <v>1.3963496213348982E-4</v>
      </c>
      <c r="AD814">
        <f t="shared" ca="1" si="394"/>
        <v>0.14047947039255429</v>
      </c>
      <c r="AE814">
        <f t="shared" ca="1" si="395"/>
        <v>165.03609237169729</v>
      </c>
      <c r="AF814">
        <f t="shared" ca="1" si="396"/>
        <v>-6.3041751445780392E-6</v>
      </c>
      <c r="AG814">
        <f t="shared" ca="1" si="397"/>
        <v>1</v>
      </c>
      <c r="AH814">
        <f ca="1"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+99)&gt;=IFERROR(AE814,-1E+99)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>7.8144250263156074</v>
      </c>
      <c r="AI814">
        <f t="shared" ca="1" si="398"/>
        <v>640.04442502631559</v>
      </c>
      <c r="AJ814">
        <f t="shared" ca="1" si="399"/>
        <v>640.12153183977068</v>
      </c>
      <c r="AM814">
        <v>0</v>
      </c>
      <c r="AN814">
        <v>0</v>
      </c>
      <c r="AO814">
        <f t="shared" si="400"/>
        <v>0</v>
      </c>
      <c r="AP814">
        <f t="shared" si="409"/>
        <v>0</v>
      </c>
      <c r="AQ814">
        <f t="shared" ca="1" si="401"/>
        <v>0.14047947039255429</v>
      </c>
      <c r="AR814" t="str">
        <f t="shared" ca="1" si="402"/>
        <v>Subcritical</v>
      </c>
      <c r="AS814">
        <f t="shared" ca="1" si="403"/>
        <v>1.3963496213348982E-4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190</v>
      </c>
      <c r="I815">
        <v>2.7E-2</v>
      </c>
      <c r="J815">
        <f t="shared" si="404"/>
        <v>1</v>
      </c>
      <c r="K815">
        <f t="shared" ca="1" si="405"/>
        <v>49.98</v>
      </c>
      <c r="L815">
        <f t="shared" ca="1" si="406"/>
        <v>1.301360869684927</v>
      </c>
      <c r="M815">
        <f t="shared" ca="1" si="379"/>
        <v>6.7670765223616209</v>
      </c>
      <c r="N815">
        <f t="shared" ca="1" si="380"/>
        <v>0.86727128666107323</v>
      </c>
      <c r="O815">
        <f t="shared" ca="1" si="381"/>
        <v>7.3857595425206792</v>
      </c>
      <c r="P815">
        <f t="shared" ca="1" si="382"/>
        <v>633.53086086968494</v>
      </c>
      <c r="Q815">
        <f t="shared" ca="1" si="383"/>
        <v>636.31115873002818</v>
      </c>
      <c r="R815">
        <f t="shared" ca="1" si="384"/>
        <v>1.4839965425134221E-2</v>
      </c>
      <c r="S815">
        <f t="shared" ca="1" si="385"/>
        <v>2.067101435725621</v>
      </c>
      <c r="T815">
        <f t="shared" ca="1" si="386"/>
        <v>42.032181045985091</v>
      </c>
      <c r="U815">
        <f t="shared" ca="1" si="407"/>
        <v>-1.4465078828834521E-2</v>
      </c>
      <c r="V815">
        <f t="shared" ca="1" si="408"/>
        <v>0</v>
      </c>
      <c r="W815">
        <f t="shared" ca="1" si="387"/>
        <v>7.8147804638695941</v>
      </c>
      <c r="X815">
        <f t="shared" ca="1" si="388"/>
        <v>40.636858412121889</v>
      </c>
      <c r="Y815">
        <f t="shared" ca="1" si="389"/>
        <v>1.9509224679817847</v>
      </c>
      <c r="Z815">
        <f t="shared" ca="1" si="390"/>
        <v>1.2299179108070784</v>
      </c>
      <c r="AA815">
        <f t="shared" ca="1" si="391"/>
        <v>640.04428046386965</v>
      </c>
      <c r="AB815">
        <f t="shared" ca="1" si="392"/>
        <v>640.12138026342745</v>
      </c>
      <c r="AC815">
        <f t="shared" ca="1" si="393"/>
        <v>1.3962014659907188E-4</v>
      </c>
      <c r="AD815">
        <f t="shared" ca="1" si="394"/>
        <v>0.14046988641668753</v>
      </c>
      <c r="AE815">
        <f t="shared" ca="1" si="395"/>
        <v>165.0502508925091</v>
      </c>
      <c r="AF815">
        <f t="shared" ca="1" si="396"/>
        <v>-7.1655650799584691E-6</v>
      </c>
      <c r="AG815">
        <f t="shared" ca="1" si="397"/>
        <v>1</v>
      </c>
      <c r="AH815">
        <f ca="1"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+99)&gt;=IFERROR(AE815,-1E+99)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>7.8147804638695941</v>
      </c>
      <c r="AI815">
        <f t="shared" ca="1" si="398"/>
        <v>640.04428046386965</v>
      </c>
      <c r="AJ815">
        <f t="shared" ca="1" si="399"/>
        <v>640.12138026342745</v>
      </c>
      <c r="AM815">
        <v>0</v>
      </c>
      <c r="AN815">
        <v>0</v>
      </c>
      <c r="AO815">
        <f t="shared" si="400"/>
        <v>0</v>
      </c>
      <c r="AP815">
        <f t="shared" si="409"/>
        <v>0</v>
      </c>
      <c r="AQ815">
        <f t="shared" ca="1" si="401"/>
        <v>0.14046988641668753</v>
      </c>
      <c r="AR815" t="str">
        <f t="shared" ca="1" si="402"/>
        <v>Subcritical</v>
      </c>
      <c r="AS815">
        <f t="shared" ca="1" si="403"/>
        <v>1.3962014659907188E-4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190</v>
      </c>
      <c r="I816">
        <v>2.7E-2</v>
      </c>
      <c r="J816">
        <f t="shared" si="404"/>
        <v>1</v>
      </c>
      <c r="K816">
        <f t="shared" ca="1" si="405"/>
        <v>49.98</v>
      </c>
      <c r="L816">
        <f t="shared" ca="1" si="406"/>
        <v>1.301360869684927</v>
      </c>
      <c r="M816">
        <f t="shared" ca="1" si="379"/>
        <v>6.7670765223616209</v>
      </c>
      <c r="N816">
        <f t="shared" ca="1" si="380"/>
        <v>0.86727128666107323</v>
      </c>
      <c r="O816">
        <f t="shared" ca="1" si="381"/>
        <v>7.3857595425206792</v>
      </c>
      <c r="P816">
        <f t="shared" ca="1" si="382"/>
        <v>633.53036086968496</v>
      </c>
      <c r="Q816">
        <f t="shared" ca="1" si="383"/>
        <v>636.31065873002819</v>
      </c>
      <c r="R816">
        <f t="shared" ca="1" si="384"/>
        <v>1.4839965425134221E-2</v>
      </c>
      <c r="S816">
        <f t="shared" ca="1" si="385"/>
        <v>2.067101435725621</v>
      </c>
      <c r="T816">
        <f t="shared" ca="1" si="386"/>
        <v>42.032181045985091</v>
      </c>
      <c r="U816">
        <f t="shared" ca="1" si="407"/>
        <v>-1.4465078828834521E-2</v>
      </c>
      <c r="V816">
        <f t="shared" ca="1" si="408"/>
        <v>0</v>
      </c>
      <c r="W816">
        <f t="shared" ca="1" si="387"/>
        <v>7.815135039892656</v>
      </c>
      <c r="X816">
        <f t="shared" ca="1" si="388"/>
        <v>40.63870220744181</v>
      </c>
      <c r="Y816">
        <f t="shared" ca="1" si="389"/>
        <v>1.9509445653745769</v>
      </c>
      <c r="Z816">
        <f t="shared" ca="1" si="390"/>
        <v>1.229862108904836</v>
      </c>
      <c r="AA816">
        <f t="shared" ca="1" si="391"/>
        <v>640.04413503989269</v>
      </c>
      <c r="AB816">
        <f t="shared" ca="1" si="392"/>
        <v>640.12122784350731</v>
      </c>
      <c r="AC816">
        <f t="shared" ca="1" si="393"/>
        <v>1.3960536928483196E-4</v>
      </c>
      <c r="AD816">
        <f t="shared" ca="1" si="394"/>
        <v>0.14046032675678088</v>
      </c>
      <c r="AE816">
        <f t="shared" ca="1" si="395"/>
        <v>165.06437577543761</v>
      </c>
      <c r="AF816">
        <f t="shared" ca="1" si="396"/>
        <v>-7.4341816116429982E-6</v>
      </c>
      <c r="AG816">
        <f t="shared" ca="1" si="397"/>
        <v>1</v>
      </c>
      <c r="AH816">
        <f ca="1"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+99)&gt;=IFERROR(AE816,-1E+99)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>7.815135039892656</v>
      </c>
      <c r="AI816">
        <f t="shared" ca="1" si="398"/>
        <v>640.04413503989269</v>
      </c>
      <c r="AJ816">
        <f t="shared" ca="1" si="399"/>
        <v>640.12122784350731</v>
      </c>
      <c r="AM816">
        <v>0</v>
      </c>
      <c r="AN816">
        <v>0</v>
      </c>
      <c r="AO816">
        <f t="shared" si="400"/>
        <v>0</v>
      </c>
      <c r="AP816">
        <f t="shared" si="409"/>
        <v>0</v>
      </c>
      <c r="AQ816">
        <f t="shared" ca="1" si="401"/>
        <v>0.14046032675678088</v>
      </c>
      <c r="AR816" t="str">
        <f t="shared" ca="1" si="402"/>
        <v>Subcritical</v>
      </c>
      <c r="AS816">
        <f t="shared" ca="1" si="403"/>
        <v>1.3960536928483196E-4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190</v>
      </c>
      <c r="I817">
        <v>7.8E-2</v>
      </c>
      <c r="J817">
        <f t="shared" si="404"/>
        <v>1</v>
      </c>
      <c r="K817">
        <f t="shared" ca="1" si="405"/>
        <v>49.98</v>
      </c>
      <c r="L817">
        <f t="shared" ca="1" si="406"/>
        <v>1.301360869684927</v>
      </c>
      <c r="M817">
        <f t="shared" ca="1" si="379"/>
        <v>6.7670765223616209</v>
      </c>
      <c r="N817">
        <f t="shared" ca="1" si="380"/>
        <v>0.86727128666107323</v>
      </c>
      <c r="O817">
        <f t="shared" ca="1" si="381"/>
        <v>7.3857595425206792</v>
      </c>
      <c r="P817">
        <f t="shared" ca="1" si="382"/>
        <v>633.52986086968497</v>
      </c>
      <c r="Q817">
        <f t="shared" ca="1" si="383"/>
        <v>636.31015873002821</v>
      </c>
      <c r="R817">
        <f t="shared" ca="1" si="384"/>
        <v>1.4839965425134221E-2</v>
      </c>
      <c r="S817">
        <f t="shared" ca="1" si="385"/>
        <v>2.067101435725621</v>
      </c>
      <c r="T817">
        <f t="shared" ca="1" si="386"/>
        <v>42.032181045985091</v>
      </c>
      <c r="U817">
        <f t="shared" ca="1" si="407"/>
        <v>-1.4701404146990171E-2</v>
      </c>
      <c r="V817">
        <f t="shared" ca="1" si="408"/>
        <v>0</v>
      </c>
      <c r="W817">
        <f t="shared" ca="1" si="387"/>
        <v>7.8154827143554577</v>
      </c>
      <c r="X817">
        <f t="shared" ca="1" si="388"/>
        <v>40.640510114648379</v>
      </c>
      <c r="Y817">
        <f t="shared" ca="1" si="389"/>
        <v>1.9509662311970599</v>
      </c>
      <c r="Z817">
        <f t="shared" ca="1" si="390"/>
        <v>1.2298073980618003</v>
      </c>
      <c r="AA817">
        <f t="shared" ca="1" si="391"/>
        <v>640.04398271435548</v>
      </c>
      <c r="AB817">
        <f t="shared" ca="1" si="392"/>
        <v>640.12106865912244</v>
      </c>
      <c r="AC817">
        <f t="shared" ca="1" si="393"/>
        <v>1.3959088183932125E-4</v>
      </c>
      <c r="AD817">
        <f t="shared" ca="1" si="394"/>
        <v>0.14045095422139317</v>
      </c>
      <c r="AE817">
        <f t="shared" ca="1" si="395"/>
        <v>165.07822638780812</v>
      </c>
      <c r="AF817">
        <f t="shared" ca="1" si="396"/>
        <v>-7.337229476434004E-6</v>
      </c>
      <c r="AG817">
        <f t="shared" ca="1" si="397"/>
        <v>1</v>
      </c>
      <c r="AH817">
        <f ca="1"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+99)&gt;=IFERROR(AE817,-1E+99)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>7.8154827143554577</v>
      </c>
      <c r="AI817">
        <f t="shared" ca="1" si="398"/>
        <v>640.04398271435548</v>
      </c>
      <c r="AJ817">
        <f t="shared" ca="1" si="399"/>
        <v>640.12106865912244</v>
      </c>
      <c r="AM817">
        <v>0</v>
      </c>
      <c r="AN817">
        <v>0</v>
      </c>
      <c r="AO817">
        <f t="shared" si="400"/>
        <v>0</v>
      </c>
      <c r="AP817">
        <f t="shared" si="409"/>
        <v>0</v>
      </c>
      <c r="AQ817">
        <f t="shared" ca="1" si="401"/>
        <v>0.14045095422139317</v>
      </c>
      <c r="AR817" t="str">
        <f t="shared" ca="1" si="402"/>
        <v>Subcritical</v>
      </c>
      <c r="AS817">
        <f t="shared" ca="1" si="403"/>
        <v>1.3959088183932125E-4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190</v>
      </c>
      <c r="I818">
        <v>0.05</v>
      </c>
      <c r="J818">
        <f t="shared" si="404"/>
        <v>1</v>
      </c>
      <c r="K818">
        <f t="shared" ca="1" si="405"/>
        <v>49.98</v>
      </c>
      <c r="L818">
        <f t="shared" ca="1" si="406"/>
        <v>1.301360869684927</v>
      </c>
      <c r="M818">
        <f t="shared" ca="1" si="379"/>
        <v>6.7670765223616209</v>
      </c>
      <c r="N818">
        <f t="shared" ca="1" si="380"/>
        <v>0.86727128666107323</v>
      </c>
      <c r="O818">
        <f t="shared" ca="1" si="381"/>
        <v>7.3857595425206792</v>
      </c>
      <c r="P818">
        <f t="shared" ca="1" si="382"/>
        <v>633.52936086968487</v>
      </c>
      <c r="Q818">
        <f t="shared" ca="1" si="383"/>
        <v>636.3096587300281</v>
      </c>
      <c r="R818">
        <f t="shared" ca="1" si="384"/>
        <v>1.4839965425134221E-2</v>
      </c>
      <c r="S818">
        <f t="shared" ca="1" si="385"/>
        <v>2.067101435725621</v>
      </c>
      <c r="T818">
        <f t="shared" ca="1" si="386"/>
        <v>42.032181045985091</v>
      </c>
      <c r="U818">
        <f t="shared" ca="1" si="407"/>
        <v>-1.4571656913403785E-2</v>
      </c>
      <c r="V818">
        <f t="shared" ca="1" si="408"/>
        <v>0</v>
      </c>
      <c r="W818">
        <f t="shared" ca="1" si="387"/>
        <v>7.8158341500034938</v>
      </c>
      <c r="X818">
        <f t="shared" ca="1" si="388"/>
        <v>40.642337580018172</v>
      </c>
      <c r="Y818">
        <f t="shared" ca="1" si="389"/>
        <v>1.9509881299331431</v>
      </c>
      <c r="Z818">
        <f t="shared" ca="1" si="390"/>
        <v>1.2297521002968268</v>
      </c>
      <c r="AA818">
        <f t="shared" ca="1" si="391"/>
        <v>640.04383415000348</v>
      </c>
      <c r="AB818">
        <f t="shared" ca="1" si="392"/>
        <v>640.1209131626531</v>
      </c>
      <c r="AC818">
        <f t="shared" ca="1" si="393"/>
        <v>1.3957623991970959E-4</v>
      </c>
      <c r="AD818">
        <f t="shared" ca="1" si="394"/>
        <v>0.14044148135202841</v>
      </c>
      <c r="AE818">
        <f t="shared" ca="1" si="395"/>
        <v>165.09222750181436</v>
      </c>
      <c r="AF818">
        <f t="shared" ca="1" si="396"/>
        <v>-7.3211582503063255E-6</v>
      </c>
      <c r="AG818">
        <f t="shared" ca="1" si="397"/>
        <v>1</v>
      </c>
      <c r="AH818">
        <f ca="1"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+99)&gt;=IFERROR(AE818,-1E+99)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>7.8158341500034938</v>
      </c>
      <c r="AI818">
        <f t="shared" ca="1" si="398"/>
        <v>640.04383415000348</v>
      </c>
      <c r="AJ818">
        <f t="shared" ca="1" si="399"/>
        <v>640.1209131626531</v>
      </c>
      <c r="AM818">
        <v>0</v>
      </c>
      <c r="AN818">
        <v>0</v>
      </c>
      <c r="AO818">
        <f t="shared" si="400"/>
        <v>0</v>
      </c>
      <c r="AP818">
        <f t="shared" si="409"/>
        <v>0</v>
      </c>
      <c r="AQ818">
        <f t="shared" ca="1" si="401"/>
        <v>0.14044148135202841</v>
      </c>
      <c r="AR818" t="str">
        <f t="shared" ca="1" si="402"/>
        <v>Subcritical</v>
      </c>
      <c r="AS818">
        <f t="shared" ca="1" si="403"/>
        <v>1.3957623991970959E-4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190</v>
      </c>
      <c r="I819">
        <v>2.7E-2</v>
      </c>
      <c r="J819">
        <f t="shared" si="404"/>
        <v>1</v>
      </c>
      <c r="K819">
        <f t="shared" ca="1" si="405"/>
        <v>49.98</v>
      </c>
      <c r="L819">
        <f t="shared" ca="1" si="406"/>
        <v>1.301360869684927</v>
      </c>
      <c r="M819">
        <f t="shared" ca="1" si="379"/>
        <v>6.7670765223616209</v>
      </c>
      <c r="N819">
        <f t="shared" ca="1" si="380"/>
        <v>0.86727128666107323</v>
      </c>
      <c r="O819">
        <f t="shared" ca="1" si="381"/>
        <v>7.3857595425206792</v>
      </c>
      <c r="P819">
        <f t="shared" ca="1" si="382"/>
        <v>633.52886086968488</v>
      </c>
      <c r="Q819">
        <f t="shared" ca="1" si="383"/>
        <v>636.30915873002812</v>
      </c>
      <c r="R819">
        <f t="shared" ca="1" si="384"/>
        <v>1.4839965425134221E-2</v>
      </c>
      <c r="S819">
        <f t="shared" ca="1" si="385"/>
        <v>2.067101435725621</v>
      </c>
      <c r="T819">
        <f t="shared" ca="1" si="386"/>
        <v>42.032181045985091</v>
      </c>
      <c r="U819">
        <f t="shared" ca="1" si="407"/>
        <v>-1.4465078828834521E-2</v>
      </c>
      <c r="V819">
        <f t="shared" ca="1" si="408"/>
        <v>0</v>
      </c>
      <c r="W819">
        <f t="shared" ca="1" si="387"/>
        <v>7.8161886145724973</v>
      </c>
      <c r="X819">
        <f t="shared" ca="1" si="388"/>
        <v>40.64418079577699</v>
      </c>
      <c r="Y819">
        <f t="shared" ca="1" si="389"/>
        <v>1.9510102159111637</v>
      </c>
      <c r="Z819">
        <f t="shared" ca="1" si="390"/>
        <v>1.2296963309737323</v>
      </c>
      <c r="AA819">
        <f t="shared" ca="1" si="391"/>
        <v>640.04368861457249</v>
      </c>
      <c r="AB819">
        <f t="shared" ca="1" si="392"/>
        <v>640.12076063630593</v>
      </c>
      <c r="AC819">
        <f t="shared" ca="1" si="393"/>
        <v>1.3956147409957144E-4</v>
      </c>
      <c r="AD819">
        <f t="shared" ca="1" si="394"/>
        <v>0.1404319279173796</v>
      </c>
      <c r="AE819">
        <f t="shared" ca="1" si="395"/>
        <v>165.10634996354977</v>
      </c>
      <c r="AF819">
        <f t="shared" ca="1" si="396"/>
        <v>-7.139216791074432E-6</v>
      </c>
      <c r="AG819">
        <f t="shared" ca="1" si="397"/>
        <v>1</v>
      </c>
      <c r="AH819">
        <f ca="1"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+99)&gt;=IFERROR(AE819,-1E+99)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>7.8161886145724973</v>
      </c>
      <c r="AI819">
        <f t="shared" ca="1" si="398"/>
        <v>640.04368861457249</v>
      </c>
      <c r="AJ819">
        <f t="shared" ca="1" si="399"/>
        <v>640.12076063630593</v>
      </c>
      <c r="AM819">
        <v>0</v>
      </c>
      <c r="AN819">
        <v>0</v>
      </c>
      <c r="AO819">
        <f t="shared" si="400"/>
        <v>0</v>
      </c>
      <c r="AP819">
        <f t="shared" si="409"/>
        <v>0</v>
      </c>
      <c r="AQ819">
        <f t="shared" ca="1" si="401"/>
        <v>0.1404319279173796</v>
      </c>
      <c r="AR819" t="str">
        <f t="shared" ca="1" si="402"/>
        <v>Subcritical</v>
      </c>
      <c r="AS819">
        <f t="shared" ca="1" si="403"/>
        <v>1.3956147409957144E-4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190</v>
      </c>
      <c r="I820">
        <v>2.7E-2</v>
      </c>
      <c r="J820">
        <f t="shared" si="404"/>
        <v>1</v>
      </c>
      <c r="K820">
        <f t="shared" ca="1" si="405"/>
        <v>49.98</v>
      </c>
      <c r="L820">
        <f t="shared" ca="1" si="406"/>
        <v>1.301360869684927</v>
      </c>
      <c r="M820">
        <f t="shared" ca="1" si="379"/>
        <v>6.7670765223616209</v>
      </c>
      <c r="N820">
        <f t="shared" ca="1" si="380"/>
        <v>0.86727128666107323</v>
      </c>
      <c r="O820">
        <f t="shared" ca="1" si="381"/>
        <v>7.3857595425206792</v>
      </c>
      <c r="P820">
        <f t="shared" ca="1" si="382"/>
        <v>633.52836086968489</v>
      </c>
      <c r="Q820">
        <f t="shared" ca="1" si="383"/>
        <v>636.30865873002813</v>
      </c>
      <c r="R820">
        <f t="shared" ca="1" si="384"/>
        <v>1.4839965425134221E-2</v>
      </c>
      <c r="S820">
        <f t="shared" ca="1" si="385"/>
        <v>2.067101435725621</v>
      </c>
      <c r="T820">
        <f t="shared" ca="1" si="386"/>
        <v>42.032181045985091</v>
      </c>
      <c r="U820">
        <f t="shared" ca="1" si="407"/>
        <v>-1.4465078828834521E-2</v>
      </c>
      <c r="V820">
        <f t="shared" ca="1" si="408"/>
        <v>0</v>
      </c>
      <c r="W820">
        <f t="shared" ca="1" si="387"/>
        <v>7.8165432883229808</v>
      </c>
      <c r="X820">
        <f t="shared" ca="1" si="388"/>
        <v>40.646025099279498</v>
      </c>
      <c r="Y820">
        <f t="shared" ca="1" si="389"/>
        <v>1.9510323134184056</v>
      </c>
      <c r="Z820">
        <f t="shared" ca="1" si="390"/>
        <v>1.2296405338018146</v>
      </c>
      <c r="AA820">
        <f t="shared" ca="1" si="391"/>
        <v>640.04354328832301</v>
      </c>
      <c r="AB820">
        <f t="shared" ca="1" si="392"/>
        <v>640.12060831596671</v>
      </c>
      <c r="AC820">
        <f t="shared" ca="1" si="393"/>
        <v>1.3954670187092818E-4</v>
      </c>
      <c r="AD820">
        <f t="shared" ca="1" si="394"/>
        <v>0.14042236992894672</v>
      </c>
      <c r="AE820">
        <f t="shared" ca="1" si="395"/>
        <v>165.12048143915121</v>
      </c>
      <c r="AF820">
        <f t="shared" ca="1" si="396"/>
        <v>-6.1251723764144117E-6</v>
      </c>
      <c r="AG820">
        <f t="shared" ca="1" si="397"/>
        <v>1</v>
      </c>
      <c r="AH820">
        <f ca="1"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+99)&gt;=IFERROR(AE820,-1E+99)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>7.8165432883229808</v>
      </c>
      <c r="AI820">
        <f t="shared" ca="1" si="398"/>
        <v>640.04354328832301</v>
      </c>
      <c r="AJ820">
        <f t="shared" ca="1" si="399"/>
        <v>640.12060831596671</v>
      </c>
      <c r="AM820">
        <v>0</v>
      </c>
      <c r="AN820">
        <v>0</v>
      </c>
      <c r="AO820">
        <f t="shared" si="400"/>
        <v>0</v>
      </c>
      <c r="AP820">
        <f t="shared" si="409"/>
        <v>0</v>
      </c>
      <c r="AQ820">
        <f t="shared" ca="1" si="401"/>
        <v>0.14042236992894672</v>
      </c>
      <c r="AR820" t="str">
        <f t="shared" ca="1" si="402"/>
        <v>Subcritical</v>
      </c>
      <c r="AS820">
        <f t="shared" ca="1" si="403"/>
        <v>1.3954670187092818E-4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190</v>
      </c>
      <c r="I821">
        <v>2.3E-2</v>
      </c>
      <c r="J821">
        <f t="shared" si="404"/>
        <v>1</v>
      </c>
      <c r="K821">
        <f t="shared" ca="1" si="405"/>
        <v>49.98</v>
      </c>
      <c r="L821">
        <f t="shared" ca="1" si="406"/>
        <v>1.301360869684927</v>
      </c>
      <c r="M821">
        <f t="shared" ca="1" si="379"/>
        <v>6.7670765223616209</v>
      </c>
      <c r="N821">
        <f t="shared" ca="1" si="380"/>
        <v>0.86727128666107323</v>
      </c>
      <c r="O821">
        <f t="shared" ca="1" si="381"/>
        <v>7.3857595425206792</v>
      </c>
      <c r="P821">
        <f t="shared" ca="1" si="382"/>
        <v>633.5278608696849</v>
      </c>
      <c r="Q821">
        <f t="shared" ca="1" si="383"/>
        <v>636.30815873002814</v>
      </c>
      <c r="R821">
        <f t="shared" ca="1" si="384"/>
        <v>1.4839965425134221E-2</v>
      </c>
      <c r="S821">
        <f t="shared" ca="1" si="385"/>
        <v>2.067101435725621</v>
      </c>
      <c r="T821">
        <f t="shared" ca="1" si="386"/>
        <v>42.032181045985091</v>
      </c>
      <c r="U821">
        <f t="shared" ca="1" si="407"/>
        <v>-1.4446543509848198E-2</v>
      </c>
      <c r="V821">
        <f t="shared" ca="1" si="408"/>
        <v>0</v>
      </c>
      <c r="W821">
        <f t="shared" ca="1" si="387"/>
        <v>7.816899542668474</v>
      </c>
      <c r="X821">
        <f t="shared" ca="1" si="388"/>
        <v>40.647877621876063</v>
      </c>
      <c r="Y821">
        <f t="shared" ca="1" si="389"/>
        <v>1.9510545078878327</v>
      </c>
      <c r="Z821">
        <f t="shared" ca="1" si="390"/>
        <v>1.2295844930683792</v>
      </c>
      <c r="AA821">
        <f t="shared" ca="1" si="391"/>
        <v>640.04339954266845</v>
      </c>
      <c r="AB821">
        <f t="shared" ca="1" si="392"/>
        <v>640.12045754601172</v>
      </c>
      <c r="AC821">
        <f t="shared" ca="1" si="393"/>
        <v>1.3953186613114776E-4</v>
      </c>
      <c r="AD821">
        <f t="shared" ca="1" si="394"/>
        <v>0.14041277043699388</v>
      </c>
      <c r="AE821">
        <f t="shared" ca="1" si="395"/>
        <v>165.13467657580722</v>
      </c>
      <c r="AF821">
        <f t="shared" ca="1" si="396"/>
        <v>-4.454922532204364E-6</v>
      </c>
      <c r="AG821">
        <f t="shared" ca="1" si="397"/>
        <v>1</v>
      </c>
      <c r="AH821">
        <f ca="1"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+99)&gt;=IFERROR(AE821,-1E+99)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>7.816899542668474</v>
      </c>
      <c r="AI821">
        <f t="shared" ca="1" si="398"/>
        <v>640.04339954266845</v>
      </c>
      <c r="AJ821">
        <f t="shared" ca="1" si="399"/>
        <v>640.12045754601172</v>
      </c>
      <c r="AM821">
        <v>0</v>
      </c>
      <c r="AN821">
        <v>0</v>
      </c>
      <c r="AO821">
        <f t="shared" si="400"/>
        <v>0</v>
      </c>
      <c r="AP821">
        <f t="shared" si="409"/>
        <v>0</v>
      </c>
      <c r="AQ821">
        <f t="shared" ca="1" si="401"/>
        <v>0.14041277043699388</v>
      </c>
      <c r="AR821" t="str">
        <f t="shared" ca="1" si="402"/>
        <v>Subcritical</v>
      </c>
      <c r="AS821">
        <f t="shared" ca="1" si="403"/>
        <v>1.3953186613114776E-4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190</v>
      </c>
      <c r="I822">
        <v>2.3E-2</v>
      </c>
      <c r="J822">
        <f t="shared" si="404"/>
        <v>1.0009999999999764</v>
      </c>
      <c r="K822">
        <f t="shared" ca="1" si="405"/>
        <v>49.98</v>
      </c>
      <c r="L822">
        <f t="shared" ca="1" si="406"/>
        <v>1.301360869684927</v>
      </c>
      <c r="M822">
        <f t="shared" ca="1" si="379"/>
        <v>6.7670765223616209</v>
      </c>
      <c r="N822">
        <f t="shared" ca="1" si="380"/>
        <v>0.86727128666107323</v>
      </c>
      <c r="O822">
        <f t="shared" ca="1" si="381"/>
        <v>7.3857595425206792</v>
      </c>
      <c r="P822">
        <f t="shared" ca="1" si="382"/>
        <v>633.52736086968491</v>
      </c>
      <c r="Q822">
        <f t="shared" ca="1" si="383"/>
        <v>636.30765873002815</v>
      </c>
      <c r="R822">
        <f t="shared" ca="1" si="384"/>
        <v>1.4839965425134221E-2</v>
      </c>
      <c r="S822">
        <f t="shared" ca="1" si="385"/>
        <v>2.067101435725621</v>
      </c>
      <c r="T822">
        <f t="shared" ca="1" si="386"/>
        <v>42.032181045985091</v>
      </c>
      <c r="U822">
        <f t="shared" ca="1" si="407"/>
        <v>-1.4461383475236289E-2</v>
      </c>
      <c r="V822">
        <f t="shared" ca="1" si="408"/>
        <v>0</v>
      </c>
      <c r="W822">
        <f t="shared" ca="1" si="387"/>
        <v>7.8172573756956067</v>
      </c>
      <c r="X822">
        <f t="shared" ca="1" si="388"/>
        <v>40.64973835361716</v>
      </c>
      <c r="Y822">
        <f t="shared" ca="1" si="389"/>
        <v>1.9510767991802063</v>
      </c>
      <c r="Z822">
        <f t="shared" ca="1" si="390"/>
        <v>1.2295282091416611</v>
      </c>
      <c r="AA822">
        <f t="shared" ca="1" si="391"/>
        <v>640.04325737569559</v>
      </c>
      <c r="AB822">
        <f t="shared" ca="1" si="392"/>
        <v>640.1203083245781</v>
      </c>
      <c r="AC822">
        <f t="shared" ca="1" si="393"/>
        <v>1.3951696699036884E-4</v>
      </c>
      <c r="AD822">
        <f t="shared" ca="1" si="394"/>
        <v>0.14040312950745282</v>
      </c>
      <c r="AE822">
        <f t="shared" ca="1" si="395"/>
        <v>165.14893530640012</v>
      </c>
      <c r="AF822">
        <f t="shared" ca="1" si="396"/>
        <v>-3.2803607155074133E-6</v>
      </c>
      <c r="AG822">
        <f t="shared" ca="1" si="397"/>
        <v>1</v>
      </c>
      <c r="AH822">
        <f ca="1"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+99)&gt;=IFERROR(AE822,-1E+99)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>7.8172573756956067</v>
      </c>
      <c r="AI822">
        <f t="shared" ca="1" si="398"/>
        <v>640.04325737569559</v>
      </c>
      <c r="AJ822">
        <f t="shared" ca="1" si="399"/>
        <v>640.1203083245781</v>
      </c>
      <c r="AM822">
        <v>0</v>
      </c>
      <c r="AN822">
        <v>0</v>
      </c>
      <c r="AO822">
        <f t="shared" si="400"/>
        <v>0</v>
      </c>
      <c r="AP822">
        <f t="shared" si="409"/>
        <v>0</v>
      </c>
      <c r="AQ822">
        <f t="shared" ca="1" si="401"/>
        <v>0.14040312950745282</v>
      </c>
      <c r="AR822" t="str">
        <f t="shared" ca="1" si="402"/>
        <v>Subcritical</v>
      </c>
      <c r="AS822">
        <f t="shared" ca="1" si="403"/>
        <v>1.3951696699036884E-4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190</v>
      </c>
      <c r="I823">
        <v>0</v>
      </c>
      <c r="J823">
        <f t="shared" si="404"/>
        <v>0.99900000000002365</v>
      </c>
      <c r="K823">
        <f t="shared" ca="1" si="405"/>
        <v>49.98</v>
      </c>
      <c r="L823">
        <f t="shared" ca="1" si="406"/>
        <v>1.301360869684927</v>
      </c>
      <c r="M823">
        <f t="shared" ca="1" si="379"/>
        <v>6.7670765223616209</v>
      </c>
      <c r="N823">
        <f t="shared" ca="1" si="380"/>
        <v>0.86727128666107323</v>
      </c>
      <c r="O823">
        <f t="shared" ca="1" si="381"/>
        <v>7.3857595425206792</v>
      </c>
      <c r="P823">
        <f t="shared" ca="1" si="382"/>
        <v>633.52686086968492</v>
      </c>
      <c r="Q823">
        <f t="shared" ca="1" si="383"/>
        <v>636.30715873002816</v>
      </c>
      <c r="R823">
        <f t="shared" ca="1" si="384"/>
        <v>1.4839965425134221E-2</v>
      </c>
      <c r="S823">
        <f t="shared" ca="1" si="385"/>
        <v>2.067101435725621</v>
      </c>
      <c r="T823">
        <f t="shared" ca="1" si="386"/>
        <v>42.032181045985091</v>
      </c>
      <c r="U823">
        <f t="shared" ca="1" si="407"/>
        <v>-1.4325125459777155E-2</v>
      </c>
      <c r="V823">
        <f t="shared" ca="1" si="408"/>
        <v>0</v>
      </c>
      <c r="W823">
        <f t="shared" ca="1" si="387"/>
        <v>7.8176196914092797</v>
      </c>
      <c r="X823">
        <f t="shared" ca="1" si="388"/>
        <v>40.651622395328253</v>
      </c>
      <c r="Y823">
        <f t="shared" ca="1" si="389"/>
        <v>1.9510993681623332</v>
      </c>
      <c r="Z823">
        <f t="shared" ca="1" si="390"/>
        <v>1.2294712253782958</v>
      </c>
      <c r="AA823">
        <f t="shared" ca="1" si="391"/>
        <v>640.04311969140929</v>
      </c>
      <c r="AB823">
        <f t="shared" ca="1" si="392"/>
        <v>640.12016349844464</v>
      </c>
      <c r="AC823">
        <f t="shared" ca="1" si="393"/>
        <v>1.395018835934387E-4</v>
      </c>
      <c r="AD823">
        <f t="shared" ca="1" si="394"/>
        <v>0.14039336892699536</v>
      </c>
      <c r="AE823">
        <f t="shared" ca="1" si="395"/>
        <v>165.163373365724</v>
      </c>
      <c r="AF823">
        <f t="shared" ca="1" si="396"/>
        <v>-3.3852720662252977E-6</v>
      </c>
      <c r="AG823">
        <f t="shared" ca="1" si="397"/>
        <v>1</v>
      </c>
      <c r="AH823">
        <f ca="1"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+99)&gt;=IFERROR(AE823,-1E+99)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>7.8176196914092797</v>
      </c>
      <c r="AI823">
        <f t="shared" ca="1" si="398"/>
        <v>640.04311969140929</v>
      </c>
      <c r="AJ823">
        <f t="shared" ca="1" si="399"/>
        <v>640.12016349844464</v>
      </c>
      <c r="AM823">
        <v>0</v>
      </c>
      <c r="AN823">
        <v>0</v>
      </c>
      <c r="AO823">
        <f t="shared" si="400"/>
        <v>0</v>
      </c>
      <c r="AP823">
        <f t="shared" si="409"/>
        <v>0</v>
      </c>
      <c r="AQ823">
        <f t="shared" ca="1" si="401"/>
        <v>0.14039336892699536</v>
      </c>
      <c r="AR823" t="str">
        <f t="shared" ca="1" si="402"/>
        <v>Subcritical</v>
      </c>
      <c r="AS823">
        <f t="shared" ca="1" si="403"/>
        <v>1.395018835934387E-4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190</v>
      </c>
      <c r="I824">
        <v>2.7E-2</v>
      </c>
      <c r="J824">
        <f t="shared" si="404"/>
        <v>1</v>
      </c>
      <c r="K824">
        <f t="shared" ca="1" si="405"/>
        <v>49.98</v>
      </c>
      <c r="L824">
        <f t="shared" ca="1" si="406"/>
        <v>1.301360869684927</v>
      </c>
      <c r="M824">
        <f t="shared" ca="1" si="379"/>
        <v>6.7670765223616209</v>
      </c>
      <c r="N824">
        <f t="shared" ca="1" si="380"/>
        <v>0.86727128666107323</v>
      </c>
      <c r="O824">
        <f t="shared" ca="1" si="381"/>
        <v>7.3857595425206792</v>
      </c>
      <c r="P824">
        <f t="shared" ca="1" si="382"/>
        <v>633.52636086968494</v>
      </c>
      <c r="Q824">
        <f t="shared" ca="1" si="383"/>
        <v>636.30665873002818</v>
      </c>
      <c r="R824">
        <f t="shared" ca="1" si="384"/>
        <v>1.4839965425134221E-2</v>
      </c>
      <c r="S824">
        <f t="shared" ca="1" si="385"/>
        <v>2.067101435725621</v>
      </c>
      <c r="T824">
        <f t="shared" ca="1" si="386"/>
        <v>42.032181045985091</v>
      </c>
      <c r="U824">
        <f t="shared" ca="1" si="407"/>
        <v>-1.4465078828834521E-2</v>
      </c>
      <c r="V824">
        <f t="shared" ca="1" si="408"/>
        <v>0</v>
      </c>
      <c r="W824">
        <f t="shared" ca="1" si="387"/>
        <v>7.8179782498207553</v>
      </c>
      <c r="X824">
        <f t="shared" ca="1" si="388"/>
        <v>40.653486899067929</v>
      </c>
      <c r="Y824">
        <f t="shared" ca="1" si="389"/>
        <v>1.9511217015531483</v>
      </c>
      <c r="Z824">
        <f t="shared" ca="1" si="390"/>
        <v>1.2294148377502618</v>
      </c>
      <c r="AA824">
        <f t="shared" ca="1" si="391"/>
        <v>640.04297824982075</v>
      </c>
      <c r="AB824">
        <f t="shared" ca="1" si="392"/>
        <v>640.12001499004907</v>
      </c>
      <c r="AC824">
        <f t="shared" ca="1" si="393"/>
        <v>1.394869589821699E-4</v>
      </c>
      <c r="AD824">
        <f t="shared" ca="1" si="394"/>
        <v>0.14038371067945032</v>
      </c>
      <c r="AE824">
        <f t="shared" ca="1" si="395"/>
        <v>165.17766239738444</v>
      </c>
      <c r="AF824">
        <f t="shared" ca="1" si="396"/>
        <v>-4.2332920884291525E-6</v>
      </c>
      <c r="AG824">
        <f t="shared" ca="1" si="397"/>
        <v>1</v>
      </c>
      <c r="AH824">
        <f ca="1"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+99)&gt;=IFERROR(AE824,-1E+99)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>7.8179782498207553</v>
      </c>
      <c r="AI824">
        <f t="shared" ca="1" si="398"/>
        <v>640.04297824982075</v>
      </c>
      <c r="AJ824">
        <f t="shared" ca="1" si="399"/>
        <v>640.12001499004907</v>
      </c>
      <c r="AM824">
        <v>0</v>
      </c>
      <c r="AN824">
        <v>0</v>
      </c>
      <c r="AO824">
        <f t="shared" si="400"/>
        <v>0</v>
      </c>
      <c r="AP824">
        <f t="shared" si="409"/>
        <v>0</v>
      </c>
      <c r="AQ824">
        <f t="shared" ca="1" si="401"/>
        <v>0.14038371067945032</v>
      </c>
      <c r="AR824" t="str">
        <f t="shared" ca="1" si="402"/>
        <v>Subcritical</v>
      </c>
      <c r="AS824">
        <f t="shared" ca="1" si="403"/>
        <v>1.394869589821699E-4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190</v>
      </c>
      <c r="I825">
        <v>7.8E-2</v>
      </c>
      <c r="J825">
        <f t="shared" si="404"/>
        <v>1</v>
      </c>
      <c r="K825">
        <f t="shared" ca="1" si="405"/>
        <v>49.98</v>
      </c>
      <c r="L825">
        <f t="shared" ca="1" si="406"/>
        <v>1.301360869684927</v>
      </c>
      <c r="M825">
        <f t="shared" ca="1" si="379"/>
        <v>6.7670765223616209</v>
      </c>
      <c r="N825">
        <f t="shared" ca="1" si="380"/>
        <v>0.86727128666107323</v>
      </c>
      <c r="O825">
        <f t="shared" ca="1" si="381"/>
        <v>7.3857595425206792</v>
      </c>
      <c r="P825">
        <f t="shared" ca="1" si="382"/>
        <v>633.52586086968495</v>
      </c>
      <c r="Q825">
        <f t="shared" ca="1" si="383"/>
        <v>636.30615873002819</v>
      </c>
      <c r="R825">
        <f t="shared" ca="1" si="384"/>
        <v>1.4839965425134221E-2</v>
      </c>
      <c r="S825">
        <f t="shared" ca="1" si="385"/>
        <v>2.067101435725621</v>
      </c>
      <c r="T825">
        <f t="shared" ca="1" si="386"/>
        <v>42.032181045985091</v>
      </c>
      <c r="U825">
        <f t="shared" ca="1" si="407"/>
        <v>-1.4701404146990171E-2</v>
      </c>
      <c r="V825">
        <f t="shared" ca="1" si="408"/>
        <v>0</v>
      </c>
      <c r="W825">
        <f t="shared" ca="1" si="387"/>
        <v>7.8183293171249595</v>
      </c>
      <c r="X825">
        <f t="shared" ca="1" si="388"/>
        <v>40.655312449049788</v>
      </c>
      <c r="Y825">
        <f t="shared" ca="1" si="389"/>
        <v>1.9511435668588091</v>
      </c>
      <c r="Z825">
        <f t="shared" ca="1" si="390"/>
        <v>1.2293596332001169</v>
      </c>
      <c r="AA825">
        <f t="shared" ca="1" si="391"/>
        <v>640.04282931712498</v>
      </c>
      <c r="AB825">
        <f t="shared" ca="1" si="392"/>
        <v>640.1198591391302</v>
      </c>
      <c r="AC825">
        <f t="shared" ca="1" si="393"/>
        <v>1.3947234846131693E-4</v>
      </c>
      <c r="AD825">
        <f t="shared" ca="1" si="394"/>
        <v>0.14037425528771513</v>
      </c>
      <c r="AE825">
        <f t="shared" ca="1" si="395"/>
        <v>165.19165357167245</v>
      </c>
      <c r="AF825">
        <f t="shared" ca="1" si="396"/>
        <v>-4.8429476464662002E-6</v>
      </c>
      <c r="AG825">
        <f t="shared" ca="1" si="397"/>
        <v>1</v>
      </c>
      <c r="AH825">
        <f ca="1"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+99)&gt;=IFERROR(AE825,-1E+99)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>7.8183293171249595</v>
      </c>
      <c r="AI825">
        <f t="shared" ca="1" si="398"/>
        <v>640.04282931712498</v>
      </c>
      <c r="AJ825">
        <f t="shared" ca="1" si="399"/>
        <v>640.1198591391302</v>
      </c>
      <c r="AM825">
        <v>0</v>
      </c>
      <c r="AN825">
        <v>0</v>
      </c>
      <c r="AO825">
        <f t="shared" si="400"/>
        <v>0</v>
      </c>
      <c r="AP825">
        <f t="shared" si="409"/>
        <v>0</v>
      </c>
      <c r="AQ825">
        <f t="shared" ca="1" si="401"/>
        <v>0.14037425528771513</v>
      </c>
      <c r="AR825" t="str">
        <f t="shared" ca="1" si="402"/>
        <v>Subcritical</v>
      </c>
      <c r="AS825">
        <f t="shared" ca="1" si="403"/>
        <v>1.3947234846131693E-4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190</v>
      </c>
      <c r="I826">
        <v>7.8E-2</v>
      </c>
      <c r="J826">
        <f t="shared" si="404"/>
        <v>1</v>
      </c>
      <c r="K826">
        <f t="shared" ca="1" si="405"/>
        <v>49.98</v>
      </c>
      <c r="L826">
        <f t="shared" ca="1" si="406"/>
        <v>1.301360869684927</v>
      </c>
      <c r="M826">
        <f t="shared" ca="1" si="379"/>
        <v>6.7670765223616209</v>
      </c>
      <c r="N826">
        <f t="shared" ca="1" si="380"/>
        <v>0.86727128666107323</v>
      </c>
      <c r="O826">
        <f t="shared" ca="1" si="381"/>
        <v>7.3857595425206792</v>
      </c>
      <c r="P826">
        <f t="shared" ca="1" si="382"/>
        <v>633.52536086968496</v>
      </c>
      <c r="Q826">
        <f t="shared" ca="1" si="383"/>
        <v>636.3056587300282</v>
      </c>
      <c r="R826">
        <f t="shared" ca="1" si="384"/>
        <v>1.4839965425134221E-2</v>
      </c>
      <c r="S826">
        <f t="shared" ca="1" si="385"/>
        <v>2.067101435725621</v>
      </c>
      <c r="T826">
        <f t="shared" ca="1" si="386"/>
        <v>42.032181045985091</v>
      </c>
      <c r="U826">
        <f t="shared" ca="1" si="407"/>
        <v>-1.4701404146990171E-2</v>
      </c>
      <c r="V826">
        <f t="shared" ca="1" si="408"/>
        <v>0</v>
      </c>
      <c r="W826">
        <f t="shared" ca="1" si="387"/>
        <v>7.8186797780988524</v>
      </c>
      <c r="X826">
        <f t="shared" ca="1" si="388"/>
        <v>40.657134846114033</v>
      </c>
      <c r="Y826">
        <f t="shared" ca="1" si="389"/>
        <v>1.9511653929310486</v>
      </c>
      <c r="Z826">
        <f t="shared" ca="1" si="390"/>
        <v>1.2293045289387143</v>
      </c>
      <c r="AA826">
        <f t="shared" ca="1" si="391"/>
        <v>640.04267977809889</v>
      </c>
      <c r="AB826">
        <f t="shared" ca="1" si="392"/>
        <v>640.11970269475887</v>
      </c>
      <c r="AC826">
        <f t="shared" ca="1" si="393"/>
        <v>1.3945776542506161E-4</v>
      </c>
      <c r="AD826">
        <f t="shared" ca="1" si="394"/>
        <v>0.14036481728507369</v>
      </c>
      <c r="AE826">
        <f t="shared" ca="1" si="395"/>
        <v>165.20562124614838</v>
      </c>
      <c r="AF826">
        <f t="shared" ca="1" si="396"/>
        <v>-5.1662789246620378E-6</v>
      </c>
      <c r="AG826">
        <f t="shared" ca="1" si="397"/>
        <v>1</v>
      </c>
      <c r="AH826">
        <f ca="1"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+99)&gt;=IFERROR(AE826,-1E+99)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>7.8186797780988524</v>
      </c>
      <c r="AI826">
        <f t="shared" ca="1" si="398"/>
        <v>640.04267977809889</v>
      </c>
      <c r="AJ826">
        <f t="shared" ca="1" si="399"/>
        <v>640.11970269475887</v>
      </c>
      <c r="AM826">
        <v>0</v>
      </c>
      <c r="AN826">
        <v>0</v>
      </c>
      <c r="AO826">
        <f t="shared" si="400"/>
        <v>0</v>
      </c>
      <c r="AP826">
        <f t="shared" si="409"/>
        <v>0</v>
      </c>
      <c r="AQ826">
        <f t="shared" ca="1" si="401"/>
        <v>0.14036481728507369</v>
      </c>
      <c r="AR826" t="str">
        <f t="shared" ca="1" si="402"/>
        <v>Subcritical</v>
      </c>
      <c r="AS826">
        <f t="shared" ca="1" si="403"/>
        <v>1.3945776542506161E-4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190</v>
      </c>
      <c r="I827">
        <v>2.7E-2</v>
      </c>
      <c r="J827">
        <f t="shared" si="404"/>
        <v>1.0009999999999764</v>
      </c>
      <c r="K827">
        <f t="shared" ca="1" si="405"/>
        <v>49.98</v>
      </c>
      <c r="L827">
        <f t="shared" ca="1" si="406"/>
        <v>1.301360869684927</v>
      </c>
      <c r="M827">
        <f t="shared" ca="1" si="379"/>
        <v>6.7670765223616209</v>
      </c>
      <c r="N827">
        <f t="shared" ca="1" si="380"/>
        <v>0.86727128666107323</v>
      </c>
      <c r="O827">
        <f t="shared" ca="1" si="381"/>
        <v>7.3857595425206792</v>
      </c>
      <c r="P827">
        <f t="shared" ca="1" si="382"/>
        <v>633.52486086968486</v>
      </c>
      <c r="Q827">
        <f t="shared" ca="1" si="383"/>
        <v>636.3051587300281</v>
      </c>
      <c r="R827">
        <f t="shared" ca="1" si="384"/>
        <v>1.4839965425134221E-2</v>
      </c>
      <c r="S827">
        <f t="shared" ca="1" si="385"/>
        <v>2.067101435725621</v>
      </c>
      <c r="T827">
        <f t="shared" ca="1" si="386"/>
        <v>42.032181045985091</v>
      </c>
      <c r="U827">
        <f t="shared" ca="1" si="407"/>
        <v>-1.4479918794108926E-2</v>
      </c>
      <c r="V827">
        <f t="shared" ca="1" si="408"/>
        <v>0</v>
      </c>
      <c r="W827">
        <f t="shared" ca="1" si="387"/>
        <v>7.819036416900869</v>
      </c>
      <c r="X827">
        <f t="shared" ca="1" si="388"/>
        <v>40.658989367884523</v>
      </c>
      <c r="Y827">
        <f t="shared" ca="1" si="389"/>
        <v>1.9511876022398285</v>
      </c>
      <c r="Z827">
        <f t="shared" ca="1" si="390"/>
        <v>1.2292484583858816</v>
      </c>
      <c r="AA827">
        <f t="shared" ca="1" si="391"/>
        <v>640.04253641690082</v>
      </c>
      <c r="AB827">
        <f t="shared" ca="1" si="392"/>
        <v>640.11955230744331</v>
      </c>
      <c r="AC827">
        <f t="shared" ca="1" si="393"/>
        <v>1.3944292763119631E-4</v>
      </c>
      <c r="AD827">
        <f t="shared" ca="1" si="394"/>
        <v>0.14035521399763817</v>
      </c>
      <c r="AE827">
        <f t="shared" ca="1" si="395"/>
        <v>165.21983582038939</v>
      </c>
      <c r="AF827">
        <f t="shared" ca="1" si="396"/>
        <v>-5.828090706927469E-6</v>
      </c>
      <c r="AG827">
        <f t="shared" ca="1" si="397"/>
        <v>1</v>
      </c>
      <c r="AH827">
        <f ca="1"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+99)&gt;=IFERROR(AE827,-1E+99)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>7.819036416900869</v>
      </c>
      <c r="AI827">
        <f t="shared" ca="1" si="398"/>
        <v>640.04253641690082</v>
      </c>
      <c r="AJ827">
        <f t="shared" ca="1" si="399"/>
        <v>640.11955230744331</v>
      </c>
      <c r="AM827">
        <v>0</v>
      </c>
      <c r="AN827">
        <v>0</v>
      </c>
      <c r="AO827">
        <f t="shared" si="400"/>
        <v>0</v>
      </c>
      <c r="AP827">
        <f t="shared" si="409"/>
        <v>0</v>
      </c>
      <c r="AQ827">
        <f t="shared" ca="1" si="401"/>
        <v>0.14035521399763817</v>
      </c>
      <c r="AR827" t="str">
        <f t="shared" ca="1" si="402"/>
        <v>Subcritical</v>
      </c>
      <c r="AS827">
        <f t="shared" ca="1" si="403"/>
        <v>1.3944292763119631E-4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190</v>
      </c>
      <c r="I828">
        <v>0</v>
      </c>
      <c r="J828">
        <f t="shared" si="404"/>
        <v>0.99900000000002365</v>
      </c>
      <c r="K828">
        <f t="shared" ca="1" si="405"/>
        <v>49.98</v>
      </c>
      <c r="L828">
        <f t="shared" ca="1" si="406"/>
        <v>1.301360869684927</v>
      </c>
      <c r="M828">
        <f t="shared" ca="1" si="379"/>
        <v>6.7670765223616209</v>
      </c>
      <c r="N828">
        <f t="shared" ca="1" si="380"/>
        <v>0.86727128666107323</v>
      </c>
      <c r="O828">
        <f t="shared" ca="1" si="381"/>
        <v>7.3857595425206792</v>
      </c>
      <c r="P828">
        <f t="shared" ca="1" si="382"/>
        <v>633.52436086968487</v>
      </c>
      <c r="Q828">
        <f t="shared" ca="1" si="383"/>
        <v>636.30465873002811</v>
      </c>
      <c r="R828">
        <f t="shared" ca="1" si="384"/>
        <v>1.4839965425134221E-2</v>
      </c>
      <c r="S828">
        <f t="shared" ca="1" si="385"/>
        <v>2.067101435725621</v>
      </c>
      <c r="T828">
        <f t="shared" ca="1" si="386"/>
        <v>42.032181045985091</v>
      </c>
      <c r="U828">
        <f t="shared" ca="1" si="407"/>
        <v>-1.4325125459777155E-2</v>
      </c>
      <c r="V828">
        <f t="shared" ca="1" si="408"/>
        <v>0</v>
      </c>
      <c r="W828">
        <f t="shared" ca="1" si="387"/>
        <v>7.8193961856961076</v>
      </c>
      <c r="X828">
        <f t="shared" ca="1" si="388"/>
        <v>40.660860165619759</v>
      </c>
      <c r="Y828">
        <f t="shared" ca="1" si="389"/>
        <v>1.9512100049252159</v>
      </c>
      <c r="Z828">
        <f t="shared" ca="1" si="390"/>
        <v>1.2291919009194967</v>
      </c>
      <c r="AA828">
        <f t="shared" ca="1" si="391"/>
        <v>640.04239618569602</v>
      </c>
      <c r="AB828">
        <f t="shared" ca="1" si="392"/>
        <v>640.11940498943125</v>
      </c>
      <c r="AC828">
        <f t="shared" ca="1" si="393"/>
        <v>1.3942796197389626E-4</v>
      </c>
      <c r="AD828">
        <f t="shared" ca="1" si="394"/>
        <v>0.14034552753766977</v>
      </c>
      <c r="AE828">
        <f t="shared" ca="1" si="395"/>
        <v>165.23417584348829</v>
      </c>
      <c r="AF828">
        <f t="shared" ca="1" si="396"/>
        <v>-6.8898258405170054E-6</v>
      </c>
      <c r="AG828">
        <f t="shared" ca="1" si="397"/>
        <v>1</v>
      </c>
      <c r="AH828">
        <f ca="1"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+99)&gt;=IFERROR(AE828,-1E+99)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>7.8193961856961076</v>
      </c>
      <c r="AI828">
        <f t="shared" ca="1" si="398"/>
        <v>640.04239618569602</v>
      </c>
      <c r="AJ828">
        <f t="shared" ca="1" si="399"/>
        <v>640.11940498943125</v>
      </c>
      <c r="AM828">
        <v>0</v>
      </c>
      <c r="AN828">
        <v>0</v>
      </c>
      <c r="AO828">
        <f t="shared" si="400"/>
        <v>0</v>
      </c>
      <c r="AP828">
        <f t="shared" si="409"/>
        <v>0</v>
      </c>
      <c r="AQ828">
        <f t="shared" ca="1" si="401"/>
        <v>0.14034552753766977</v>
      </c>
      <c r="AR828" t="str">
        <f t="shared" ca="1" si="402"/>
        <v>Subcritical</v>
      </c>
      <c r="AS828">
        <f t="shared" ca="1" si="403"/>
        <v>1.3942796197389626E-4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190</v>
      </c>
      <c r="I829">
        <v>2.7E-2</v>
      </c>
      <c r="J829">
        <f t="shared" si="404"/>
        <v>1</v>
      </c>
      <c r="K829">
        <f t="shared" ca="1" si="405"/>
        <v>49.98</v>
      </c>
      <c r="L829">
        <f t="shared" ca="1" si="406"/>
        <v>1.301360869684927</v>
      </c>
      <c r="M829">
        <f t="shared" ca="1" si="379"/>
        <v>6.7670765223616209</v>
      </c>
      <c r="N829">
        <f t="shared" ca="1" si="380"/>
        <v>0.86727128666107323</v>
      </c>
      <c r="O829">
        <f t="shared" ca="1" si="381"/>
        <v>7.3857595425206792</v>
      </c>
      <c r="P829">
        <f t="shared" ca="1" si="382"/>
        <v>633.52386086968488</v>
      </c>
      <c r="Q829">
        <f t="shared" ca="1" si="383"/>
        <v>636.30415873002812</v>
      </c>
      <c r="R829">
        <f t="shared" ca="1" si="384"/>
        <v>1.4839965425134221E-2</v>
      </c>
      <c r="S829">
        <f t="shared" ca="1" si="385"/>
        <v>2.067101435725621</v>
      </c>
      <c r="T829">
        <f t="shared" ca="1" si="386"/>
        <v>42.032181045985091</v>
      </c>
      <c r="U829">
        <f t="shared" ca="1" si="407"/>
        <v>-1.4465078828834521E-2</v>
      </c>
      <c r="V829">
        <f t="shared" ca="1" si="408"/>
        <v>0</v>
      </c>
      <c r="W829">
        <f t="shared" ca="1" si="387"/>
        <v>7.8197512291362044</v>
      </c>
      <c r="X829">
        <f t="shared" ca="1" si="388"/>
        <v>40.662706391508266</v>
      </c>
      <c r="Y829">
        <f t="shared" ca="1" si="389"/>
        <v>1.9512321118476068</v>
      </c>
      <c r="Z829">
        <f t="shared" ca="1" si="390"/>
        <v>1.2291360914048135</v>
      </c>
      <c r="AA829">
        <f t="shared" ca="1" si="391"/>
        <v>640.04225122913613</v>
      </c>
      <c r="AB829">
        <f t="shared" ca="1" si="392"/>
        <v>640.11925304010424</v>
      </c>
      <c r="AC829">
        <f t="shared" ca="1" si="393"/>
        <v>1.3941319520371074E-4</v>
      </c>
      <c r="AD829">
        <f t="shared" ca="1" si="394"/>
        <v>0.1403359693960162</v>
      </c>
      <c r="AE829">
        <f t="shared" ca="1" si="395"/>
        <v>165.24832820452031</v>
      </c>
      <c r="AF829">
        <f t="shared" ca="1" si="396"/>
        <v>-7.6765012408941402E-6</v>
      </c>
      <c r="AG829">
        <f t="shared" ca="1" si="397"/>
        <v>1</v>
      </c>
      <c r="AH829">
        <f ca="1"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+99)&gt;=IFERROR(AE829,-1E+99)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>7.8197512291362044</v>
      </c>
      <c r="AI829">
        <f t="shared" ca="1" si="398"/>
        <v>640.04225122913613</v>
      </c>
      <c r="AJ829">
        <f t="shared" ca="1" si="399"/>
        <v>640.11925304010424</v>
      </c>
      <c r="AM829">
        <v>0</v>
      </c>
      <c r="AN829">
        <v>0</v>
      </c>
      <c r="AO829">
        <f t="shared" si="400"/>
        <v>0</v>
      </c>
      <c r="AP829">
        <f t="shared" si="409"/>
        <v>0</v>
      </c>
      <c r="AQ829">
        <f t="shared" ca="1" si="401"/>
        <v>0.1403359693960162</v>
      </c>
      <c r="AR829" t="str">
        <f t="shared" ca="1" si="402"/>
        <v>Subcritical</v>
      </c>
      <c r="AS829">
        <f t="shared" ca="1" si="403"/>
        <v>1.3941319520371074E-4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190</v>
      </c>
      <c r="I830">
        <v>7.8E-2</v>
      </c>
      <c r="J830">
        <f t="shared" si="404"/>
        <v>1</v>
      </c>
      <c r="K830">
        <f t="shared" ca="1" si="405"/>
        <v>49.98</v>
      </c>
      <c r="L830">
        <f t="shared" ca="1" si="406"/>
        <v>1.301360869684927</v>
      </c>
      <c r="M830">
        <f t="shared" ca="1" si="379"/>
        <v>6.7670765223616209</v>
      </c>
      <c r="N830">
        <f t="shared" ca="1" si="380"/>
        <v>0.86727128666107323</v>
      </c>
      <c r="O830">
        <f t="shared" ca="1" si="381"/>
        <v>7.3857595425206792</v>
      </c>
      <c r="P830">
        <f t="shared" ca="1" si="382"/>
        <v>633.52336086968489</v>
      </c>
      <c r="Q830">
        <f t="shared" ca="1" si="383"/>
        <v>636.30365873002813</v>
      </c>
      <c r="R830">
        <f t="shared" ca="1" si="384"/>
        <v>1.4839965425134221E-2</v>
      </c>
      <c r="S830">
        <f t="shared" ca="1" si="385"/>
        <v>2.067101435725621</v>
      </c>
      <c r="T830">
        <f t="shared" ca="1" si="386"/>
        <v>42.032181045985091</v>
      </c>
      <c r="U830">
        <f t="shared" ca="1" si="407"/>
        <v>-1.4701404146990171E-2</v>
      </c>
      <c r="V830">
        <f t="shared" ca="1" si="408"/>
        <v>0</v>
      </c>
      <c r="W830">
        <f t="shared" ca="1" si="387"/>
        <v>7.8200988518553922</v>
      </c>
      <c r="X830">
        <f t="shared" ca="1" si="388"/>
        <v>40.664514029648039</v>
      </c>
      <c r="Y830">
        <f t="shared" ca="1" si="389"/>
        <v>1.9512537552562352</v>
      </c>
      <c r="Z830">
        <f t="shared" ca="1" si="390"/>
        <v>1.2290814532680789</v>
      </c>
      <c r="AA830">
        <f t="shared" ca="1" si="391"/>
        <v>640.04209885185537</v>
      </c>
      <c r="AB830">
        <f t="shared" ca="1" si="392"/>
        <v>640.11909381713406</v>
      </c>
      <c r="AC830">
        <f t="shared" ca="1" si="393"/>
        <v>1.3939873930628337E-4</v>
      </c>
      <c r="AD830">
        <f t="shared" ca="1" si="394"/>
        <v>0.14032661207904501</v>
      </c>
      <c r="AE830">
        <f t="shared" ca="1" si="395"/>
        <v>165.26218542882785</v>
      </c>
      <c r="AF830">
        <f t="shared" ca="1" si="396"/>
        <v>-7.76008391767391E-6</v>
      </c>
      <c r="AG830">
        <f t="shared" ca="1" si="397"/>
        <v>1</v>
      </c>
      <c r="AH830">
        <f ca="1"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+99)&gt;=IFERROR(AE830,-1E+99)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>7.8200988518553922</v>
      </c>
      <c r="AI830">
        <f t="shared" ca="1" si="398"/>
        <v>640.04209885185537</v>
      </c>
      <c r="AJ830">
        <f t="shared" ca="1" si="399"/>
        <v>640.11909381713406</v>
      </c>
      <c r="AM830">
        <v>0</v>
      </c>
      <c r="AN830">
        <v>0</v>
      </c>
      <c r="AO830">
        <f t="shared" si="400"/>
        <v>0</v>
      </c>
      <c r="AP830">
        <f t="shared" si="409"/>
        <v>0</v>
      </c>
      <c r="AQ830">
        <f t="shared" ca="1" si="401"/>
        <v>0.14032661207904501</v>
      </c>
      <c r="AR830" t="str">
        <f t="shared" ca="1" si="402"/>
        <v>Subcritical</v>
      </c>
      <c r="AS830">
        <f t="shared" ca="1" si="403"/>
        <v>1.3939873930628337E-4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190</v>
      </c>
      <c r="I831">
        <v>7.8E-2</v>
      </c>
      <c r="J831">
        <f t="shared" si="404"/>
        <v>1</v>
      </c>
      <c r="K831">
        <f t="shared" ca="1" si="405"/>
        <v>49.98</v>
      </c>
      <c r="L831">
        <f t="shared" ca="1" si="406"/>
        <v>1.301360869684927</v>
      </c>
      <c r="M831">
        <f t="shared" ca="1" si="379"/>
        <v>6.7670765223616209</v>
      </c>
      <c r="N831">
        <f t="shared" ca="1" si="380"/>
        <v>0.86727128666107323</v>
      </c>
      <c r="O831">
        <f t="shared" ca="1" si="381"/>
        <v>7.3857595425206792</v>
      </c>
      <c r="P831">
        <f t="shared" ca="1" si="382"/>
        <v>633.52286086968491</v>
      </c>
      <c r="Q831">
        <f t="shared" ca="1" si="383"/>
        <v>636.30315873002814</v>
      </c>
      <c r="R831">
        <f t="shared" ca="1" si="384"/>
        <v>1.4839965425134221E-2</v>
      </c>
      <c r="S831">
        <f t="shared" ca="1" si="385"/>
        <v>2.067101435725621</v>
      </c>
      <c r="T831">
        <f t="shared" ca="1" si="386"/>
        <v>42.032181045985091</v>
      </c>
      <c r="U831">
        <f t="shared" ca="1" si="407"/>
        <v>-1.4701404146990171E-2</v>
      </c>
      <c r="V831">
        <f t="shared" ca="1" si="408"/>
        <v>0</v>
      </c>
      <c r="W831">
        <f t="shared" ca="1" si="387"/>
        <v>7.8204464078375366</v>
      </c>
      <c r="X831">
        <f t="shared" ca="1" si="388"/>
        <v>40.666321320755195</v>
      </c>
      <c r="Y831">
        <f t="shared" ca="1" si="389"/>
        <v>1.9512753930661171</v>
      </c>
      <c r="Z831">
        <f t="shared" ca="1" si="390"/>
        <v>1.2290268304768277</v>
      </c>
      <c r="AA831">
        <f t="shared" ca="1" si="391"/>
        <v>640.04194640783749</v>
      </c>
      <c r="AB831">
        <f t="shared" ca="1" si="392"/>
        <v>640.11893452965364</v>
      </c>
      <c r="AC831">
        <f t="shared" ca="1" si="393"/>
        <v>1.3938428839368013E-4</v>
      </c>
      <c r="AD831">
        <f t="shared" ca="1" si="394"/>
        <v>0.14031725759803565</v>
      </c>
      <c r="AE831">
        <f t="shared" ca="1" si="395"/>
        <v>165.27604064574356</v>
      </c>
      <c r="AF831">
        <f t="shared" ca="1" si="396"/>
        <v>-7.4498684625723399E-6</v>
      </c>
      <c r="AG831">
        <f t="shared" ca="1" si="397"/>
        <v>1</v>
      </c>
      <c r="AH831">
        <f ca="1"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+99)&gt;=IFERROR(AE831,-1E+99)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>7.8204464078375366</v>
      </c>
      <c r="AI831">
        <f t="shared" ca="1" si="398"/>
        <v>640.04194640783749</v>
      </c>
      <c r="AJ831">
        <f t="shared" ca="1" si="399"/>
        <v>640.11893452965364</v>
      </c>
      <c r="AM831">
        <v>0</v>
      </c>
      <c r="AN831">
        <v>0</v>
      </c>
      <c r="AO831">
        <f t="shared" si="400"/>
        <v>0</v>
      </c>
      <c r="AP831">
        <f t="shared" si="409"/>
        <v>0</v>
      </c>
      <c r="AQ831">
        <f t="shared" ca="1" si="401"/>
        <v>0.14031725759803565</v>
      </c>
      <c r="AR831" t="str">
        <f t="shared" ca="1" si="402"/>
        <v>Subcritical</v>
      </c>
      <c r="AS831">
        <f t="shared" ca="1" si="403"/>
        <v>1.3938428839368013E-4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190</v>
      </c>
      <c r="I832">
        <v>2.7E-2</v>
      </c>
      <c r="J832">
        <f t="shared" si="404"/>
        <v>1.0009999999999764</v>
      </c>
      <c r="K832">
        <f t="shared" ca="1" si="405"/>
        <v>49.98</v>
      </c>
      <c r="L832">
        <f t="shared" ca="1" si="406"/>
        <v>1.301360869684927</v>
      </c>
      <c r="M832">
        <f t="shared" ca="1" si="379"/>
        <v>6.7670765223616209</v>
      </c>
      <c r="N832">
        <f t="shared" ca="1" si="380"/>
        <v>0.86727128666107323</v>
      </c>
      <c r="O832">
        <f t="shared" ca="1" si="381"/>
        <v>7.3857595425206792</v>
      </c>
      <c r="P832">
        <f t="shared" ca="1" si="382"/>
        <v>633.52236086968492</v>
      </c>
      <c r="Q832">
        <f t="shared" ca="1" si="383"/>
        <v>636.30265873002816</v>
      </c>
      <c r="R832">
        <f t="shared" ca="1" si="384"/>
        <v>1.4839965425134221E-2</v>
      </c>
      <c r="S832">
        <f t="shared" ca="1" si="385"/>
        <v>2.067101435725621</v>
      </c>
      <c r="T832">
        <f t="shared" ca="1" si="386"/>
        <v>42.032181045985091</v>
      </c>
      <c r="U832">
        <f t="shared" ca="1" si="407"/>
        <v>-1.4479918794222613E-2</v>
      </c>
      <c r="V832">
        <f t="shared" ca="1" si="408"/>
        <v>0</v>
      </c>
      <c r="W832">
        <f t="shared" ca="1" si="387"/>
        <v>7.820800790440753</v>
      </c>
      <c r="X832">
        <f t="shared" ca="1" si="388"/>
        <v>40.668164110291919</v>
      </c>
      <c r="Y832">
        <f t="shared" ca="1" si="389"/>
        <v>1.9512974543951453</v>
      </c>
      <c r="Z832">
        <f t="shared" ca="1" si="390"/>
        <v>1.2289711397951089</v>
      </c>
      <c r="AA832">
        <f t="shared" ca="1" si="391"/>
        <v>640.04180079044079</v>
      </c>
      <c r="AB832">
        <f t="shared" ca="1" si="392"/>
        <v>640.11878193531584</v>
      </c>
      <c r="AC832">
        <f t="shared" ca="1" si="393"/>
        <v>1.3936955591371895E-4</v>
      </c>
      <c r="AD832">
        <f t="shared" ca="1" si="394"/>
        <v>0.14030772044837944</v>
      </c>
      <c r="AE832">
        <f t="shared" ca="1" si="395"/>
        <v>165.29016867612938</v>
      </c>
      <c r="AF832">
        <f t="shared" ca="1" si="396"/>
        <v>-7.1577334210815025E-6</v>
      </c>
      <c r="AG832">
        <f t="shared" ca="1" si="397"/>
        <v>1</v>
      </c>
      <c r="AH832">
        <f ca="1"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+99)&gt;=IFERROR(AE832,-1E+99)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>7.820800790440753</v>
      </c>
      <c r="AI832">
        <f t="shared" ca="1" si="398"/>
        <v>640.04180079044079</v>
      </c>
      <c r="AJ832">
        <f t="shared" ca="1" si="399"/>
        <v>640.11878193531584</v>
      </c>
      <c r="AM832">
        <v>0</v>
      </c>
      <c r="AN832">
        <v>0</v>
      </c>
      <c r="AO832">
        <f t="shared" si="400"/>
        <v>0</v>
      </c>
      <c r="AP832">
        <f t="shared" si="409"/>
        <v>0</v>
      </c>
      <c r="AQ832">
        <f t="shared" ca="1" si="401"/>
        <v>0.14030772044837944</v>
      </c>
      <c r="AR832" t="str">
        <f t="shared" ca="1" si="402"/>
        <v>Subcritical</v>
      </c>
      <c r="AS832">
        <f t="shared" ca="1" si="403"/>
        <v>1.3936955591371895E-4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190</v>
      </c>
      <c r="I833">
        <v>0</v>
      </c>
      <c r="J833">
        <f t="shared" si="404"/>
        <v>0.99900000000002365</v>
      </c>
      <c r="K833">
        <f t="shared" ca="1" si="405"/>
        <v>49.98</v>
      </c>
      <c r="L833">
        <f t="shared" ca="1" si="406"/>
        <v>1.301360869684927</v>
      </c>
      <c r="M833">
        <f t="shared" ca="1" si="379"/>
        <v>6.7670765223616209</v>
      </c>
      <c r="N833">
        <f t="shared" ca="1" si="380"/>
        <v>0.86727128666107323</v>
      </c>
      <c r="O833">
        <f t="shared" ca="1" si="381"/>
        <v>7.3857595425206792</v>
      </c>
      <c r="P833">
        <f t="shared" ca="1" si="382"/>
        <v>633.52186086968493</v>
      </c>
      <c r="Q833">
        <f t="shared" ca="1" si="383"/>
        <v>636.30215873002817</v>
      </c>
      <c r="R833">
        <f t="shared" ca="1" si="384"/>
        <v>1.4839965425134221E-2</v>
      </c>
      <c r="S833">
        <f t="shared" ca="1" si="385"/>
        <v>2.067101435725621</v>
      </c>
      <c r="T833">
        <f t="shared" ca="1" si="386"/>
        <v>42.032181045985091</v>
      </c>
      <c r="U833">
        <f t="shared" ca="1" si="407"/>
        <v>-1.4325125459777155E-2</v>
      </c>
      <c r="V833">
        <f t="shared" ca="1" si="408"/>
        <v>0</v>
      </c>
      <c r="W833">
        <f t="shared" ca="1" si="387"/>
        <v>7.8211592825518403</v>
      </c>
      <c r="X833">
        <f t="shared" ca="1" si="388"/>
        <v>40.670028269269572</v>
      </c>
      <c r="Y833">
        <f t="shared" ca="1" si="389"/>
        <v>1.9513197700261355</v>
      </c>
      <c r="Z833">
        <f t="shared" ca="1" si="390"/>
        <v>1.2289148084454389</v>
      </c>
      <c r="AA833">
        <f t="shared" ca="1" si="391"/>
        <v>640.0416592825519</v>
      </c>
      <c r="AB833">
        <f t="shared" ca="1" si="392"/>
        <v>640.11863337054456</v>
      </c>
      <c r="AC833">
        <f t="shared" ca="1" si="393"/>
        <v>1.3935465492844791E-4</v>
      </c>
      <c r="AD833">
        <f t="shared" ca="1" si="394"/>
        <v>0.14029807380277945</v>
      </c>
      <c r="AE833">
        <f t="shared" ca="1" si="395"/>
        <v>165.30446122924926</v>
      </c>
      <c r="AF833">
        <f t="shared" ca="1" si="396"/>
        <v>-6.8120716605335474E-6</v>
      </c>
      <c r="AG833">
        <f t="shared" ca="1" si="397"/>
        <v>1</v>
      </c>
      <c r="AH833">
        <f ca="1"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+99)&gt;=IFERROR(AE833,-1E+99)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>7.8211592825518403</v>
      </c>
      <c r="AI833">
        <f t="shared" ca="1" si="398"/>
        <v>640.0416592825519</v>
      </c>
      <c r="AJ833">
        <f t="shared" ca="1" si="399"/>
        <v>640.11863337054456</v>
      </c>
      <c r="AM833">
        <v>0</v>
      </c>
      <c r="AN833">
        <v>0</v>
      </c>
      <c r="AO833">
        <f t="shared" si="400"/>
        <v>0</v>
      </c>
      <c r="AP833">
        <f t="shared" si="409"/>
        <v>0</v>
      </c>
      <c r="AQ833">
        <f t="shared" ca="1" si="401"/>
        <v>0.14029807380277945</v>
      </c>
      <c r="AR833" t="str">
        <f t="shared" ca="1" si="402"/>
        <v>Subcritical</v>
      </c>
      <c r="AS833">
        <f t="shared" ca="1" si="403"/>
        <v>1.3935465492844791E-4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190</v>
      </c>
      <c r="I834">
        <v>2.3E-2</v>
      </c>
      <c r="J834">
        <f t="shared" si="404"/>
        <v>1</v>
      </c>
      <c r="K834">
        <f t="shared" ca="1" si="405"/>
        <v>49.98</v>
      </c>
      <c r="L834">
        <f t="shared" ca="1" si="406"/>
        <v>1.301360869684927</v>
      </c>
      <c r="M834">
        <f t="shared" ca="1" si="379"/>
        <v>6.7670765223616209</v>
      </c>
      <c r="N834">
        <f t="shared" ca="1" si="380"/>
        <v>0.86727128666107323</v>
      </c>
      <c r="O834">
        <f t="shared" ca="1" si="381"/>
        <v>7.3857595425206792</v>
      </c>
      <c r="P834">
        <f t="shared" ca="1" si="382"/>
        <v>633.52136086968494</v>
      </c>
      <c r="Q834">
        <f t="shared" ca="1" si="383"/>
        <v>636.30165873002818</v>
      </c>
      <c r="R834">
        <f t="shared" ca="1" si="384"/>
        <v>1.4839965425134221E-2</v>
      </c>
      <c r="S834">
        <f t="shared" ca="1" si="385"/>
        <v>2.067101435725621</v>
      </c>
      <c r="T834">
        <f t="shared" ca="1" si="386"/>
        <v>42.032181045985091</v>
      </c>
      <c r="U834">
        <f t="shared" ca="1" si="407"/>
        <v>-1.4446543509848198E-2</v>
      </c>
      <c r="V834">
        <f t="shared" ca="1" si="408"/>
        <v>0</v>
      </c>
      <c r="W834">
        <f t="shared" ca="1" si="387"/>
        <v>7.8215150114059053</v>
      </c>
      <c r="X834">
        <f t="shared" ca="1" si="388"/>
        <v>40.671878059310707</v>
      </c>
      <c r="Y834">
        <f t="shared" ca="1" si="389"/>
        <v>1.951341912130677</v>
      </c>
      <c r="Z834">
        <f t="shared" ca="1" si="390"/>
        <v>1.2288589164020285</v>
      </c>
      <c r="AA834">
        <f t="shared" ca="1" si="391"/>
        <v>640.04151501140598</v>
      </c>
      <c r="AB834">
        <f t="shared" ca="1" si="392"/>
        <v>640.11848209786979</v>
      </c>
      <c r="AC834">
        <f t="shared" ca="1" si="393"/>
        <v>1.3933987112200923E-4</v>
      </c>
      <c r="AD834">
        <f t="shared" ca="1" si="394"/>
        <v>0.14028850260612263</v>
      </c>
      <c r="AE834">
        <f t="shared" ca="1" si="395"/>
        <v>165.318644301961</v>
      </c>
      <c r="AF834">
        <f t="shared" ca="1" si="396"/>
        <v>-6.3040135955816368E-6</v>
      </c>
      <c r="AG834">
        <f t="shared" ca="1" si="397"/>
        <v>1</v>
      </c>
      <c r="AH834">
        <f ca="1"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+99)&gt;=IFERROR(AE834,-1E+99)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>7.8215150114059053</v>
      </c>
      <c r="AI834">
        <f t="shared" ca="1" si="398"/>
        <v>640.04151501140598</v>
      </c>
      <c r="AJ834">
        <f t="shared" ca="1" si="399"/>
        <v>640.11848209786979</v>
      </c>
      <c r="AM834">
        <v>0</v>
      </c>
      <c r="AN834">
        <v>0</v>
      </c>
      <c r="AO834">
        <f t="shared" si="400"/>
        <v>0</v>
      </c>
      <c r="AP834">
        <f t="shared" si="409"/>
        <v>0</v>
      </c>
      <c r="AQ834">
        <f t="shared" ca="1" si="401"/>
        <v>0.14028850260612263</v>
      </c>
      <c r="AR834" t="str">
        <f t="shared" ca="1" si="402"/>
        <v>Subcritical</v>
      </c>
      <c r="AS834">
        <f t="shared" ca="1" si="403"/>
        <v>1.3933987112200923E-4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190</v>
      </c>
      <c r="I835">
        <v>2.3E-2</v>
      </c>
      <c r="J835">
        <f t="shared" si="404"/>
        <v>1.0009999999999764</v>
      </c>
      <c r="K835">
        <f t="shared" ca="1" si="405"/>
        <v>49.98</v>
      </c>
      <c r="L835">
        <f t="shared" ca="1" si="406"/>
        <v>1.301360869684927</v>
      </c>
      <c r="M835">
        <f t="shared" ca="1" si="379"/>
        <v>6.7670765223616209</v>
      </c>
      <c r="N835">
        <f t="shared" ca="1" si="380"/>
        <v>0.86727128666107323</v>
      </c>
      <c r="O835">
        <f t="shared" ca="1" si="381"/>
        <v>7.3857595425206792</v>
      </c>
      <c r="P835">
        <f t="shared" ca="1" si="382"/>
        <v>633.52086086968495</v>
      </c>
      <c r="Q835">
        <f t="shared" ca="1" si="383"/>
        <v>636.30115873002819</v>
      </c>
      <c r="R835">
        <f t="shared" ca="1" si="384"/>
        <v>1.4839965425134221E-2</v>
      </c>
      <c r="S835">
        <f t="shared" ca="1" si="385"/>
        <v>2.067101435725621</v>
      </c>
      <c r="T835">
        <f t="shared" ca="1" si="386"/>
        <v>42.032181045985091</v>
      </c>
      <c r="U835">
        <f t="shared" ca="1" si="407"/>
        <v>-1.4461383475236289E-2</v>
      </c>
      <c r="V835">
        <f t="shared" ca="1" si="408"/>
        <v>0</v>
      </c>
      <c r="W835">
        <f t="shared" ca="1" si="387"/>
        <v>7.8218711326146266</v>
      </c>
      <c r="X835">
        <f t="shared" ca="1" si="388"/>
        <v>40.673729889596061</v>
      </c>
      <c r="Y835">
        <f t="shared" ca="1" si="389"/>
        <v>1.951364077143021</v>
      </c>
      <c r="Z835">
        <f t="shared" ca="1" si="390"/>
        <v>1.2288029678041499</v>
      </c>
      <c r="AA835">
        <f t="shared" ca="1" si="391"/>
        <v>640.0413711326147</v>
      </c>
      <c r="AB835">
        <f t="shared" ca="1" si="392"/>
        <v>640.11833121078416</v>
      </c>
      <c r="AC835">
        <f t="shared" ca="1" si="393"/>
        <v>1.3932507332603642E-4</v>
      </c>
      <c r="AD835">
        <f t="shared" ca="1" si="394"/>
        <v>0.14027892194282346</v>
      </c>
      <c r="AE835">
        <f t="shared" ca="1" si="395"/>
        <v>165.33284370308957</v>
      </c>
      <c r="AF835">
        <f t="shared" ca="1" si="396"/>
        <v>-5.9182098084420431E-6</v>
      </c>
      <c r="AG835">
        <f t="shared" ca="1" si="397"/>
        <v>1</v>
      </c>
      <c r="AH835">
        <f ca="1"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+99)&gt;=IFERROR(AE835,-1E+99)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>7.8218711326146266</v>
      </c>
      <c r="AI835">
        <f t="shared" ca="1" si="398"/>
        <v>640.0413711326147</v>
      </c>
      <c r="AJ835">
        <f t="shared" ca="1" si="399"/>
        <v>640.11833121078416</v>
      </c>
      <c r="AM835">
        <v>0</v>
      </c>
      <c r="AN835">
        <v>0</v>
      </c>
      <c r="AO835">
        <f t="shared" si="400"/>
        <v>0</v>
      </c>
      <c r="AP835">
        <f t="shared" si="409"/>
        <v>0</v>
      </c>
      <c r="AQ835">
        <f t="shared" ca="1" si="401"/>
        <v>0.14027892194282346</v>
      </c>
      <c r="AR835" t="str">
        <f t="shared" ca="1" si="402"/>
        <v>Subcritical</v>
      </c>
      <c r="AS835">
        <f t="shared" ca="1" si="403"/>
        <v>1.3932507332603642E-4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190</v>
      </c>
      <c r="I836">
        <v>2.7E-2</v>
      </c>
      <c r="J836">
        <f t="shared" si="404"/>
        <v>0.99900000000002365</v>
      </c>
      <c r="K836">
        <f t="shared" ca="1" si="405"/>
        <v>49.98</v>
      </c>
      <c r="L836">
        <f t="shared" ca="1" si="406"/>
        <v>1.301360869684927</v>
      </c>
      <c r="M836">
        <f t="shared" ca="1" si="379"/>
        <v>6.7670765223616209</v>
      </c>
      <c r="N836">
        <f t="shared" ca="1" si="380"/>
        <v>0.86727128666107323</v>
      </c>
      <c r="O836">
        <f t="shared" ca="1" si="381"/>
        <v>7.3857595425206792</v>
      </c>
      <c r="P836">
        <f t="shared" ca="1" si="382"/>
        <v>633.52036086968496</v>
      </c>
      <c r="Q836">
        <f t="shared" ca="1" si="383"/>
        <v>636.3006587300282</v>
      </c>
      <c r="R836">
        <f t="shared" ca="1" si="384"/>
        <v>1.4839965425134221E-2</v>
      </c>
      <c r="S836">
        <f t="shared" ca="1" si="385"/>
        <v>2.067101435725621</v>
      </c>
      <c r="T836">
        <f t="shared" ca="1" si="386"/>
        <v>42.032181045985091</v>
      </c>
      <c r="U836">
        <f t="shared" ca="1" si="407"/>
        <v>-1.445023886344643E-2</v>
      </c>
      <c r="V836">
        <f t="shared" ca="1" si="408"/>
        <v>0</v>
      </c>
      <c r="W836">
        <f t="shared" ca="1" si="387"/>
        <v>7.8222274228162521</v>
      </c>
      <c r="X836">
        <f t="shared" ca="1" si="388"/>
        <v>40.67558259864451</v>
      </c>
      <c r="Y836">
        <f t="shared" ca="1" si="389"/>
        <v>1.9513862511576876</v>
      </c>
      <c r="Z836">
        <f t="shared" ca="1" si="390"/>
        <v>1.2287469977545091</v>
      </c>
      <c r="AA836">
        <f t="shared" ca="1" si="391"/>
        <v>640.04122742281629</v>
      </c>
      <c r="AB836">
        <f t="shared" ca="1" si="392"/>
        <v>640.11818049032343</v>
      </c>
      <c r="AC836">
        <f t="shared" ca="1" si="393"/>
        <v>1.3931027082681358E-4</v>
      </c>
      <c r="AD836">
        <f t="shared" ca="1" si="394"/>
        <v>0.14026933782434625</v>
      </c>
      <c r="AE836">
        <f t="shared" ca="1" si="395"/>
        <v>165.34705052828645</v>
      </c>
      <c r="AF836">
        <f t="shared" ca="1" si="396"/>
        <v>-5.8277877315049409E-6</v>
      </c>
      <c r="AG836">
        <f t="shared" ca="1" si="397"/>
        <v>1</v>
      </c>
      <c r="AH836">
        <f ca="1"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+99)&gt;=IFERROR(AE836,-1E+99)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>7.8222274228162521</v>
      </c>
      <c r="AI836">
        <f t="shared" ca="1" si="398"/>
        <v>640.04122742281629</v>
      </c>
      <c r="AJ836">
        <f t="shared" ca="1" si="399"/>
        <v>640.11818049032343</v>
      </c>
      <c r="AM836">
        <v>0</v>
      </c>
      <c r="AN836">
        <v>0</v>
      </c>
      <c r="AO836">
        <f t="shared" si="400"/>
        <v>0</v>
      </c>
      <c r="AP836">
        <f t="shared" si="409"/>
        <v>0</v>
      </c>
      <c r="AQ836">
        <f t="shared" ca="1" si="401"/>
        <v>0.14026933782434625</v>
      </c>
      <c r="AR836" t="str">
        <f t="shared" ca="1" si="402"/>
        <v>Subcritical</v>
      </c>
      <c r="AS836">
        <f t="shared" ca="1" si="403"/>
        <v>1.3931027082681358E-4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190</v>
      </c>
      <c r="I837">
        <v>2.7E-2</v>
      </c>
      <c r="J837">
        <f t="shared" si="404"/>
        <v>1.0009999999999764</v>
      </c>
      <c r="K837">
        <f t="shared" ca="1" si="405"/>
        <v>49.98</v>
      </c>
      <c r="L837">
        <f t="shared" ca="1" si="406"/>
        <v>1.301360869684927</v>
      </c>
      <c r="M837">
        <f t="shared" ca="1" si="379"/>
        <v>6.7670765223616209</v>
      </c>
      <c r="N837">
        <f t="shared" ca="1" si="380"/>
        <v>0.86727128666107323</v>
      </c>
      <c r="O837">
        <f t="shared" ca="1" si="381"/>
        <v>7.3857595425206792</v>
      </c>
      <c r="P837">
        <f t="shared" ca="1" si="382"/>
        <v>633.51986086968486</v>
      </c>
      <c r="Q837">
        <f t="shared" ca="1" si="383"/>
        <v>636.3001587300281</v>
      </c>
      <c r="R837">
        <f t="shared" ca="1" si="384"/>
        <v>1.4839965425134221E-2</v>
      </c>
      <c r="S837">
        <f t="shared" ca="1" si="385"/>
        <v>2.067101435725621</v>
      </c>
      <c r="T837">
        <f t="shared" ca="1" si="386"/>
        <v>42.032181045985091</v>
      </c>
      <c r="U837">
        <f t="shared" ca="1" si="407"/>
        <v>-1.4479918794108926E-2</v>
      </c>
      <c r="V837">
        <f t="shared" ca="1" si="408"/>
        <v>0</v>
      </c>
      <c r="W837">
        <f t="shared" ca="1" si="387"/>
        <v>7.8225835390108873</v>
      </c>
      <c r="X837">
        <f t="shared" ca="1" si="388"/>
        <v>40.677434402856612</v>
      </c>
      <c r="Y837">
        <f t="shared" ca="1" si="389"/>
        <v>1.9514084128279838</v>
      </c>
      <c r="Z837">
        <f t="shared" ca="1" si="390"/>
        <v>1.228691060134562</v>
      </c>
      <c r="AA837">
        <f t="shared" ca="1" si="391"/>
        <v>640.04108353901086</v>
      </c>
      <c r="AB837">
        <f t="shared" ca="1" si="392"/>
        <v>640.11802960023692</v>
      </c>
      <c r="AC837">
        <f t="shared" ca="1" si="393"/>
        <v>1.3929547787415187E-4</v>
      </c>
      <c r="AD837">
        <f t="shared" ca="1" si="394"/>
        <v>0.14025975947710662</v>
      </c>
      <c r="AE837">
        <f t="shared" ca="1" si="395"/>
        <v>165.36125110065024</v>
      </c>
      <c r="AF837">
        <f t="shared" ca="1" si="396"/>
        <v>-5.6036312798823928E-6</v>
      </c>
      <c r="AG837">
        <f t="shared" ca="1" si="397"/>
        <v>1</v>
      </c>
      <c r="AH837">
        <f ca="1"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+99)&gt;=IFERROR(AE837,-1E+99)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>7.8225835390108873</v>
      </c>
      <c r="AI837">
        <f t="shared" ca="1" si="398"/>
        <v>640.04108353901086</v>
      </c>
      <c r="AJ837">
        <f t="shared" ca="1" si="399"/>
        <v>640.11802960023692</v>
      </c>
      <c r="AM837">
        <v>0</v>
      </c>
      <c r="AN837">
        <v>0</v>
      </c>
      <c r="AO837">
        <f t="shared" si="400"/>
        <v>0</v>
      </c>
      <c r="AP837">
        <f t="shared" si="409"/>
        <v>0</v>
      </c>
      <c r="AQ837">
        <f t="shared" ca="1" si="401"/>
        <v>0.14025975947710662</v>
      </c>
      <c r="AR837" t="str">
        <f t="shared" ca="1" si="402"/>
        <v>Subcritical</v>
      </c>
      <c r="AS837">
        <f t="shared" ca="1" si="403"/>
        <v>1.3929547787415187E-4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190</v>
      </c>
      <c r="I838">
        <v>0.05</v>
      </c>
      <c r="J838">
        <f t="shared" si="404"/>
        <v>0.99900000000002365</v>
      </c>
      <c r="K838">
        <f t="shared" ca="1" si="405"/>
        <v>49.98</v>
      </c>
      <c r="L838">
        <f t="shared" ca="1" si="406"/>
        <v>1.301360869684927</v>
      </c>
      <c r="M838">
        <f t="shared" ca="1" si="379"/>
        <v>6.7670765223616209</v>
      </c>
      <c r="N838">
        <f t="shared" ca="1" si="380"/>
        <v>0.86727128666107323</v>
      </c>
      <c r="O838">
        <f t="shared" ca="1" si="381"/>
        <v>7.3857595425206792</v>
      </c>
      <c r="P838">
        <f t="shared" ca="1" si="382"/>
        <v>633.51936086968487</v>
      </c>
      <c r="Q838">
        <f t="shared" ca="1" si="383"/>
        <v>636.29965873002811</v>
      </c>
      <c r="R838">
        <f t="shared" ca="1" si="384"/>
        <v>1.4839965425134221E-2</v>
      </c>
      <c r="S838">
        <f t="shared" ca="1" si="385"/>
        <v>2.067101435725621</v>
      </c>
      <c r="T838">
        <f t="shared" ca="1" si="386"/>
        <v>42.032181045985091</v>
      </c>
      <c r="U838">
        <f t="shared" ca="1" si="407"/>
        <v>-1.4556816948129381E-2</v>
      </c>
      <c r="V838">
        <f t="shared" ca="1" si="408"/>
        <v>0</v>
      </c>
      <c r="W838">
        <f t="shared" ca="1" si="387"/>
        <v>7.8229371977126183</v>
      </c>
      <c r="X838">
        <f t="shared" ca="1" si="388"/>
        <v>40.679273428105617</v>
      </c>
      <c r="Y838">
        <f t="shared" ca="1" si="389"/>
        <v>1.9514304200658978</v>
      </c>
      <c r="Z838">
        <f t="shared" ca="1" si="390"/>
        <v>1.2286355135701228</v>
      </c>
      <c r="AA838">
        <f t="shared" ca="1" si="391"/>
        <v>640.04093719771254</v>
      </c>
      <c r="AB838">
        <f t="shared" ca="1" si="392"/>
        <v>640.1178763019534</v>
      </c>
      <c r="AC838">
        <f t="shared" ca="1" si="393"/>
        <v>1.3928078929723004E-4</v>
      </c>
      <c r="AD838">
        <f t="shared" ca="1" si="394"/>
        <v>0.1402502483070896</v>
      </c>
      <c r="AE838">
        <f t="shared" ca="1" si="395"/>
        <v>165.37535435578008</v>
      </c>
      <c r="AF838">
        <f t="shared" ca="1" si="396"/>
        <v>-4.7063142574188532E-6</v>
      </c>
      <c r="AG838">
        <f t="shared" ca="1" si="397"/>
        <v>1</v>
      </c>
      <c r="AH838">
        <f ca="1"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+99)&gt;=IFERROR(AE838,-1E+99)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>7.8229371977126183</v>
      </c>
      <c r="AI838">
        <f t="shared" ca="1" si="398"/>
        <v>640.04093719771254</v>
      </c>
      <c r="AJ838">
        <f t="shared" ca="1" si="399"/>
        <v>640.1178763019534</v>
      </c>
      <c r="AM838">
        <v>0</v>
      </c>
      <c r="AN838">
        <v>0</v>
      </c>
      <c r="AO838">
        <f t="shared" si="400"/>
        <v>0</v>
      </c>
      <c r="AP838">
        <f t="shared" si="409"/>
        <v>0</v>
      </c>
      <c r="AQ838">
        <f t="shared" ca="1" si="401"/>
        <v>0.1402502483070896</v>
      </c>
      <c r="AR838" t="str">
        <f t="shared" ca="1" si="402"/>
        <v>Subcritical</v>
      </c>
      <c r="AS838">
        <f t="shared" ca="1" si="403"/>
        <v>1.3928078929723004E-4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190</v>
      </c>
      <c r="I839">
        <v>7.8E-2</v>
      </c>
      <c r="J839">
        <f t="shared" si="404"/>
        <v>1</v>
      </c>
      <c r="K839">
        <f t="shared" ca="1" si="405"/>
        <v>49.98</v>
      </c>
      <c r="L839">
        <f t="shared" ca="1" si="406"/>
        <v>1.301360869684927</v>
      </c>
      <c r="M839">
        <f t="shared" ca="1" si="379"/>
        <v>6.7670765223616209</v>
      </c>
      <c r="N839">
        <f t="shared" ca="1" si="380"/>
        <v>0.86727128666107323</v>
      </c>
      <c r="O839">
        <f t="shared" ca="1" si="381"/>
        <v>7.3857595425206792</v>
      </c>
      <c r="P839">
        <f t="shared" ca="1" si="382"/>
        <v>633.51886086968489</v>
      </c>
      <c r="Q839">
        <f t="shared" ca="1" si="383"/>
        <v>636.29915873002813</v>
      </c>
      <c r="R839">
        <f t="shared" ca="1" si="384"/>
        <v>1.4839965425134221E-2</v>
      </c>
      <c r="S839">
        <f t="shared" ca="1" si="385"/>
        <v>2.067101435725621</v>
      </c>
      <c r="T839">
        <f t="shared" ca="1" si="386"/>
        <v>42.032181045985091</v>
      </c>
      <c r="U839">
        <f t="shared" ca="1" si="407"/>
        <v>-1.4701404146990171E-2</v>
      </c>
      <c r="V839">
        <f t="shared" ca="1" si="408"/>
        <v>0</v>
      </c>
      <c r="W839">
        <f t="shared" ca="1" si="387"/>
        <v>7.8232880121202344</v>
      </c>
      <c r="X839">
        <f t="shared" ca="1" si="388"/>
        <v>40.68109766302522</v>
      </c>
      <c r="Y839">
        <f t="shared" ca="1" si="389"/>
        <v>1.951452248835545</v>
      </c>
      <c r="Z839">
        <f t="shared" ca="1" si="390"/>
        <v>1.2285804186996283</v>
      </c>
      <c r="AA839">
        <f t="shared" ca="1" si="391"/>
        <v>640.04078801212017</v>
      </c>
      <c r="AB839">
        <f t="shared" ca="1" si="392"/>
        <v>640.11772021625939</v>
      </c>
      <c r="AC839">
        <f t="shared" ca="1" si="393"/>
        <v>1.3926622110932926E-4</v>
      </c>
      <c r="AD839">
        <f t="shared" ca="1" si="394"/>
        <v>0.14024081469245406</v>
      </c>
      <c r="AE839">
        <f t="shared" ca="1" si="395"/>
        <v>165.38934485356037</v>
      </c>
      <c r="AF839">
        <f t="shared" ca="1" si="396"/>
        <v>-3.4158282460339251E-6</v>
      </c>
      <c r="AG839">
        <f t="shared" ca="1" si="397"/>
        <v>1</v>
      </c>
      <c r="AH839">
        <f ca="1"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+99)&gt;=IFERROR(AE839,-1E+99)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>7.8232880121202344</v>
      </c>
      <c r="AI839">
        <f t="shared" ca="1" si="398"/>
        <v>640.04078801212017</v>
      </c>
      <c r="AJ839">
        <f t="shared" ca="1" si="399"/>
        <v>640.11772021625939</v>
      </c>
      <c r="AM839">
        <v>0</v>
      </c>
      <c r="AN839">
        <v>0</v>
      </c>
      <c r="AO839">
        <f t="shared" si="400"/>
        <v>0</v>
      </c>
      <c r="AP839">
        <f t="shared" si="409"/>
        <v>0</v>
      </c>
      <c r="AQ839">
        <f t="shared" ca="1" si="401"/>
        <v>0.14024081469245406</v>
      </c>
      <c r="AR839" t="str">
        <f t="shared" ca="1" si="402"/>
        <v>Subcritical</v>
      </c>
      <c r="AS839">
        <f t="shared" ca="1" si="403"/>
        <v>1.3926622110932926E-4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190</v>
      </c>
      <c r="I840">
        <v>2.7E-2</v>
      </c>
      <c r="J840">
        <f t="shared" si="404"/>
        <v>1.0009999999999764</v>
      </c>
      <c r="K840">
        <f t="shared" ca="1" si="405"/>
        <v>49.98</v>
      </c>
      <c r="L840">
        <f t="shared" ca="1" si="406"/>
        <v>1.301360869684927</v>
      </c>
      <c r="M840">
        <f t="shared" ca="1" si="379"/>
        <v>6.7670765223616209</v>
      </c>
      <c r="N840">
        <f t="shared" ca="1" si="380"/>
        <v>0.86727128666107323</v>
      </c>
      <c r="O840">
        <f t="shared" ca="1" si="381"/>
        <v>7.3857595425206792</v>
      </c>
      <c r="P840">
        <f t="shared" ca="1" si="382"/>
        <v>633.5183608696849</v>
      </c>
      <c r="Q840">
        <f t="shared" ca="1" si="383"/>
        <v>636.29865873002814</v>
      </c>
      <c r="R840">
        <f t="shared" ca="1" si="384"/>
        <v>1.4839965425134221E-2</v>
      </c>
      <c r="S840">
        <f t="shared" ca="1" si="385"/>
        <v>2.067101435725621</v>
      </c>
      <c r="T840">
        <f t="shared" ca="1" si="386"/>
        <v>42.032181045985091</v>
      </c>
      <c r="U840">
        <f t="shared" ca="1" si="407"/>
        <v>-1.4479918794222613E-2</v>
      </c>
      <c r="V840">
        <f t="shared" ca="1" si="408"/>
        <v>0</v>
      </c>
      <c r="W840">
        <f t="shared" ca="1" si="387"/>
        <v>7.823646646967882</v>
      </c>
      <c r="X840">
        <f t="shared" ca="1" si="388"/>
        <v>40.682962564232987</v>
      </c>
      <c r="Y840">
        <f t="shared" ca="1" si="389"/>
        <v>1.9514745626986114</v>
      </c>
      <c r="Z840">
        <f t="shared" ca="1" si="390"/>
        <v>1.2285241007482732</v>
      </c>
      <c r="AA840">
        <f t="shared" ca="1" si="391"/>
        <v>640.04064664696784</v>
      </c>
      <c r="AB840">
        <f t="shared" ca="1" si="392"/>
        <v>640.11757179814617</v>
      </c>
      <c r="AC840">
        <f t="shared" ca="1" si="393"/>
        <v>1.39251330486351E-4</v>
      </c>
      <c r="AD840">
        <f t="shared" ca="1" si="394"/>
        <v>0.14023117187451481</v>
      </c>
      <c r="AE840">
        <f t="shared" ca="1" si="395"/>
        <v>165.40364791846471</v>
      </c>
      <c r="AF840">
        <f t="shared" ca="1" si="396"/>
        <v>-2.6852859491555137E-6</v>
      </c>
      <c r="AG840">
        <f t="shared" ca="1" si="397"/>
        <v>1</v>
      </c>
      <c r="AH840">
        <f ca="1"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+99)&gt;=IFERROR(AE840,-1E+99)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>7.823646646967882</v>
      </c>
      <c r="AI840">
        <f t="shared" ca="1" si="398"/>
        <v>640.04064664696784</v>
      </c>
      <c r="AJ840">
        <f t="shared" ca="1" si="399"/>
        <v>640.11757179814617</v>
      </c>
      <c r="AM840">
        <v>0</v>
      </c>
      <c r="AN840">
        <v>0</v>
      </c>
      <c r="AO840">
        <f t="shared" si="400"/>
        <v>0</v>
      </c>
      <c r="AP840">
        <f t="shared" si="409"/>
        <v>0</v>
      </c>
      <c r="AQ840">
        <f t="shared" ca="1" si="401"/>
        <v>0.14023117187451481</v>
      </c>
      <c r="AR840" t="str">
        <f t="shared" ca="1" si="402"/>
        <v>Subcritical</v>
      </c>
      <c r="AS840">
        <f t="shared" ca="1" si="403"/>
        <v>1.39251330486351E-4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190</v>
      </c>
      <c r="I841">
        <v>2.7E-2</v>
      </c>
      <c r="J841">
        <f t="shared" si="404"/>
        <v>0.99900000000002365</v>
      </c>
      <c r="K841">
        <f t="shared" ca="1" si="405"/>
        <v>49.98</v>
      </c>
      <c r="L841">
        <f t="shared" ca="1" si="406"/>
        <v>1.301360869684927</v>
      </c>
      <c r="M841">
        <f t="shared" ca="1" si="379"/>
        <v>6.7670765223616209</v>
      </c>
      <c r="N841">
        <f t="shared" ca="1" si="380"/>
        <v>0.86727128666107323</v>
      </c>
      <c r="O841">
        <f t="shared" ca="1" si="381"/>
        <v>7.3857595425206792</v>
      </c>
      <c r="P841">
        <f t="shared" ca="1" si="382"/>
        <v>633.51786086968491</v>
      </c>
      <c r="Q841">
        <f t="shared" ca="1" si="383"/>
        <v>636.29815873002815</v>
      </c>
      <c r="R841">
        <f t="shared" ca="1" si="384"/>
        <v>1.4839965425134221E-2</v>
      </c>
      <c r="S841">
        <f t="shared" ca="1" si="385"/>
        <v>2.067101435725621</v>
      </c>
      <c r="T841">
        <f t="shared" ca="1" si="386"/>
        <v>42.032181045985091</v>
      </c>
      <c r="U841">
        <f t="shared" ca="1" si="407"/>
        <v>-1.445023886344643E-2</v>
      </c>
      <c r="V841">
        <f t="shared" ca="1" si="408"/>
        <v>0</v>
      </c>
      <c r="W841">
        <f t="shared" ca="1" si="387"/>
        <v>7.8240063120943493</v>
      </c>
      <c r="X841">
        <f t="shared" ca="1" si="388"/>
        <v>40.68483282289062</v>
      </c>
      <c r="Y841">
        <f t="shared" ca="1" si="389"/>
        <v>1.9514969391224586</v>
      </c>
      <c r="Z841">
        <f t="shared" ca="1" si="390"/>
        <v>1.2284676261931107</v>
      </c>
      <c r="AA841">
        <f t="shared" ca="1" si="391"/>
        <v>640.04050631209429</v>
      </c>
      <c r="AB841">
        <f t="shared" ca="1" si="392"/>
        <v>640.1174243910242</v>
      </c>
      <c r="AC841">
        <f t="shared" ca="1" si="393"/>
        <v>1.3923639944364843E-4</v>
      </c>
      <c r="AD841">
        <f t="shared" ca="1" si="394"/>
        <v>0.14022150246465256</v>
      </c>
      <c r="AE841">
        <f t="shared" ca="1" si="395"/>
        <v>165.41799277104116</v>
      </c>
      <c r="AF841">
        <f t="shared" ca="1" si="396"/>
        <v>-3.4819266829799744E-6</v>
      </c>
      <c r="AG841">
        <f t="shared" ca="1" si="397"/>
        <v>1</v>
      </c>
      <c r="AH841">
        <f ca="1"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+99)&gt;=IFERROR(AE841,-1E+99)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>7.8240063120943493</v>
      </c>
      <c r="AI841">
        <f t="shared" ca="1" si="398"/>
        <v>640.04050631209429</v>
      </c>
      <c r="AJ841">
        <f t="shared" ca="1" si="399"/>
        <v>640.1174243910242</v>
      </c>
      <c r="AM841">
        <v>0</v>
      </c>
      <c r="AN841">
        <v>0</v>
      </c>
      <c r="AO841">
        <f t="shared" si="400"/>
        <v>0</v>
      </c>
      <c r="AP841">
        <f t="shared" si="409"/>
        <v>0</v>
      </c>
      <c r="AQ841">
        <f t="shared" ca="1" si="401"/>
        <v>0.14022150246465256</v>
      </c>
      <c r="AR841" t="str">
        <f t="shared" ca="1" si="402"/>
        <v>Subcritical</v>
      </c>
      <c r="AS841">
        <f t="shared" ca="1" si="403"/>
        <v>1.3923639944364843E-4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190</v>
      </c>
      <c r="I842">
        <v>2.7E-2</v>
      </c>
      <c r="J842">
        <f t="shared" si="404"/>
        <v>1</v>
      </c>
      <c r="K842">
        <f t="shared" ca="1" si="405"/>
        <v>49.98</v>
      </c>
      <c r="L842">
        <f t="shared" ca="1" si="406"/>
        <v>1.301360869684927</v>
      </c>
      <c r="M842">
        <f t="shared" ca="1" si="379"/>
        <v>6.7670765223616209</v>
      </c>
      <c r="N842">
        <f t="shared" ca="1" si="380"/>
        <v>0.86727128666107323</v>
      </c>
      <c r="O842">
        <f t="shared" ca="1" si="381"/>
        <v>7.3857595425206792</v>
      </c>
      <c r="P842">
        <f t="shared" ca="1" si="382"/>
        <v>633.51736086968492</v>
      </c>
      <c r="Q842">
        <f t="shared" ca="1" si="383"/>
        <v>636.29765873002816</v>
      </c>
      <c r="R842">
        <f t="shared" ca="1" si="384"/>
        <v>1.4839965425134221E-2</v>
      </c>
      <c r="S842">
        <f t="shared" ca="1" si="385"/>
        <v>2.067101435725621</v>
      </c>
      <c r="T842">
        <f t="shared" ca="1" si="386"/>
        <v>42.032181045985091</v>
      </c>
      <c r="U842">
        <f t="shared" ca="1" si="407"/>
        <v>-1.4465078828834521E-2</v>
      </c>
      <c r="V842">
        <f t="shared" ca="1" si="408"/>
        <v>0</v>
      </c>
      <c r="W842">
        <f t="shared" ca="1" si="387"/>
        <v>7.8243649971443574</v>
      </c>
      <c r="X842">
        <f t="shared" ca="1" si="388"/>
        <v>40.686697985150658</v>
      </c>
      <c r="Y842">
        <f t="shared" ca="1" si="389"/>
        <v>1.9515192530334626</v>
      </c>
      <c r="Z842">
        <f t="shared" ca="1" si="390"/>
        <v>1.2284113107001482</v>
      </c>
      <c r="AA842">
        <f t="shared" ca="1" si="391"/>
        <v>640.04036499714437</v>
      </c>
      <c r="AB842">
        <f t="shared" ca="1" si="392"/>
        <v>640.1172760240687</v>
      </c>
      <c r="AC842">
        <f t="shared" ca="1" si="393"/>
        <v>1.3922151143858297E-4</v>
      </c>
      <c r="AD842">
        <f t="shared" ca="1" si="394"/>
        <v>0.14021186051027798</v>
      </c>
      <c r="AE842">
        <f t="shared" ca="1" si="395"/>
        <v>165.43229923059724</v>
      </c>
      <c r="AF842">
        <f t="shared" ca="1" si="396"/>
        <v>-8.1894411323446548E-6</v>
      </c>
      <c r="AG842">
        <f t="shared" ca="1" si="397"/>
        <v>1</v>
      </c>
      <c r="AH842">
        <f ca="1"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+99)&gt;=IFERROR(AE842,-1E+99)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>7.8243649971443574</v>
      </c>
      <c r="AI842">
        <f t="shared" ca="1" si="398"/>
        <v>640.04036499714437</v>
      </c>
      <c r="AJ842">
        <f t="shared" ca="1" si="399"/>
        <v>640.1172760240687</v>
      </c>
      <c r="AM842">
        <v>0</v>
      </c>
      <c r="AN842">
        <v>0</v>
      </c>
      <c r="AO842">
        <f t="shared" si="400"/>
        <v>0</v>
      </c>
      <c r="AP842">
        <f t="shared" si="409"/>
        <v>0</v>
      </c>
      <c r="AQ842">
        <f t="shared" ca="1" si="401"/>
        <v>0.14021186051027798</v>
      </c>
      <c r="AR842" t="str">
        <f t="shared" ca="1" si="402"/>
        <v>Subcritical</v>
      </c>
      <c r="AS842">
        <f t="shared" ca="1" si="403"/>
        <v>1.3922151143858297E-4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190</v>
      </c>
      <c r="I843">
        <v>0.05</v>
      </c>
      <c r="J843">
        <f t="shared" si="404"/>
        <v>1</v>
      </c>
      <c r="K843">
        <f t="shared" ca="1" si="405"/>
        <v>49.98</v>
      </c>
      <c r="L843">
        <f t="shared" ca="1" si="406"/>
        <v>1.301360869684927</v>
      </c>
      <c r="M843">
        <f t="shared" ca="1" si="379"/>
        <v>6.7670765223616209</v>
      </c>
      <c r="N843">
        <f t="shared" ca="1" si="380"/>
        <v>0.86727128666107323</v>
      </c>
      <c r="O843">
        <f t="shared" ca="1" si="381"/>
        <v>7.3857595425206792</v>
      </c>
      <c r="P843">
        <f t="shared" ca="1" si="382"/>
        <v>633.51686086968493</v>
      </c>
      <c r="Q843">
        <f t="shared" ca="1" si="383"/>
        <v>636.29715873002817</v>
      </c>
      <c r="R843">
        <f t="shared" ca="1" si="384"/>
        <v>1.4839965425134221E-2</v>
      </c>
      <c r="S843">
        <f t="shared" ca="1" si="385"/>
        <v>2.067101435725621</v>
      </c>
      <c r="T843">
        <f t="shared" ca="1" si="386"/>
        <v>42.032181045985091</v>
      </c>
      <c r="U843">
        <f t="shared" ca="1" si="407"/>
        <v>-1.4571656913517472E-2</v>
      </c>
      <c r="V843">
        <f t="shared" ca="1" si="408"/>
        <v>0</v>
      </c>
      <c r="W843">
        <f t="shared" ca="1" si="387"/>
        <v>7.8247157638177862</v>
      </c>
      <c r="X843">
        <f t="shared" ca="1" si="388"/>
        <v>40.688521971852488</v>
      </c>
      <c r="Y843">
        <f t="shared" ca="1" si="389"/>
        <v>1.9515410728546978</v>
      </c>
      <c r="Z843">
        <f t="shared" ca="1" si="390"/>
        <v>1.2283562434284334</v>
      </c>
      <c r="AA843">
        <f t="shared" ca="1" si="391"/>
        <v>640.04021576381786</v>
      </c>
      <c r="AB843">
        <f t="shared" ca="1" si="392"/>
        <v>640.11711989535559</v>
      </c>
      <c r="AC843">
        <f t="shared" ca="1" si="393"/>
        <v>1.3920695437315652E-4</v>
      </c>
      <c r="AD843">
        <f t="shared" ca="1" si="394"/>
        <v>0.14020243248154418</v>
      </c>
      <c r="AE843">
        <f t="shared" ca="1" si="395"/>
        <v>165.44629053139587</v>
      </c>
      <c r="AF843">
        <f t="shared" ca="1" si="396"/>
        <v>-2.557645211709314E-5</v>
      </c>
      <c r="AG843">
        <f t="shared" ca="1" si="397"/>
        <v>1</v>
      </c>
      <c r="AH843">
        <f ca="1"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+99)&gt;=IFERROR(AE843,-1E+99)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>7.8247157638177862</v>
      </c>
      <c r="AI843">
        <f t="shared" ca="1" si="398"/>
        <v>640.04021576381786</v>
      </c>
      <c r="AJ843">
        <f t="shared" ca="1" si="399"/>
        <v>640.11711989535559</v>
      </c>
      <c r="AM843">
        <v>0</v>
      </c>
      <c r="AN843">
        <v>0</v>
      </c>
      <c r="AO843">
        <f t="shared" si="400"/>
        <v>0</v>
      </c>
      <c r="AP843">
        <f t="shared" si="409"/>
        <v>0</v>
      </c>
      <c r="AQ843">
        <f t="shared" ca="1" si="401"/>
        <v>0.14020243248154418</v>
      </c>
      <c r="AR843" t="str">
        <f t="shared" ca="1" si="402"/>
        <v>Subcritical</v>
      </c>
      <c r="AS843">
        <f t="shared" ca="1" si="403"/>
        <v>1.3920695437315652E-4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190</v>
      </c>
      <c r="I844">
        <v>7.8E-2</v>
      </c>
      <c r="J844">
        <f t="shared" si="404"/>
        <v>1</v>
      </c>
      <c r="K844">
        <f t="shared" ca="1" si="405"/>
        <v>49.98</v>
      </c>
      <c r="L844">
        <f t="shared" ca="1" si="406"/>
        <v>1.301360869684927</v>
      </c>
      <c r="M844">
        <f t="shared" ca="1" si="379"/>
        <v>6.7670765223616209</v>
      </c>
      <c r="N844">
        <f t="shared" ca="1" si="380"/>
        <v>0.86727128666107323</v>
      </c>
      <c r="O844">
        <f t="shared" ca="1" si="381"/>
        <v>7.3857595425206792</v>
      </c>
      <c r="P844">
        <f t="shared" ca="1" si="382"/>
        <v>633.51636086968495</v>
      </c>
      <c r="Q844">
        <f t="shared" ca="1" si="383"/>
        <v>636.29665873002818</v>
      </c>
      <c r="R844">
        <f t="shared" ca="1" si="384"/>
        <v>1.4839965425134221E-2</v>
      </c>
      <c r="S844">
        <f t="shared" ca="1" si="385"/>
        <v>2.067101435725621</v>
      </c>
      <c r="T844">
        <f t="shared" ca="1" si="386"/>
        <v>42.032181045985091</v>
      </c>
      <c r="U844">
        <f t="shared" ca="1" si="407"/>
        <v>-1.4701404146990171E-2</v>
      </c>
      <c r="V844">
        <f t="shared" ca="1" si="408"/>
        <v>0</v>
      </c>
      <c r="W844">
        <f t="shared" ca="1" si="387"/>
        <v>7.8250447423055354</v>
      </c>
      <c r="X844">
        <f t="shared" ca="1" si="388"/>
        <v>40.690232659988787</v>
      </c>
      <c r="Y844">
        <f t="shared" ca="1" si="389"/>
        <v>1.9515615359838732</v>
      </c>
      <c r="Z844">
        <f t="shared" ca="1" si="390"/>
        <v>1.2283046011960004</v>
      </c>
      <c r="AA844">
        <f t="shared" ca="1" si="391"/>
        <v>640.04004474230555</v>
      </c>
      <c r="AB844">
        <f t="shared" ca="1" si="392"/>
        <v>640.11694240761233</v>
      </c>
      <c r="AC844">
        <f t="shared" ca="1" si="393"/>
        <v>1.3919330357245073E-4</v>
      </c>
      <c r="AD844">
        <f t="shared" ca="1" si="394"/>
        <v>0.14019359104338891</v>
      </c>
      <c r="AE844">
        <f t="shared" ca="1" si="395"/>
        <v>165.45941335430376</v>
      </c>
      <c r="AF844">
        <f t="shared" ca="1" si="396"/>
        <v>-7.974148547873483E-5</v>
      </c>
      <c r="AG844">
        <f t="shared" ca="1" si="397"/>
        <v>1</v>
      </c>
      <c r="AH844">
        <f ca="1"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+99)&gt;=IFERROR(AE844,-1E+99)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>7.8250447423055354</v>
      </c>
      <c r="AI844">
        <f t="shared" ca="1" si="398"/>
        <v>640.04004474230555</v>
      </c>
      <c r="AJ844">
        <f t="shared" ca="1" si="399"/>
        <v>640.11694240761233</v>
      </c>
      <c r="AM844">
        <v>0</v>
      </c>
      <c r="AN844">
        <v>0</v>
      </c>
      <c r="AO844">
        <f t="shared" si="400"/>
        <v>0</v>
      </c>
      <c r="AP844">
        <f t="shared" si="409"/>
        <v>0</v>
      </c>
      <c r="AQ844">
        <f t="shared" ca="1" si="401"/>
        <v>0.14019359104338891</v>
      </c>
      <c r="AR844" t="str">
        <f t="shared" ca="1" si="402"/>
        <v>Subcritical</v>
      </c>
      <c r="AS844">
        <f t="shared" ca="1" si="403"/>
        <v>1.3919330357245073E-4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190</v>
      </c>
      <c r="I845">
        <v>2.7E-2</v>
      </c>
      <c r="J845">
        <f t="shared" si="404"/>
        <v>1</v>
      </c>
      <c r="K845">
        <f t="shared" ca="1" si="405"/>
        <v>49.98</v>
      </c>
      <c r="L845">
        <f t="shared" ca="1" si="406"/>
        <v>1.301360869684927</v>
      </c>
      <c r="M845">
        <f t="shared" ca="1" si="379"/>
        <v>6.7670765223616209</v>
      </c>
      <c r="N845">
        <f t="shared" ca="1" si="380"/>
        <v>0.86727128666107323</v>
      </c>
      <c r="O845">
        <f t="shared" ca="1" si="381"/>
        <v>7.3857595425206792</v>
      </c>
      <c r="P845">
        <f t="shared" ca="1" si="382"/>
        <v>633.51586086968496</v>
      </c>
      <c r="Q845">
        <f t="shared" ca="1" si="383"/>
        <v>636.2961587300282</v>
      </c>
      <c r="R845">
        <f t="shared" ca="1" si="384"/>
        <v>1.4839965425134221E-2</v>
      </c>
      <c r="S845">
        <f t="shared" ca="1" si="385"/>
        <v>2.067101435725621</v>
      </c>
      <c r="T845">
        <f t="shared" ca="1" si="386"/>
        <v>42.032181045985091</v>
      </c>
      <c r="U845">
        <f t="shared" ca="1" si="407"/>
        <v>-1.4465078828834521E-2</v>
      </c>
      <c r="V845">
        <f t="shared" ca="1" si="408"/>
        <v>0</v>
      </c>
      <c r="W845">
        <f t="shared" ca="1" si="387"/>
        <v>7.8253241158846603</v>
      </c>
      <c r="X845">
        <f t="shared" ca="1" si="388"/>
        <v>40.691685402600235</v>
      </c>
      <c r="Y845">
        <f t="shared" ca="1" si="389"/>
        <v>1.9515789125730825</v>
      </c>
      <c r="Z845">
        <f t="shared" ca="1" si="390"/>
        <v>1.2282607492292819</v>
      </c>
      <c r="AA845">
        <f t="shared" ca="1" si="391"/>
        <v>640.0398241158847</v>
      </c>
      <c r="AB845">
        <f t="shared" ca="1" si="392"/>
        <v>640.11671629060936</v>
      </c>
      <c r="AC845">
        <f t="shared" ca="1" si="393"/>
        <v>1.3918171265289646E-4</v>
      </c>
      <c r="AD845">
        <f t="shared" ca="1" si="394"/>
        <v>0.14018608348808267</v>
      </c>
      <c r="AE845">
        <f t="shared" ca="1" si="395"/>
        <v>165.47055791611268</v>
      </c>
      <c r="AF845">
        <f t="shared" ca="1" si="396"/>
        <v>-2.1315297988167003E-4</v>
      </c>
      <c r="AG845">
        <f t="shared" ca="1" si="397"/>
        <v>1</v>
      </c>
      <c r="AH845">
        <f ca="1"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+99)&gt;=IFERROR(AE845,-1E+99)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>7.8253241158846603</v>
      </c>
      <c r="AI845">
        <f t="shared" ca="1" si="398"/>
        <v>640.0398241158847</v>
      </c>
      <c r="AJ845">
        <f t="shared" ca="1" si="399"/>
        <v>640.11671629060936</v>
      </c>
      <c r="AM845">
        <v>0</v>
      </c>
      <c r="AN845">
        <v>0</v>
      </c>
      <c r="AO845">
        <f t="shared" si="400"/>
        <v>0</v>
      </c>
      <c r="AP845">
        <f t="shared" si="409"/>
        <v>0</v>
      </c>
      <c r="AQ845">
        <f t="shared" ca="1" si="401"/>
        <v>0.14018608348808267</v>
      </c>
      <c r="AR845" t="str">
        <f t="shared" ca="1" si="402"/>
        <v>Subcritical</v>
      </c>
      <c r="AS845">
        <f t="shared" ca="1" si="403"/>
        <v>1.3918171265289646E-4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190</v>
      </c>
      <c r="I846">
        <v>2.7E-2</v>
      </c>
      <c r="J846">
        <f t="shared" si="404"/>
        <v>1</v>
      </c>
      <c r="K846">
        <f t="shared" ca="1" si="405"/>
        <v>49.98</v>
      </c>
      <c r="L846">
        <f t="shared" ca="1" si="406"/>
        <v>1.301360869684927</v>
      </c>
      <c r="M846">
        <f t="shared" ca="1" si="379"/>
        <v>6.7670765223616209</v>
      </c>
      <c r="N846">
        <f t="shared" ca="1" si="380"/>
        <v>0.86727128666107323</v>
      </c>
      <c r="O846">
        <f t="shared" ca="1" si="381"/>
        <v>7.3857595425206792</v>
      </c>
      <c r="P846">
        <f t="shared" ca="1" si="382"/>
        <v>633.51536086968497</v>
      </c>
      <c r="Q846">
        <f t="shared" ca="1" si="383"/>
        <v>636.29565873002821</v>
      </c>
      <c r="R846">
        <f t="shared" ca="1" si="384"/>
        <v>1.4839965425134221E-2</v>
      </c>
      <c r="S846">
        <f t="shared" ca="1" si="385"/>
        <v>2.067101435725621</v>
      </c>
      <c r="T846">
        <f t="shared" ca="1" si="386"/>
        <v>42.032181045985091</v>
      </c>
      <c r="U846">
        <f t="shared" ca="1" si="407"/>
        <v>-1.4465078828834521E-2</v>
      </c>
      <c r="V846">
        <f t="shared" ca="1" si="408"/>
        <v>0</v>
      </c>
      <c r="W846">
        <f t="shared" ca="1" si="387"/>
        <v>7.8254659750666855</v>
      </c>
      <c r="X846">
        <f t="shared" ca="1" si="388"/>
        <v>40.692423070346763</v>
      </c>
      <c r="Y846">
        <f t="shared" ca="1" si="389"/>
        <v>1.9515877356305158</v>
      </c>
      <c r="Z846">
        <f t="shared" ca="1" si="390"/>
        <v>1.2282384834542144</v>
      </c>
      <c r="AA846">
        <f t="shared" ca="1" si="391"/>
        <v>640.03946597506672</v>
      </c>
      <c r="AB846">
        <f t="shared" ca="1" si="392"/>
        <v>640.11635536203096</v>
      </c>
      <c r="AC846">
        <f t="shared" ca="1" si="393"/>
        <v>1.3917582760764648E-4</v>
      </c>
      <c r="AD846">
        <f t="shared" ca="1" si="394"/>
        <v>0.14018227158862415</v>
      </c>
      <c r="AE846">
        <f t="shared" ca="1" si="395"/>
        <v>165.47621701794355</v>
      </c>
      <c r="AF846">
        <f t="shared" ca="1" si="396"/>
        <v>-4.3775862718575809E-4</v>
      </c>
      <c r="AG846">
        <f t="shared" ca="1" si="397"/>
        <v>1</v>
      </c>
      <c r="AH846">
        <f ca="1"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+99)&gt;=IFERROR(AE846,-1E+99)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>7.8254659750666855</v>
      </c>
      <c r="AI846">
        <f t="shared" ca="1" si="398"/>
        <v>640.03946597506672</v>
      </c>
      <c r="AJ846">
        <f t="shared" ca="1" si="399"/>
        <v>640.11635536203096</v>
      </c>
      <c r="AM846">
        <v>0</v>
      </c>
      <c r="AN846">
        <v>0</v>
      </c>
      <c r="AO846">
        <f t="shared" si="400"/>
        <v>0</v>
      </c>
      <c r="AP846">
        <f t="shared" si="409"/>
        <v>0</v>
      </c>
      <c r="AQ846">
        <f t="shared" ca="1" si="401"/>
        <v>0.14018227158862415</v>
      </c>
      <c r="AR846" t="str">
        <f t="shared" ca="1" si="402"/>
        <v>Subcritical</v>
      </c>
      <c r="AS846">
        <f t="shared" ca="1" si="403"/>
        <v>1.3917582760764648E-4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190</v>
      </c>
      <c r="I847">
        <v>7.8E-2</v>
      </c>
      <c r="J847">
        <f t="shared" si="404"/>
        <v>1</v>
      </c>
      <c r="K847">
        <f t="shared" ca="1" si="405"/>
        <v>49.98</v>
      </c>
      <c r="L847">
        <f t="shared" ca="1" si="406"/>
        <v>1.301360869684927</v>
      </c>
      <c r="M847">
        <f t="shared" ca="1" si="379"/>
        <v>6.7670765223616209</v>
      </c>
      <c r="N847">
        <f t="shared" ca="1" si="380"/>
        <v>0.86727128666107323</v>
      </c>
      <c r="O847">
        <f t="shared" ca="1" si="381"/>
        <v>7.3857595425206792</v>
      </c>
      <c r="P847">
        <f t="shared" ca="1" si="382"/>
        <v>633.51486086968487</v>
      </c>
      <c r="Q847">
        <f t="shared" ca="1" si="383"/>
        <v>636.29515873002811</v>
      </c>
      <c r="R847">
        <f t="shared" ca="1" si="384"/>
        <v>1.4839965425134221E-2</v>
      </c>
      <c r="S847">
        <f t="shared" ca="1" si="385"/>
        <v>2.067101435725621</v>
      </c>
      <c r="T847">
        <f t="shared" ca="1" si="386"/>
        <v>42.032181045985091</v>
      </c>
      <c r="U847">
        <f t="shared" ca="1" si="407"/>
        <v>-1.4701404146876484E-2</v>
      </c>
      <c r="V847">
        <f t="shared" ca="1" si="408"/>
        <v>0</v>
      </c>
      <c r="W847">
        <f t="shared" ca="1" si="387"/>
        <v>7.8253710116689508</v>
      </c>
      <c r="X847">
        <f t="shared" ca="1" si="388"/>
        <v>40.691929260678542</v>
      </c>
      <c r="Y847">
        <f t="shared" ca="1" si="389"/>
        <v>1.9515818293244778</v>
      </c>
      <c r="Z847">
        <f t="shared" ca="1" si="390"/>
        <v>1.2282533885238198</v>
      </c>
      <c r="AA847">
        <f t="shared" ca="1" si="391"/>
        <v>640.0388710116689</v>
      </c>
      <c r="AB847">
        <f t="shared" ca="1" si="392"/>
        <v>640.1157622647994</v>
      </c>
      <c r="AC847">
        <f t="shared" ca="1" si="393"/>
        <v>1.3917976713503572E-4</v>
      </c>
      <c r="AD847">
        <f t="shared" ca="1" si="394"/>
        <v>0.14018482333189217</v>
      </c>
      <c r="AE847">
        <f t="shared" ca="1" si="395"/>
        <v>165.47242868900051</v>
      </c>
      <c r="AF847">
        <f t="shared" ca="1" si="396"/>
        <v>-6.1065688953476638E-4</v>
      </c>
      <c r="AG847">
        <f t="shared" ca="1" si="397"/>
        <v>1</v>
      </c>
      <c r="AH847">
        <f ca="1"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+99)&gt;=IFERROR(AE847,-1E+99)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>7.8253710116689508</v>
      </c>
      <c r="AI847">
        <f t="shared" ca="1" si="398"/>
        <v>640.0388710116689</v>
      </c>
      <c r="AJ847">
        <f t="shared" ca="1" si="399"/>
        <v>640.1157622647994</v>
      </c>
      <c r="AM847">
        <v>0</v>
      </c>
      <c r="AN847">
        <v>0</v>
      </c>
      <c r="AO847">
        <f t="shared" si="400"/>
        <v>0</v>
      </c>
      <c r="AP847">
        <f t="shared" si="409"/>
        <v>0</v>
      </c>
      <c r="AQ847">
        <f t="shared" ca="1" si="401"/>
        <v>0.14018482333189217</v>
      </c>
      <c r="AR847" t="str">
        <f t="shared" ca="1" si="402"/>
        <v>Subcritical</v>
      </c>
      <c r="AS847">
        <f t="shared" ca="1" si="403"/>
        <v>1.3917976713503572E-4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190</v>
      </c>
      <c r="I848">
        <v>0.05</v>
      </c>
      <c r="J848">
        <f t="shared" si="404"/>
        <v>1</v>
      </c>
      <c r="K848">
        <f t="shared" ca="1" si="405"/>
        <v>49.98</v>
      </c>
      <c r="L848">
        <f t="shared" ca="1" si="406"/>
        <v>1.301360869684927</v>
      </c>
      <c r="M848">
        <f t="shared" ca="1" si="379"/>
        <v>6.7670765223616209</v>
      </c>
      <c r="N848">
        <f t="shared" ca="1" si="380"/>
        <v>0.86727128666107323</v>
      </c>
      <c r="O848">
        <f t="shared" ca="1" si="381"/>
        <v>7.3857595425206792</v>
      </c>
      <c r="P848">
        <f t="shared" ca="1" si="382"/>
        <v>633.51436086968488</v>
      </c>
      <c r="Q848">
        <f t="shared" ca="1" si="383"/>
        <v>636.29465873002812</v>
      </c>
      <c r="R848">
        <f t="shared" ca="1" si="384"/>
        <v>1.4839965425134221E-2</v>
      </c>
      <c r="S848">
        <f t="shared" ca="1" si="385"/>
        <v>2.067101435725621</v>
      </c>
      <c r="T848">
        <f t="shared" ca="1" si="386"/>
        <v>42.032181045985091</v>
      </c>
      <c r="U848">
        <f t="shared" ca="1" si="407"/>
        <v>-1.4571656913517472E-2</v>
      </c>
      <c r="V848">
        <f t="shared" ca="1" si="408"/>
        <v>0</v>
      </c>
      <c r="W848">
        <f t="shared" ca="1" si="387"/>
        <v>7.8251033727709896</v>
      </c>
      <c r="X848">
        <f t="shared" ca="1" si="388"/>
        <v>40.690537538409146</v>
      </c>
      <c r="Y848">
        <f t="shared" ca="1" si="389"/>
        <v>1.9515651827821452</v>
      </c>
      <c r="Z848">
        <f t="shared" ca="1" si="390"/>
        <v>1.2282953979858884</v>
      </c>
      <c r="AA848">
        <f t="shared" ca="1" si="391"/>
        <v>640.03810337277093</v>
      </c>
      <c r="AB848">
        <f t="shared" ca="1" si="392"/>
        <v>640.11499988575326</v>
      </c>
      <c r="AC848">
        <f t="shared" ca="1" si="393"/>
        <v>1.3919087093733904E-4</v>
      </c>
      <c r="AD848">
        <f t="shared" ca="1" si="394"/>
        <v>0.1401920154220121</v>
      </c>
      <c r="AE848">
        <f t="shared" ca="1" si="395"/>
        <v>165.46175216199552</v>
      </c>
      <c r="AF848">
        <f t="shared" ca="1" si="396"/>
        <v>-5.7503025232108484E-4</v>
      </c>
      <c r="AG848">
        <f t="shared" ca="1" si="397"/>
        <v>1</v>
      </c>
      <c r="AH848">
        <f ca="1"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+99)&gt;=IFERROR(AE848,-1E+99)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>7.8251033727709896</v>
      </c>
      <c r="AI848">
        <f t="shared" ca="1" si="398"/>
        <v>640.03810337277093</v>
      </c>
      <c r="AJ848">
        <f t="shared" ca="1" si="399"/>
        <v>640.11499988575326</v>
      </c>
      <c r="AM848">
        <v>0</v>
      </c>
      <c r="AN848">
        <v>0</v>
      </c>
      <c r="AO848">
        <f t="shared" si="400"/>
        <v>0</v>
      </c>
      <c r="AP848">
        <f t="shared" si="409"/>
        <v>0</v>
      </c>
      <c r="AQ848">
        <f t="shared" ca="1" si="401"/>
        <v>0.1401920154220121</v>
      </c>
      <c r="AR848" t="str">
        <f t="shared" ca="1" si="402"/>
        <v>Subcritical</v>
      </c>
      <c r="AS848">
        <f t="shared" ca="1" si="403"/>
        <v>1.3919087093733904E-4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190</v>
      </c>
      <c r="I849">
        <v>2.7E-2</v>
      </c>
      <c r="J849">
        <f t="shared" si="404"/>
        <v>1</v>
      </c>
      <c r="K849">
        <f t="shared" ca="1" si="405"/>
        <v>49.98</v>
      </c>
      <c r="L849">
        <f t="shared" ca="1" si="406"/>
        <v>1.301360869684927</v>
      </c>
      <c r="M849">
        <f t="shared" ca="1" si="379"/>
        <v>6.7670765223616209</v>
      </c>
      <c r="N849">
        <f t="shared" ca="1" si="380"/>
        <v>0.86727128666107323</v>
      </c>
      <c r="O849">
        <f t="shared" ca="1" si="381"/>
        <v>7.3857595425206792</v>
      </c>
      <c r="P849">
        <f t="shared" ca="1" si="382"/>
        <v>633.51386086968489</v>
      </c>
      <c r="Q849">
        <f t="shared" ca="1" si="383"/>
        <v>636.29415873002813</v>
      </c>
      <c r="R849">
        <f t="shared" ca="1" si="384"/>
        <v>1.4839965425134221E-2</v>
      </c>
      <c r="S849">
        <f t="shared" ca="1" si="385"/>
        <v>2.067101435725621</v>
      </c>
      <c r="T849">
        <f t="shared" ca="1" si="386"/>
        <v>42.032181045985091</v>
      </c>
      <c r="U849">
        <f t="shared" ca="1" si="407"/>
        <v>-1.4465078828834521E-2</v>
      </c>
      <c r="V849">
        <f t="shared" ca="1" si="408"/>
        <v>0</v>
      </c>
      <c r="W849">
        <f t="shared" ca="1" si="387"/>
        <v>7.8248727624585515</v>
      </c>
      <c r="X849">
        <f t="shared" ca="1" si="388"/>
        <v>40.689338364784469</v>
      </c>
      <c r="Y849">
        <f t="shared" ca="1" si="389"/>
        <v>1.9515508386496838</v>
      </c>
      <c r="Z849">
        <f t="shared" ca="1" si="390"/>
        <v>1.2283315976269682</v>
      </c>
      <c r="AA849">
        <f t="shared" ca="1" si="391"/>
        <v>640.03737276245852</v>
      </c>
      <c r="AB849">
        <f t="shared" ca="1" si="392"/>
        <v>640.11427380801047</v>
      </c>
      <c r="AC849">
        <f t="shared" ca="1" si="393"/>
        <v>1.3920043954545938E-4</v>
      </c>
      <c r="AD849">
        <f t="shared" ca="1" si="394"/>
        <v>0.14019821295972149</v>
      </c>
      <c r="AE849">
        <f t="shared" ca="1" si="395"/>
        <v>165.45255307266703</v>
      </c>
      <c r="AF849">
        <f t="shared" ca="1" si="396"/>
        <v>-8.0927850467560347E-4</v>
      </c>
      <c r="AG849">
        <f t="shared" ca="1" si="397"/>
        <v>1</v>
      </c>
      <c r="AH849">
        <f ca="1"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+99)&gt;=IFERROR(AE849,-1E+99)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>7.8248727624585515</v>
      </c>
      <c r="AI849">
        <f t="shared" ca="1" si="398"/>
        <v>640.03737276245852</v>
      </c>
      <c r="AJ849">
        <f t="shared" ca="1" si="399"/>
        <v>640.11427380801047</v>
      </c>
      <c r="AM849">
        <v>0</v>
      </c>
      <c r="AN849">
        <v>0</v>
      </c>
      <c r="AO849">
        <f t="shared" si="400"/>
        <v>0</v>
      </c>
      <c r="AP849">
        <f t="shared" si="409"/>
        <v>0</v>
      </c>
      <c r="AQ849">
        <f t="shared" ca="1" si="401"/>
        <v>0.14019821295972149</v>
      </c>
      <c r="AR849" t="str">
        <f t="shared" ca="1" si="402"/>
        <v>Subcritical</v>
      </c>
      <c r="AS849">
        <f t="shared" ca="1" si="403"/>
        <v>1.3920043954545938E-4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190</v>
      </c>
      <c r="I850">
        <v>2.7E-2</v>
      </c>
      <c r="J850">
        <f t="shared" si="404"/>
        <v>1</v>
      </c>
      <c r="K850">
        <f t="shared" ca="1" si="405"/>
        <v>49.98</v>
      </c>
      <c r="L850">
        <f t="shared" ca="1" si="406"/>
        <v>1.301360869684927</v>
      </c>
      <c r="M850">
        <f t="shared" ca="1" si="379"/>
        <v>6.7670765223616209</v>
      </c>
      <c r="N850">
        <f t="shared" ca="1" si="380"/>
        <v>0.86727128666107323</v>
      </c>
      <c r="O850">
        <f t="shared" ca="1" si="381"/>
        <v>7.3857595425206792</v>
      </c>
      <c r="P850">
        <f t="shared" ca="1" si="382"/>
        <v>633.5133608696849</v>
      </c>
      <c r="Q850">
        <f t="shared" ca="1" si="383"/>
        <v>636.29365873002814</v>
      </c>
      <c r="R850">
        <f t="shared" ca="1" si="384"/>
        <v>1.4839965425134221E-2</v>
      </c>
      <c r="S850">
        <f t="shared" ca="1" si="385"/>
        <v>2.067101435725621</v>
      </c>
      <c r="T850">
        <f t="shared" ca="1" si="386"/>
        <v>42.032181045985091</v>
      </c>
      <c r="U850">
        <f t="shared" ca="1" si="407"/>
        <v>-1.4465078828834521E-2</v>
      </c>
      <c r="V850">
        <f t="shared" ca="1" si="408"/>
        <v>0</v>
      </c>
      <c r="W850">
        <f t="shared" ca="1" si="387"/>
        <v>7.8244048257354226</v>
      </c>
      <c r="X850">
        <f t="shared" ca="1" si="388"/>
        <v>40.686905093824201</v>
      </c>
      <c r="Y850">
        <f t="shared" ca="1" si="389"/>
        <v>1.9515217306880548</v>
      </c>
      <c r="Z850">
        <f t="shared" ca="1" si="390"/>
        <v>1.2284050577144139</v>
      </c>
      <c r="AA850">
        <f t="shared" ca="1" si="391"/>
        <v>640.03640482573542</v>
      </c>
      <c r="AB850">
        <f t="shared" ca="1" si="392"/>
        <v>640.11331506966087</v>
      </c>
      <c r="AC850">
        <f t="shared" ca="1" si="393"/>
        <v>1.3921985841087309E-4</v>
      </c>
      <c r="AD850">
        <f t="shared" ca="1" si="394"/>
        <v>0.1402107899303669</v>
      </c>
      <c r="AE850">
        <f t="shared" ca="1" si="395"/>
        <v>165.43388787085814</v>
      </c>
      <c r="AF850">
        <f t="shared" ca="1" si="396"/>
        <v>-6.0138481080684869E-4</v>
      </c>
      <c r="AG850">
        <f t="shared" ca="1" si="397"/>
        <v>1</v>
      </c>
      <c r="AH850">
        <f ca="1"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+99)&gt;=IFERROR(AE850,-1E+99)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>7.8244048257354226</v>
      </c>
      <c r="AI850">
        <f t="shared" ca="1" si="398"/>
        <v>640.03640482573542</v>
      </c>
      <c r="AJ850">
        <f t="shared" ca="1" si="399"/>
        <v>640.11331506966087</v>
      </c>
      <c r="AM850">
        <v>0</v>
      </c>
      <c r="AN850">
        <v>0</v>
      </c>
      <c r="AO850">
        <f t="shared" si="400"/>
        <v>0</v>
      </c>
      <c r="AP850">
        <f t="shared" si="409"/>
        <v>0</v>
      </c>
      <c r="AQ850">
        <f t="shared" ca="1" si="401"/>
        <v>0.1402107899303669</v>
      </c>
      <c r="AR850" t="str">
        <f t="shared" ca="1" si="402"/>
        <v>Subcritical</v>
      </c>
      <c r="AS850">
        <f t="shared" ca="1" si="403"/>
        <v>1.3921985841087309E-4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190</v>
      </c>
      <c r="I851">
        <v>2.3E-2</v>
      </c>
      <c r="J851">
        <f t="shared" si="404"/>
        <v>1</v>
      </c>
      <c r="K851">
        <f t="shared" ca="1" si="405"/>
        <v>49.98</v>
      </c>
      <c r="L851">
        <f t="shared" ca="1" si="406"/>
        <v>1.301360869684927</v>
      </c>
      <c r="M851">
        <f t="shared" ca="1" si="379"/>
        <v>6.7670765223616209</v>
      </c>
      <c r="N851">
        <f t="shared" ca="1" si="380"/>
        <v>0.86727128666107323</v>
      </c>
      <c r="O851">
        <f t="shared" ca="1" si="381"/>
        <v>7.3857595425206792</v>
      </c>
      <c r="P851">
        <f t="shared" ca="1" si="382"/>
        <v>633.51286086968491</v>
      </c>
      <c r="Q851">
        <f t="shared" ca="1" si="383"/>
        <v>636.29315873002815</v>
      </c>
      <c r="R851">
        <f t="shared" ca="1" si="384"/>
        <v>1.4839965425134221E-2</v>
      </c>
      <c r="S851">
        <f t="shared" ca="1" si="385"/>
        <v>2.067101435725621</v>
      </c>
      <c r="T851">
        <f t="shared" ca="1" si="386"/>
        <v>42.032181045985091</v>
      </c>
      <c r="U851">
        <f t="shared" ca="1" si="407"/>
        <v>-1.4446543509848198E-2</v>
      </c>
      <c r="V851">
        <f t="shared" ca="1" si="408"/>
        <v>0</v>
      </c>
      <c r="W851">
        <f t="shared" ca="1" si="387"/>
        <v>7.824148374508443</v>
      </c>
      <c r="X851">
        <f t="shared" ca="1" si="388"/>
        <v>40.685571547443907</v>
      </c>
      <c r="Y851">
        <f t="shared" ca="1" si="389"/>
        <v>1.9515057770540636</v>
      </c>
      <c r="Z851">
        <f t="shared" ca="1" si="390"/>
        <v>1.2284453210081552</v>
      </c>
      <c r="AA851">
        <f t="shared" ca="1" si="391"/>
        <v>640.03564837450847</v>
      </c>
      <c r="AB851">
        <f t="shared" ca="1" si="392"/>
        <v>640.11256366027339</v>
      </c>
      <c r="AC851">
        <f t="shared" ca="1" si="393"/>
        <v>1.3923050255263721E-4</v>
      </c>
      <c r="AD851">
        <f t="shared" ca="1" si="394"/>
        <v>0.14021768349667577</v>
      </c>
      <c r="AE851">
        <f t="shared" ca="1" si="395"/>
        <v>165.42365896859783</v>
      </c>
      <c r="AF851">
        <f t="shared" ca="1" si="396"/>
        <v>-7.4764832118034974E-4</v>
      </c>
      <c r="AG851">
        <f t="shared" ca="1" si="397"/>
        <v>1</v>
      </c>
      <c r="AH851">
        <f ca="1"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+99)&gt;=IFERROR(AE851,-1E+99)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>7.824148374508443</v>
      </c>
      <c r="AI851">
        <f t="shared" ca="1" si="398"/>
        <v>640.03564837450847</v>
      </c>
      <c r="AJ851">
        <f t="shared" ca="1" si="399"/>
        <v>640.11256366027339</v>
      </c>
      <c r="AM851">
        <v>0</v>
      </c>
      <c r="AN851">
        <v>0</v>
      </c>
      <c r="AO851">
        <f t="shared" si="400"/>
        <v>0</v>
      </c>
      <c r="AP851">
        <f t="shared" si="409"/>
        <v>0</v>
      </c>
      <c r="AQ851">
        <f t="shared" ca="1" si="401"/>
        <v>0.14021768349667577</v>
      </c>
      <c r="AR851" t="str">
        <f t="shared" ca="1" si="402"/>
        <v>Subcritical</v>
      </c>
      <c r="AS851">
        <f t="shared" ca="1" si="403"/>
        <v>1.3923050255263721E-4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190</v>
      </c>
      <c r="I852">
        <v>2.3E-2</v>
      </c>
      <c r="J852">
        <f t="shared" si="404"/>
        <v>1.0009999999999764</v>
      </c>
      <c r="K852">
        <f t="shared" ca="1" si="405"/>
        <v>49.98</v>
      </c>
      <c r="L852">
        <f t="shared" ca="1" si="406"/>
        <v>1.301360869684927</v>
      </c>
      <c r="M852">
        <f t="shared" ca="1" si="379"/>
        <v>6.7670765223616209</v>
      </c>
      <c r="N852">
        <f t="shared" ca="1" si="380"/>
        <v>0.86727128666107323</v>
      </c>
      <c r="O852">
        <f t="shared" ca="1" si="381"/>
        <v>7.3857595425206792</v>
      </c>
      <c r="P852">
        <f t="shared" ca="1" si="382"/>
        <v>633.51236086968493</v>
      </c>
      <c r="Q852">
        <f t="shared" ca="1" si="383"/>
        <v>636.29265873002817</v>
      </c>
      <c r="R852">
        <f t="shared" ca="1" si="384"/>
        <v>1.4839965425134221E-2</v>
      </c>
      <c r="S852">
        <f t="shared" ca="1" si="385"/>
        <v>2.067101435725621</v>
      </c>
      <c r="T852">
        <f t="shared" ca="1" si="386"/>
        <v>42.032181045985091</v>
      </c>
      <c r="U852">
        <f t="shared" ca="1" si="407"/>
        <v>-1.4461383475236289E-2</v>
      </c>
      <c r="V852">
        <f t="shared" ca="1" si="408"/>
        <v>0</v>
      </c>
      <c r="W852">
        <f t="shared" ca="1" si="387"/>
        <v>7.8237456612452689</v>
      </c>
      <c r="X852">
        <f t="shared" ca="1" si="388"/>
        <v>40.6834774384754</v>
      </c>
      <c r="Y852">
        <f t="shared" ca="1" si="389"/>
        <v>1.9514807229868252</v>
      </c>
      <c r="Z852">
        <f t="shared" ca="1" si="390"/>
        <v>1.2285085530258197</v>
      </c>
      <c r="AA852">
        <f t="shared" ca="1" si="391"/>
        <v>640.03474566124532</v>
      </c>
      <c r="AB852">
        <f t="shared" ca="1" si="392"/>
        <v>640.11166886536648</v>
      </c>
      <c r="AC852">
        <f t="shared" ca="1" si="393"/>
        <v>1.392472197983794E-4</v>
      </c>
      <c r="AD852">
        <f t="shared" ca="1" si="394"/>
        <v>0.14022850981630999</v>
      </c>
      <c r="AE852">
        <f t="shared" ca="1" si="395"/>
        <v>165.40759692553956</v>
      </c>
      <c r="AF852">
        <f t="shared" ca="1" si="396"/>
        <v>-4.0845845205694786E-4</v>
      </c>
      <c r="AG852">
        <f t="shared" ca="1" si="397"/>
        <v>1</v>
      </c>
      <c r="AH852">
        <f ca="1"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+99)&gt;=IFERROR(AE852,-1E+99)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>7.8237456612452689</v>
      </c>
      <c r="AI852">
        <f t="shared" ca="1" si="398"/>
        <v>640.03474566124532</v>
      </c>
      <c r="AJ852">
        <f t="shared" ca="1" si="399"/>
        <v>640.11166886536648</v>
      </c>
      <c r="AM852">
        <v>0</v>
      </c>
      <c r="AN852">
        <v>0</v>
      </c>
      <c r="AO852">
        <f t="shared" si="400"/>
        <v>0</v>
      </c>
      <c r="AP852">
        <f t="shared" si="409"/>
        <v>0</v>
      </c>
      <c r="AQ852">
        <f t="shared" ca="1" si="401"/>
        <v>0.14022850981630999</v>
      </c>
      <c r="AR852" t="str">
        <f t="shared" ca="1" si="402"/>
        <v>Subcritical</v>
      </c>
      <c r="AS852">
        <f t="shared" ca="1" si="403"/>
        <v>1.392472197983794E-4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190</v>
      </c>
      <c r="I853">
        <v>0</v>
      </c>
      <c r="J853">
        <f t="shared" si="404"/>
        <v>0.99900000000002365</v>
      </c>
      <c r="K853">
        <f t="shared" ca="1" si="405"/>
        <v>49.98</v>
      </c>
      <c r="L853">
        <f t="shared" ca="1" si="406"/>
        <v>1.301360869684927</v>
      </c>
      <c r="M853">
        <f t="shared" ca="1" si="379"/>
        <v>6.7670765223616209</v>
      </c>
      <c r="N853">
        <f t="shared" ca="1" si="380"/>
        <v>0.86727128666107323</v>
      </c>
      <c r="O853">
        <f t="shared" ca="1" si="381"/>
        <v>7.3857595425206792</v>
      </c>
      <c r="P853">
        <f t="shared" ca="1" si="382"/>
        <v>633.51186086968494</v>
      </c>
      <c r="Q853">
        <f t="shared" ca="1" si="383"/>
        <v>636.29215873002818</v>
      </c>
      <c r="R853">
        <f t="shared" ca="1" si="384"/>
        <v>1.4839965425134221E-2</v>
      </c>
      <c r="S853">
        <f t="shared" ca="1" si="385"/>
        <v>2.067101435725621</v>
      </c>
      <c r="T853">
        <f t="shared" ca="1" si="386"/>
        <v>42.032181045985091</v>
      </c>
      <c r="U853">
        <f t="shared" ca="1" si="407"/>
        <v>-1.4325125459777155E-2</v>
      </c>
      <c r="V853">
        <f t="shared" ca="1" si="408"/>
        <v>0</v>
      </c>
      <c r="W853">
        <f t="shared" ca="1" si="387"/>
        <v>7.8236963054059938</v>
      </c>
      <c r="X853">
        <f t="shared" ca="1" si="388"/>
        <v>40.683220788111171</v>
      </c>
      <c r="Y853">
        <f t="shared" ca="1" si="389"/>
        <v>1.9514776522706163</v>
      </c>
      <c r="Z853">
        <f t="shared" ca="1" si="390"/>
        <v>1.2285163030800554</v>
      </c>
      <c r="AA853">
        <f t="shared" ca="1" si="391"/>
        <v>640.034196305406</v>
      </c>
      <c r="AB853">
        <f t="shared" ca="1" si="392"/>
        <v>640.11112048007135</v>
      </c>
      <c r="AC853">
        <f t="shared" ca="1" si="393"/>
        <v>1.3924926883863406E-4</v>
      </c>
      <c r="AD853">
        <f t="shared" ca="1" si="394"/>
        <v>0.14022983676710873</v>
      </c>
      <c r="AE853">
        <f t="shared" ca="1" si="395"/>
        <v>165.40562844968534</v>
      </c>
      <c r="AF853">
        <f t="shared" ca="1" si="396"/>
        <v>-6.7709831910178764E-5</v>
      </c>
      <c r="AG853">
        <f t="shared" ca="1" si="397"/>
        <v>1</v>
      </c>
      <c r="AH853">
        <f ca="1"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+99)&gt;=IFERROR(AE853,-1E+99)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>7.8236963054059938</v>
      </c>
      <c r="AI853">
        <f t="shared" ca="1" si="398"/>
        <v>640.034196305406</v>
      </c>
      <c r="AJ853">
        <f t="shared" ca="1" si="399"/>
        <v>640.11112048007135</v>
      </c>
      <c r="AM853">
        <v>0</v>
      </c>
      <c r="AN853">
        <v>0</v>
      </c>
      <c r="AO853">
        <f t="shared" si="400"/>
        <v>0</v>
      </c>
      <c r="AP853">
        <f t="shared" si="409"/>
        <v>0</v>
      </c>
      <c r="AQ853">
        <f t="shared" ca="1" si="401"/>
        <v>0.14022983676710873</v>
      </c>
      <c r="AR853" t="str">
        <f t="shared" ca="1" si="402"/>
        <v>Subcritical</v>
      </c>
      <c r="AS853">
        <f t="shared" ca="1" si="403"/>
        <v>1.3924926883863406E-4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190</v>
      </c>
      <c r="I854">
        <v>2.7E-2</v>
      </c>
      <c r="J854">
        <f t="shared" si="404"/>
        <v>1</v>
      </c>
      <c r="K854">
        <f t="shared" ca="1" si="405"/>
        <v>49.98</v>
      </c>
      <c r="L854">
        <f t="shared" ca="1" si="406"/>
        <v>1.301360869684927</v>
      </c>
      <c r="M854">
        <f t="shared" ref="M854:M917" ca="1" si="410">((F854)+(G854)*(L854))*(L854)</f>
        <v>6.7670765223616209</v>
      </c>
      <c r="N854">
        <f t="shared" ref="N854:N917" ca="1" si="411">(((F854)+(G854)*(L854))*(L854))/MAX((F854)+2*(L854)*SQRT(1+(G854)^2),0.000001)</f>
        <v>0.86727128666107323</v>
      </c>
      <c r="O854">
        <f t="shared" ref="O854:O917" ca="1" si="412">ABS(K854)/MAX(((F854)+(G854)*(L854))*(L854),0.000001)</f>
        <v>7.3857595425206792</v>
      </c>
      <c r="P854">
        <f t="shared" ref="P854:P917" ca="1" si="413">E854+L854</f>
        <v>633.51136086968495</v>
      </c>
      <c r="Q854">
        <f t="shared" ref="Q854:Q917" ca="1" si="414">P854+((ABS(K854)/MAX(((F854)+(G854)*(L854))*(L854),0.000001))^2)/(2*$I$5)</f>
        <v>636.29165873002819</v>
      </c>
      <c r="R854">
        <f t="shared" ref="R854:R917" ca="1" si="415">((ABS(K854)*$D$6)/(MAX(((F854)+(G854)*(L854))*(L854),0.000001)*MAX(((((F854)+(G854)*(L854))*(L854))/MAX((F854)+2*(L854)*SQRT(1+(G854)^2),0.000001))^(2/3),0.000001)))^2</f>
        <v>1.4839965425134221E-2</v>
      </c>
      <c r="S854">
        <f t="shared" ref="S854:S917" ca="1" si="416">ABS(ABS(K854)/MAX(((F854)+(G854)*(L854))*(L854),0.000001))/SQRT($I$5*MAX((((F854)+(G854)*(L854))*(L854))/MAX((F854)+2*(G854)*(L854),0.000001),0.000001))</f>
        <v>2.067101435725621</v>
      </c>
      <c r="T854">
        <f t="shared" ref="T854:T917" ca="1" si="417">((F854)*(L854)^2)/2+(G854)*(L854)^3/3+(ABS(K854)^2)/($I$5*MAX(((F854)+(G854)*(L854))*(L854),0.000001))</f>
        <v>42.032181045985091</v>
      </c>
      <c r="U854">
        <f t="shared" ca="1" si="407"/>
        <v>-1.4465078828834521E-2</v>
      </c>
      <c r="V854">
        <f t="shared" ca="1" si="408"/>
        <v>0</v>
      </c>
      <c r="W854">
        <f t="shared" ref="W854:W917" ca="1" si="418"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>7.8239952586402612</v>
      </c>
      <c r="X854">
        <f t="shared" ref="X854:X917" ca="1" si="419">((F854)+(G854)*(W854))*(W854)</f>
        <v>40.684775344929356</v>
      </c>
      <c r="Y854">
        <f t="shared" ref="Y854:Y917" ca="1" si="420">(((F854)+(G854)*(W854))*(W854))/MAX((F854)+2*(W854)*SQRT(1+(G854)^2),0.000001)</f>
        <v>1.9514962514591745</v>
      </c>
      <c r="Z854">
        <f t="shared" ref="Z854:Z917" ca="1" si="421">ABS(K854)/MAX(((F854)+(G854)*(W854))*(W854),0.000001)</f>
        <v>1.2284693617272027</v>
      </c>
      <c r="AA854">
        <f t="shared" ref="AA854:AA917" ca="1" si="422">E854+W854</f>
        <v>640.03399525864029</v>
      </c>
      <c r="AB854">
        <f t="shared" ref="AB854:AB917" ca="1" si="423">AA854+((ABS(K854)/MAX(((F854)+(G854)*(W854))*(W854),0.000001))^2)/(2*$I$5)</f>
        <v>640.11091355490441</v>
      </c>
      <c r="AC854">
        <f t="shared" ref="AC854:AC917" ca="1" si="424">((ABS(K854)*$D$6)/(MAX(((F854)+(G854)*(W854))*(W854),0.000001)*MAX(((((F854)+(G854)*(W854))*(W854))/MAX((F854)+2*(W854)*SQRT(1+(G854)^2),0.000001))^(2/3),0.000001)))^2</f>
        <v>1.3923685827864886E-4</v>
      </c>
      <c r="AD854">
        <f t="shared" ref="AD854:AD917" ca="1" si="425">ABS(ABS(K854)/MAX(((F854)+(G854)*(W854))*(W854),0.000001))/SQRT($I$5*MAX((((F854)+(G854)*(W854))*(W854))/MAX((F854)+2*(G854)*(W854),0.000001),0.000001))</f>
        <v>0.1402217996144659</v>
      </c>
      <c r="AE854">
        <f t="shared" ref="AE854:AE917" ca="1" si="426">((F854)*(W854)^2)/2+(G854)*(W854)^3/3+(ABS(K854)^2)/($I$5*MAX(((F854)+(G854)*(W854))*(W854),0.000001))</f>
        <v>165.41755190562833</v>
      </c>
      <c r="AF854">
        <f t="shared" ref="AF854:AF917" ca="1" si="427">IF($D$20=0,0,IFERROR(AB855+(((AC854+AC855)/2)*J855)+(IF(Z854&gt;Z855,$D$8*((Z854^2-Z855^2)/(2*$I$5)),$D$9*((Z855^2-Z854^2)/(2*$I$5)))+($D$10*(ABS(I855)/90)*(MAX(Z854^2,Z855^2)/(2*$I$5))))-AB854,0))</f>
        <v>5.3404298512305104E-4</v>
      </c>
      <c r="AG854">
        <f t="shared" ref="AG854:AG917" ca="1" si="428">IF($D$20=0,1,IFERROR(IF(ROUND(AD854,3)=1,1,IF(AND(ABS(AF854)&lt;$D$19,AD854&lt;1),1,0)),0))</f>
        <v>1</v>
      </c>
      <c r="AH854">
        <f ca="1"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+99)&gt;=IFERROR(AE854,-1E+99)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>7.8239952586402612</v>
      </c>
      <c r="AI854">
        <f t="shared" ref="AI854:AI917" ca="1" si="429">E854+AH854</f>
        <v>640.03399525864029</v>
      </c>
      <c r="AJ854">
        <f t="shared" ref="AJ854:AJ917" ca="1" si="430">AI854+((ABS(K854)/MAX(((F854)+(G854)*(AH854))*(AH854),0.000001))^2)/(2*$I$5)</f>
        <v>640.11091355490441</v>
      </c>
      <c r="AM854">
        <v>0</v>
      </c>
      <c r="AN854">
        <v>0</v>
      </c>
      <c r="AO854">
        <f t="shared" ref="AO854:AO917" si="431">AM854+AN854</f>
        <v>0</v>
      </c>
      <c r="AP854">
        <f t="shared" si="409"/>
        <v>0</v>
      </c>
      <c r="AQ854">
        <f t="shared" ref="AQ854:AQ917" ca="1" si="432">ABS(ABS(K854)/MAX(((F854)+(G854)*(AH854))*(AH854),0.000001))/SQRT($I$5*MAX((((F854)+(G854)*(AH854))*(AH854))/MAX((F854)+2*(G854)*(AH854),0.000001),0.000001))</f>
        <v>0.1402217996144659</v>
      </c>
      <c r="AR854" t="str">
        <f t="shared" ref="AR854:AR917" ca="1" si="433">IF(AQ854&lt;1,"Subcritical","Supercritical")</f>
        <v>Subcritical</v>
      </c>
      <c r="AS854">
        <f t="shared" ref="AS854:AS917" ca="1" si="434">((ABS(K854)*$D$6)/(MAX(((F854)+(G854)*(AH854))*(AH854),0.000001)*MAX(((((F854)+(G854)*(AH854))*(AH854))/MAX((F854)+2*(AH854)*SQRT(1+(G854)^2),0.000001))^(2/3),0.000001)))^2</f>
        <v>1.3923685827864886E-4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190</v>
      </c>
      <c r="I855">
        <v>2.7E-2</v>
      </c>
      <c r="J855">
        <f t="shared" ref="J855:J918" si="435">B855-B854</f>
        <v>1</v>
      </c>
      <c r="K855">
        <f t="shared" ref="K855:K918" ca="1" si="436">MAX(0,K854-AO854)</f>
        <v>49.98</v>
      </c>
      <c r="L855">
        <f t="shared" ref="L855:L918" ca="1" si="437"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>1.301360869684927</v>
      </c>
      <c r="M855">
        <f t="shared" ca="1" si="410"/>
        <v>6.7670765223616209</v>
      </c>
      <c r="N855">
        <f t="shared" ca="1" si="411"/>
        <v>0.86727128666107323</v>
      </c>
      <c r="O855">
        <f t="shared" ca="1" si="412"/>
        <v>7.3857595425206792</v>
      </c>
      <c r="P855">
        <f t="shared" ca="1" si="413"/>
        <v>633.51086086968496</v>
      </c>
      <c r="Q855">
        <f t="shared" ca="1" si="414"/>
        <v>636.2911587300282</v>
      </c>
      <c r="R855">
        <f t="shared" ca="1" si="415"/>
        <v>1.4839965425134221E-2</v>
      </c>
      <c r="S855">
        <f t="shared" ca="1" si="416"/>
        <v>2.067101435725621</v>
      </c>
      <c r="T855">
        <f t="shared" ca="1" si="417"/>
        <v>42.032181045985091</v>
      </c>
      <c r="U855">
        <f t="shared" ref="U855:U918" ca="1" si="438">IF($D$20=0,0,IFERROR(Q854-(((R854+R855)/2)*J855)-(IF(O854&gt;O855,$D$8*((O854^2-O855^2)/(2*$I$5)),$D$9*((O855^2-O854^2)/(2*$I$5)))+($D$10*(ABS(I855)/90)*(MAX(O854^2,O855^2)/(2*$I$5))))-Q855,0))</f>
        <v>-1.4465078828834521E-2</v>
      </c>
      <c r="V855">
        <f t="shared" ref="V855:V918" ca="1" si="439">IF($D$20=0,1,IFERROR(IF(ROUND(S855,3)=1,1,IF(AND(ABS(U855)&lt;$D$19,S855&gt;1),1,0)),0))</f>
        <v>0</v>
      </c>
      <c r="W855">
        <f t="shared" ca="1" si="418"/>
        <v>7.824905750537658</v>
      </c>
      <c r="X855">
        <f t="shared" ca="1" si="419"/>
        <v>40.68950990279582</v>
      </c>
      <c r="Y855">
        <f t="shared" ca="1" si="420"/>
        <v>1.9515528905715662</v>
      </c>
      <c r="Z855">
        <f t="shared" ca="1" si="421"/>
        <v>1.2283264192515089</v>
      </c>
      <c r="AA855">
        <f t="shared" ca="1" si="422"/>
        <v>640.03440575053776</v>
      </c>
      <c r="AB855">
        <f t="shared" ca="1" si="423"/>
        <v>640.11130614769536</v>
      </c>
      <c r="AC855">
        <f t="shared" ca="1" si="424"/>
        <v>1.3919907072674429E-4</v>
      </c>
      <c r="AD855">
        <f t="shared" ca="1" si="425"/>
        <v>0.14019732639347787</v>
      </c>
      <c r="AE855">
        <f t="shared" ca="1" si="426"/>
        <v>165.45386895581558</v>
      </c>
      <c r="AF855">
        <f t="shared" ca="1" si="427"/>
        <v>6.6198547585827328E-4</v>
      </c>
      <c r="AG855">
        <f t="shared" ca="1" si="428"/>
        <v>1</v>
      </c>
      <c r="AH855">
        <f ca="1"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+99)&gt;=IFERROR(AE855,-1E+99)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>7.824905750537658</v>
      </c>
      <c r="AI855">
        <f t="shared" ca="1" si="429"/>
        <v>640.03440575053776</v>
      </c>
      <c r="AJ855">
        <f t="shared" ca="1" si="430"/>
        <v>640.11130614769536</v>
      </c>
      <c r="AM855">
        <v>0</v>
      </c>
      <c r="AN855">
        <v>0</v>
      </c>
      <c r="AO855">
        <f t="shared" si="431"/>
        <v>0</v>
      </c>
      <c r="AP855">
        <f t="shared" ref="AP855:AP918" si="440">AP854+AO855</f>
        <v>0</v>
      </c>
      <c r="AQ855">
        <f t="shared" ca="1" si="432"/>
        <v>0.14019732639347787</v>
      </c>
      <c r="AR855" t="str">
        <f t="shared" ca="1" si="433"/>
        <v>Subcritical</v>
      </c>
      <c r="AS855">
        <f t="shared" ca="1" si="434"/>
        <v>1.3919907072674429E-4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190</v>
      </c>
      <c r="I856">
        <v>2.3E-2</v>
      </c>
      <c r="J856">
        <f t="shared" si="435"/>
        <v>1</v>
      </c>
      <c r="K856">
        <f t="shared" ca="1" si="436"/>
        <v>49.98</v>
      </c>
      <c r="L856">
        <f t="shared" ca="1" si="437"/>
        <v>1.301360869684927</v>
      </c>
      <c r="M856">
        <f t="shared" ca="1" si="410"/>
        <v>6.7670765223616209</v>
      </c>
      <c r="N856">
        <f t="shared" ca="1" si="411"/>
        <v>0.86727128666107323</v>
      </c>
      <c r="O856">
        <f t="shared" ca="1" si="412"/>
        <v>7.3857595425206792</v>
      </c>
      <c r="P856">
        <f t="shared" ca="1" si="413"/>
        <v>633.51036086968486</v>
      </c>
      <c r="Q856">
        <f t="shared" ca="1" si="414"/>
        <v>636.2906587300281</v>
      </c>
      <c r="R856">
        <f t="shared" ca="1" si="415"/>
        <v>1.4839965425134221E-2</v>
      </c>
      <c r="S856">
        <f t="shared" ca="1" si="416"/>
        <v>2.067101435725621</v>
      </c>
      <c r="T856">
        <f t="shared" ca="1" si="417"/>
        <v>42.032181045985091</v>
      </c>
      <c r="U856">
        <f t="shared" ca="1" si="438"/>
        <v>-1.4446543509734511E-2</v>
      </c>
      <c r="V856">
        <f t="shared" ca="1" si="439"/>
        <v>0</v>
      </c>
      <c r="W856">
        <f t="shared" ca="1" si="418"/>
        <v>7.8259393895560789</v>
      </c>
      <c r="X856">
        <f t="shared" ca="1" si="419"/>
        <v>40.694884825691609</v>
      </c>
      <c r="Y856">
        <f t="shared" ca="1" si="420"/>
        <v>1.9516171783262368</v>
      </c>
      <c r="Z856">
        <f t="shared" ca="1" si="421"/>
        <v>1.228164183633381</v>
      </c>
      <c r="AA856">
        <f t="shared" ca="1" si="422"/>
        <v>640.03493938955603</v>
      </c>
      <c r="AB856">
        <f t="shared" ca="1" si="423"/>
        <v>640.11181947426348</v>
      </c>
      <c r="AC856">
        <f t="shared" ca="1" si="424"/>
        <v>1.3915619060587598E-4</v>
      </c>
      <c r="AD856">
        <f t="shared" ca="1" si="425"/>
        <v>0.14016955171343057</v>
      </c>
      <c r="AE856">
        <f t="shared" ca="1" si="426"/>
        <v>165.49510344053081</v>
      </c>
      <c r="AF856">
        <f t="shared" ca="1" si="427"/>
        <v>-3.6800584439333761E-5</v>
      </c>
      <c r="AG856">
        <f t="shared" ca="1" si="428"/>
        <v>1</v>
      </c>
      <c r="AH856">
        <f ca="1"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+99)&gt;=IFERROR(AE856,-1E+99)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>7.8259393895560789</v>
      </c>
      <c r="AI856">
        <f t="shared" ca="1" si="429"/>
        <v>640.03493938955603</v>
      </c>
      <c r="AJ856">
        <f t="shared" ca="1" si="430"/>
        <v>640.11181947426348</v>
      </c>
      <c r="AM856">
        <v>0</v>
      </c>
      <c r="AN856">
        <v>0</v>
      </c>
      <c r="AO856">
        <f t="shared" si="431"/>
        <v>0</v>
      </c>
      <c r="AP856">
        <f t="shared" si="440"/>
        <v>0</v>
      </c>
      <c r="AQ856">
        <f t="shared" ca="1" si="432"/>
        <v>0.14016955171343057</v>
      </c>
      <c r="AR856" t="str">
        <f t="shared" ca="1" si="433"/>
        <v>Subcritical</v>
      </c>
      <c r="AS856">
        <f t="shared" ca="1" si="434"/>
        <v>1.3915619060587598E-4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190</v>
      </c>
      <c r="I857">
        <v>2.3E-2</v>
      </c>
      <c r="J857">
        <f t="shared" si="435"/>
        <v>1.0009999999999764</v>
      </c>
      <c r="K857">
        <f t="shared" ca="1" si="436"/>
        <v>49.98</v>
      </c>
      <c r="L857">
        <f t="shared" ca="1" si="437"/>
        <v>1.301360869684927</v>
      </c>
      <c r="M857">
        <f t="shared" ca="1" si="410"/>
        <v>6.7670765223616209</v>
      </c>
      <c r="N857">
        <f t="shared" ca="1" si="411"/>
        <v>0.86727128666107323</v>
      </c>
      <c r="O857">
        <f t="shared" ca="1" si="412"/>
        <v>7.3857595425206792</v>
      </c>
      <c r="P857">
        <f t="shared" ca="1" si="413"/>
        <v>633.50986086968487</v>
      </c>
      <c r="Q857">
        <f t="shared" ca="1" si="414"/>
        <v>636.29015873002811</v>
      </c>
      <c r="R857">
        <f t="shared" ca="1" si="415"/>
        <v>1.4839965425134221E-2</v>
      </c>
      <c r="S857">
        <f t="shared" ca="1" si="416"/>
        <v>2.067101435725621</v>
      </c>
      <c r="T857">
        <f t="shared" ca="1" si="417"/>
        <v>42.032181045985091</v>
      </c>
      <c r="U857">
        <f t="shared" ca="1" si="438"/>
        <v>-1.4461383475236289E-2</v>
      </c>
      <c r="V857">
        <f t="shared" ca="1" si="439"/>
        <v>0</v>
      </c>
      <c r="W857">
        <f t="shared" ca="1" si="418"/>
        <v>7.826272210631684</v>
      </c>
      <c r="X857">
        <f t="shared" ca="1" si="419"/>
        <v>40.69661549528476</v>
      </c>
      <c r="Y857">
        <f t="shared" ca="1" si="420"/>
        <v>1.9516378756055481</v>
      </c>
      <c r="Z857">
        <f t="shared" ca="1" si="421"/>
        <v>1.2281119545626795</v>
      </c>
      <c r="AA857">
        <f t="shared" ca="1" si="422"/>
        <v>640.03477221063167</v>
      </c>
      <c r="AB857">
        <f t="shared" ca="1" si="423"/>
        <v>640.11164575665305</v>
      </c>
      <c r="AC857">
        <f t="shared" ca="1" si="424"/>
        <v>1.3914238779593079E-4</v>
      </c>
      <c r="AD857">
        <f t="shared" ca="1" si="425"/>
        <v>0.14016061050545814</v>
      </c>
      <c r="AE857">
        <f t="shared" ca="1" si="426"/>
        <v>165.50838174713851</v>
      </c>
      <c r="AF857">
        <f t="shared" ca="1" si="427"/>
        <v>7.3189826173347683E-4</v>
      </c>
      <c r="AG857">
        <f t="shared" ca="1" si="428"/>
        <v>1</v>
      </c>
      <c r="AH857">
        <f ca="1"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+99)&gt;=IFERROR(AE857,-1E+99)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>7.826272210631684</v>
      </c>
      <c r="AI857">
        <f t="shared" ca="1" si="429"/>
        <v>640.03477221063167</v>
      </c>
      <c r="AJ857">
        <f t="shared" ca="1" si="430"/>
        <v>640.11164575665305</v>
      </c>
      <c r="AM857">
        <v>0</v>
      </c>
      <c r="AN857">
        <v>0</v>
      </c>
      <c r="AO857">
        <f t="shared" si="431"/>
        <v>0</v>
      </c>
      <c r="AP857">
        <f t="shared" si="440"/>
        <v>0</v>
      </c>
      <c r="AQ857">
        <f t="shared" ca="1" si="432"/>
        <v>0.14016061050545814</v>
      </c>
      <c r="AR857" t="str">
        <f t="shared" ca="1" si="433"/>
        <v>Subcritical</v>
      </c>
      <c r="AS857">
        <f t="shared" ca="1" si="434"/>
        <v>1.3914238779593079E-4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190</v>
      </c>
      <c r="I858">
        <v>0</v>
      </c>
      <c r="J858">
        <f t="shared" si="435"/>
        <v>0.99900000000002365</v>
      </c>
      <c r="K858">
        <f t="shared" ca="1" si="436"/>
        <v>49.98</v>
      </c>
      <c r="L858">
        <f t="shared" ca="1" si="437"/>
        <v>1.301360869684927</v>
      </c>
      <c r="M858">
        <f t="shared" ca="1" si="410"/>
        <v>6.7670765223616209</v>
      </c>
      <c r="N858">
        <f t="shared" ca="1" si="411"/>
        <v>0.86727128666107323</v>
      </c>
      <c r="O858">
        <f t="shared" ca="1" si="412"/>
        <v>7.3857595425206792</v>
      </c>
      <c r="P858">
        <f t="shared" ca="1" si="413"/>
        <v>633.50936086968488</v>
      </c>
      <c r="Q858">
        <f t="shared" ca="1" si="414"/>
        <v>636.28965873002812</v>
      </c>
      <c r="R858">
        <f t="shared" ca="1" si="415"/>
        <v>1.4839965425134221E-2</v>
      </c>
      <c r="S858">
        <f t="shared" ca="1" si="416"/>
        <v>2.067101435725621</v>
      </c>
      <c r="T858">
        <f t="shared" ca="1" si="417"/>
        <v>42.032181045985091</v>
      </c>
      <c r="U858">
        <f t="shared" ca="1" si="438"/>
        <v>-1.4325125459777155E-2</v>
      </c>
      <c r="V858">
        <f t="shared" ca="1" si="439"/>
        <v>0</v>
      </c>
      <c r="W858">
        <f t="shared" ca="1" si="418"/>
        <v>7.8273814355170632</v>
      </c>
      <c r="X858">
        <f t="shared" ca="1" si="419"/>
        <v>40.702383464688729</v>
      </c>
      <c r="Y858">
        <f t="shared" ca="1" si="420"/>
        <v>1.95170684588419</v>
      </c>
      <c r="Z858">
        <f t="shared" ca="1" si="421"/>
        <v>1.2279379177723104</v>
      </c>
      <c r="AA858">
        <f t="shared" ca="1" si="422"/>
        <v>640.03538143551702</v>
      </c>
      <c r="AB858">
        <f t="shared" ca="1" si="423"/>
        <v>640.11223319545093</v>
      </c>
      <c r="AC858">
        <f t="shared" ca="1" si="424"/>
        <v>1.3909640041417188E-4</v>
      </c>
      <c r="AD858">
        <f t="shared" ca="1" si="425"/>
        <v>0.14013081814188047</v>
      </c>
      <c r="AE858">
        <f t="shared" ca="1" si="426"/>
        <v>165.55263996193173</v>
      </c>
      <c r="AF858">
        <f t="shared" ca="1" si="427"/>
        <v>1.1243827395901462E-4</v>
      </c>
      <c r="AG858">
        <f t="shared" ca="1" si="428"/>
        <v>1</v>
      </c>
      <c r="AH858">
        <f ca="1"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+99)&gt;=IFERROR(AE858,-1E+99)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>7.8273814355170632</v>
      </c>
      <c r="AI858">
        <f t="shared" ca="1" si="429"/>
        <v>640.03538143551702</v>
      </c>
      <c r="AJ858">
        <f t="shared" ca="1" si="430"/>
        <v>640.11223319545093</v>
      </c>
      <c r="AM858">
        <v>0</v>
      </c>
      <c r="AN858">
        <v>0</v>
      </c>
      <c r="AO858">
        <f t="shared" si="431"/>
        <v>0</v>
      </c>
      <c r="AP858">
        <f t="shared" si="440"/>
        <v>0</v>
      </c>
      <c r="AQ858">
        <f t="shared" ca="1" si="432"/>
        <v>0.14013081814188047</v>
      </c>
      <c r="AR858" t="str">
        <f t="shared" ca="1" si="433"/>
        <v>Subcritical</v>
      </c>
      <c r="AS858">
        <f t="shared" ca="1" si="434"/>
        <v>1.3909640041417188E-4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190</v>
      </c>
      <c r="I859">
        <v>2.7E-2</v>
      </c>
      <c r="J859">
        <f t="shared" si="435"/>
        <v>1</v>
      </c>
      <c r="K859">
        <f t="shared" ca="1" si="436"/>
        <v>49.98</v>
      </c>
      <c r="L859">
        <f t="shared" ca="1" si="437"/>
        <v>1.301360869684927</v>
      </c>
      <c r="M859">
        <f t="shared" ca="1" si="410"/>
        <v>6.7670765223616209</v>
      </c>
      <c r="N859">
        <f t="shared" ca="1" si="411"/>
        <v>0.86727128666107323</v>
      </c>
      <c r="O859">
        <f t="shared" ca="1" si="412"/>
        <v>7.3857595425206792</v>
      </c>
      <c r="P859">
        <f t="shared" ca="1" si="413"/>
        <v>633.5088608696849</v>
      </c>
      <c r="Q859">
        <f t="shared" ca="1" si="414"/>
        <v>636.28915873002813</v>
      </c>
      <c r="R859">
        <f t="shared" ca="1" si="415"/>
        <v>1.4839965425134221E-2</v>
      </c>
      <c r="S859">
        <f t="shared" ca="1" si="416"/>
        <v>2.067101435725621</v>
      </c>
      <c r="T859">
        <f t="shared" ca="1" si="417"/>
        <v>42.032181045985091</v>
      </c>
      <c r="U859">
        <f t="shared" ca="1" si="438"/>
        <v>-1.4465078828834521E-2</v>
      </c>
      <c r="V859">
        <f t="shared" ca="1" si="439"/>
        <v>0</v>
      </c>
      <c r="W859">
        <f t="shared" ca="1" si="418"/>
        <v>7.8278642860178405</v>
      </c>
      <c r="X859">
        <f t="shared" ca="1" si="419"/>
        <v>40.704894287292774</v>
      </c>
      <c r="Y859">
        <f t="shared" ca="1" si="420"/>
        <v>1.9517368643678921</v>
      </c>
      <c r="Z859">
        <f t="shared" ca="1" si="421"/>
        <v>1.2278621741956648</v>
      </c>
      <c r="AA859">
        <f t="shared" ca="1" si="422"/>
        <v>640.03536428601785</v>
      </c>
      <c r="AB859">
        <f t="shared" ca="1" si="423"/>
        <v>640.11220656526461</v>
      </c>
      <c r="AC859">
        <f t="shared" ca="1" si="424"/>
        <v>1.39076388904804E-4</v>
      </c>
      <c r="AD859">
        <f t="shared" ca="1" si="425"/>
        <v>0.14011785269118673</v>
      </c>
      <c r="AE859">
        <f t="shared" ca="1" si="426"/>
        <v>165.57190783587953</v>
      </c>
      <c r="AF859">
        <f t="shared" ca="1" si="427"/>
        <v>6.3731137254308123E-4</v>
      </c>
      <c r="AG859">
        <f t="shared" ca="1" si="428"/>
        <v>1</v>
      </c>
      <c r="AH859">
        <f ca="1"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+99)&gt;=IFERROR(AE859,-1E+99)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>7.8278642860178405</v>
      </c>
      <c r="AI859">
        <f t="shared" ca="1" si="429"/>
        <v>640.03536428601785</v>
      </c>
      <c r="AJ859">
        <f t="shared" ca="1" si="430"/>
        <v>640.11220656526461</v>
      </c>
      <c r="AM859">
        <v>0</v>
      </c>
      <c r="AN859">
        <v>0</v>
      </c>
      <c r="AO859">
        <f t="shared" si="431"/>
        <v>0</v>
      </c>
      <c r="AP859">
        <f t="shared" si="440"/>
        <v>0</v>
      </c>
      <c r="AQ859">
        <f t="shared" ca="1" si="432"/>
        <v>0.14011785269118673</v>
      </c>
      <c r="AR859" t="str">
        <f t="shared" ca="1" si="433"/>
        <v>Subcritical</v>
      </c>
      <c r="AS859">
        <f t="shared" ca="1" si="434"/>
        <v>1.39076388904804E-4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190</v>
      </c>
      <c r="I860">
        <v>7.8E-2</v>
      </c>
      <c r="J860">
        <f t="shared" si="435"/>
        <v>1</v>
      </c>
      <c r="K860">
        <f t="shared" ca="1" si="436"/>
        <v>49.98</v>
      </c>
      <c r="L860">
        <f t="shared" ca="1" si="437"/>
        <v>1.301360869684927</v>
      </c>
      <c r="M860">
        <f t="shared" ca="1" si="410"/>
        <v>6.7670765223616209</v>
      </c>
      <c r="N860">
        <f t="shared" ca="1" si="411"/>
        <v>0.86727128666107323</v>
      </c>
      <c r="O860">
        <f t="shared" ca="1" si="412"/>
        <v>7.3857595425206792</v>
      </c>
      <c r="P860">
        <f t="shared" ca="1" si="413"/>
        <v>633.50836086968491</v>
      </c>
      <c r="Q860">
        <f t="shared" ca="1" si="414"/>
        <v>636.28865873002815</v>
      </c>
      <c r="R860">
        <f t="shared" ca="1" si="415"/>
        <v>1.4839965425134221E-2</v>
      </c>
      <c r="S860">
        <f t="shared" ca="1" si="416"/>
        <v>2.067101435725621</v>
      </c>
      <c r="T860">
        <f t="shared" ca="1" si="417"/>
        <v>42.032181045985091</v>
      </c>
      <c r="U860">
        <f t="shared" ca="1" si="438"/>
        <v>-1.4701404146990171E-2</v>
      </c>
      <c r="V860">
        <f t="shared" ca="1" si="439"/>
        <v>0</v>
      </c>
      <c r="W860">
        <f t="shared" ca="1" si="418"/>
        <v>7.8288691669874266</v>
      </c>
      <c r="X860">
        <f t="shared" ca="1" si="419"/>
        <v>40.71011966833462</v>
      </c>
      <c r="Y860">
        <f t="shared" ca="1" si="420"/>
        <v>1.951799328214916</v>
      </c>
      <c r="Z860">
        <f t="shared" ca="1" si="421"/>
        <v>1.227704570931923</v>
      </c>
      <c r="AA860">
        <f t="shared" ca="1" si="422"/>
        <v>640.03586916698737</v>
      </c>
      <c r="AB860">
        <f t="shared" ca="1" si="423"/>
        <v>640.1126917211916</v>
      </c>
      <c r="AC860">
        <f t="shared" ca="1" si="424"/>
        <v>1.3903475570005921E-4</v>
      </c>
      <c r="AD860">
        <f t="shared" ca="1" si="425"/>
        <v>0.14009087614277588</v>
      </c>
      <c r="AE860">
        <f t="shared" ca="1" si="426"/>
        <v>165.6120110776599</v>
      </c>
      <c r="AF860">
        <f t="shared" ca="1" si="427"/>
        <v>2.8889129384879197E-4</v>
      </c>
      <c r="AG860">
        <f t="shared" ca="1" si="428"/>
        <v>1</v>
      </c>
      <c r="AH860">
        <f ca="1"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+99)&gt;=IFERROR(AE860,-1E+99)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>7.8288691669874266</v>
      </c>
      <c r="AI860">
        <f t="shared" ca="1" si="429"/>
        <v>640.03586916698737</v>
      </c>
      <c r="AJ860">
        <f t="shared" ca="1" si="430"/>
        <v>640.1126917211916</v>
      </c>
      <c r="AM860">
        <v>0</v>
      </c>
      <c r="AN860">
        <v>0</v>
      </c>
      <c r="AO860">
        <f t="shared" si="431"/>
        <v>0</v>
      </c>
      <c r="AP860">
        <f t="shared" si="440"/>
        <v>0</v>
      </c>
      <c r="AQ860">
        <f t="shared" ca="1" si="432"/>
        <v>0.14009087614277588</v>
      </c>
      <c r="AR860" t="str">
        <f t="shared" ca="1" si="433"/>
        <v>Subcritical</v>
      </c>
      <c r="AS860">
        <f t="shared" ca="1" si="434"/>
        <v>1.3903475570005921E-4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190</v>
      </c>
      <c r="I861">
        <v>7.8E-2</v>
      </c>
      <c r="J861">
        <f t="shared" si="435"/>
        <v>1</v>
      </c>
      <c r="K861">
        <f t="shared" ca="1" si="436"/>
        <v>49.98</v>
      </c>
      <c r="L861">
        <f t="shared" ca="1" si="437"/>
        <v>1.301360869684927</v>
      </c>
      <c r="M861">
        <f t="shared" ca="1" si="410"/>
        <v>6.7670765223616209</v>
      </c>
      <c r="N861">
        <f t="shared" ca="1" si="411"/>
        <v>0.86727128666107323</v>
      </c>
      <c r="O861">
        <f t="shared" ca="1" si="412"/>
        <v>7.3857595425206792</v>
      </c>
      <c r="P861">
        <f t="shared" ca="1" si="413"/>
        <v>633.50786086968492</v>
      </c>
      <c r="Q861">
        <f t="shared" ca="1" si="414"/>
        <v>636.28815873002816</v>
      </c>
      <c r="R861">
        <f t="shared" ca="1" si="415"/>
        <v>1.4839965425134221E-2</v>
      </c>
      <c r="S861">
        <f t="shared" ca="1" si="416"/>
        <v>2.067101435725621</v>
      </c>
      <c r="T861">
        <f t="shared" ca="1" si="417"/>
        <v>42.032181045985091</v>
      </c>
      <c r="U861">
        <f t="shared" ca="1" si="438"/>
        <v>-1.4701404146990171E-2</v>
      </c>
      <c r="V861">
        <f t="shared" ca="1" si="439"/>
        <v>0</v>
      </c>
      <c r="W861">
        <f t="shared" ca="1" si="418"/>
        <v>7.8295250953771367</v>
      </c>
      <c r="X861">
        <f t="shared" ca="1" si="419"/>
        <v>40.713530495961109</v>
      </c>
      <c r="Y861">
        <f t="shared" ca="1" si="420"/>
        <v>1.9518400945220069</v>
      </c>
      <c r="Z861">
        <f t="shared" ca="1" si="421"/>
        <v>1.2276017184252332</v>
      </c>
      <c r="AA861">
        <f t="shared" ca="1" si="422"/>
        <v>640.03602509537711</v>
      </c>
      <c r="AB861">
        <f t="shared" ca="1" si="423"/>
        <v>640.11283477830682</v>
      </c>
      <c r="AC861">
        <f t="shared" ca="1" si="424"/>
        <v>1.3900758985576817E-4</v>
      </c>
      <c r="AD861">
        <f t="shared" ca="1" si="425"/>
        <v>0.14007327207539375</v>
      </c>
      <c r="AE861">
        <f t="shared" ca="1" si="426"/>
        <v>165.6381911064513</v>
      </c>
      <c r="AF861">
        <f t="shared" ca="1" si="427"/>
        <v>7.0994841235005879E-4</v>
      </c>
      <c r="AG861">
        <f t="shared" ca="1" si="428"/>
        <v>1</v>
      </c>
      <c r="AH861">
        <f ca="1"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+99)&gt;=IFERROR(AE861,-1E+99)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>7.8295250953771367</v>
      </c>
      <c r="AI861">
        <f t="shared" ca="1" si="429"/>
        <v>640.03602509537711</v>
      </c>
      <c r="AJ861">
        <f t="shared" ca="1" si="430"/>
        <v>640.11283477830682</v>
      </c>
      <c r="AM861">
        <v>0</v>
      </c>
      <c r="AN861">
        <v>0</v>
      </c>
      <c r="AO861">
        <f t="shared" si="431"/>
        <v>0</v>
      </c>
      <c r="AP861">
        <f t="shared" si="440"/>
        <v>0</v>
      </c>
      <c r="AQ861">
        <f t="shared" ca="1" si="432"/>
        <v>0.14007327207539375</v>
      </c>
      <c r="AR861" t="str">
        <f t="shared" ca="1" si="433"/>
        <v>Subcritical</v>
      </c>
      <c r="AS861">
        <f t="shared" ca="1" si="434"/>
        <v>1.3900758985576817E-4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190</v>
      </c>
      <c r="I862">
        <v>2.7E-2</v>
      </c>
      <c r="J862">
        <f t="shared" si="435"/>
        <v>1.0009999999999764</v>
      </c>
      <c r="K862">
        <f t="shared" ca="1" si="436"/>
        <v>49.98</v>
      </c>
      <c r="L862">
        <f t="shared" ca="1" si="437"/>
        <v>1.301360869684927</v>
      </c>
      <c r="M862">
        <f t="shared" ca="1" si="410"/>
        <v>6.7670765223616209</v>
      </c>
      <c r="N862">
        <f t="shared" ca="1" si="411"/>
        <v>0.86727128666107323</v>
      </c>
      <c r="O862">
        <f t="shared" ca="1" si="412"/>
        <v>7.3857595425206792</v>
      </c>
      <c r="P862">
        <f t="shared" ca="1" si="413"/>
        <v>633.50736086968493</v>
      </c>
      <c r="Q862">
        <f t="shared" ca="1" si="414"/>
        <v>636.28765873002817</v>
      </c>
      <c r="R862">
        <f t="shared" ca="1" si="415"/>
        <v>1.4839965425134221E-2</v>
      </c>
      <c r="S862">
        <f t="shared" ca="1" si="416"/>
        <v>2.067101435725621</v>
      </c>
      <c r="T862">
        <f t="shared" ca="1" si="417"/>
        <v>42.032181045985091</v>
      </c>
      <c r="U862">
        <f t="shared" ca="1" si="438"/>
        <v>-1.4479918794222613E-2</v>
      </c>
      <c r="V862">
        <f t="shared" ca="1" si="439"/>
        <v>0</v>
      </c>
      <c r="W862">
        <f t="shared" ca="1" si="418"/>
        <v>7.8306109907031516</v>
      </c>
      <c r="X862">
        <f t="shared" ca="1" si="419"/>
        <v>40.719177151656389</v>
      </c>
      <c r="Y862">
        <f t="shared" ca="1" si="420"/>
        <v>1.9519075722385566</v>
      </c>
      <c r="Z862">
        <f t="shared" ca="1" si="421"/>
        <v>1.2274314830540944</v>
      </c>
      <c r="AA862">
        <f t="shared" ca="1" si="422"/>
        <v>640.03661099070314</v>
      </c>
      <c r="AB862">
        <f t="shared" ca="1" si="423"/>
        <v>640.11339937223181</v>
      </c>
      <c r="AC862">
        <f t="shared" ca="1" si="424"/>
        <v>1.3896263375896611E-4</v>
      </c>
      <c r="AD862">
        <f t="shared" ca="1" si="425"/>
        <v>0.14004413648719588</v>
      </c>
      <c r="AE862">
        <f t="shared" ca="1" si="426"/>
        <v>165.68153748938383</v>
      </c>
      <c r="AF862">
        <f t="shared" ca="1" si="427"/>
        <v>3.6420680737592193E-4</v>
      </c>
      <c r="AG862">
        <f t="shared" ca="1" si="428"/>
        <v>1</v>
      </c>
      <c r="AH862">
        <f ca="1"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+99)&gt;=IFERROR(AE862,-1E+99)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>7.8306109907031516</v>
      </c>
      <c r="AI862">
        <f t="shared" ca="1" si="429"/>
        <v>640.03661099070314</v>
      </c>
      <c r="AJ862">
        <f t="shared" ca="1" si="430"/>
        <v>640.11339937223181</v>
      </c>
      <c r="AM862">
        <v>0</v>
      </c>
      <c r="AN862">
        <v>0</v>
      </c>
      <c r="AO862">
        <f t="shared" si="431"/>
        <v>0</v>
      </c>
      <c r="AP862">
        <f t="shared" si="440"/>
        <v>0</v>
      </c>
      <c r="AQ862">
        <f t="shared" ca="1" si="432"/>
        <v>0.14004413648719588</v>
      </c>
      <c r="AR862" t="str">
        <f t="shared" ca="1" si="433"/>
        <v>Subcritical</v>
      </c>
      <c r="AS862">
        <f t="shared" ca="1" si="434"/>
        <v>1.3896263375896611E-4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190</v>
      </c>
      <c r="I863">
        <v>10.347</v>
      </c>
      <c r="J863">
        <f t="shared" si="435"/>
        <v>0.99900000000002365</v>
      </c>
      <c r="K863">
        <f t="shared" ca="1" si="436"/>
        <v>49.98</v>
      </c>
      <c r="L863">
        <f t="shared" ca="1" si="437"/>
        <v>1.301360869684927</v>
      </c>
      <c r="M863">
        <f t="shared" ca="1" si="410"/>
        <v>6.7670765223616209</v>
      </c>
      <c r="N863">
        <f t="shared" ca="1" si="411"/>
        <v>0.86727128666107323</v>
      </c>
      <c r="O863">
        <f t="shared" ca="1" si="412"/>
        <v>7.3857595425206792</v>
      </c>
      <c r="P863">
        <f t="shared" ca="1" si="413"/>
        <v>633.50686086968494</v>
      </c>
      <c r="Q863">
        <f t="shared" ca="1" si="414"/>
        <v>636.28715873002818</v>
      </c>
      <c r="R863">
        <f t="shared" ca="1" si="415"/>
        <v>1.4839965425134221E-2</v>
      </c>
      <c r="S863">
        <f t="shared" ca="1" si="416"/>
        <v>2.067101435725621</v>
      </c>
      <c r="T863">
        <f t="shared" ca="1" si="417"/>
        <v>42.032181045985091</v>
      </c>
      <c r="U863">
        <f t="shared" ca="1" si="438"/>
        <v>-6.2271362061437685E-2</v>
      </c>
      <c r="V863">
        <f t="shared" ca="1" si="439"/>
        <v>0</v>
      </c>
      <c r="W863">
        <f t="shared" ca="1" si="418"/>
        <v>7.8299998475081303</v>
      </c>
      <c r="X863">
        <f t="shared" ca="1" si="419"/>
        <v>40.71599920704228</v>
      </c>
      <c r="Y863">
        <f t="shared" ca="1" si="420"/>
        <v>1.9518695974271703</v>
      </c>
      <c r="Z863">
        <f t="shared" ca="1" si="421"/>
        <v>1.2275272859165252</v>
      </c>
      <c r="AA863">
        <f t="shared" ca="1" si="422"/>
        <v>640.03549984750816</v>
      </c>
      <c r="AB863">
        <f t="shared" ca="1" si="423"/>
        <v>640.11230021640063</v>
      </c>
      <c r="AC863">
        <f t="shared" ca="1" si="424"/>
        <v>1.3898793246615789E-4</v>
      </c>
      <c r="AD863">
        <f t="shared" ca="1" si="425"/>
        <v>0.14006053278848143</v>
      </c>
      <c r="AE863">
        <f t="shared" ca="1" si="426"/>
        <v>165.65714130899104</v>
      </c>
      <c r="AF863">
        <f t="shared" ca="1" si="427"/>
        <v>1.1075740849264548E-4</v>
      </c>
      <c r="AG863">
        <f t="shared" ca="1" si="428"/>
        <v>1</v>
      </c>
      <c r="AH863">
        <f ca="1"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+99)&gt;=IFERROR(AE863,-1E+99)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>7.8299998475081303</v>
      </c>
      <c r="AI863">
        <f t="shared" ca="1" si="429"/>
        <v>640.03549984750816</v>
      </c>
      <c r="AJ863">
        <f t="shared" ca="1" si="430"/>
        <v>640.11230021640063</v>
      </c>
      <c r="AM863">
        <v>0</v>
      </c>
      <c r="AN863">
        <v>0</v>
      </c>
      <c r="AO863">
        <f t="shared" si="431"/>
        <v>0</v>
      </c>
      <c r="AP863">
        <f t="shared" si="440"/>
        <v>0</v>
      </c>
      <c r="AQ863">
        <f t="shared" ca="1" si="432"/>
        <v>0.14006053278848143</v>
      </c>
      <c r="AR863" t="str">
        <f t="shared" ca="1" si="433"/>
        <v>Subcritical</v>
      </c>
      <c r="AS863">
        <f t="shared" ca="1" si="434"/>
        <v>1.3898793246615789E-4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190</v>
      </c>
      <c r="I864">
        <v>2.6059999999999999</v>
      </c>
      <c r="J864">
        <f t="shared" si="435"/>
        <v>0.9959999999999809</v>
      </c>
      <c r="K864">
        <f t="shared" ca="1" si="436"/>
        <v>49.98</v>
      </c>
      <c r="L864">
        <f t="shared" ca="1" si="437"/>
        <v>1.301360869684927</v>
      </c>
      <c r="M864">
        <f t="shared" ca="1" si="410"/>
        <v>6.5939955266935257</v>
      </c>
      <c r="N864">
        <f t="shared" ca="1" si="411"/>
        <v>0.85974377568948013</v>
      </c>
      <c r="O864">
        <f t="shared" ca="1" si="412"/>
        <v>7.5796229763385696</v>
      </c>
      <c r="P864">
        <f t="shared" ca="1" si="413"/>
        <v>633.50636086968495</v>
      </c>
      <c r="Q864">
        <f t="shared" ca="1" si="414"/>
        <v>636.43453031226602</v>
      </c>
      <c r="R864">
        <f t="shared" ca="1" si="415"/>
        <v>1.5811958708252735E-2</v>
      </c>
      <c r="S864">
        <f t="shared" ca="1" si="416"/>
        <v>2.1213592788184785</v>
      </c>
      <c r="T864">
        <f t="shared" ca="1" si="417"/>
        <v>42.907256288218015</v>
      </c>
      <c r="U864">
        <f t="shared" ca="1" si="438"/>
        <v>-0.19014141462560019</v>
      </c>
      <c r="V864">
        <f t="shared" ca="1" si="439"/>
        <v>0</v>
      </c>
      <c r="W864">
        <f t="shared" ca="1" si="418"/>
        <v>7.8255196374543079</v>
      </c>
      <c r="X864">
        <f t="shared" ca="1" si="419"/>
        <v>39.651908002980981</v>
      </c>
      <c r="Y864">
        <f t="shared" ca="1" si="420"/>
        <v>1.9138832336804652</v>
      </c>
      <c r="Z864">
        <f t="shared" ca="1" si="421"/>
        <v>1.2604689791029113</v>
      </c>
      <c r="AA864">
        <f t="shared" ca="1" si="422"/>
        <v>640.0305196374544</v>
      </c>
      <c r="AB864">
        <f t="shared" ca="1" si="423"/>
        <v>640.11149731570515</v>
      </c>
      <c r="AC864">
        <f t="shared" ca="1" si="424"/>
        <v>1.5043870677164379E-4</v>
      </c>
      <c r="AD864">
        <f t="shared" ca="1" si="425"/>
        <v>0.14386033437730816</v>
      </c>
      <c r="AE864">
        <f t="shared" ca="1" si="426"/>
        <v>161.57023126652123</v>
      </c>
      <c r="AF864">
        <f t="shared" ca="1" si="427"/>
        <v>-8.1514328940102132E-6</v>
      </c>
      <c r="AG864">
        <f t="shared" ca="1" si="428"/>
        <v>1</v>
      </c>
      <c r="AH864">
        <f ca="1"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+99)&gt;=IFERROR(AE864,-1E+99)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>7.8255196374543079</v>
      </c>
      <c r="AI864">
        <f t="shared" ca="1" si="429"/>
        <v>640.0305196374544</v>
      </c>
      <c r="AJ864">
        <f t="shared" ca="1" si="430"/>
        <v>640.11149731570515</v>
      </c>
      <c r="AM864">
        <v>0</v>
      </c>
      <c r="AN864">
        <v>0</v>
      </c>
      <c r="AO864">
        <f t="shared" si="431"/>
        <v>0</v>
      </c>
      <c r="AP864">
        <f t="shared" si="440"/>
        <v>0</v>
      </c>
      <c r="AQ864">
        <f t="shared" ca="1" si="432"/>
        <v>0.14386033437730816</v>
      </c>
      <c r="AR864" t="str">
        <f t="shared" ca="1" si="433"/>
        <v>Subcritical</v>
      </c>
      <c r="AS864">
        <f t="shared" ca="1" si="434"/>
        <v>1.5043870677164379E-4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190</v>
      </c>
      <c r="I865">
        <v>1.4999999999999999E-2</v>
      </c>
      <c r="J865">
        <f t="shared" si="435"/>
        <v>1</v>
      </c>
      <c r="K865">
        <f t="shared" ca="1" si="436"/>
        <v>49.98</v>
      </c>
      <c r="L865">
        <f t="shared" ca="1" si="437"/>
        <v>1.301360869684927</v>
      </c>
      <c r="M865">
        <f t="shared" ca="1" si="410"/>
        <v>6.5939955266935257</v>
      </c>
      <c r="N865">
        <f t="shared" ca="1" si="411"/>
        <v>0.85974377568948013</v>
      </c>
      <c r="O865">
        <f t="shared" ca="1" si="412"/>
        <v>7.5796229763385696</v>
      </c>
      <c r="P865">
        <f t="shared" ca="1" si="413"/>
        <v>633.50586086968497</v>
      </c>
      <c r="Q865">
        <f t="shared" ca="1" si="414"/>
        <v>636.43403031226603</v>
      </c>
      <c r="R865">
        <f t="shared" ca="1" si="415"/>
        <v>1.5811958708252735E-2</v>
      </c>
      <c r="S865">
        <f t="shared" ca="1" si="416"/>
        <v>2.1213592788184785</v>
      </c>
      <c r="T865">
        <f t="shared" ca="1" si="417"/>
        <v>42.907256288218015</v>
      </c>
      <c r="U865">
        <f t="shared" ca="1" si="438"/>
        <v>-1.5385162944312469E-2</v>
      </c>
      <c r="V865">
        <f t="shared" ca="1" si="439"/>
        <v>0</v>
      </c>
      <c r="W865">
        <f t="shared" ca="1" si="418"/>
        <v>7.8258639381520005</v>
      </c>
      <c r="X865">
        <f t="shared" ca="1" si="419"/>
        <v>39.653652574616189</v>
      </c>
      <c r="Y865">
        <f t="shared" ca="1" si="420"/>
        <v>1.9139038270765674</v>
      </c>
      <c r="Z865">
        <f t="shared" ca="1" si="421"/>
        <v>1.2604135244780477</v>
      </c>
      <c r="AA865">
        <f t="shared" ca="1" si="422"/>
        <v>640.03036393815205</v>
      </c>
      <c r="AB865">
        <f t="shared" ca="1" si="423"/>
        <v>640.11133449129613</v>
      </c>
      <c r="AC865">
        <f t="shared" ca="1" si="424"/>
        <v>1.5042331181299503E-4</v>
      </c>
      <c r="AD865">
        <f t="shared" ca="1" si="425"/>
        <v>0.1438508407286006</v>
      </c>
      <c r="AE865">
        <f t="shared" ca="1" si="426"/>
        <v>161.58360121614953</v>
      </c>
      <c r="AF865">
        <f t="shared" ca="1" si="427"/>
        <v>-8.1140187830897048E-6</v>
      </c>
      <c r="AG865">
        <f t="shared" ca="1" si="428"/>
        <v>1</v>
      </c>
      <c r="AH865">
        <f ca="1"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+99)&gt;=IFERROR(AE865,-1E+99)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>7.8258639381520005</v>
      </c>
      <c r="AI865">
        <f t="shared" ca="1" si="429"/>
        <v>640.03036393815205</v>
      </c>
      <c r="AJ865">
        <f t="shared" ca="1" si="430"/>
        <v>640.11133449129613</v>
      </c>
      <c r="AM865">
        <v>0</v>
      </c>
      <c r="AN865">
        <v>0</v>
      </c>
      <c r="AO865">
        <f t="shared" si="431"/>
        <v>0</v>
      </c>
      <c r="AP865">
        <f t="shared" si="440"/>
        <v>0</v>
      </c>
      <c r="AQ865">
        <f t="shared" ca="1" si="432"/>
        <v>0.1438508407286006</v>
      </c>
      <c r="AR865" t="str">
        <f t="shared" ca="1" si="433"/>
        <v>Subcritical</v>
      </c>
      <c r="AS865">
        <f t="shared" ca="1" si="434"/>
        <v>1.5042331181299503E-4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190</v>
      </c>
      <c r="I866">
        <v>5.5E-2</v>
      </c>
      <c r="J866">
        <f t="shared" si="435"/>
        <v>1</v>
      </c>
      <c r="K866">
        <f t="shared" ca="1" si="436"/>
        <v>49.98</v>
      </c>
      <c r="L866">
        <f t="shared" ca="1" si="437"/>
        <v>1.301360869684927</v>
      </c>
      <c r="M866">
        <f t="shared" ca="1" si="410"/>
        <v>6.5939955266935257</v>
      </c>
      <c r="N866">
        <f t="shared" ca="1" si="411"/>
        <v>0.85974377568948013</v>
      </c>
      <c r="O866">
        <f t="shared" ca="1" si="412"/>
        <v>7.5796229763385696</v>
      </c>
      <c r="P866">
        <f t="shared" ca="1" si="413"/>
        <v>633.50536086968486</v>
      </c>
      <c r="Q866">
        <f t="shared" ca="1" si="414"/>
        <v>636.43353031226593</v>
      </c>
      <c r="R866">
        <f t="shared" ca="1" si="415"/>
        <v>1.5811958708252735E-2</v>
      </c>
      <c r="S866">
        <f t="shared" ca="1" si="416"/>
        <v>2.1213592788184785</v>
      </c>
      <c r="T866">
        <f t="shared" ca="1" si="417"/>
        <v>42.907256288218015</v>
      </c>
      <c r="U866">
        <f t="shared" ca="1" si="438"/>
        <v>-1.5580374240357742E-2</v>
      </c>
      <c r="V866">
        <f t="shared" ca="1" si="439"/>
        <v>0</v>
      </c>
      <c r="W866">
        <f t="shared" ca="1" si="418"/>
        <v>7.8262028175493823</v>
      </c>
      <c r="X866">
        <f t="shared" ca="1" si="419"/>
        <v>39.655369676522724</v>
      </c>
      <c r="Y866">
        <f t="shared" ca="1" si="420"/>
        <v>1.9139240948758853</v>
      </c>
      <c r="Z866">
        <f t="shared" ca="1" si="421"/>
        <v>1.2603589477969181</v>
      </c>
      <c r="AA866">
        <f t="shared" ca="1" si="422"/>
        <v>640.03020281754937</v>
      </c>
      <c r="AB866">
        <f t="shared" ca="1" si="423"/>
        <v>640.11116635869575</v>
      </c>
      <c r="AC866">
        <f t="shared" ca="1" si="424"/>
        <v>1.5040816153046634E-4</v>
      </c>
      <c r="AD866">
        <f t="shared" ca="1" si="425"/>
        <v>0.14384149758487313</v>
      </c>
      <c r="AE866">
        <f t="shared" ca="1" si="426"/>
        <v>161.59676125564147</v>
      </c>
      <c r="AF866">
        <f t="shared" ca="1" si="427"/>
        <v>-7.8036865716057946E-6</v>
      </c>
      <c r="AG866">
        <f t="shared" ca="1" si="428"/>
        <v>1</v>
      </c>
      <c r="AH866">
        <f ca="1"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+99)&gt;=IFERROR(AE866,-1E+99)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>7.8262028175493823</v>
      </c>
      <c r="AI866">
        <f t="shared" ca="1" si="429"/>
        <v>640.03020281754937</v>
      </c>
      <c r="AJ866">
        <f t="shared" ca="1" si="430"/>
        <v>640.11116635869575</v>
      </c>
      <c r="AM866">
        <v>0</v>
      </c>
      <c r="AN866">
        <v>0</v>
      </c>
      <c r="AO866">
        <f t="shared" si="431"/>
        <v>0</v>
      </c>
      <c r="AP866">
        <f t="shared" si="440"/>
        <v>0</v>
      </c>
      <c r="AQ866">
        <f t="shared" ca="1" si="432"/>
        <v>0.14384149758487313</v>
      </c>
      <c r="AR866" t="str">
        <f t="shared" ca="1" si="433"/>
        <v>Subcritical</v>
      </c>
      <c r="AS866">
        <f t="shared" ca="1" si="434"/>
        <v>1.5040816153046634E-4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190</v>
      </c>
      <c r="I867">
        <v>0.04</v>
      </c>
      <c r="J867">
        <f t="shared" si="435"/>
        <v>1</v>
      </c>
      <c r="K867">
        <f t="shared" ca="1" si="436"/>
        <v>49.98</v>
      </c>
      <c r="L867">
        <f t="shared" ca="1" si="437"/>
        <v>1.301360869684927</v>
      </c>
      <c r="M867">
        <f t="shared" ca="1" si="410"/>
        <v>6.5939955266935257</v>
      </c>
      <c r="N867">
        <f t="shared" ca="1" si="411"/>
        <v>0.85974377568948013</v>
      </c>
      <c r="O867">
        <f t="shared" ca="1" si="412"/>
        <v>7.5796229763385696</v>
      </c>
      <c r="P867">
        <f t="shared" ca="1" si="413"/>
        <v>633.50486086968488</v>
      </c>
      <c r="Q867">
        <f t="shared" ca="1" si="414"/>
        <v>636.43303031226594</v>
      </c>
      <c r="R867">
        <f t="shared" ca="1" si="415"/>
        <v>1.5811958708252735E-2</v>
      </c>
      <c r="S867">
        <f t="shared" ca="1" si="416"/>
        <v>2.1213592788184785</v>
      </c>
      <c r="T867">
        <f t="shared" ca="1" si="417"/>
        <v>42.907256288218015</v>
      </c>
      <c r="U867">
        <f t="shared" ca="1" si="438"/>
        <v>-1.5507170004411819E-2</v>
      </c>
      <c r="V867">
        <f t="shared" ca="1" si="439"/>
        <v>0</v>
      </c>
      <c r="W867">
        <f t="shared" ca="1" si="418"/>
        <v>7.8265440852628432</v>
      </c>
      <c r="X867">
        <f t="shared" ca="1" si="419"/>
        <v>39.65709888002683</v>
      </c>
      <c r="Y867">
        <f t="shared" ca="1" si="420"/>
        <v>1.9139445041763401</v>
      </c>
      <c r="Z867">
        <f t="shared" ca="1" si="421"/>
        <v>1.2603039912526799</v>
      </c>
      <c r="AA867">
        <f t="shared" ca="1" si="422"/>
        <v>640.03004408526283</v>
      </c>
      <c r="AB867">
        <f t="shared" ca="1" si="423"/>
        <v>640.11100056591351</v>
      </c>
      <c r="AC867">
        <f t="shared" ca="1" si="424"/>
        <v>1.5039290674859779E-4</v>
      </c>
      <c r="AD867">
        <f t="shared" ca="1" si="425"/>
        <v>0.1438320896156601</v>
      </c>
      <c r="AE867">
        <f t="shared" ca="1" si="426"/>
        <v>161.61001465536927</v>
      </c>
      <c r="AF867">
        <f t="shared" ca="1" si="427"/>
        <v>-7.3873292194548412E-6</v>
      </c>
      <c r="AG867">
        <f t="shared" ca="1" si="428"/>
        <v>1</v>
      </c>
      <c r="AH867">
        <f ca="1"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+99)&gt;=IFERROR(AE867,-1E+99)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>7.8265440852628432</v>
      </c>
      <c r="AI867">
        <f t="shared" ca="1" si="429"/>
        <v>640.03004408526283</v>
      </c>
      <c r="AJ867">
        <f t="shared" ca="1" si="430"/>
        <v>640.11100056591351</v>
      </c>
      <c r="AM867">
        <v>0</v>
      </c>
      <c r="AN867">
        <v>0</v>
      </c>
      <c r="AO867">
        <f t="shared" si="431"/>
        <v>0</v>
      </c>
      <c r="AP867">
        <f t="shared" si="440"/>
        <v>0</v>
      </c>
      <c r="AQ867">
        <f t="shared" ca="1" si="432"/>
        <v>0.1438320896156601</v>
      </c>
      <c r="AR867" t="str">
        <f t="shared" ca="1" si="433"/>
        <v>Subcritical</v>
      </c>
      <c r="AS867">
        <f t="shared" ca="1" si="434"/>
        <v>1.5039290674859779E-4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190</v>
      </c>
      <c r="I868">
        <v>0.04</v>
      </c>
      <c r="J868">
        <f t="shared" si="435"/>
        <v>1</v>
      </c>
      <c r="K868">
        <f t="shared" ca="1" si="436"/>
        <v>49.98</v>
      </c>
      <c r="L868">
        <f t="shared" ca="1" si="437"/>
        <v>1.301360869684927</v>
      </c>
      <c r="M868">
        <f t="shared" ca="1" si="410"/>
        <v>6.5939955266935257</v>
      </c>
      <c r="N868">
        <f t="shared" ca="1" si="411"/>
        <v>0.85974377568948013</v>
      </c>
      <c r="O868">
        <f t="shared" ca="1" si="412"/>
        <v>7.5796229763385696</v>
      </c>
      <c r="P868">
        <f t="shared" ca="1" si="413"/>
        <v>633.50436086968489</v>
      </c>
      <c r="Q868">
        <f t="shared" ca="1" si="414"/>
        <v>636.43253031226595</v>
      </c>
      <c r="R868">
        <f t="shared" ca="1" si="415"/>
        <v>1.5811958708252735E-2</v>
      </c>
      <c r="S868">
        <f t="shared" ca="1" si="416"/>
        <v>2.1213592788184785</v>
      </c>
      <c r="T868">
        <f t="shared" ca="1" si="417"/>
        <v>42.907256288218015</v>
      </c>
      <c r="U868">
        <f t="shared" ca="1" si="438"/>
        <v>-1.5507170004411819E-2</v>
      </c>
      <c r="V868">
        <f t="shared" ca="1" si="439"/>
        <v>0</v>
      </c>
      <c r="W868">
        <f t="shared" ca="1" si="418"/>
        <v>7.8268857950871658</v>
      </c>
      <c r="X868">
        <f t="shared" ca="1" si="419"/>
        <v>39.658830323706667</v>
      </c>
      <c r="Y868">
        <f t="shared" ca="1" si="420"/>
        <v>1.9139649385697903</v>
      </c>
      <c r="Z868">
        <f t="shared" ca="1" si="421"/>
        <v>1.2602489683142191</v>
      </c>
      <c r="AA868">
        <f t="shared" ca="1" si="422"/>
        <v>640.02988579508713</v>
      </c>
      <c r="AB868">
        <f t="shared" ca="1" si="423"/>
        <v>640.11083520702073</v>
      </c>
      <c r="AC868">
        <f t="shared" ca="1" si="424"/>
        <v>1.5037763449131904E-4</v>
      </c>
      <c r="AD868">
        <f t="shared" ca="1" si="425"/>
        <v>0.1438226704859609</v>
      </c>
      <c r="AE868">
        <f t="shared" ca="1" si="426"/>
        <v>161.62328584055217</v>
      </c>
      <c r="AF868">
        <f t="shared" ca="1" si="427"/>
        <v>-6.9530520931948558E-6</v>
      </c>
      <c r="AG868">
        <f t="shared" ca="1" si="428"/>
        <v>1</v>
      </c>
      <c r="AH868">
        <f ca="1"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+99)&gt;=IFERROR(AE868,-1E+99)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>7.8268857950871658</v>
      </c>
      <c r="AI868">
        <f t="shared" ca="1" si="429"/>
        <v>640.02988579508713</v>
      </c>
      <c r="AJ868">
        <f t="shared" ca="1" si="430"/>
        <v>640.11083520702073</v>
      </c>
      <c r="AM868">
        <v>0</v>
      </c>
      <c r="AN868">
        <v>0</v>
      </c>
      <c r="AO868">
        <f t="shared" si="431"/>
        <v>0</v>
      </c>
      <c r="AP868">
        <f t="shared" si="440"/>
        <v>0</v>
      </c>
      <c r="AQ868">
        <f t="shared" ca="1" si="432"/>
        <v>0.1438226704859609</v>
      </c>
      <c r="AR868" t="str">
        <f t="shared" ca="1" si="433"/>
        <v>Subcritical</v>
      </c>
      <c r="AS868">
        <f t="shared" ca="1" si="434"/>
        <v>1.5037763449131904E-4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190</v>
      </c>
      <c r="I869">
        <v>0.04</v>
      </c>
      <c r="J869">
        <f t="shared" si="435"/>
        <v>1</v>
      </c>
      <c r="K869">
        <f t="shared" ca="1" si="436"/>
        <v>49.98</v>
      </c>
      <c r="L869">
        <f t="shared" ca="1" si="437"/>
        <v>1.301360869684927</v>
      </c>
      <c r="M869">
        <f t="shared" ca="1" si="410"/>
        <v>6.5939955266935257</v>
      </c>
      <c r="N869">
        <f t="shared" ca="1" si="411"/>
        <v>0.85974377568948013</v>
      </c>
      <c r="O869">
        <f t="shared" ca="1" si="412"/>
        <v>7.5796229763385696</v>
      </c>
      <c r="P869">
        <f t="shared" ca="1" si="413"/>
        <v>633.5038608696849</v>
      </c>
      <c r="Q869">
        <f t="shared" ca="1" si="414"/>
        <v>636.43203031226597</v>
      </c>
      <c r="R869">
        <f t="shared" ca="1" si="415"/>
        <v>1.5811958708252735E-2</v>
      </c>
      <c r="S869">
        <f t="shared" ca="1" si="416"/>
        <v>2.1213592788184785</v>
      </c>
      <c r="T869">
        <f t="shared" ca="1" si="417"/>
        <v>42.907256288218015</v>
      </c>
      <c r="U869">
        <f t="shared" ca="1" si="438"/>
        <v>-1.5507170004411819E-2</v>
      </c>
      <c r="V869">
        <f t="shared" ca="1" si="439"/>
        <v>0</v>
      </c>
      <c r="W869">
        <f t="shared" ca="1" si="418"/>
        <v>7.8272279668020266</v>
      </c>
      <c r="X869">
        <f t="shared" ca="1" si="419"/>
        <v>39.660564107785873</v>
      </c>
      <c r="Y869">
        <f t="shared" ca="1" si="420"/>
        <v>1.9139853992338542</v>
      </c>
      <c r="Z869">
        <f t="shared" ca="1" si="421"/>
        <v>1.2601938758150011</v>
      </c>
      <c r="AA869">
        <f t="shared" ca="1" si="422"/>
        <v>640.02972796680206</v>
      </c>
      <c r="AB869">
        <f t="shared" ca="1" si="423"/>
        <v>640.11067030139134</v>
      </c>
      <c r="AC869">
        <f t="shared" ca="1" si="424"/>
        <v>1.5036234388323373E-4</v>
      </c>
      <c r="AD869">
        <f t="shared" ca="1" si="425"/>
        <v>0.14381323965447732</v>
      </c>
      <c r="AE869">
        <f t="shared" ca="1" si="426"/>
        <v>161.63657558182692</v>
      </c>
      <c r="AF869">
        <f t="shared" ca="1" si="427"/>
        <v>-6.3617542309657438E-6</v>
      </c>
      <c r="AG869">
        <f t="shared" ca="1" si="428"/>
        <v>1</v>
      </c>
      <c r="AH869">
        <f ca="1"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+99)&gt;=IFERROR(AE869,-1E+99)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>7.8272279668020266</v>
      </c>
      <c r="AI869">
        <f t="shared" ca="1" si="429"/>
        <v>640.02972796680206</v>
      </c>
      <c r="AJ869">
        <f t="shared" ca="1" si="430"/>
        <v>640.11067030139134</v>
      </c>
      <c r="AM869">
        <v>0</v>
      </c>
      <c r="AN869">
        <v>0</v>
      </c>
      <c r="AO869">
        <f t="shared" si="431"/>
        <v>0</v>
      </c>
      <c r="AP869">
        <f t="shared" si="440"/>
        <v>0</v>
      </c>
      <c r="AQ869">
        <f t="shared" ca="1" si="432"/>
        <v>0.14381323965447732</v>
      </c>
      <c r="AR869" t="str">
        <f t="shared" ca="1" si="433"/>
        <v>Subcritical</v>
      </c>
      <c r="AS869">
        <f t="shared" ca="1" si="434"/>
        <v>1.5036234388323373E-4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190</v>
      </c>
      <c r="I870">
        <v>1.4999999999999999E-2</v>
      </c>
      <c r="J870">
        <f t="shared" si="435"/>
        <v>1.00100000000009</v>
      </c>
      <c r="K870">
        <f t="shared" ca="1" si="436"/>
        <v>49.98</v>
      </c>
      <c r="L870">
        <f t="shared" ca="1" si="437"/>
        <v>1.301360869684927</v>
      </c>
      <c r="M870">
        <f t="shared" ca="1" si="410"/>
        <v>6.5939955266935257</v>
      </c>
      <c r="N870">
        <f t="shared" ca="1" si="411"/>
        <v>0.85974377568948013</v>
      </c>
      <c r="O870">
        <f t="shared" ca="1" si="412"/>
        <v>7.5796229763385696</v>
      </c>
      <c r="P870">
        <f t="shared" ca="1" si="413"/>
        <v>633.50336086968491</v>
      </c>
      <c r="Q870">
        <f t="shared" ca="1" si="414"/>
        <v>636.43153031226598</v>
      </c>
      <c r="R870">
        <f t="shared" ca="1" si="415"/>
        <v>1.5811958708252735E-2</v>
      </c>
      <c r="S870">
        <f t="shared" ca="1" si="416"/>
        <v>2.1213592788184785</v>
      </c>
      <c r="T870">
        <f t="shared" ca="1" si="417"/>
        <v>42.907256288218015</v>
      </c>
      <c r="U870">
        <f t="shared" ca="1" si="438"/>
        <v>-1.540097490305925E-2</v>
      </c>
      <c r="V870">
        <f t="shared" ca="1" si="439"/>
        <v>0</v>
      </c>
      <c r="W870">
        <f t="shared" ca="1" si="418"/>
        <v>7.8275740299400534</v>
      </c>
      <c r="X870">
        <f t="shared" ca="1" si="419"/>
        <v>39.66231760970625</v>
      </c>
      <c r="Y870">
        <f t="shared" ca="1" si="420"/>
        <v>1.9140060912167678</v>
      </c>
      <c r="Z870">
        <f t="shared" ca="1" si="421"/>
        <v>1.2601381616632705</v>
      </c>
      <c r="AA870">
        <f t="shared" ca="1" si="422"/>
        <v>640.02957402994002</v>
      </c>
      <c r="AB870">
        <f t="shared" ca="1" si="423"/>
        <v>640.11050920764035</v>
      </c>
      <c r="AC870">
        <f t="shared" ca="1" si="424"/>
        <v>1.503468817124799E-4</v>
      </c>
      <c r="AD870">
        <f t="shared" ca="1" si="425"/>
        <v>0.14380370261706293</v>
      </c>
      <c r="AE870">
        <f t="shared" ca="1" si="426"/>
        <v>161.65001709198077</v>
      </c>
      <c r="AF870">
        <f t="shared" ca="1" si="427"/>
        <v>-5.7211070725315949E-6</v>
      </c>
      <c r="AG870">
        <f t="shared" ca="1" si="428"/>
        <v>1</v>
      </c>
      <c r="AH870">
        <f ca="1"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+99)&gt;=IFERROR(AE870,-1E+99)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>7.8275740299400534</v>
      </c>
      <c r="AI870">
        <f t="shared" ca="1" si="429"/>
        <v>640.02957402994002</v>
      </c>
      <c r="AJ870">
        <f t="shared" ca="1" si="430"/>
        <v>640.11050920764035</v>
      </c>
      <c r="AM870">
        <v>0</v>
      </c>
      <c r="AN870">
        <v>0</v>
      </c>
      <c r="AO870">
        <f t="shared" si="431"/>
        <v>0</v>
      </c>
      <c r="AP870">
        <f t="shared" si="440"/>
        <v>0</v>
      </c>
      <c r="AQ870">
        <f t="shared" ca="1" si="432"/>
        <v>0.14380370261706293</v>
      </c>
      <c r="AR870" t="str">
        <f t="shared" ca="1" si="433"/>
        <v>Subcritical</v>
      </c>
      <c r="AS870">
        <f t="shared" ca="1" si="434"/>
        <v>1.503468817124799E-4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190</v>
      </c>
      <c r="I871">
        <v>5.5E-2</v>
      </c>
      <c r="J871">
        <f t="shared" si="435"/>
        <v>0.99899999999990996</v>
      </c>
      <c r="K871">
        <f t="shared" ca="1" si="436"/>
        <v>49.98</v>
      </c>
      <c r="L871">
        <f t="shared" ca="1" si="437"/>
        <v>1.301360869684927</v>
      </c>
      <c r="M871">
        <f t="shared" ca="1" si="410"/>
        <v>6.5939955266935257</v>
      </c>
      <c r="N871">
        <f t="shared" ca="1" si="411"/>
        <v>0.85974377568948013</v>
      </c>
      <c r="O871">
        <f t="shared" ca="1" si="412"/>
        <v>7.5796229763385696</v>
      </c>
      <c r="P871">
        <f t="shared" ca="1" si="413"/>
        <v>633.50286086968492</v>
      </c>
      <c r="Q871">
        <f t="shared" ca="1" si="414"/>
        <v>636.43103031226599</v>
      </c>
      <c r="R871">
        <f t="shared" ca="1" si="415"/>
        <v>1.5811958708252735E-2</v>
      </c>
      <c r="S871">
        <f t="shared" ca="1" si="416"/>
        <v>2.1213592788184785</v>
      </c>
      <c r="T871">
        <f t="shared" ca="1" si="417"/>
        <v>42.907256288218015</v>
      </c>
      <c r="U871">
        <f t="shared" ca="1" si="438"/>
        <v>-1.5564562281724648E-2</v>
      </c>
      <c r="V871">
        <f t="shared" ca="1" si="439"/>
        <v>0</v>
      </c>
      <c r="W871">
        <f t="shared" ca="1" si="418"/>
        <v>7.8279155907234452</v>
      </c>
      <c r="X871">
        <f t="shared" ca="1" si="419"/>
        <v>39.664048298195695</v>
      </c>
      <c r="Y871">
        <f t="shared" ca="1" si="420"/>
        <v>1.9140265126372711</v>
      </c>
      <c r="Z871">
        <f t="shared" ca="1" si="421"/>
        <v>1.2600831771948395</v>
      </c>
      <c r="AA871">
        <f t="shared" ca="1" si="422"/>
        <v>640.02941559072349</v>
      </c>
      <c r="AB871">
        <f t="shared" ca="1" si="423"/>
        <v>640.1103437055782</v>
      </c>
      <c r="AC871">
        <f t="shared" ca="1" si="424"/>
        <v>1.5033162300812273E-4</v>
      </c>
      <c r="AD871">
        <f t="shared" ca="1" si="425"/>
        <v>0.14379429069208419</v>
      </c>
      <c r="AE871">
        <f t="shared" ca="1" si="426"/>
        <v>161.66328434488534</v>
      </c>
      <c r="AF871">
        <f t="shared" ca="1" si="427"/>
        <v>-5.4960289617156377E-6</v>
      </c>
      <c r="AG871">
        <f t="shared" ca="1" si="428"/>
        <v>1</v>
      </c>
      <c r="AH871">
        <f ca="1"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+99)&gt;=IFERROR(AE871,-1E+99)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>7.8279155907234452</v>
      </c>
      <c r="AI871">
        <f t="shared" ca="1" si="429"/>
        <v>640.02941559072349</v>
      </c>
      <c r="AJ871">
        <f t="shared" ca="1" si="430"/>
        <v>640.1103437055782</v>
      </c>
      <c r="AM871">
        <v>0</v>
      </c>
      <c r="AN871">
        <v>0</v>
      </c>
      <c r="AO871">
        <f t="shared" si="431"/>
        <v>0</v>
      </c>
      <c r="AP871">
        <f t="shared" si="440"/>
        <v>0</v>
      </c>
      <c r="AQ871">
        <f t="shared" ca="1" si="432"/>
        <v>0.14379429069208419</v>
      </c>
      <c r="AR871" t="str">
        <f t="shared" ca="1" si="433"/>
        <v>Subcritical</v>
      </c>
      <c r="AS871">
        <f t="shared" ca="1" si="434"/>
        <v>1.5033162300812273E-4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190</v>
      </c>
      <c r="I872">
        <v>0.04</v>
      </c>
      <c r="J872">
        <f t="shared" si="435"/>
        <v>1</v>
      </c>
      <c r="K872">
        <f t="shared" ca="1" si="436"/>
        <v>49.98</v>
      </c>
      <c r="L872">
        <f t="shared" ca="1" si="437"/>
        <v>1.301360869684927</v>
      </c>
      <c r="M872">
        <f t="shared" ca="1" si="410"/>
        <v>6.5939955266935257</v>
      </c>
      <c r="N872">
        <f t="shared" ca="1" si="411"/>
        <v>0.85974377568948013</v>
      </c>
      <c r="O872">
        <f t="shared" ca="1" si="412"/>
        <v>7.5796229763385696</v>
      </c>
      <c r="P872">
        <f t="shared" ca="1" si="413"/>
        <v>633.50236086968494</v>
      </c>
      <c r="Q872">
        <f t="shared" ca="1" si="414"/>
        <v>636.430530312266</v>
      </c>
      <c r="R872">
        <f t="shared" ca="1" si="415"/>
        <v>1.5811958708252735E-2</v>
      </c>
      <c r="S872">
        <f t="shared" ca="1" si="416"/>
        <v>2.1213592788184785</v>
      </c>
      <c r="T872">
        <f t="shared" ca="1" si="417"/>
        <v>42.907256288218015</v>
      </c>
      <c r="U872">
        <f t="shared" ca="1" si="438"/>
        <v>-1.5507170004411819E-2</v>
      </c>
      <c r="V872">
        <f t="shared" ca="1" si="439"/>
        <v>0</v>
      </c>
      <c r="W872">
        <f t="shared" ca="1" si="418"/>
        <v>7.8282592923287355</v>
      </c>
      <c r="X872">
        <f t="shared" ca="1" si="419"/>
        <v>39.665789834229706</v>
      </c>
      <c r="Y872">
        <f t="shared" ca="1" si="420"/>
        <v>1.9140470606953797</v>
      </c>
      <c r="Z872">
        <f t="shared" ca="1" si="421"/>
        <v>1.2600278529401578</v>
      </c>
      <c r="AA872">
        <f t="shared" ca="1" si="422"/>
        <v>640.02925929232879</v>
      </c>
      <c r="AB872">
        <f t="shared" ca="1" si="423"/>
        <v>640.11018030100286</v>
      </c>
      <c r="AC872">
        <f t="shared" ca="1" si="424"/>
        <v>1.5031627097212395E-4</v>
      </c>
      <c r="AD872">
        <f t="shared" ca="1" si="425"/>
        <v>0.14378482081170241</v>
      </c>
      <c r="AE872">
        <f t="shared" ca="1" si="426"/>
        <v>161.67663537516168</v>
      </c>
      <c r="AF872">
        <f t="shared" ca="1" si="427"/>
        <v>-5.8417593891135766E-6</v>
      </c>
      <c r="AG872">
        <f t="shared" ca="1" si="428"/>
        <v>1</v>
      </c>
      <c r="AH872">
        <f ca="1"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+99)&gt;=IFERROR(AE872,-1E+99)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>7.8282592923287355</v>
      </c>
      <c r="AI872">
        <f t="shared" ca="1" si="429"/>
        <v>640.02925929232879</v>
      </c>
      <c r="AJ872">
        <f t="shared" ca="1" si="430"/>
        <v>640.11018030100286</v>
      </c>
      <c r="AM872">
        <v>0</v>
      </c>
      <c r="AN872">
        <v>0</v>
      </c>
      <c r="AO872">
        <f t="shared" si="431"/>
        <v>0</v>
      </c>
      <c r="AP872">
        <f t="shared" si="440"/>
        <v>0</v>
      </c>
      <c r="AQ872">
        <f t="shared" ca="1" si="432"/>
        <v>0.14378482081170241</v>
      </c>
      <c r="AR872" t="str">
        <f t="shared" ca="1" si="433"/>
        <v>Subcritical</v>
      </c>
      <c r="AS872">
        <f t="shared" ca="1" si="434"/>
        <v>1.5031627097212395E-4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190</v>
      </c>
      <c r="I873">
        <v>0.04</v>
      </c>
      <c r="J873">
        <f t="shared" si="435"/>
        <v>1.00100000000009</v>
      </c>
      <c r="K873">
        <f t="shared" ca="1" si="436"/>
        <v>49.98</v>
      </c>
      <c r="L873">
        <f t="shared" ca="1" si="437"/>
        <v>1.301360869684927</v>
      </c>
      <c r="M873">
        <f t="shared" ca="1" si="410"/>
        <v>6.5939955266935257</v>
      </c>
      <c r="N873">
        <f t="shared" ca="1" si="411"/>
        <v>0.85974377568948013</v>
      </c>
      <c r="O873">
        <f t="shared" ca="1" si="412"/>
        <v>7.5796229763385696</v>
      </c>
      <c r="P873">
        <f t="shared" ca="1" si="413"/>
        <v>633.50186086968495</v>
      </c>
      <c r="Q873">
        <f t="shared" ca="1" si="414"/>
        <v>636.43003031226601</v>
      </c>
      <c r="R873">
        <f t="shared" ca="1" si="415"/>
        <v>1.5811958708252735E-2</v>
      </c>
      <c r="S873">
        <f t="shared" ca="1" si="416"/>
        <v>2.1213592788184785</v>
      </c>
      <c r="T873">
        <f t="shared" ca="1" si="417"/>
        <v>42.907256288218015</v>
      </c>
      <c r="U873">
        <f t="shared" ca="1" si="438"/>
        <v>-1.55229819631586E-2</v>
      </c>
      <c r="V873">
        <f t="shared" ca="1" si="439"/>
        <v>0</v>
      </c>
      <c r="W873">
        <f t="shared" ca="1" si="418"/>
        <v>7.8286025025920019</v>
      </c>
      <c r="X873">
        <f t="shared" ca="1" si="419"/>
        <v>39.667528880633675</v>
      </c>
      <c r="Y873">
        <f t="shared" ca="1" si="420"/>
        <v>1.9140675780186087</v>
      </c>
      <c r="Z873">
        <f t="shared" ca="1" si="421"/>
        <v>1.2599726126222357</v>
      </c>
      <c r="AA873">
        <f t="shared" ca="1" si="422"/>
        <v>640.02910250259208</v>
      </c>
      <c r="AB873">
        <f t="shared" ca="1" si="423"/>
        <v>640.11001641617815</v>
      </c>
      <c r="AC873">
        <f t="shared" ca="1" si="424"/>
        <v>1.5030094319086468E-4</v>
      </c>
      <c r="AD873">
        <f t="shared" ca="1" si="425"/>
        <v>0.14377536550624045</v>
      </c>
      <c r="AE873">
        <f t="shared" ca="1" si="426"/>
        <v>161.68996794132335</v>
      </c>
      <c r="AF873">
        <f t="shared" ca="1" si="427"/>
        <v>-6.1755682736475137E-6</v>
      </c>
      <c r="AG873">
        <f t="shared" ca="1" si="428"/>
        <v>1</v>
      </c>
      <c r="AH873">
        <f ca="1"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+99)&gt;=IFERROR(AE873,-1E+99)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>7.8286025025920019</v>
      </c>
      <c r="AI873">
        <f t="shared" ca="1" si="429"/>
        <v>640.02910250259208</v>
      </c>
      <c r="AJ873">
        <f t="shared" ca="1" si="430"/>
        <v>640.11001641617815</v>
      </c>
      <c r="AM873">
        <v>0</v>
      </c>
      <c r="AN873">
        <v>0</v>
      </c>
      <c r="AO873">
        <f t="shared" si="431"/>
        <v>0</v>
      </c>
      <c r="AP873">
        <f t="shared" si="440"/>
        <v>0</v>
      </c>
      <c r="AQ873">
        <f t="shared" ca="1" si="432"/>
        <v>0.14377536550624045</v>
      </c>
      <c r="AR873" t="str">
        <f t="shared" ca="1" si="433"/>
        <v>Subcritical</v>
      </c>
      <c r="AS873">
        <f t="shared" ca="1" si="434"/>
        <v>1.5030094319086468E-4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190</v>
      </c>
      <c r="I874">
        <v>5.5E-2</v>
      </c>
      <c r="J874">
        <f t="shared" si="435"/>
        <v>0.99899999999990996</v>
      </c>
      <c r="K874">
        <f t="shared" ca="1" si="436"/>
        <v>49.98</v>
      </c>
      <c r="L874">
        <f t="shared" ca="1" si="437"/>
        <v>1.301360869684927</v>
      </c>
      <c r="M874">
        <f t="shared" ca="1" si="410"/>
        <v>6.5939955266935257</v>
      </c>
      <c r="N874">
        <f t="shared" ca="1" si="411"/>
        <v>0.85974377568948013</v>
      </c>
      <c r="O874">
        <f t="shared" ca="1" si="412"/>
        <v>7.5796229763385696</v>
      </c>
      <c r="P874">
        <f t="shared" ca="1" si="413"/>
        <v>633.50136086968496</v>
      </c>
      <c r="Q874">
        <f t="shared" ca="1" si="414"/>
        <v>636.42953031226602</v>
      </c>
      <c r="R874">
        <f t="shared" ca="1" si="415"/>
        <v>1.5811958708252735E-2</v>
      </c>
      <c r="S874">
        <f t="shared" ca="1" si="416"/>
        <v>2.1213592788184785</v>
      </c>
      <c r="T874">
        <f t="shared" ca="1" si="417"/>
        <v>42.907256288218015</v>
      </c>
      <c r="U874">
        <f t="shared" ca="1" si="438"/>
        <v>-1.5564562281724648E-2</v>
      </c>
      <c r="V874">
        <f t="shared" ca="1" si="439"/>
        <v>0</v>
      </c>
      <c r="W874">
        <f t="shared" ca="1" si="418"/>
        <v>7.8289436449665004</v>
      </c>
      <c r="X874">
        <f t="shared" ca="1" si="419"/>
        <v>39.669257449045261</v>
      </c>
      <c r="Y874">
        <f t="shared" ca="1" si="420"/>
        <v>1.9140879703753266</v>
      </c>
      <c r="Z874">
        <f t="shared" ca="1" si="421"/>
        <v>1.259917709934419</v>
      </c>
      <c r="AA874">
        <f t="shared" ca="1" si="422"/>
        <v>640.0289436449666</v>
      </c>
      <c r="AB874">
        <f t="shared" ca="1" si="423"/>
        <v>640.10985050713816</v>
      </c>
      <c r="AC874">
        <f t="shared" ca="1" si="424"/>
        <v>1.5028571004676246E-4</v>
      </c>
      <c r="AD874">
        <f t="shared" ca="1" si="425"/>
        <v>0.14376596819719831</v>
      </c>
      <c r="AE874">
        <f t="shared" ca="1" si="426"/>
        <v>161.70322079287905</v>
      </c>
      <c r="AF874">
        <f t="shared" ca="1" si="427"/>
        <v>-5.8681629298007465E-6</v>
      </c>
      <c r="AG874">
        <f t="shared" ca="1" si="428"/>
        <v>1</v>
      </c>
      <c r="AH874">
        <f ca="1"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+99)&gt;=IFERROR(AE874,-1E+99)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>7.8289436449665004</v>
      </c>
      <c r="AI874">
        <f t="shared" ca="1" si="429"/>
        <v>640.0289436449666</v>
      </c>
      <c r="AJ874">
        <f t="shared" ca="1" si="430"/>
        <v>640.10985050713816</v>
      </c>
      <c r="AM874">
        <v>0</v>
      </c>
      <c r="AN874">
        <v>0</v>
      </c>
      <c r="AO874">
        <f t="shared" si="431"/>
        <v>0</v>
      </c>
      <c r="AP874">
        <f t="shared" si="440"/>
        <v>0</v>
      </c>
      <c r="AQ874">
        <f t="shared" ca="1" si="432"/>
        <v>0.14376596819719831</v>
      </c>
      <c r="AR874" t="str">
        <f t="shared" ca="1" si="433"/>
        <v>Subcritical</v>
      </c>
      <c r="AS874">
        <f t="shared" ca="1" si="434"/>
        <v>1.5028571004676246E-4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190</v>
      </c>
      <c r="I875">
        <v>7.0000000000000007E-2</v>
      </c>
      <c r="J875">
        <f t="shared" si="435"/>
        <v>1</v>
      </c>
      <c r="K875">
        <f t="shared" ca="1" si="436"/>
        <v>49.98</v>
      </c>
      <c r="L875">
        <f t="shared" ca="1" si="437"/>
        <v>1.301360869684927</v>
      </c>
      <c r="M875">
        <f t="shared" ca="1" si="410"/>
        <v>6.5939955266935257</v>
      </c>
      <c r="N875">
        <f t="shared" ca="1" si="411"/>
        <v>0.85974377568948013</v>
      </c>
      <c r="O875">
        <f t="shared" ca="1" si="412"/>
        <v>7.5796229763385696</v>
      </c>
      <c r="P875">
        <f t="shared" ca="1" si="413"/>
        <v>633.50086086968486</v>
      </c>
      <c r="Q875">
        <f t="shared" ca="1" si="414"/>
        <v>636.42903031226592</v>
      </c>
      <c r="R875">
        <f t="shared" ca="1" si="415"/>
        <v>1.5811958708252735E-2</v>
      </c>
      <c r="S875">
        <f t="shared" ca="1" si="416"/>
        <v>2.1213592788184785</v>
      </c>
      <c r="T875">
        <f t="shared" ca="1" si="417"/>
        <v>42.907256288218015</v>
      </c>
      <c r="U875">
        <f t="shared" ca="1" si="438"/>
        <v>-1.5653578476417351E-2</v>
      </c>
      <c r="V875">
        <f t="shared" ca="1" si="439"/>
        <v>0</v>
      </c>
      <c r="W875">
        <f t="shared" ca="1" si="418"/>
        <v>7.8292829174800538</v>
      </c>
      <c r="X875">
        <f t="shared" ca="1" si="419"/>
        <v>39.670976542871436</v>
      </c>
      <c r="Y875">
        <f t="shared" ca="1" si="420"/>
        <v>1.9141082496263626</v>
      </c>
      <c r="Z875">
        <f t="shared" ca="1" si="421"/>
        <v>1.2598631129230675</v>
      </c>
      <c r="AA875">
        <f t="shared" ca="1" si="422"/>
        <v>640.02878291748004</v>
      </c>
      <c r="AB875">
        <f t="shared" ca="1" si="423"/>
        <v>640.10968276780136</v>
      </c>
      <c r="AC875">
        <f t="shared" ca="1" si="424"/>
        <v>1.5027056265731601E-4</v>
      </c>
      <c r="AD875">
        <f t="shared" ca="1" si="425"/>
        <v>0.14375662341170004</v>
      </c>
      <c r="AE875">
        <f t="shared" ca="1" si="426"/>
        <v>161.71640161226503</v>
      </c>
      <c r="AF875">
        <f t="shared" ca="1" si="427"/>
        <v>-5.1047898068645736E-6</v>
      </c>
      <c r="AG875">
        <f t="shared" ca="1" si="428"/>
        <v>1</v>
      </c>
      <c r="AH875">
        <f ca="1"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+99)&gt;=IFERROR(AE875,-1E+99)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>7.8292829174800538</v>
      </c>
      <c r="AI875">
        <f t="shared" ca="1" si="429"/>
        <v>640.02878291748004</v>
      </c>
      <c r="AJ875">
        <f t="shared" ca="1" si="430"/>
        <v>640.10968276780136</v>
      </c>
      <c r="AM875">
        <v>0</v>
      </c>
      <c r="AN875">
        <v>0</v>
      </c>
      <c r="AO875">
        <f t="shared" si="431"/>
        <v>0</v>
      </c>
      <c r="AP875">
        <f t="shared" si="440"/>
        <v>0</v>
      </c>
      <c r="AQ875">
        <f t="shared" ca="1" si="432"/>
        <v>0.14375662341170004</v>
      </c>
      <c r="AR875" t="str">
        <f t="shared" ca="1" si="433"/>
        <v>Subcritical</v>
      </c>
      <c r="AS875">
        <f t="shared" ca="1" si="434"/>
        <v>1.5027056265731601E-4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190</v>
      </c>
      <c r="I876">
        <v>7.0000000000000007E-2</v>
      </c>
      <c r="J876">
        <f t="shared" si="435"/>
        <v>1</v>
      </c>
      <c r="K876">
        <f t="shared" ca="1" si="436"/>
        <v>49.98</v>
      </c>
      <c r="L876">
        <f t="shared" ca="1" si="437"/>
        <v>1.301360869684927</v>
      </c>
      <c r="M876">
        <f t="shared" ca="1" si="410"/>
        <v>6.5939955266935257</v>
      </c>
      <c r="N876">
        <f t="shared" ca="1" si="411"/>
        <v>0.85974377568948013</v>
      </c>
      <c r="O876">
        <f t="shared" ca="1" si="412"/>
        <v>7.5796229763385696</v>
      </c>
      <c r="P876">
        <f t="shared" ca="1" si="413"/>
        <v>633.50036086968487</v>
      </c>
      <c r="Q876">
        <f t="shared" ca="1" si="414"/>
        <v>636.42853031226593</v>
      </c>
      <c r="R876">
        <f t="shared" ca="1" si="415"/>
        <v>1.5811958708252735E-2</v>
      </c>
      <c r="S876">
        <f t="shared" ca="1" si="416"/>
        <v>2.1213592788184785</v>
      </c>
      <c r="T876">
        <f t="shared" ca="1" si="417"/>
        <v>42.907256288218015</v>
      </c>
      <c r="U876">
        <f t="shared" ca="1" si="438"/>
        <v>-1.5653578476531038E-2</v>
      </c>
      <c r="V876">
        <f t="shared" ca="1" si="439"/>
        <v>0</v>
      </c>
      <c r="W876">
        <f t="shared" ca="1" si="418"/>
        <v>7.8296229842590872</v>
      </c>
      <c r="X876">
        <f t="shared" ca="1" si="419"/>
        <v>39.672699661240799</v>
      </c>
      <c r="Y876">
        <f t="shared" ca="1" si="420"/>
        <v>1.9141285750203418</v>
      </c>
      <c r="Z876">
        <f t="shared" ca="1" si="421"/>
        <v>1.259808392843736</v>
      </c>
      <c r="AA876">
        <f t="shared" ca="1" si="422"/>
        <v>640.02862298425907</v>
      </c>
      <c r="AB876">
        <f t="shared" ca="1" si="423"/>
        <v>640.10951580722951</v>
      </c>
      <c r="AC876">
        <f t="shared" ca="1" si="424"/>
        <v>1.5025538206695497E-4</v>
      </c>
      <c r="AD876">
        <f t="shared" ca="1" si="425"/>
        <v>0.14374725776513836</v>
      </c>
      <c r="AE876">
        <f t="shared" ca="1" si="426"/>
        <v>161.72961389853961</v>
      </c>
      <c r="AF876">
        <f t="shared" ca="1" si="427"/>
        <v>-4.6990251121314941E-6</v>
      </c>
      <c r="AG876">
        <f t="shared" ca="1" si="428"/>
        <v>1</v>
      </c>
      <c r="AH876">
        <f ca="1"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+99)&gt;=IFERROR(AE876,-1E+99)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>7.8296229842590872</v>
      </c>
      <c r="AI876">
        <f t="shared" ca="1" si="429"/>
        <v>640.02862298425907</v>
      </c>
      <c r="AJ876">
        <f t="shared" ca="1" si="430"/>
        <v>640.10951580722951</v>
      </c>
      <c r="AM876">
        <v>0</v>
      </c>
      <c r="AN876">
        <v>0</v>
      </c>
      <c r="AO876">
        <f t="shared" si="431"/>
        <v>0</v>
      </c>
      <c r="AP876">
        <f t="shared" si="440"/>
        <v>0</v>
      </c>
      <c r="AQ876">
        <f t="shared" ca="1" si="432"/>
        <v>0.14374725776513836</v>
      </c>
      <c r="AR876" t="str">
        <f t="shared" ca="1" si="433"/>
        <v>Subcritical</v>
      </c>
      <c r="AS876">
        <f t="shared" ca="1" si="434"/>
        <v>1.5025538206695497E-4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190</v>
      </c>
      <c r="I877">
        <v>0</v>
      </c>
      <c r="J877">
        <f t="shared" si="435"/>
        <v>1</v>
      </c>
      <c r="K877">
        <f t="shared" ca="1" si="436"/>
        <v>49.98</v>
      </c>
      <c r="L877">
        <f t="shared" ca="1" si="437"/>
        <v>1.301360869684927</v>
      </c>
      <c r="M877">
        <f t="shared" ca="1" si="410"/>
        <v>6.5939955266935257</v>
      </c>
      <c r="N877">
        <f t="shared" ca="1" si="411"/>
        <v>0.85974377568948013</v>
      </c>
      <c r="O877">
        <f t="shared" ca="1" si="412"/>
        <v>7.5796229763385696</v>
      </c>
      <c r="P877">
        <f t="shared" ca="1" si="413"/>
        <v>633.49986086968488</v>
      </c>
      <c r="Q877">
        <f t="shared" ca="1" si="414"/>
        <v>636.42803031226595</v>
      </c>
      <c r="R877">
        <f t="shared" ca="1" si="415"/>
        <v>1.5811958708252735E-2</v>
      </c>
      <c r="S877">
        <f t="shared" ca="1" si="416"/>
        <v>2.1213592788184785</v>
      </c>
      <c r="T877">
        <f t="shared" ca="1" si="417"/>
        <v>42.907256288218015</v>
      </c>
      <c r="U877">
        <f t="shared" ca="1" si="438"/>
        <v>-1.531195870825286E-2</v>
      </c>
      <c r="V877">
        <f t="shared" ca="1" si="439"/>
        <v>0</v>
      </c>
      <c r="W877">
        <f t="shared" ca="1" si="418"/>
        <v>7.8299730523841635</v>
      </c>
      <c r="X877">
        <f t="shared" ca="1" si="419"/>
        <v>39.674473456430555</v>
      </c>
      <c r="Y877">
        <f t="shared" ca="1" si="420"/>
        <v>1.9141494967897497</v>
      </c>
      <c r="Z877">
        <f t="shared" ca="1" si="421"/>
        <v>1.2597520684146368</v>
      </c>
      <c r="AA877">
        <f t="shared" ca="1" si="422"/>
        <v>640.02847305238413</v>
      </c>
      <c r="AB877">
        <f t="shared" ca="1" si="423"/>
        <v>640.109358642286</v>
      </c>
      <c r="AC877">
        <f t="shared" ca="1" si="424"/>
        <v>1.5023975737961712E-4</v>
      </c>
      <c r="AD877">
        <f t="shared" ca="1" si="425"/>
        <v>0.14373761773760207</v>
      </c>
      <c r="AE877">
        <f t="shared" ca="1" si="426"/>
        <v>161.74321539483105</v>
      </c>
      <c r="AF877">
        <f t="shared" ca="1" si="427"/>
        <v>-4.9160862545249984E-6</v>
      </c>
      <c r="AG877">
        <f t="shared" ca="1" si="428"/>
        <v>1</v>
      </c>
      <c r="AH877">
        <f ca="1"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+99)&gt;=IFERROR(AE877,-1E+99)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>7.8299730523841635</v>
      </c>
      <c r="AI877">
        <f t="shared" ca="1" si="429"/>
        <v>640.02847305238413</v>
      </c>
      <c r="AJ877">
        <f t="shared" ca="1" si="430"/>
        <v>640.109358642286</v>
      </c>
      <c r="AM877">
        <v>0</v>
      </c>
      <c r="AN877">
        <v>0</v>
      </c>
      <c r="AO877">
        <f t="shared" si="431"/>
        <v>0</v>
      </c>
      <c r="AP877">
        <f t="shared" si="440"/>
        <v>0</v>
      </c>
      <c r="AQ877">
        <f t="shared" ca="1" si="432"/>
        <v>0.14373761773760207</v>
      </c>
      <c r="AR877" t="str">
        <f t="shared" ca="1" si="433"/>
        <v>Subcritical</v>
      </c>
      <c r="AS877">
        <f t="shared" ca="1" si="434"/>
        <v>1.5023975737961712E-4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190</v>
      </c>
      <c r="I878">
        <v>7.0000000000000007E-2</v>
      </c>
      <c r="J878">
        <f t="shared" si="435"/>
        <v>1</v>
      </c>
      <c r="K878">
        <f t="shared" ca="1" si="436"/>
        <v>49.98</v>
      </c>
      <c r="L878">
        <f t="shared" ca="1" si="437"/>
        <v>1.301360869684927</v>
      </c>
      <c r="M878">
        <f t="shared" ca="1" si="410"/>
        <v>6.5939955266935257</v>
      </c>
      <c r="N878">
        <f t="shared" ca="1" si="411"/>
        <v>0.85974377568948013</v>
      </c>
      <c r="O878">
        <f t="shared" ca="1" si="412"/>
        <v>7.5796229763385696</v>
      </c>
      <c r="P878">
        <f t="shared" ca="1" si="413"/>
        <v>633.49936086968489</v>
      </c>
      <c r="Q878">
        <f t="shared" ca="1" si="414"/>
        <v>636.42753031226596</v>
      </c>
      <c r="R878">
        <f t="shared" ca="1" si="415"/>
        <v>1.5811958708252735E-2</v>
      </c>
      <c r="S878">
        <f t="shared" ca="1" si="416"/>
        <v>2.1213592788184785</v>
      </c>
      <c r="T878">
        <f t="shared" ca="1" si="417"/>
        <v>42.907256288218015</v>
      </c>
      <c r="U878">
        <f t="shared" ca="1" si="438"/>
        <v>-1.5653578476531038E-2</v>
      </c>
      <c r="V878">
        <f t="shared" ca="1" si="439"/>
        <v>0</v>
      </c>
      <c r="W878">
        <f t="shared" ca="1" si="418"/>
        <v>7.8303133379824832</v>
      </c>
      <c r="X878">
        <f t="shared" ca="1" si="419"/>
        <v>39.676197683557241</v>
      </c>
      <c r="Y878">
        <f t="shared" ca="1" si="420"/>
        <v>1.9141698325532068</v>
      </c>
      <c r="Z878">
        <f t="shared" ca="1" si="421"/>
        <v>1.2596973227783088</v>
      </c>
      <c r="AA878">
        <f t="shared" ca="1" si="422"/>
        <v>640.02831333798247</v>
      </c>
      <c r="AB878">
        <f t="shared" ca="1" si="423"/>
        <v>640.10919189787114</v>
      </c>
      <c r="AC878">
        <f t="shared" ca="1" si="424"/>
        <v>1.5022457161611286E-4</v>
      </c>
      <c r="AD878">
        <f t="shared" ca="1" si="425"/>
        <v>0.14372824812982105</v>
      </c>
      <c r="AE878">
        <f t="shared" ca="1" si="426"/>
        <v>161.75643742199907</v>
      </c>
      <c r="AF878">
        <f t="shared" ca="1" si="427"/>
        <v>-5.1227611947979312E-6</v>
      </c>
      <c r="AG878">
        <f t="shared" ca="1" si="428"/>
        <v>1</v>
      </c>
      <c r="AH878">
        <f ca="1"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+99)&gt;=IFERROR(AE878,-1E+99)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>7.8303133379824832</v>
      </c>
      <c r="AI878">
        <f t="shared" ca="1" si="429"/>
        <v>640.02831333798247</v>
      </c>
      <c r="AJ878">
        <f t="shared" ca="1" si="430"/>
        <v>640.10919189787114</v>
      </c>
      <c r="AM878">
        <v>0</v>
      </c>
      <c r="AN878">
        <v>0</v>
      </c>
      <c r="AO878">
        <f t="shared" si="431"/>
        <v>0</v>
      </c>
      <c r="AP878">
        <f t="shared" si="440"/>
        <v>0</v>
      </c>
      <c r="AQ878">
        <f t="shared" ca="1" si="432"/>
        <v>0.14372824812982105</v>
      </c>
      <c r="AR878" t="str">
        <f t="shared" ca="1" si="433"/>
        <v>Subcritical</v>
      </c>
      <c r="AS878">
        <f t="shared" ca="1" si="434"/>
        <v>1.5022457161611286E-4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190</v>
      </c>
      <c r="I879">
        <v>7.0000000000000007E-2</v>
      </c>
      <c r="J879">
        <f t="shared" si="435"/>
        <v>1</v>
      </c>
      <c r="K879">
        <f t="shared" ca="1" si="436"/>
        <v>49.98</v>
      </c>
      <c r="L879">
        <f t="shared" ca="1" si="437"/>
        <v>1.301360869684927</v>
      </c>
      <c r="M879">
        <f t="shared" ca="1" si="410"/>
        <v>6.5939955266935257</v>
      </c>
      <c r="N879">
        <f t="shared" ca="1" si="411"/>
        <v>0.85974377568948013</v>
      </c>
      <c r="O879">
        <f t="shared" ca="1" si="412"/>
        <v>7.5796229763385696</v>
      </c>
      <c r="P879">
        <f t="shared" ca="1" si="413"/>
        <v>633.4988608696849</v>
      </c>
      <c r="Q879">
        <f t="shared" ca="1" si="414"/>
        <v>636.42703031226597</v>
      </c>
      <c r="R879">
        <f t="shared" ca="1" si="415"/>
        <v>1.5811958708252735E-2</v>
      </c>
      <c r="S879">
        <f t="shared" ca="1" si="416"/>
        <v>2.1213592788184785</v>
      </c>
      <c r="T879">
        <f t="shared" ca="1" si="417"/>
        <v>42.907256288218015</v>
      </c>
      <c r="U879">
        <f t="shared" ca="1" si="438"/>
        <v>-1.5653578476531038E-2</v>
      </c>
      <c r="V879">
        <f t="shared" ca="1" si="439"/>
        <v>0</v>
      </c>
      <c r="W879">
        <f t="shared" ca="1" si="418"/>
        <v>7.8306534317815437</v>
      </c>
      <c r="X879">
        <f t="shared" ca="1" si="419"/>
        <v>39.677920938837083</v>
      </c>
      <c r="Y879">
        <f t="shared" ca="1" si="420"/>
        <v>1.9141901555203364</v>
      </c>
      <c r="Z879">
        <f t="shared" ca="1" si="421"/>
        <v>1.2596426127529063</v>
      </c>
      <c r="AA879">
        <f t="shared" ca="1" si="422"/>
        <v>640.02815343178156</v>
      </c>
      <c r="AB879">
        <f t="shared" ca="1" si="423"/>
        <v>640.109024966535</v>
      </c>
      <c r="AC879">
        <f t="shared" ca="1" si="424"/>
        <v>1.502093966746365E-4</v>
      </c>
      <c r="AD879">
        <f t="shared" ca="1" si="425"/>
        <v>0.1437188848201775</v>
      </c>
      <c r="AE879">
        <f t="shared" ca="1" si="426"/>
        <v>161.76965260713141</v>
      </c>
      <c r="AF879">
        <f t="shared" ca="1" si="427"/>
        <v>-4.8898774593908456E-6</v>
      </c>
      <c r="AG879">
        <f t="shared" ca="1" si="428"/>
        <v>1</v>
      </c>
      <c r="AH879">
        <f ca="1"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+99)&gt;=IFERROR(AE879,-1E+99)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>7.8306534317815437</v>
      </c>
      <c r="AI879">
        <f t="shared" ca="1" si="429"/>
        <v>640.02815343178156</v>
      </c>
      <c r="AJ879">
        <f t="shared" ca="1" si="430"/>
        <v>640.109024966535</v>
      </c>
      <c r="AM879">
        <v>0</v>
      </c>
      <c r="AN879">
        <v>0</v>
      </c>
      <c r="AO879">
        <f t="shared" si="431"/>
        <v>0</v>
      </c>
      <c r="AP879">
        <f t="shared" si="440"/>
        <v>0</v>
      </c>
      <c r="AQ879">
        <f t="shared" ca="1" si="432"/>
        <v>0.1437188848201775</v>
      </c>
      <c r="AR879" t="str">
        <f t="shared" ca="1" si="433"/>
        <v>Subcritical</v>
      </c>
      <c r="AS879">
        <f t="shared" ca="1" si="434"/>
        <v>1.502093966746365E-4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190</v>
      </c>
      <c r="I880">
        <v>5.5E-2</v>
      </c>
      <c r="J880">
        <f t="shared" si="435"/>
        <v>1</v>
      </c>
      <c r="K880">
        <f t="shared" ca="1" si="436"/>
        <v>49.98</v>
      </c>
      <c r="L880">
        <f t="shared" ca="1" si="437"/>
        <v>1.301360869684927</v>
      </c>
      <c r="M880">
        <f t="shared" ca="1" si="410"/>
        <v>6.5939955266935257</v>
      </c>
      <c r="N880">
        <f t="shared" ca="1" si="411"/>
        <v>0.85974377568948013</v>
      </c>
      <c r="O880">
        <f t="shared" ca="1" si="412"/>
        <v>7.5796229763385696</v>
      </c>
      <c r="P880">
        <f t="shared" ca="1" si="413"/>
        <v>633.49836086968492</v>
      </c>
      <c r="Q880">
        <f t="shared" ca="1" si="414"/>
        <v>636.42653031226598</v>
      </c>
      <c r="R880">
        <f t="shared" ca="1" si="415"/>
        <v>1.5811958708252735E-2</v>
      </c>
      <c r="S880">
        <f t="shared" ca="1" si="416"/>
        <v>2.1213592788184785</v>
      </c>
      <c r="T880">
        <f t="shared" ca="1" si="417"/>
        <v>42.907256288218015</v>
      </c>
      <c r="U880">
        <f t="shared" ca="1" si="438"/>
        <v>-1.5580374240471428E-2</v>
      </c>
      <c r="V880">
        <f t="shared" ca="1" si="439"/>
        <v>0</v>
      </c>
      <c r="W880">
        <f t="shared" ca="1" si="418"/>
        <v>7.8309958317844099</v>
      </c>
      <c r="X880">
        <f t="shared" ca="1" si="419"/>
        <v>39.679655879651605</v>
      </c>
      <c r="Y880">
        <f t="shared" ca="1" si="420"/>
        <v>1.9142106149518385</v>
      </c>
      <c r="Z880">
        <f t="shared" ca="1" si="421"/>
        <v>1.2595875365348261</v>
      </c>
      <c r="AA880">
        <f t="shared" ca="1" si="422"/>
        <v>640.02799583178444</v>
      </c>
      <c r="AB880">
        <f t="shared" ca="1" si="423"/>
        <v>640.10886029468929</v>
      </c>
      <c r="AC880">
        <f t="shared" ca="1" si="424"/>
        <v>1.501941211153109E-4</v>
      </c>
      <c r="AD880">
        <f t="shared" ca="1" si="425"/>
        <v>0.14370945904412222</v>
      </c>
      <c r="AE880">
        <f t="shared" ca="1" si="426"/>
        <v>161.78295802201322</v>
      </c>
      <c r="AF880">
        <f t="shared" ca="1" si="427"/>
        <v>-4.6122190724418033E-6</v>
      </c>
      <c r="AG880">
        <f t="shared" ca="1" si="428"/>
        <v>1</v>
      </c>
      <c r="AH880">
        <f ca="1"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+99)&gt;=IFERROR(AE880,-1E+99)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>7.8309958317844099</v>
      </c>
      <c r="AI880">
        <f t="shared" ca="1" si="429"/>
        <v>640.02799583178444</v>
      </c>
      <c r="AJ880">
        <f t="shared" ca="1" si="430"/>
        <v>640.10886029468929</v>
      </c>
      <c r="AM880">
        <v>0</v>
      </c>
      <c r="AN880">
        <v>0</v>
      </c>
      <c r="AO880">
        <f t="shared" si="431"/>
        <v>0</v>
      </c>
      <c r="AP880">
        <f t="shared" si="440"/>
        <v>0</v>
      </c>
      <c r="AQ880">
        <f t="shared" ca="1" si="432"/>
        <v>0.14370945904412222</v>
      </c>
      <c r="AR880" t="str">
        <f t="shared" ca="1" si="433"/>
        <v>Subcritical</v>
      </c>
      <c r="AS880">
        <f t="shared" ca="1" si="434"/>
        <v>1.501941211153109E-4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190</v>
      </c>
      <c r="I881">
        <v>0.04</v>
      </c>
      <c r="J881">
        <f t="shared" si="435"/>
        <v>1</v>
      </c>
      <c r="K881">
        <f t="shared" ca="1" si="436"/>
        <v>49.98</v>
      </c>
      <c r="L881">
        <f t="shared" ca="1" si="437"/>
        <v>1.301360869684927</v>
      </c>
      <c r="M881">
        <f t="shared" ca="1" si="410"/>
        <v>6.5939955266935257</v>
      </c>
      <c r="N881">
        <f t="shared" ca="1" si="411"/>
        <v>0.85974377568948013</v>
      </c>
      <c r="O881">
        <f t="shared" ca="1" si="412"/>
        <v>7.5796229763385696</v>
      </c>
      <c r="P881">
        <f t="shared" ca="1" si="413"/>
        <v>633.49786086968493</v>
      </c>
      <c r="Q881">
        <f t="shared" ca="1" si="414"/>
        <v>636.42603031226599</v>
      </c>
      <c r="R881">
        <f t="shared" ca="1" si="415"/>
        <v>1.5811958708252735E-2</v>
      </c>
      <c r="S881">
        <f t="shared" ca="1" si="416"/>
        <v>2.1213592788184785</v>
      </c>
      <c r="T881">
        <f t="shared" ca="1" si="417"/>
        <v>42.907256288218015</v>
      </c>
      <c r="U881">
        <f t="shared" ca="1" si="438"/>
        <v>-1.5507170004411819E-2</v>
      </c>
      <c r="V881">
        <f t="shared" ca="1" si="439"/>
        <v>0</v>
      </c>
      <c r="W881">
        <f t="shared" ca="1" si="418"/>
        <v>7.8313405778142586</v>
      </c>
      <c r="X881">
        <f t="shared" ca="1" si="419"/>
        <v>39.681402707784848</v>
      </c>
      <c r="Y881">
        <f t="shared" ca="1" si="420"/>
        <v>1.91423121319985</v>
      </c>
      <c r="Z881">
        <f t="shared" ca="1" si="421"/>
        <v>1.259532087815906</v>
      </c>
      <c r="AA881">
        <f t="shared" ca="1" si="422"/>
        <v>640.02784057781423</v>
      </c>
      <c r="AB881">
        <f t="shared" ca="1" si="423"/>
        <v>640.10869792135338</v>
      </c>
      <c r="AC881">
        <f t="shared" ca="1" si="424"/>
        <v>1.5017874320776174E-4</v>
      </c>
      <c r="AD881">
        <f t="shared" ca="1" si="425"/>
        <v>0.14369996972622304</v>
      </c>
      <c r="AE881">
        <f t="shared" ca="1" si="426"/>
        <v>161.79635522674857</v>
      </c>
      <c r="AF881">
        <f t="shared" ca="1" si="427"/>
        <v>-4.8696814474169514E-6</v>
      </c>
      <c r="AG881">
        <f t="shared" ca="1" si="428"/>
        <v>1</v>
      </c>
      <c r="AH881">
        <f ca="1"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+99)&gt;=IFERROR(AE881,-1E+99)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>7.8313405778142586</v>
      </c>
      <c r="AI881">
        <f t="shared" ca="1" si="429"/>
        <v>640.02784057781423</v>
      </c>
      <c r="AJ881">
        <f t="shared" ca="1" si="430"/>
        <v>640.10869792135338</v>
      </c>
      <c r="AM881">
        <v>0</v>
      </c>
      <c r="AN881">
        <v>0</v>
      </c>
      <c r="AO881">
        <f t="shared" si="431"/>
        <v>0</v>
      </c>
      <c r="AP881">
        <f t="shared" si="440"/>
        <v>0</v>
      </c>
      <c r="AQ881">
        <f t="shared" ca="1" si="432"/>
        <v>0.14369996972622304</v>
      </c>
      <c r="AR881" t="str">
        <f t="shared" ca="1" si="433"/>
        <v>Subcritical</v>
      </c>
      <c r="AS881">
        <f t="shared" ca="1" si="434"/>
        <v>1.5017874320776174E-4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190</v>
      </c>
      <c r="I882">
        <v>1.4999999999999999E-2</v>
      </c>
      <c r="J882">
        <f t="shared" si="435"/>
        <v>1</v>
      </c>
      <c r="K882">
        <f t="shared" ca="1" si="436"/>
        <v>49.98</v>
      </c>
      <c r="L882">
        <f t="shared" ca="1" si="437"/>
        <v>1.301360869684927</v>
      </c>
      <c r="M882">
        <f t="shared" ca="1" si="410"/>
        <v>6.5939955266935257</v>
      </c>
      <c r="N882">
        <f t="shared" ca="1" si="411"/>
        <v>0.85974377568948013</v>
      </c>
      <c r="O882">
        <f t="shared" ca="1" si="412"/>
        <v>7.5796229763385696</v>
      </c>
      <c r="P882">
        <f t="shared" ca="1" si="413"/>
        <v>633.49736086968494</v>
      </c>
      <c r="Q882">
        <f t="shared" ca="1" si="414"/>
        <v>636.42553031226601</v>
      </c>
      <c r="R882">
        <f t="shared" ca="1" si="415"/>
        <v>1.5811958708252735E-2</v>
      </c>
      <c r="S882">
        <f t="shared" ca="1" si="416"/>
        <v>2.1213592788184785</v>
      </c>
      <c r="T882">
        <f t="shared" ca="1" si="417"/>
        <v>42.907256288218015</v>
      </c>
      <c r="U882">
        <f t="shared" ca="1" si="438"/>
        <v>-1.5385162944312469E-2</v>
      </c>
      <c r="V882">
        <f t="shared" ca="1" si="439"/>
        <v>0</v>
      </c>
      <c r="W882">
        <f t="shared" ca="1" si="418"/>
        <v>7.8316884881046569</v>
      </c>
      <c r="X882">
        <f t="shared" ca="1" si="419"/>
        <v>39.683165569226297</v>
      </c>
      <c r="Y882">
        <f t="shared" ca="1" si="420"/>
        <v>1.9142519991203086</v>
      </c>
      <c r="Z882">
        <f t="shared" ca="1" si="421"/>
        <v>1.259476135108504</v>
      </c>
      <c r="AA882">
        <f t="shared" ca="1" si="422"/>
        <v>640.02768848810467</v>
      </c>
      <c r="AB882">
        <f t="shared" ca="1" si="423"/>
        <v>640.10853864788589</v>
      </c>
      <c r="AC882">
        <f t="shared" ca="1" si="424"/>
        <v>1.5016322650874913E-4</v>
      </c>
      <c r="AD882">
        <f t="shared" ca="1" si="425"/>
        <v>0.14369039436906297</v>
      </c>
      <c r="AE882">
        <f t="shared" ca="1" si="426"/>
        <v>161.80987603382476</v>
      </c>
      <c r="AF882">
        <f t="shared" ca="1" si="427"/>
        <v>-5.7160515325449524E-6</v>
      </c>
      <c r="AG882">
        <f t="shared" ca="1" si="428"/>
        <v>1</v>
      </c>
      <c r="AH882">
        <f ca="1"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+99)&gt;=IFERROR(AE882,-1E+99)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>7.8316884881046569</v>
      </c>
      <c r="AI882">
        <f t="shared" ca="1" si="429"/>
        <v>640.02768848810467</v>
      </c>
      <c r="AJ882">
        <f t="shared" ca="1" si="430"/>
        <v>640.10853864788589</v>
      </c>
      <c r="AM882">
        <v>0</v>
      </c>
      <c r="AN882">
        <v>0</v>
      </c>
      <c r="AO882">
        <f t="shared" si="431"/>
        <v>0</v>
      </c>
      <c r="AP882">
        <f t="shared" si="440"/>
        <v>0</v>
      </c>
      <c r="AQ882">
        <f t="shared" ca="1" si="432"/>
        <v>0.14369039436906297</v>
      </c>
      <c r="AR882" t="str">
        <f t="shared" ca="1" si="433"/>
        <v>Subcritical</v>
      </c>
      <c r="AS882">
        <f t="shared" ca="1" si="434"/>
        <v>1.5016322650874913E-4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190</v>
      </c>
      <c r="I883">
        <v>7.0000000000000007E-2</v>
      </c>
      <c r="J883">
        <f t="shared" si="435"/>
        <v>1</v>
      </c>
      <c r="K883">
        <f t="shared" ca="1" si="436"/>
        <v>49.98</v>
      </c>
      <c r="L883">
        <f t="shared" ca="1" si="437"/>
        <v>1.301360869684927</v>
      </c>
      <c r="M883">
        <f t="shared" ca="1" si="410"/>
        <v>6.5939955266935257</v>
      </c>
      <c r="N883">
        <f t="shared" ca="1" si="411"/>
        <v>0.85974377568948013</v>
      </c>
      <c r="O883">
        <f t="shared" ca="1" si="412"/>
        <v>7.5796229763385696</v>
      </c>
      <c r="P883">
        <f t="shared" ca="1" si="413"/>
        <v>633.49686086968495</v>
      </c>
      <c r="Q883">
        <f t="shared" ca="1" si="414"/>
        <v>636.42503031226602</v>
      </c>
      <c r="R883">
        <f t="shared" ca="1" si="415"/>
        <v>1.5811958708252735E-2</v>
      </c>
      <c r="S883">
        <f t="shared" ca="1" si="416"/>
        <v>2.1213592788184785</v>
      </c>
      <c r="T883">
        <f t="shared" ca="1" si="417"/>
        <v>42.907256288218015</v>
      </c>
      <c r="U883">
        <f t="shared" ca="1" si="438"/>
        <v>-1.5653578476531038E-2</v>
      </c>
      <c r="V883">
        <f t="shared" ca="1" si="439"/>
        <v>0</v>
      </c>
      <c r="W883">
        <f t="shared" ca="1" si="418"/>
        <v>7.8320280250953793</v>
      </c>
      <c r="X883">
        <f t="shared" ca="1" si="419"/>
        <v>39.68488600315829</v>
      </c>
      <c r="Y883">
        <f t="shared" ca="1" si="420"/>
        <v>1.9142722834321373</v>
      </c>
      <c r="Z883">
        <f t="shared" ca="1" si="421"/>
        <v>1.2594215338308488</v>
      </c>
      <c r="AA883">
        <f t="shared" ca="1" si="422"/>
        <v>640.02752802509542</v>
      </c>
      <c r="AB883">
        <f t="shared" ca="1" si="423"/>
        <v>640.10837117493622</v>
      </c>
      <c r="AC883">
        <f t="shared" ca="1" si="424"/>
        <v>1.5014808553714693E-4</v>
      </c>
      <c r="AD883">
        <f t="shared" ca="1" si="425"/>
        <v>0.14368105049123814</v>
      </c>
      <c r="AE883">
        <f t="shared" ca="1" si="426"/>
        <v>161.82307204586374</v>
      </c>
      <c r="AF883">
        <f t="shared" ca="1" si="427"/>
        <v>-6.6775114646588918E-6</v>
      </c>
      <c r="AG883">
        <f t="shared" ca="1" si="428"/>
        <v>1</v>
      </c>
      <c r="AH883">
        <f ca="1"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+99)&gt;=IFERROR(AE883,-1E+99)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>7.8320280250953793</v>
      </c>
      <c r="AI883">
        <f t="shared" ca="1" si="429"/>
        <v>640.02752802509542</v>
      </c>
      <c r="AJ883">
        <f t="shared" ca="1" si="430"/>
        <v>640.10837117493622</v>
      </c>
      <c r="AM883">
        <v>0</v>
      </c>
      <c r="AN883">
        <v>0</v>
      </c>
      <c r="AO883">
        <f t="shared" si="431"/>
        <v>0</v>
      </c>
      <c r="AP883">
        <f t="shared" si="440"/>
        <v>0</v>
      </c>
      <c r="AQ883">
        <f t="shared" ca="1" si="432"/>
        <v>0.14368105049123814</v>
      </c>
      <c r="AR883" t="str">
        <f t="shared" ca="1" si="433"/>
        <v>Subcritical</v>
      </c>
      <c r="AS883">
        <f t="shared" ca="1" si="434"/>
        <v>1.5014808553714693E-4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190</v>
      </c>
      <c r="I884">
        <v>7.0000000000000007E-2</v>
      </c>
      <c r="J884">
        <f t="shared" si="435"/>
        <v>1.00100000000009</v>
      </c>
      <c r="K884">
        <f t="shared" ca="1" si="436"/>
        <v>49.98</v>
      </c>
      <c r="L884">
        <f t="shared" ca="1" si="437"/>
        <v>1.301360869684927</v>
      </c>
      <c r="M884">
        <f t="shared" ca="1" si="410"/>
        <v>6.5939955266935257</v>
      </c>
      <c r="N884">
        <f t="shared" ca="1" si="411"/>
        <v>0.85974377568948013</v>
      </c>
      <c r="O884">
        <f t="shared" ca="1" si="412"/>
        <v>7.5796229763385696</v>
      </c>
      <c r="P884">
        <f t="shared" ca="1" si="413"/>
        <v>633.49636086968496</v>
      </c>
      <c r="Q884">
        <f t="shared" ca="1" si="414"/>
        <v>636.42453031226603</v>
      </c>
      <c r="R884">
        <f t="shared" ca="1" si="415"/>
        <v>1.5811958708252735E-2</v>
      </c>
      <c r="S884">
        <f t="shared" ca="1" si="416"/>
        <v>2.1213592788184785</v>
      </c>
      <c r="T884">
        <f t="shared" ca="1" si="417"/>
        <v>42.907256288218015</v>
      </c>
      <c r="U884">
        <f t="shared" ca="1" si="438"/>
        <v>-1.5669390435277819E-2</v>
      </c>
      <c r="V884">
        <f t="shared" ca="1" si="439"/>
        <v>0</v>
      </c>
      <c r="W884">
        <f t="shared" ca="1" si="418"/>
        <v>7.8323664427297039</v>
      </c>
      <c r="X884">
        <f t="shared" ca="1" si="419"/>
        <v>39.686600765311411</v>
      </c>
      <c r="Y884">
        <f t="shared" ca="1" si="420"/>
        <v>1.9142924995501152</v>
      </c>
      <c r="Z884">
        <f t="shared" ca="1" si="421"/>
        <v>1.2593671172685987</v>
      </c>
      <c r="AA884">
        <f t="shared" ca="1" si="422"/>
        <v>640.02736644272977</v>
      </c>
      <c r="AB884">
        <f t="shared" ca="1" si="423"/>
        <v>640.10820260664707</v>
      </c>
      <c r="AC884">
        <f t="shared" ca="1" si="424"/>
        <v>1.5013299672230057E-4</v>
      </c>
      <c r="AD884">
        <f t="shared" ca="1" si="425"/>
        <v>0.14367173842514877</v>
      </c>
      <c r="AE884">
        <f t="shared" ca="1" si="426"/>
        <v>161.83622515968833</v>
      </c>
      <c r="AF884">
        <f t="shared" ca="1" si="427"/>
        <v>-7.3721819262573263E-6</v>
      </c>
      <c r="AG884">
        <f t="shared" ca="1" si="428"/>
        <v>1</v>
      </c>
      <c r="AH884">
        <f ca="1"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+99)&gt;=IFERROR(AE884,-1E+99)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>7.8323664427297039</v>
      </c>
      <c r="AI884">
        <f t="shared" ca="1" si="429"/>
        <v>640.02736644272977</v>
      </c>
      <c r="AJ884">
        <f t="shared" ca="1" si="430"/>
        <v>640.10820260664707</v>
      </c>
      <c r="AM884">
        <v>0</v>
      </c>
      <c r="AN884">
        <v>0</v>
      </c>
      <c r="AO884">
        <f t="shared" si="431"/>
        <v>0</v>
      </c>
      <c r="AP884">
        <f t="shared" si="440"/>
        <v>0</v>
      </c>
      <c r="AQ884">
        <f t="shared" ca="1" si="432"/>
        <v>0.14367173842514877</v>
      </c>
      <c r="AR884" t="str">
        <f t="shared" ca="1" si="433"/>
        <v>Subcritical</v>
      </c>
      <c r="AS884">
        <f t="shared" ca="1" si="434"/>
        <v>1.5013299672230057E-4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190</v>
      </c>
      <c r="I885">
        <v>5.5E-2</v>
      </c>
      <c r="J885">
        <f t="shared" si="435"/>
        <v>0.99899999999990996</v>
      </c>
      <c r="K885">
        <f t="shared" ca="1" si="436"/>
        <v>49.98</v>
      </c>
      <c r="L885">
        <f t="shared" ca="1" si="437"/>
        <v>1.301360869684927</v>
      </c>
      <c r="M885">
        <f t="shared" ca="1" si="410"/>
        <v>6.5939955266935257</v>
      </c>
      <c r="N885">
        <f t="shared" ca="1" si="411"/>
        <v>0.85974377568948013</v>
      </c>
      <c r="O885">
        <f t="shared" ca="1" si="412"/>
        <v>7.5796229763385696</v>
      </c>
      <c r="P885">
        <f t="shared" ca="1" si="413"/>
        <v>633.49586086968486</v>
      </c>
      <c r="Q885">
        <f t="shared" ca="1" si="414"/>
        <v>636.42403031226593</v>
      </c>
      <c r="R885">
        <f t="shared" ca="1" si="415"/>
        <v>1.5811958708252735E-2</v>
      </c>
      <c r="S885">
        <f t="shared" ca="1" si="416"/>
        <v>2.1213592788184785</v>
      </c>
      <c r="T885">
        <f t="shared" ca="1" si="417"/>
        <v>42.907256288218015</v>
      </c>
      <c r="U885">
        <f t="shared" ca="1" si="438"/>
        <v>-1.5564562281610961E-2</v>
      </c>
      <c r="V885">
        <f t="shared" ca="1" si="439"/>
        <v>0</v>
      </c>
      <c r="W885">
        <f t="shared" ca="1" si="418"/>
        <v>7.8327065224328045</v>
      </c>
      <c r="X885">
        <f t="shared" ca="1" si="419"/>
        <v>39.688323949167021</v>
      </c>
      <c r="Y885">
        <f t="shared" ca="1" si="420"/>
        <v>1.9143128136257082</v>
      </c>
      <c r="Z885">
        <f t="shared" ca="1" si="421"/>
        <v>1.2593124381874781</v>
      </c>
      <c r="AA885">
        <f t="shared" ca="1" si="422"/>
        <v>640.02720652243272</v>
      </c>
      <c r="AB885">
        <f t="shared" ca="1" si="423"/>
        <v>640.10803566702873</v>
      </c>
      <c r="AC885">
        <f t="shared" ca="1" si="424"/>
        <v>1.5011783605550641E-4</v>
      </c>
      <c r="AD885">
        <f t="shared" ca="1" si="425"/>
        <v>0.14366238163800457</v>
      </c>
      <c r="AE885">
        <f t="shared" ca="1" si="426"/>
        <v>161.84944348105424</v>
      </c>
      <c r="AF885">
        <f t="shared" ca="1" si="427"/>
        <v>-7.7505417266365839E-6</v>
      </c>
      <c r="AG885">
        <f t="shared" ca="1" si="428"/>
        <v>1</v>
      </c>
      <c r="AH885">
        <f ca="1"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+99)&gt;=IFERROR(AE885,-1E+99)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>7.8327065224328045</v>
      </c>
      <c r="AI885">
        <f t="shared" ca="1" si="429"/>
        <v>640.02720652243272</v>
      </c>
      <c r="AJ885">
        <f t="shared" ca="1" si="430"/>
        <v>640.10803566702873</v>
      </c>
      <c r="AM885">
        <v>0</v>
      </c>
      <c r="AN885">
        <v>0</v>
      </c>
      <c r="AO885">
        <f t="shared" si="431"/>
        <v>0</v>
      </c>
      <c r="AP885">
        <f t="shared" si="440"/>
        <v>0</v>
      </c>
      <c r="AQ885">
        <f t="shared" ca="1" si="432"/>
        <v>0.14366238163800457</v>
      </c>
      <c r="AR885" t="str">
        <f t="shared" ca="1" si="433"/>
        <v>Subcritical</v>
      </c>
      <c r="AS885">
        <f t="shared" ca="1" si="434"/>
        <v>1.5011783605550641E-4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190</v>
      </c>
      <c r="I886">
        <v>0.04</v>
      </c>
      <c r="J886">
        <f t="shared" si="435"/>
        <v>1</v>
      </c>
      <c r="K886">
        <f t="shared" ca="1" si="436"/>
        <v>49.98</v>
      </c>
      <c r="L886">
        <f t="shared" ca="1" si="437"/>
        <v>1.301360869684927</v>
      </c>
      <c r="M886">
        <f t="shared" ca="1" si="410"/>
        <v>6.5939955266935257</v>
      </c>
      <c r="N886">
        <f t="shared" ca="1" si="411"/>
        <v>0.85974377568948013</v>
      </c>
      <c r="O886">
        <f t="shared" ca="1" si="412"/>
        <v>7.5796229763385696</v>
      </c>
      <c r="P886">
        <f t="shared" ca="1" si="413"/>
        <v>633.49536086968487</v>
      </c>
      <c r="Q886">
        <f t="shared" ca="1" si="414"/>
        <v>636.42353031226594</v>
      </c>
      <c r="R886">
        <f t="shared" ca="1" si="415"/>
        <v>1.5811958708252735E-2</v>
      </c>
      <c r="S886">
        <f t="shared" ca="1" si="416"/>
        <v>2.1213592788184785</v>
      </c>
      <c r="T886">
        <f t="shared" ca="1" si="417"/>
        <v>42.907256288218015</v>
      </c>
      <c r="U886">
        <f t="shared" ca="1" si="438"/>
        <v>-1.5507170004411819E-2</v>
      </c>
      <c r="V886">
        <f t="shared" ca="1" si="439"/>
        <v>0</v>
      </c>
      <c r="W886">
        <f t="shared" ca="1" si="418"/>
        <v>7.8330481299646584</v>
      </c>
      <c r="X886">
        <f t="shared" ca="1" si="419"/>
        <v>39.690054874530922</v>
      </c>
      <c r="Y886">
        <f t="shared" ca="1" si="420"/>
        <v>1.9143332176216998</v>
      </c>
      <c r="Z886">
        <f t="shared" ca="1" si="421"/>
        <v>1.2592575182371977</v>
      </c>
      <c r="AA886">
        <f t="shared" ca="1" si="422"/>
        <v>640.02704812996467</v>
      </c>
      <c r="AB886">
        <f t="shared" ca="1" si="423"/>
        <v>640.10787022462512</v>
      </c>
      <c r="AC886">
        <f t="shared" ca="1" si="424"/>
        <v>1.5010260955248682E-4</v>
      </c>
      <c r="AD886">
        <f t="shared" ca="1" si="425"/>
        <v>0.14365298383735386</v>
      </c>
      <c r="AE886">
        <f t="shared" ca="1" si="426"/>
        <v>161.86272180086058</v>
      </c>
      <c r="AF886">
        <f t="shared" ca="1" si="427"/>
        <v>-7.9193856663550832E-6</v>
      </c>
      <c r="AG886">
        <f t="shared" ca="1" si="428"/>
        <v>1</v>
      </c>
      <c r="AH886">
        <f ca="1"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+99)&gt;=IFERROR(AE886,-1E+99)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>7.8330481299646584</v>
      </c>
      <c r="AI886">
        <f t="shared" ca="1" si="429"/>
        <v>640.02704812996467</v>
      </c>
      <c r="AJ886">
        <f t="shared" ca="1" si="430"/>
        <v>640.10787022462512</v>
      </c>
      <c r="AM886">
        <v>0</v>
      </c>
      <c r="AN886">
        <v>0</v>
      </c>
      <c r="AO886">
        <f t="shared" si="431"/>
        <v>0</v>
      </c>
      <c r="AP886">
        <f t="shared" si="440"/>
        <v>0</v>
      </c>
      <c r="AQ886">
        <f t="shared" ca="1" si="432"/>
        <v>0.14365298383735386</v>
      </c>
      <c r="AR886" t="str">
        <f t="shared" ca="1" si="433"/>
        <v>Subcritical</v>
      </c>
      <c r="AS886">
        <f t="shared" ca="1" si="434"/>
        <v>1.5010260955248682E-4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190</v>
      </c>
      <c r="I887">
        <v>1.4999999999999999E-2</v>
      </c>
      <c r="J887">
        <f t="shared" si="435"/>
        <v>1.00100000000009</v>
      </c>
      <c r="K887">
        <f t="shared" ca="1" si="436"/>
        <v>49.98</v>
      </c>
      <c r="L887">
        <f t="shared" ca="1" si="437"/>
        <v>1.301360869684927</v>
      </c>
      <c r="M887">
        <f t="shared" ca="1" si="410"/>
        <v>6.5939955266935257</v>
      </c>
      <c r="N887">
        <f t="shared" ca="1" si="411"/>
        <v>0.85974377568948013</v>
      </c>
      <c r="O887">
        <f t="shared" ca="1" si="412"/>
        <v>7.5796229763385696</v>
      </c>
      <c r="P887">
        <f t="shared" ca="1" si="413"/>
        <v>633.49486086968489</v>
      </c>
      <c r="Q887">
        <f t="shared" ca="1" si="414"/>
        <v>636.42303031226595</v>
      </c>
      <c r="R887">
        <f t="shared" ca="1" si="415"/>
        <v>1.5811958708252735E-2</v>
      </c>
      <c r="S887">
        <f t="shared" ca="1" si="416"/>
        <v>2.1213592788184785</v>
      </c>
      <c r="T887">
        <f t="shared" ca="1" si="417"/>
        <v>42.907256288218015</v>
      </c>
      <c r="U887">
        <f t="shared" ca="1" si="438"/>
        <v>-1.540097490305925E-2</v>
      </c>
      <c r="V887">
        <f t="shared" ca="1" si="439"/>
        <v>0</v>
      </c>
      <c r="W887">
        <f t="shared" ca="1" si="418"/>
        <v>7.833392846271531</v>
      </c>
      <c r="X887">
        <f t="shared" ca="1" si="419"/>
        <v>39.691801552057846</v>
      </c>
      <c r="Y887">
        <f t="shared" ca="1" si="420"/>
        <v>1.914353805939697</v>
      </c>
      <c r="Z887">
        <f t="shared" ca="1" si="421"/>
        <v>1.2592021033474292</v>
      </c>
      <c r="AA887">
        <f t="shared" ca="1" si="422"/>
        <v>640.02689284627149</v>
      </c>
      <c r="AB887">
        <f t="shared" ca="1" si="423"/>
        <v>640.10770782777377</v>
      </c>
      <c r="AC887">
        <f t="shared" ca="1" si="424"/>
        <v>1.5008724679159928E-4</v>
      </c>
      <c r="AD887">
        <f t="shared" ca="1" si="425"/>
        <v>0.14364350155127967</v>
      </c>
      <c r="AE887">
        <f t="shared" ca="1" si="426"/>
        <v>161.87612158320246</v>
      </c>
      <c r="AF887">
        <f t="shared" ca="1" si="427"/>
        <v>-7.9056950426092953E-6</v>
      </c>
      <c r="AG887">
        <f t="shared" ca="1" si="428"/>
        <v>1</v>
      </c>
      <c r="AH887">
        <f ca="1"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+99)&gt;=IFERROR(AE887,-1E+99)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>7.833392846271531</v>
      </c>
      <c r="AI887">
        <f t="shared" ca="1" si="429"/>
        <v>640.02689284627149</v>
      </c>
      <c r="AJ887">
        <f t="shared" ca="1" si="430"/>
        <v>640.10770782777377</v>
      </c>
      <c r="AM887">
        <v>0</v>
      </c>
      <c r="AN887">
        <v>0</v>
      </c>
      <c r="AO887">
        <f t="shared" si="431"/>
        <v>0</v>
      </c>
      <c r="AP887">
        <f t="shared" si="440"/>
        <v>0</v>
      </c>
      <c r="AQ887">
        <f t="shared" ca="1" si="432"/>
        <v>0.14364350155127967</v>
      </c>
      <c r="AR887" t="str">
        <f t="shared" ca="1" si="433"/>
        <v>Subcritical</v>
      </c>
      <c r="AS887">
        <f t="shared" ca="1" si="434"/>
        <v>1.5008724679159928E-4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190</v>
      </c>
      <c r="I888">
        <v>5.5E-2</v>
      </c>
      <c r="J888">
        <f t="shared" si="435"/>
        <v>0.99899999999990996</v>
      </c>
      <c r="K888">
        <f t="shared" ca="1" si="436"/>
        <v>49.98</v>
      </c>
      <c r="L888">
        <f t="shared" ca="1" si="437"/>
        <v>1.301360869684927</v>
      </c>
      <c r="M888">
        <f t="shared" ca="1" si="410"/>
        <v>6.5939955266935257</v>
      </c>
      <c r="N888">
        <f t="shared" ca="1" si="411"/>
        <v>0.85974377568948013</v>
      </c>
      <c r="O888">
        <f t="shared" ca="1" si="412"/>
        <v>7.5796229763385696</v>
      </c>
      <c r="P888">
        <f t="shared" ca="1" si="413"/>
        <v>633.4943608696849</v>
      </c>
      <c r="Q888">
        <f t="shared" ca="1" si="414"/>
        <v>636.42253031226596</v>
      </c>
      <c r="R888">
        <f t="shared" ca="1" si="415"/>
        <v>1.5811958708252735E-2</v>
      </c>
      <c r="S888">
        <f t="shared" ca="1" si="416"/>
        <v>2.1213592788184785</v>
      </c>
      <c r="T888">
        <f t="shared" ca="1" si="417"/>
        <v>42.907256288218015</v>
      </c>
      <c r="U888">
        <f t="shared" ca="1" si="438"/>
        <v>-1.5564562281724648E-2</v>
      </c>
      <c r="V888">
        <f t="shared" ca="1" si="439"/>
        <v>0</v>
      </c>
      <c r="W888">
        <f t="shared" ca="1" si="418"/>
        <v>7.8337324325179916</v>
      </c>
      <c r="X888">
        <f t="shared" ca="1" si="419"/>
        <v>39.693522235568665</v>
      </c>
      <c r="Y888">
        <f t="shared" ca="1" si="420"/>
        <v>1.9143740865240693</v>
      </c>
      <c r="Z888">
        <f t="shared" ca="1" si="421"/>
        <v>1.2591475179094538</v>
      </c>
      <c r="AA888">
        <f t="shared" ca="1" si="422"/>
        <v>640.02673243251797</v>
      </c>
      <c r="AB888">
        <f t="shared" ca="1" si="423"/>
        <v>640.10754040763811</v>
      </c>
      <c r="AC888">
        <f t="shared" ca="1" si="424"/>
        <v>1.5007211492729257E-4</v>
      </c>
      <c r="AD888">
        <f t="shared" ca="1" si="425"/>
        <v>0.14363416140034271</v>
      </c>
      <c r="AE888">
        <f t="shared" ca="1" si="426"/>
        <v>161.88932256331086</v>
      </c>
      <c r="AF888">
        <f t="shared" ca="1" si="427"/>
        <v>-7.590324685224914E-6</v>
      </c>
      <c r="AG888">
        <f t="shared" ca="1" si="428"/>
        <v>1</v>
      </c>
      <c r="AH888">
        <f ca="1"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+99)&gt;=IFERROR(AE888,-1E+99)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>7.8337324325179916</v>
      </c>
      <c r="AI888">
        <f t="shared" ca="1" si="429"/>
        <v>640.02673243251797</v>
      </c>
      <c r="AJ888">
        <f t="shared" ca="1" si="430"/>
        <v>640.10754040763811</v>
      </c>
      <c r="AM888">
        <v>0</v>
      </c>
      <c r="AN888">
        <v>0</v>
      </c>
      <c r="AO888">
        <f t="shared" si="431"/>
        <v>0</v>
      </c>
      <c r="AP888">
        <f t="shared" si="440"/>
        <v>0</v>
      </c>
      <c r="AQ888">
        <f t="shared" ca="1" si="432"/>
        <v>0.14363416140034271</v>
      </c>
      <c r="AR888" t="str">
        <f t="shared" ca="1" si="433"/>
        <v>Subcritical</v>
      </c>
      <c r="AS888">
        <f t="shared" ca="1" si="434"/>
        <v>1.5007211492729257E-4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190</v>
      </c>
      <c r="I889">
        <v>0.04</v>
      </c>
      <c r="J889">
        <f t="shared" si="435"/>
        <v>1</v>
      </c>
      <c r="K889">
        <f t="shared" ca="1" si="436"/>
        <v>49.98</v>
      </c>
      <c r="L889">
        <f t="shared" ca="1" si="437"/>
        <v>1.301360869684927</v>
      </c>
      <c r="M889">
        <f t="shared" ca="1" si="410"/>
        <v>6.5939955266935257</v>
      </c>
      <c r="N889">
        <f t="shared" ca="1" si="411"/>
        <v>0.85974377568948013</v>
      </c>
      <c r="O889">
        <f t="shared" ca="1" si="412"/>
        <v>7.5796229763385696</v>
      </c>
      <c r="P889">
        <f t="shared" ca="1" si="413"/>
        <v>633.49386086968491</v>
      </c>
      <c r="Q889">
        <f t="shared" ca="1" si="414"/>
        <v>636.42203031226597</v>
      </c>
      <c r="R889">
        <f t="shared" ca="1" si="415"/>
        <v>1.5811958708252735E-2</v>
      </c>
      <c r="S889">
        <f t="shared" ca="1" si="416"/>
        <v>2.1213592788184785</v>
      </c>
      <c r="T889">
        <f t="shared" ca="1" si="417"/>
        <v>42.907256288218015</v>
      </c>
      <c r="U889">
        <f t="shared" ca="1" si="438"/>
        <v>-1.5507170004411819E-2</v>
      </c>
      <c r="V889">
        <f t="shared" ca="1" si="439"/>
        <v>0</v>
      </c>
      <c r="W889">
        <f t="shared" ca="1" si="418"/>
        <v>7.8340742600742006</v>
      </c>
      <c r="X889">
        <f t="shared" ca="1" si="419"/>
        <v>39.695254275795975</v>
      </c>
      <c r="Y889">
        <f t="shared" ca="1" si="420"/>
        <v>1.9143944996209692</v>
      </c>
      <c r="Z889">
        <f t="shared" ca="1" si="421"/>
        <v>1.2590925769802943</v>
      </c>
      <c r="AA889">
        <f t="shared" ca="1" si="422"/>
        <v>640.0265742600742</v>
      </c>
      <c r="AB889">
        <f t="shared" ca="1" si="423"/>
        <v>640.10737518348947</v>
      </c>
      <c r="AC889">
        <f t="shared" ca="1" si="424"/>
        <v>1.5005688546407497E-4</v>
      </c>
      <c r="AD889">
        <f t="shared" ca="1" si="425"/>
        <v>0.14362476062550336</v>
      </c>
      <c r="AE889">
        <f t="shared" ca="1" si="426"/>
        <v>161.90261128593042</v>
      </c>
      <c r="AF889">
        <f t="shared" ca="1" si="427"/>
        <v>-6.7374276113696396E-6</v>
      </c>
      <c r="AG889">
        <f t="shared" ca="1" si="428"/>
        <v>1</v>
      </c>
      <c r="AH889">
        <f ca="1"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+99)&gt;=IFERROR(AE889,-1E+99)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>7.8340742600742006</v>
      </c>
      <c r="AI889">
        <f t="shared" ca="1" si="429"/>
        <v>640.0265742600742</v>
      </c>
      <c r="AJ889">
        <f t="shared" ca="1" si="430"/>
        <v>640.10737518348947</v>
      </c>
      <c r="AM889">
        <v>0</v>
      </c>
      <c r="AN889">
        <v>0</v>
      </c>
      <c r="AO889">
        <f t="shared" si="431"/>
        <v>0</v>
      </c>
      <c r="AP889">
        <f t="shared" si="440"/>
        <v>0</v>
      </c>
      <c r="AQ889">
        <f t="shared" ca="1" si="432"/>
        <v>0.14362476062550336</v>
      </c>
      <c r="AR889" t="str">
        <f t="shared" ca="1" si="433"/>
        <v>Subcritical</v>
      </c>
      <c r="AS889">
        <f t="shared" ca="1" si="434"/>
        <v>1.5005688546407497E-4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190</v>
      </c>
      <c r="I890">
        <v>0.04</v>
      </c>
      <c r="J890">
        <f t="shared" si="435"/>
        <v>1</v>
      </c>
      <c r="K890">
        <f t="shared" ca="1" si="436"/>
        <v>49.98</v>
      </c>
      <c r="L890">
        <f t="shared" ca="1" si="437"/>
        <v>1.301360869684927</v>
      </c>
      <c r="M890">
        <f t="shared" ca="1" si="410"/>
        <v>6.5939955266935257</v>
      </c>
      <c r="N890">
        <f t="shared" ca="1" si="411"/>
        <v>0.85974377568948013</v>
      </c>
      <c r="O890">
        <f t="shared" ca="1" si="412"/>
        <v>7.5796229763385696</v>
      </c>
      <c r="P890">
        <f t="shared" ca="1" si="413"/>
        <v>633.49336086968492</v>
      </c>
      <c r="Q890">
        <f t="shared" ca="1" si="414"/>
        <v>636.42153031226599</v>
      </c>
      <c r="R890">
        <f t="shared" ca="1" si="415"/>
        <v>1.5811958708252735E-2</v>
      </c>
      <c r="S890">
        <f t="shared" ca="1" si="416"/>
        <v>2.1213592788184785</v>
      </c>
      <c r="T890">
        <f t="shared" ca="1" si="417"/>
        <v>42.907256288218015</v>
      </c>
      <c r="U890">
        <f t="shared" ca="1" si="438"/>
        <v>-1.5507170004411819E-2</v>
      </c>
      <c r="V890">
        <f t="shared" ca="1" si="439"/>
        <v>0</v>
      </c>
      <c r="W890">
        <f t="shared" ca="1" si="418"/>
        <v>7.8344169909048142</v>
      </c>
      <c r="X890">
        <f t="shared" ca="1" si="419"/>
        <v>39.696990892914698</v>
      </c>
      <c r="Y890">
        <f t="shared" ca="1" si="420"/>
        <v>1.9144149653078155</v>
      </c>
      <c r="Z890">
        <f t="shared" ca="1" si="421"/>
        <v>1.2590374956838519</v>
      </c>
      <c r="AA890">
        <f t="shared" ca="1" si="422"/>
        <v>640.02641699090486</v>
      </c>
      <c r="AB890">
        <f t="shared" ca="1" si="423"/>
        <v>640.10721084490785</v>
      </c>
      <c r="AC890">
        <f t="shared" ca="1" si="424"/>
        <v>1.5004161804649309E-4</v>
      </c>
      <c r="AD890">
        <f t="shared" ca="1" si="425"/>
        <v>0.14361533603873372</v>
      </c>
      <c r="AE890">
        <f t="shared" ca="1" si="426"/>
        <v>161.91593574273938</v>
      </c>
      <c r="AF890">
        <f t="shared" ca="1" si="427"/>
        <v>-4.4435939798859181E-6</v>
      </c>
      <c r="AG890">
        <f t="shared" ca="1" si="428"/>
        <v>1</v>
      </c>
      <c r="AH890">
        <f ca="1"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+99)&gt;=IFERROR(AE890,-1E+99)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>7.8344169909048142</v>
      </c>
      <c r="AI890">
        <f t="shared" ca="1" si="429"/>
        <v>640.02641699090486</v>
      </c>
      <c r="AJ890">
        <f t="shared" ca="1" si="430"/>
        <v>640.10721084490785</v>
      </c>
      <c r="AM890">
        <v>0</v>
      </c>
      <c r="AN890">
        <v>0</v>
      </c>
      <c r="AO890">
        <f t="shared" si="431"/>
        <v>0</v>
      </c>
      <c r="AP890">
        <f t="shared" si="440"/>
        <v>0</v>
      </c>
      <c r="AQ890">
        <f t="shared" ca="1" si="432"/>
        <v>0.14361533603873372</v>
      </c>
      <c r="AR890" t="str">
        <f t="shared" ca="1" si="433"/>
        <v>Subcritical</v>
      </c>
      <c r="AS890">
        <f t="shared" ca="1" si="434"/>
        <v>1.5004161804649309E-4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190</v>
      </c>
      <c r="I891">
        <v>5.5E-2</v>
      </c>
      <c r="J891">
        <f t="shared" si="435"/>
        <v>1</v>
      </c>
      <c r="K891">
        <f t="shared" ca="1" si="436"/>
        <v>49.98</v>
      </c>
      <c r="L891">
        <f t="shared" ca="1" si="437"/>
        <v>1.301360869684927</v>
      </c>
      <c r="M891">
        <f t="shared" ca="1" si="410"/>
        <v>6.5939955266935257</v>
      </c>
      <c r="N891">
        <f t="shared" ca="1" si="411"/>
        <v>0.85974377568948013</v>
      </c>
      <c r="O891">
        <f t="shared" ca="1" si="412"/>
        <v>7.5796229763385696</v>
      </c>
      <c r="P891">
        <f t="shared" ca="1" si="413"/>
        <v>633.49286086968493</v>
      </c>
      <c r="Q891">
        <f t="shared" ca="1" si="414"/>
        <v>636.421030312266</v>
      </c>
      <c r="R891">
        <f t="shared" ca="1" si="415"/>
        <v>1.5811958708252735E-2</v>
      </c>
      <c r="S891">
        <f t="shared" ca="1" si="416"/>
        <v>2.1213592788184785</v>
      </c>
      <c r="T891">
        <f t="shared" ca="1" si="417"/>
        <v>42.907256288218015</v>
      </c>
      <c r="U891">
        <f t="shared" ca="1" si="438"/>
        <v>-1.5580374240471428E-2</v>
      </c>
      <c r="V891">
        <f t="shared" ca="1" si="439"/>
        <v>0</v>
      </c>
      <c r="W891">
        <f t="shared" ca="1" si="418"/>
        <v>7.8347600736763736</v>
      </c>
      <c r="X891">
        <f t="shared" ca="1" si="419"/>
        <v>39.698729293318188</v>
      </c>
      <c r="Y891">
        <f t="shared" ca="1" si="420"/>
        <v>1.9144354506552141</v>
      </c>
      <c r="Z891">
        <f t="shared" ca="1" si="421"/>
        <v>1.2589823626524057</v>
      </c>
      <c r="AA891">
        <f t="shared" ca="1" si="422"/>
        <v>640.02626007367644</v>
      </c>
      <c r="AB891">
        <f t="shared" ca="1" si="423"/>
        <v>640.10704685193684</v>
      </c>
      <c r="AC891">
        <f t="shared" ca="1" si="424"/>
        <v>1.5002633724658948E-4</v>
      </c>
      <c r="AD891">
        <f t="shared" ca="1" si="425"/>
        <v>0.14360590280638391</v>
      </c>
      <c r="AE891">
        <f t="shared" ca="1" si="426"/>
        <v>161.92927450276906</v>
      </c>
      <c r="AF891">
        <f t="shared" ca="1" si="427"/>
        <v>1.4910657455402543E-6</v>
      </c>
      <c r="AG891">
        <f t="shared" ca="1" si="428"/>
        <v>1</v>
      </c>
      <c r="AH891">
        <f ca="1"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+99)&gt;=IFERROR(AE891,-1E+99)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>7.8347600736763736</v>
      </c>
      <c r="AI891">
        <f t="shared" ca="1" si="429"/>
        <v>640.02626007367644</v>
      </c>
      <c r="AJ891">
        <f t="shared" ca="1" si="430"/>
        <v>640.10704685193684</v>
      </c>
      <c r="AM891">
        <v>0</v>
      </c>
      <c r="AN891">
        <v>0</v>
      </c>
      <c r="AO891">
        <f t="shared" si="431"/>
        <v>0</v>
      </c>
      <c r="AP891">
        <f t="shared" si="440"/>
        <v>0</v>
      </c>
      <c r="AQ891">
        <f t="shared" ca="1" si="432"/>
        <v>0.14360590280638391</v>
      </c>
      <c r="AR891" t="str">
        <f t="shared" ca="1" si="433"/>
        <v>Subcritical</v>
      </c>
      <c r="AS891">
        <f t="shared" ca="1" si="434"/>
        <v>1.5002633724658948E-4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190</v>
      </c>
      <c r="I892">
        <v>1.4999999999999999E-2</v>
      </c>
      <c r="J892">
        <f t="shared" si="435"/>
        <v>1</v>
      </c>
      <c r="K892">
        <f t="shared" ca="1" si="436"/>
        <v>49.98</v>
      </c>
      <c r="L892">
        <f t="shared" ca="1" si="437"/>
        <v>1.301360869684927</v>
      </c>
      <c r="M892">
        <f t="shared" ca="1" si="410"/>
        <v>6.5939955266935257</v>
      </c>
      <c r="N892">
        <f t="shared" ca="1" si="411"/>
        <v>0.85974377568948013</v>
      </c>
      <c r="O892">
        <f t="shared" ca="1" si="412"/>
        <v>7.5796229763385696</v>
      </c>
      <c r="P892">
        <f t="shared" ca="1" si="413"/>
        <v>633.49236086968494</v>
      </c>
      <c r="Q892">
        <f t="shared" ca="1" si="414"/>
        <v>636.42053031226601</v>
      </c>
      <c r="R892">
        <f t="shared" ca="1" si="415"/>
        <v>1.5811958708252735E-2</v>
      </c>
      <c r="S892">
        <f t="shared" ca="1" si="416"/>
        <v>2.1213592788184785</v>
      </c>
      <c r="T892">
        <f t="shared" ca="1" si="417"/>
        <v>42.907256288218015</v>
      </c>
      <c r="U892">
        <f t="shared" ca="1" si="438"/>
        <v>-1.5385162944312469E-2</v>
      </c>
      <c r="V892">
        <f t="shared" ca="1" si="439"/>
        <v>0</v>
      </c>
      <c r="W892">
        <f t="shared" ca="1" si="418"/>
        <v>7.8351147915901738</v>
      </c>
      <c r="X892">
        <f t="shared" ca="1" si="419"/>
        <v>39.700526648987413</v>
      </c>
      <c r="Y892">
        <f t="shared" ca="1" si="420"/>
        <v>1.9144566293073164</v>
      </c>
      <c r="Z892">
        <f t="shared" ca="1" si="421"/>
        <v>1.2589253649428545</v>
      </c>
      <c r="AA892">
        <f t="shared" ca="1" si="422"/>
        <v>640.0261147915902</v>
      </c>
      <c r="AB892">
        <f t="shared" ca="1" si="423"/>
        <v>640.10689425512214</v>
      </c>
      <c r="AC892">
        <f t="shared" ca="1" si="424"/>
        <v>1.5001054063528527E-4</v>
      </c>
      <c r="AD892">
        <f t="shared" ca="1" si="425"/>
        <v>0.14359615074574564</v>
      </c>
      <c r="AE892">
        <f t="shared" ca="1" si="426"/>
        <v>161.94306627998128</v>
      </c>
      <c r="AF892">
        <f t="shared" ca="1" si="427"/>
        <v>1.4935102853996796E-5</v>
      </c>
      <c r="AG892">
        <f t="shared" ca="1" si="428"/>
        <v>1</v>
      </c>
      <c r="AH892">
        <f ca="1"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+99)&gt;=IFERROR(AE892,-1E+99)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>7.8351147915901738</v>
      </c>
      <c r="AI892">
        <f t="shared" ca="1" si="429"/>
        <v>640.0261147915902</v>
      </c>
      <c r="AJ892">
        <f t="shared" ca="1" si="430"/>
        <v>640.10689425512214</v>
      </c>
      <c r="AM892">
        <v>0</v>
      </c>
      <c r="AN892">
        <v>0</v>
      </c>
      <c r="AO892">
        <f t="shared" si="431"/>
        <v>0</v>
      </c>
      <c r="AP892">
        <f t="shared" si="440"/>
        <v>0</v>
      </c>
      <c r="AQ892">
        <f t="shared" ca="1" si="432"/>
        <v>0.14359615074574564</v>
      </c>
      <c r="AR892" t="str">
        <f t="shared" ca="1" si="433"/>
        <v>Subcritical</v>
      </c>
      <c r="AS892">
        <f t="shared" ca="1" si="434"/>
        <v>1.5001054063528527E-4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190</v>
      </c>
      <c r="I893">
        <v>0.04</v>
      </c>
      <c r="J893">
        <f t="shared" si="435"/>
        <v>1</v>
      </c>
      <c r="K893">
        <f t="shared" ca="1" si="436"/>
        <v>49.98</v>
      </c>
      <c r="L893">
        <f t="shared" ca="1" si="437"/>
        <v>1.301360869684927</v>
      </c>
      <c r="M893">
        <f t="shared" ca="1" si="410"/>
        <v>6.5939955266935257</v>
      </c>
      <c r="N893">
        <f t="shared" ca="1" si="411"/>
        <v>0.85974377568948013</v>
      </c>
      <c r="O893">
        <f t="shared" ca="1" si="412"/>
        <v>7.5796229763385696</v>
      </c>
      <c r="P893">
        <f t="shared" ca="1" si="413"/>
        <v>633.49186086968496</v>
      </c>
      <c r="Q893">
        <f t="shared" ca="1" si="414"/>
        <v>636.42003031226602</v>
      </c>
      <c r="R893">
        <f t="shared" ca="1" si="415"/>
        <v>1.5811958708252735E-2</v>
      </c>
      <c r="S893">
        <f t="shared" ca="1" si="416"/>
        <v>2.1213592788184785</v>
      </c>
      <c r="T893">
        <f t="shared" ca="1" si="417"/>
        <v>42.907256288218015</v>
      </c>
      <c r="U893">
        <f t="shared" ca="1" si="438"/>
        <v>-1.5507170004411819E-2</v>
      </c>
      <c r="V893">
        <f t="shared" ca="1" si="439"/>
        <v>0</v>
      </c>
      <c r="W893">
        <f t="shared" ca="1" si="418"/>
        <v>7.8354800176143478</v>
      </c>
      <c r="X893">
        <f t="shared" ca="1" si="419"/>
        <v>39.702377249251903</v>
      </c>
      <c r="Y893">
        <f t="shared" ca="1" si="420"/>
        <v>1.9144784338385898</v>
      </c>
      <c r="Z893">
        <f t="shared" ca="1" si="421"/>
        <v>1.2588666841339269</v>
      </c>
      <c r="AA893">
        <f t="shared" ca="1" si="422"/>
        <v>640.02598001761442</v>
      </c>
      <c r="AB893">
        <f t="shared" ca="1" si="423"/>
        <v>640.10675195076544</v>
      </c>
      <c r="AC893">
        <f t="shared" ca="1" si="424"/>
        <v>1.4999427863162201E-4</v>
      </c>
      <c r="AD893">
        <f t="shared" ca="1" si="425"/>
        <v>0.14358611094474538</v>
      </c>
      <c r="AE893">
        <f t="shared" ca="1" si="426"/>
        <v>161.9572673163735</v>
      </c>
      <c r="AF893">
        <f t="shared" ca="1" si="427"/>
        <v>4.1784730001381831E-5</v>
      </c>
      <c r="AG893">
        <f t="shared" ca="1" si="428"/>
        <v>1</v>
      </c>
      <c r="AH893">
        <f ca="1"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+99)&gt;=IFERROR(AE893,-1E+99)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>7.8354800176143478</v>
      </c>
      <c r="AI893">
        <f t="shared" ca="1" si="429"/>
        <v>640.02598001761442</v>
      </c>
      <c r="AJ893">
        <f t="shared" ca="1" si="430"/>
        <v>640.10675195076544</v>
      </c>
      <c r="AM893">
        <v>0</v>
      </c>
      <c r="AN893">
        <v>0</v>
      </c>
      <c r="AO893">
        <f t="shared" si="431"/>
        <v>0</v>
      </c>
      <c r="AP893">
        <f t="shared" si="440"/>
        <v>0</v>
      </c>
      <c r="AQ893">
        <f t="shared" ca="1" si="432"/>
        <v>0.14358611094474538</v>
      </c>
      <c r="AR893" t="str">
        <f t="shared" ca="1" si="433"/>
        <v>Subcritical</v>
      </c>
      <c r="AS893">
        <f t="shared" ca="1" si="434"/>
        <v>1.4999427863162201E-4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190</v>
      </c>
      <c r="I894">
        <v>0.04</v>
      </c>
      <c r="J894">
        <f t="shared" si="435"/>
        <v>1</v>
      </c>
      <c r="K894">
        <f t="shared" ca="1" si="436"/>
        <v>49.98</v>
      </c>
      <c r="L894">
        <f t="shared" ca="1" si="437"/>
        <v>1.301360869684927</v>
      </c>
      <c r="M894">
        <f t="shared" ca="1" si="410"/>
        <v>6.5939955266935257</v>
      </c>
      <c r="N894">
        <f t="shared" ca="1" si="411"/>
        <v>0.85974377568948013</v>
      </c>
      <c r="O894">
        <f t="shared" ca="1" si="412"/>
        <v>7.5796229763385696</v>
      </c>
      <c r="P894">
        <f t="shared" ca="1" si="413"/>
        <v>633.49136086968497</v>
      </c>
      <c r="Q894">
        <f t="shared" ca="1" si="414"/>
        <v>636.41953031226603</v>
      </c>
      <c r="R894">
        <f t="shared" ca="1" si="415"/>
        <v>1.5811958708252735E-2</v>
      </c>
      <c r="S894">
        <f t="shared" ca="1" si="416"/>
        <v>2.1213592788184785</v>
      </c>
      <c r="T894">
        <f t="shared" ca="1" si="417"/>
        <v>42.907256288218015</v>
      </c>
      <c r="U894">
        <f t="shared" ca="1" si="438"/>
        <v>-1.5507170004411819E-2</v>
      </c>
      <c r="V894">
        <f t="shared" ca="1" si="439"/>
        <v>0</v>
      </c>
      <c r="W894">
        <f t="shared" ca="1" si="418"/>
        <v>7.8358729674551153</v>
      </c>
      <c r="X894">
        <f t="shared" ca="1" si="419"/>
        <v>39.704368326095071</v>
      </c>
      <c r="Y894">
        <f t="shared" ca="1" si="420"/>
        <v>1.9145018918072267</v>
      </c>
      <c r="Z894">
        <f t="shared" ca="1" si="421"/>
        <v>1.2588035550524406</v>
      </c>
      <c r="AA894">
        <f t="shared" ca="1" si="422"/>
        <v>640.02587296745514</v>
      </c>
      <c r="AB894">
        <f t="shared" ca="1" si="423"/>
        <v>640.10663679977995</v>
      </c>
      <c r="AC894">
        <f t="shared" ca="1" si="424"/>
        <v>1.4997678510572253E-4</v>
      </c>
      <c r="AD894">
        <f t="shared" ca="1" si="425"/>
        <v>0.14357531034238058</v>
      </c>
      <c r="AE894">
        <f t="shared" ca="1" si="426"/>
        <v>161.97254712026677</v>
      </c>
      <c r="AF894">
        <f t="shared" ca="1" si="427"/>
        <v>8.8402106484863907E-5</v>
      </c>
      <c r="AG894">
        <f t="shared" ca="1" si="428"/>
        <v>1</v>
      </c>
      <c r="AH894">
        <f ca="1"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+99)&gt;=IFERROR(AE894,-1E+99)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>7.8358729674551153</v>
      </c>
      <c r="AI894">
        <f t="shared" ca="1" si="429"/>
        <v>640.02587296745514</v>
      </c>
      <c r="AJ894">
        <f t="shared" ca="1" si="430"/>
        <v>640.10663679977995</v>
      </c>
      <c r="AM894">
        <v>0</v>
      </c>
      <c r="AN894">
        <v>0</v>
      </c>
      <c r="AO894">
        <f t="shared" si="431"/>
        <v>0</v>
      </c>
      <c r="AP894">
        <f t="shared" si="440"/>
        <v>0</v>
      </c>
      <c r="AQ894">
        <f t="shared" ca="1" si="432"/>
        <v>0.14357531034238058</v>
      </c>
      <c r="AR894" t="str">
        <f t="shared" ca="1" si="433"/>
        <v>Subcritical</v>
      </c>
      <c r="AS894">
        <f t="shared" ca="1" si="434"/>
        <v>1.4997678510572253E-4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190</v>
      </c>
      <c r="I895">
        <v>0.04</v>
      </c>
      <c r="J895">
        <f t="shared" si="435"/>
        <v>1.00100000000009</v>
      </c>
      <c r="K895">
        <f t="shared" ca="1" si="436"/>
        <v>49.98</v>
      </c>
      <c r="L895">
        <f t="shared" ca="1" si="437"/>
        <v>1.301360869684927</v>
      </c>
      <c r="M895">
        <f t="shared" ca="1" si="410"/>
        <v>6.5939955266935257</v>
      </c>
      <c r="N895">
        <f t="shared" ca="1" si="411"/>
        <v>0.85974377568948013</v>
      </c>
      <c r="O895">
        <f t="shared" ca="1" si="412"/>
        <v>7.5796229763385696</v>
      </c>
      <c r="P895">
        <f t="shared" ca="1" si="413"/>
        <v>633.49086086968487</v>
      </c>
      <c r="Q895">
        <f t="shared" ca="1" si="414"/>
        <v>636.41903031226593</v>
      </c>
      <c r="R895">
        <f t="shared" ca="1" si="415"/>
        <v>1.5811958708252735E-2</v>
      </c>
      <c r="S895">
        <f t="shared" ca="1" si="416"/>
        <v>2.1213592788184785</v>
      </c>
      <c r="T895">
        <f t="shared" ca="1" si="417"/>
        <v>42.907256288218015</v>
      </c>
      <c r="U895">
        <f t="shared" ca="1" si="438"/>
        <v>-1.5522981963044913E-2</v>
      </c>
      <c r="V895">
        <f t="shared" ca="1" si="439"/>
        <v>0</v>
      </c>
      <c r="W895">
        <f t="shared" ca="1" si="418"/>
        <v>7.8363137477644198</v>
      </c>
      <c r="X895">
        <f t="shared" ca="1" si="419"/>
        <v>39.706601759922314</v>
      </c>
      <c r="Y895">
        <f t="shared" ca="1" si="420"/>
        <v>1.9145282030008723</v>
      </c>
      <c r="Z895">
        <f t="shared" ca="1" si="421"/>
        <v>1.2587327493345726</v>
      </c>
      <c r="AA895">
        <f t="shared" ca="1" si="422"/>
        <v>640.02581374776435</v>
      </c>
      <c r="AB895">
        <f t="shared" ca="1" si="423"/>
        <v>640.10656849466784</v>
      </c>
      <c r="AC895">
        <f t="shared" ca="1" si="424"/>
        <v>1.4995716582253603E-4</v>
      </c>
      <c r="AD895">
        <f t="shared" ca="1" si="425"/>
        <v>0.14356319668502707</v>
      </c>
      <c r="AE895">
        <f t="shared" ca="1" si="426"/>
        <v>161.98968777518709</v>
      </c>
      <c r="AF895">
        <f t="shared" ca="1" si="427"/>
        <v>1.5487581754314306E-4</v>
      </c>
      <c r="AG895">
        <f t="shared" ca="1" si="428"/>
        <v>1</v>
      </c>
      <c r="AH895">
        <f ca="1"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+99)&gt;=IFERROR(AE895,-1E+99)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>7.8363137477644198</v>
      </c>
      <c r="AI895">
        <f t="shared" ca="1" si="429"/>
        <v>640.02581374776435</v>
      </c>
      <c r="AJ895">
        <f t="shared" ca="1" si="430"/>
        <v>640.10656849466784</v>
      </c>
      <c r="AM895">
        <v>0</v>
      </c>
      <c r="AN895">
        <v>0</v>
      </c>
      <c r="AO895">
        <f t="shared" si="431"/>
        <v>0</v>
      </c>
      <c r="AP895">
        <f t="shared" si="440"/>
        <v>0</v>
      </c>
      <c r="AQ895">
        <f t="shared" ca="1" si="432"/>
        <v>0.14356319668502707</v>
      </c>
      <c r="AR895" t="str">
        <f t="shared" ca="1" si="433"/>
        <v>Subcritical</v>
      </c>
      <c r="AS895">
        <f t="shared" ca="1" si="434"/>
        <v>1.4995716582253603E-4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190</v>
      </c>
      <c r="I896">
        <v>5.5E-2</v>
      </c>
      <c r="J896">
        <f t="shared" si="435"/>
        <v>0.99899999999990996</v>
      </c>
      <c r="K896">
        <f t="shared" ca="1" si="436"/>
        <v>49.98</v>
      </c>
      <c r="L896">
        <f t="shared" ca="1" si="437"/>
        <v>1.301360869684927</v>
      </c>
      <c r="M896">
        <f t="shared" ca="1" si="410"/>
        <v>6.5939955266935257</v>
      </c>
      <c r="N896">
        <f t="shared" ca="1" si="411"/>
        <v>0.85974377568948013</v>
      </c>
      <c r="O896">
        <f t="shared" ca="1" si="412"/>
        <v>7.5796229763385696</v>
      </c>
      <c r="P896">
        <f t="shared" ca="1" si="413"/>
        <v>633.49036086968488</v>
      </c>
      <c r="Q896">
        <f t="shared" ca="1" si="414"/>
        <v>636.41853031226594</v>
      </c>
      <c r="R896">
        <f t="shared" ca="1" si="415"/>
        <v>1.5811958708252735E-2</v>
      </c>
      <c r="S896">
        <f t="shared" ca="1" si="416"/>
        <v>2.1213592788184785</v>
      </c>
      <c r="T896">
        <f t="shared" ca="1" si="417"/>
        <v>42.907256288218015</v>
      </c>
      <c r="U896">
        <f t="shared" ca="1" si="438"/>
        <v>-1.5564562281724648E-2</v>
      </c>
      <c r="V896">
        <f t="shared" ca="1" si="439"/>
        <v>0</v>
      </c>
      <c r="W896">
        <f t="shared" ca="1" si="418"/>
        <v>7.8368209528244641</v>
      </c>
      <c r="X896">
        <f t="shared" ca="1" si="419"/>
        <v>39.709171767961564</v>
      </c>
      <c r="Y896">
        <f t="shared" ca="1" si="420"/>
        <v>1.9145584764734962</v>
      </c>
      <c r="Z896">
        <f t="shared" ca="1" si="421"/>
        <v>1.2586512831860477</v>
      </c>
      <c r="AA896">
        <f t="shared" ca="1" si="422"/>
        <v>640.02582095282446</v>
      </c>
      <c r="AB896">
        <f t="shared" ca="1" si="423"/>
        <v>640.10656524704802</v>
      </c>
      <c r="AC896">
        <f t="shared" ca="1" si="424"/>
        <v>1.4993459463631562E-4</v>
      </c>
      <c r="AD896">
        <f t="shared" ca="1" si="425"/>
        <v>0.14354925963031245</v>
      </c>
      <c r="AE896">
        <f t="shared" ca="1" si="426"/>
        <v>162.0094127624443</v>
      </c>
      <c r="AF896">
        <f t="shared" ca="1" si="427"/>
        <v>2.2470735973456613E-4</v>
      </c>
      <c r="AG896">
        <f t="shared" ca="1" si="428"/>
        <v>1</v>
      </c>
      <c r="AH896">
        <f ca="1"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+99)&gt;=IFERROR(AE896,-1E+99)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>7.8368209528244641</v>
      </c>
      <c r="AI896">
        <f t="shared" ca="1" si="429"/>
        <v>640.02582095282446</v>
      </c>
      <c r="AJ896">
        <f t="shared" ca="1" si="430"/>
        <v>640.10656524704802</v>
      </c>
      <c r="AM896">
        <v>0</v>
      </c>
      <c r="AN896">
        <v>0</v>
      </c>
      <c r="AO896">
        <f t="shared" si="431"/>
        <v>0</v>
      </c>
      <c r="AP896">
        <f t="shared" si="440"/>
        <v>0</v>
      </c>
      <c r="AQ896">
        <f t="shared" ca="1" si="432"/>
        <v>0.14354925963031245</v>
      </c>
      <c r="AR896" t="str">
        <f t="shared" ca="1" si="433"/>
        <v>Subcritical</v>
      </c>
      <c r="AS896">
        <f t="shared" ca="1" si="434"/>
        <v>1.4993459463631562E-4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190</v>
      </c>
      <c r="I897">
        <v>7.0000000000000007E-2</v>
      </c>
      <c r="J897">
        <f t="shared" si="435"/>
        <v>1</v>
      </c>
      <c r="K897">
        <f t="shared" ca="1" si="436"/>
        <v>49.98</v>
      </c>
      <c r="L897">
        <f t="shared" ca="1" si="437"/>
        <v>1.301360869684927</v>
      </c>
      <c r="M897">
        <f t="shared" ca="1" si="410"/>
        <v>6.5939955266935257</v>
      </c>
      <c r="N897">
        <f t="shared" ca="1" si="411"/>
        <v>0.85974377568948013</v>
      </c>
      <c r="O897">
        <f t="shared" ca="1" si="412"/>
        <v>7.5796229763385696</v>
      </c>
      <c r="P897">
        <f t="shared" ca="1" si="413"/>
        <v>633.48986086968489</v>
      </c>
      <c r="Q897">
        <f t="shared" ca="1" si="414"/>
        <v>636.41803031226596</v>
      </c>
      <c r="R897">
        <f t="shared" ca="1" si="415"/>
        <v>1.5811958708252735E-2</v>
      </c>
      <c r="S897">
        <f t="shared" ca="1" si="416"/>
        <v>2.1213592788184785</v>
      </c>
      <c r="T897">
        <f t="shared" ca="1" si="417"/>
        <v>42.907256288218015</v>
      </c>
      <c r="U897">
        <f t="shared" ca="1" si="438"/>
        <v>-1.5653578476531038E-2</v>
      </c>
      <c r="V897">
        <f t="shared" ca="1" si="439"/>
        <v>0</v>
      </c>
      <c r="W897">
        <f t="shared" ca="1" si="418"/>
        <v>7.8373972229561586</v>
      </c>
      <c r="X897">
        <f t="shared" ca="1" si="419"/>
        <v>39.71209172871886</v>
      </c>
      <c r="Y897">
        <f t="shared" ca="1" si="420"/>
        <v>1.914592868629315</v>
      </c>
      <c r="Z897">
        <f t="shared" ca="1" si="421"/>
        <v>1.2585587367551234</v>
      </c>
      <c r="AA897">
        <f t="shared" ca="1" si="422"/>
        <v>640.02589722295613</v>
      </c>
      <c r="AB897">
        <f t="shared" ca="1" si="423"/>
        <v>640.10662964364235</v>
      </c>
      <c r="AC897">
        <f t="shared" ca="1" si="424"/>
        <v>1.4990895606056305E-4</v>
      </c>
      <c r="AD897">
        <f t="shared" ca="1" si="425"/>
        <v>0.14353342753176787</v>
      </c>
      <c r="AE897">
        <f t="shared" ca="1" si="426"/>
        <v>162.03182530776209</v>
      </c>
      <c r="AF897">
        <f t="shared" ca="1" si="427"/>
        <v>2.6287599030183628E-4</v>
      </c>
      <c r="AG897">
        <f t="shared" ca="1" si="428"/>
        <v>1</v>
      </c>
      <c r="AH897">
        <f ca="1"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+99)&gt;=IFERROR(AE897,-1E+99)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>7.8373972229561586</v>
      </c>
      <c r="AI897">
        <f t="shared" ca="1" si="429"/>
        <v>640.02589722295613</v>
      </c>
      <c r="AJ897">
        <f t="shared" ca="1" si="430"/>
        <v>640.10662964364235</v>
      </c>
      <c r="AM897">
        <v>0</v>
      </c>
      <c r="AN897">
        <v>0</v>
      </c>
      <c r="AO897">
        <f t="shared" si="431"/>
        <v>0</v>
      </c>
      <c r="AP897">
        <f t="shared" si="440"/>
        <v>0</v>
      </c>
      <c r="AQ897">
        <f t="shared" ca="1" si="432"/>
        <v>0.14353342753176787</v>
      </c>
      <c r="AR897" t="str">
        <f t="shared" ca="1" si="433"/>
        <v>Subcritical</v>
      </c>
      <c r="AS897">
        <f t="shared" ca="1" si="434"/>
        <v>1.4990895606056305E-4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190</v>
      </c>
      <c r="I898">
        <v>7.0000000000000007E-2</v>
      </c>
      <c r="J898">
        <f t="shared" si="435"/>
        <v>1</v>
      </c>
      <c r="K898">
        <f t="shared" ca="1" si="436"/>
        <v>49.98</v>
      </c>
      <c r="L898">
        <f t="shared" ca="1" si="437"/>
        <v>1.301360869684927</v>
      </c>
      <c r="M898">
        <f t="shared" ca="1" si="410"/>
        <v>6.5939955266935257</v>
      </c>
      <c r="N898">
        <f t="shared" ca="1" si="411"/>
        <v>0.85974377568948013</v>
      </c>
      <c r="O898">
        <f t="shared" ca="1" si="412"/>
        <v>7.5796229763385696</v>
      </c>
      <c r="P898">
        <f t="shared" ca="1" si="413"/>
        <v>633.4893608696849</v>
      </c>
      <c r="Q898">
        <f t="shared" ca="1" si="414"/>
        <v>636.41753031226597</v>
      </c>
      <c r="R898">
        <f t="shared" ca="1" si="415"/>
        <v>1.5811958708252735E-2</v>
      </c>
      <c r="S898">
        <f t="shared" ca="1" si="416"/>
        <v>2.1213592788184785</v>
      </c>
      <c r="T898">
        <f t="shared" ca="1" si="417"/>
        <v>42.907256288218015</v>
      </c>
      <c r="U898">
        <f t="shared" ca="1" si="438"/>
        <v>-1.5653578476531038E-2</v>
      </c>
      <c r="V898">
        <f t="shared" ca="1" si="439"/>
        <v>0</v>
      </c>
      <c r="W898">
        <f t="shared" ca="1" si="418"/>
        <v>7.8380119859549211</v>
      </c>
      <c r="X898">
        <f t="shared" ca="1" si="419"/>
        <v>39.715206732833586</v>
      </c>
      <c r="Y898">
        <f t="shared" ca="1" si="420"/>
        <v>1.9146295538498066</v>
      </c>
      <c r="Z898">
        <f t="shared" ca="1" si="421"/>
        <v>1.2584600235425751</v>
      </c>
      <c r="AA898">
        <f t="shared" ca="1" si="422"/>
        <v>640.02601198595494</v>
      </c>
      <c r="AB898">
        <f t="shared" ca="1" si="423"/>
        <v>640.10673174287922</v>
      </c>
      <c r="AC898">
        <f t="shared" ca="1" si="424"/>
        <v>1.4988161204661707E-4</v>
      </c>
      <c r="AD898">
        <f t="shared" ca="1" si="425"/>
        <v>0.1435165411114149</v>
      </c>
      <c r="AE898">
        <f t="shared" ca="1" si="426"/>
        <v>162.05573686565899</v>
      </c>
      <c r="AF898">
        <f t="shared" ca="1" si="427"/>
        <v>2.3619450325895741E-4</v>
      </c>
      <c r="AG898">
        <f t="shared" ca="1" si="428"/>
        <v>1</v>
      </c>
      <c r="AH898">
        <f ca="1"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+99)&gt;=IFERROR(AE898,-1E+99)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>7.8380119859549211</v>
      </c>
      <c r="AI898">
        <f t="shared" ca="1" si="429"/>
        <v>640.02601198595494</v>
      </c>
      <c r="AJ898">
        <f t="shared" ca="1" si="430"/>
        <v>640.10673174287922</v>
      </c>
      <c r="AM898">
        <v>0</v>
      </c>
      <c r="AN898">
        <v>0</v>
      </c>
      <c r="AO898">
        <f t="shared" si="431"/>
        <v>0</v>
      </c>
      <c r="AP898">
        <f t="shared" si="440"/>
        <v>0</v>
      </c>
      <c r="AQ898">
        <f t="shared" ca="1" si="432"/>
        <v>0.1435165411114149</v>
      </c>
      <c r="AR898" t="str">
        <f t="shared" ca="1" si="433"/>
        <v>Subcritical</v>
      </c>
      <c r="AS898">
        <f t="shared" ca="1" si="434"/>
        <v>1.4988161204661707E-4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190</v>
      </c>
      <c r="I899">
        <v>0</v>
      </c>
      <c r="J899">
        <f t="shared" si="435"/>
        <v>1</v>
      </c>
      <c r="K899">
        <f t="shared" ca="1" si="436"/>
        <v>49.98</v>
      </c>
      <c r="L899">
        <f t="shared" ca="1" si="437"/>
        <v>1.301360869684927</v>
      </c>
      <c r="M899">
        <f t="shared" ca="1" si="410"/>
        <v>6.5939955266935257</v>
      </c>
      <c r="N899">
        <f t="shared" ca="1" si="411"/>
        <v>0.85974377568948013</v>
      </c>
      <c r="O899">
        <f t="shared" ca="1" si="412"/>
        <v>7.5796229763385696</v>
      </c>
      <c r="P899">
        <f t="shared" ca="1" si="413"/>
        <v>633.48886086968491</v>
      </c>
      <c r="Q899">
        <f t="shared" ca="1" si="414"/>
        <v>636.41703031226598</v>
      </c>
      <c r="R899">
        <f t="shared" ca="1" si="415"/>
        <v>1.5811958708252735E-2</v>
      </c>
      <c r="S899">
        <f t="shared" ca="1" si="416"/>
        <v>2.1213592788184785</v>
      </c>
      <c r="T899">
        <f t="shared" ca="1" si="417"/>
        <v>42.907256288218015</v>
      </c>
      <c r="U899">
        <f t="shared" ca="1" si="438"/>
        <v>-1.531195870825286E-2</v>
      </c>
      <c r="V899">
        <f t="shared" ca="1" si="439"/>
        <v>0</v>
      </c>
      <c r="W899">
        <f t="shared" ca="1" si="418"/>
        <v>7.8386083622647318</v>
      </c>
      <c r="X899">
        <f t="shared" ca="1" si="419"/>
        <v>39.718228571595397</v>
      </c>
      <c r="Y899">
        <f t="shared" ca="1" si="420"/>
        <v>1.9146651377118367</v>
      </c>
      <c r="Z899">
        <f t="shared" ca="1" si="421"/>
        <v>1.258364277498099</v>
      </c>
      <c r="AA899">
        <f t="shared" ca="1" si="422"/>
        <v>640.02610836226472</v>
      </c>
      <c r="AB899">
        <f t="shared" ca="1" si="423"/>
        <v>640.10681583702944</v>
      </c>
      <c r="AC899">
        <f t="shared" ca="1" si="424"/>
        <v>1.4985509288509592E-4</v>
      </c>
      <c r="AD899">
        <f t="shared" ca="1" si="425"/>
        <v>0.14350016290371873</v>
      </c>
      <c r="AE899">
        <f t="shared" ca="1" si="426"/>
        <v>162.07893516810566</v>
      </c>
      <c r="AF899">
        <f t="shared" ca="1" si="427"/>
        <v>1.4628221390466933E-4</v>
      </c>
      <c r="AG899">
        <f t="shared" ca="1" si="428"/>
        <v>1</v>
      </c>
      <c r="AH899">
        <f ca="1"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+99)&gt;=IFERROR(AE899,-1E+99)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>7.8386083622647318</v>
      </c>
      <c r="AI899">
        <f t="shared" ca="1" si="429"/>
        <v>640.02610836226472</v>
      </c>
      <c r="AJ899">
        <f t="shared" ca="1" si="430"/>
        <v>640.10681583702944</v>
      </c>
      <c r="AM899">
        <v>0</v>
      </c>
      <c r="AN899">
        <v>0</v>
      </c>
      <c r="AO899">
        <f t="shared" si="431"/>
        <v>0</v>
      </c>
      <c r="AP899">
        <f t="shared" si="440"/>
        <v>0</v>
      </c>
      <c r="AQ899">
        <f t="shared" ca="1" si="432"/>
        <v>0.14350016290371873</v>
      </c>
      <c r="AR899" t="str">
        <f t="shared" ca="1" si="433"/>
        <v>Subcritical</v>
      </c>
      <c r="AS899">
        <f t="shared" ca="1" si="434"/>
        <v>1.4985509288509592E-4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190</v>
      </c>
      <c r="I900">
        <v>7.0000000000000007E-2</v>
      </c>
      <c r="J900">
        <f t="shared" si="435"/>
        <v>1</v>
      </c>
      <c r="K900">
        <f t="shared" ca="1" si="436"/>
        <v>49.98</v>
      </c>
      <c r="L900">
        <f t="shared" ca="1" si="437"/>
        <v>1.301360869684927</v>
      </c>
      <c r="M900">
        <f t="shared" ca="1" si="410"/>
        <v>6.5939955266935257</v>
      </c>
      <c r="N900">
        <f t="shared" ca="1" si="411"/>
        <v>0.85974377568948013</v>
      </c>
      <c r="O900">
        <f t="shared" ca="1" si="412"/>
        <v>7.5796229763385696</v>
      </c>
      <c r="P900">
        <f t="shared" ca="1" si="413"/>
        <v>633.48836086968493</v>
      </c>
      <c r="Q900">
        <f t="shared" ca="1" si="414"/>
        <v>636.41653031226599</v>
      </c>
      <c r="R900">
        <f t="shared" ca="1" si="415"/>
        <v>1.5811958708252735E-2</v>
      </c>
      <c r="S900">
        <f t="shared" ca="1" si="416"/>
        <v>2.1213592788184785</v>
      </c>
      <c r="T900">
        <f t="shared" ca="1" si="417"/>
        <v>42.907256288218015</v>
      </c>
      <c r="U900">
        <f t="shared" ca="1" si="438"/>
        <v>-1.5653578476531038E-2</v>
      </c>
      <c r="V900">
        <f t="shared" ca="1" si="439"/>
        <v>0</v>
      </c>
      <c r="W900">
        <f t="shared" ca="1" si="418"/>
        <v>7.8391028438994583</v>
      </c>
      <c r="X900">
        <f t="shared" ca="1" si="419"/>
        <v>39.720734110038556</v>
      </c>
      <c r="Y900">
        <f t="shared" ca="1" si="420"/>
        <v>1.9146946387424786</v>
      </c>
      <c r="Z900">
        <f t="shared" ca="1" si="421"/>
        <v>1.258284901319803</v>
      </c>
      <c r="AA900">
        <f t="shared" ca="1" si="422"/>
        <v>640.02610284389948</v>
      </c>
      <c r="AB900">
        <f t="shared" ca="1" si="423"/>
        <v>640.1068001371151</v>
      </c>
      <c r="AC900">
        <f t="shared" ca="1" si="424"/>
        <v>1.4983310994011985E-4</v>
      </c>
      <c r="AD900">
        <f t="shared" ca="1" si="425"/>
        <v>0.14348658537880035</v>
      </c>
      <c r="AE900">
        <f t="shared" ca="1" si="426"/>
        <v>162.09817131631928</v>
      </c>
      <c r="AF900">
        <f t="shared" ca="1" si="427"/>
        <v>3.2704049885978748E-5</v>
      </c>
      <c r="AG900">
        <f t="shared" ca="1" si="428"/>
        <v>1</v>
      </c>
      <c r="AH900">
        <f ca="1"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+99)&gt;=IFERROR(AE900,-1E+99)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>7.8391028438994583</v>
      </c>
      <c r="AI900">
        <f t="shared" ca="1" si="429"/>
        <v>640.02610284389948</v>
      </c>
      <c r="AJ900">
        <f t="shared" ca="1" si="430"/>
        <v>640.1068001371151</v>
      </c>
      <c r="AM900">
        <v>0</v>
      </c>
      <c r="AN900">
        <v>0</v>
      </c>
      <c r="AO900">
        <f t="shared" si="431"/>
        <v>0</v>
      </c>
      <c r="AP900">
        <f t="shared" si="440"/>
        <v>0</v>
      </c>
      <c r="AQ900">
        <f t="shared" ca="1" si="432"/>
        <v>0.14348658537880035</v>
      </c>
      <c r="AR900" t="str">
        <f t="shared" ca="1" si="433"/>
        <v>Subcritical</v>
      </c>
      <c r="AS900">
        <f t="shared" ca="1" si="434"/>
        <v>1.4983310994011985E-4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190</v>
      </c>
      <c r="I901">
        <v>7.0000000000000007E-2</v>
      </c>
      <c r="J901">
        <f t="shared" si="435"/>
        <v>1</v>
      </c>
      <c r="K901">
        <f t="shared" ca="1" si="436"/>
        <v>49.98</v>
      </c>
      <c r="L901">
        <f t="shared" ca="1" si="437"/>
        <v>1.301360869684927</v>
      </c>
      <c r="M901">
        <f t="shared" ca="1" si="410"/>
        <v>6.5939955266935257</v>
      </c>
      <c r="N901">
        <f t="shared" ca="1" si="411"/>
        <v>0.85974377568948013</v>
      </c>
      <c r="O901">
        <f t="shared" ca="1" si="412"/>
        <v>7.5796229763385696</v>
      </c>
      <c r="P901">
        <f t="shared" ca="1" si="413"/>
        <v>633.48786086968494</v>
      </c>
      <c r="Q901">
        <f t="shared" ca="1" si="414"/>
        <v>636.416030312266</v>
      </c>
      <c r="R901">
        <f t="shared" ca="1" si="415"/>
        <v>1.5811958708252735E-2</v>
      </c>
      <c r="S901">
        <f t="shared" ca="1" si="416"/>
        <v>2.1213592788184785</v>
      </c>
      <c r="T901">
        <f t="shared" ca="1" si="417"/>
        <v>42.907256288218015</v>
      </c>
      <c r="U901">
        <f t="shared" ca="1" si="438"/>
        <v>-1.5653578476531038E-2</v>
      </c>
      <c r="V901">
        <f t="shared" ca="1" si="439"/>
        <v>0</v>
      </c>
      <c r="W901">
        <f t="shared" ca="1" si="418"/>
        <v>7.8394810687780918</v>
      </c>
      <c r="X901">
        <f t="shared" ca="1" si="419"/>
        <v>39.722650575498591</v>
      </c>
      <c r="Y901">
        <f t="shared" ca="1" si="420"/>
        <v>1.9147172019363286</v>
      </c>
      <c r="Z901">
        <f t="shared" ca="1" si="421"/>
        <v>1.2582241939018104</v>
      </c>
      <c r="AA901">
        <f t="shared" ca="1" si="422"/>
        <v>640.02598106877815</v>
      </c>
      <c r="AB901">
        <f t="shared" ca="1" si="423"/>
        <v>640.10667057551211</v>
      </c>
      <c r="AC901">
        <f t="shared" ca="1" si="424"/>
        <v>1.4981629858030441E-4</v>
      </c>
      <c r="AD901">
        <f t="shared" ca="1" si="425"/>
        <v>0.143476201488347</v>
      </c>
      <c r="AE901">
        <f t="shared" ca="1" si="426"/>
        <v>162.11288575635729</v>
      </c>
      <c r="AF901">
        <f t="shared" ca="1" si="427"/>
        <v>-7.0956662625576428E-5</v>
      </c>
      <c r="AG901">
        <f t="shared" ca="1" si="428"/>
        <v>1</v>
      </c>
      <c r="AH901">
        <f ca="1"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+99)&gt;=IFERROR(AE901,-1E+99)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>7.8394810687780918</v>
      </c>
      <c r="AI901">
        <f t="shared" ca="1" si="429"/>
        <v>640.02598106877815</v>
      </c>
      <c r="AJ901">
        <f t="shared" ca="1" si="430"/>
        <v>640.10667057551211</v>
      </c>
      <c r="AM901">
        <v>0</v>
      </c>
      <c r="AN901">
        <v>0</v>
      </c>
      <c r="AO901">
        <f t="shared" si="431"/>
        <v>0</v>
      </c>
      <c r="AP901">
        <f t="shared" si="440"/>
        <v>0</v>
      </c>
      <c r="AQ901">
        <f t="shared" ca="1" si="432"/>
        <v>0.143476201488347</v>
      </c>
      <c r="AR901" t="str">
        <f t="shared" ca="1" si="433"/>
        <v>Subcritical</v>
      </c>
      <c r="AS901">
        <f t="shared" ca="1" si="434"/>
        <v>1.4981629858030441E-4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190</v>
      </c>
      <c r="I902">
        <v>5.5E-2</v>
      </c>
      <c r="J902">
        <f t="shared" si="435"/>
        <v>1</v>
      </c>
      <c r="K902">
        <f t="shared" ca="1" si="436"/>
        <v>49.98</v>
      </c>
      <c r="L902">
        <f t="shared" ca="1" si="437"/>
        <v>1.301360869684927</v>
      </c>
      <c r="M902">
        <f t="shared" ca="1" si="410"/>
        <v>6.5939955266935257</v>
      </c>
      <c r="N902">
        <f t="shared" ca="1" si="411"/>
        <v>0.85974377568948013</v>
      </c>
      <c r="O902">
        <f t="shared" ca="1" si="412"/>
        <v>7.5796229763385696</v>
      </c>
      <c r="P902">
        <f t="shared" ca="1" si="413"/>
        <v>633.48736086968495</v>
      </c>
      <c r="Q902">
        <f t="shared" ca="1" si="414"/>
        <v>636.41553031226601</v>
      </c>
      <c r="R902">
        <f t="shared" ca="1" si="415"/>
        <v>1.5811958708252735E-2</v>
      </c>
      <c r="S902">
        <f t="shared" ca="1" si="416"/>
        <v>2.1213592788184785</v>
      </c>
      <c r="T902">
        <f t="shared" ca="1" si="417"/>
        <v>42.907256288218015</v>
      </c>
      <c r="U902">
        <f t="shared" ca="1" si="438"/>
        <v>-1.5580374240471428E-2</v>
      </c>
      <c r="V902">
        <f t="shared" ca="1" si="439"/>
        <v>0</v>
      </c>
      <c r="W902">
        <f t="shared" ca="1" si="418"/>
        <v>7.8397552441948459</v>
      </c>
      <c r="X902">
        <f t="shared" ca="1" si="419"/>
        <v>39.724039822335286</v>
      </c>
      <c r="Y902">
        <f t="shared" ca="1" si="420"/>
        <v>1.9147335569789403</v>
      </c>
      <c r="Z902">
        <f t="shared" ca="1" si="421"/>
        <v>1.2581801907241614</v>
      </c>
      <c r="AA902">
        <f t="shared" ca="1" si="422"/>
        <v>640.0257552441949</v>
      </c>
      <c r="AB902">
        <f t="shared" ca="1" si="423"/>
        <v>640.10643910720864</v>
      </c>
      <c r="AC902">
        <f t="shared" ca="1" si="424"/>
        <v>1.4980411375651749E-4</v>
      </c>
      <c r="AD902">
        <f t="shared" ca="1" si="425"/>
        <v>0.14346867498359461</v>
      </c>
      <c r="AE902">
        <f t="shared" ca="1" si="426"/>
        <v>162.12355273363875</v>
      </c>
      <c r="AF902">
        <f t="shared" ca="1" si="427"/>
        <v>-1.643070644377076E-4</v>
      </c>
      <c r="AG902">
        <f t="shared" ca="1" si="428"/>
        <v>1</v>
      </c>
      <c r="AH902">
        <f ca="1"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+99)&gt;=IFERROR(AE902,-1E+99)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>7.8397552441948459</v>
      </c>
      <c r="AI902">
        <f t="shared" ca="1" si="429"/>
        <v>640.0257552441949</v>
      </c>
      <c r="AJ902">
        <f t="shared" ca="1" si="430"/>
        <v>640.10643910720864</v>
      </c>
      <c r="AM902">
        <v>0</v>
      </c>
      <c r="AN902">
        <v>0</v>
      </c>
      <c r="AO902">
        <f t="shared" si="431"/>
        <v>0</v>
      </c>
      <c r="AP902">
        <f t="shared" si="440"/>
        <v>0</v>
      </c>
      <c r="AQ902">
        <f t="shared" ca="1" si="432"/>
        <v>0.14346867498359461</v>
      </c>
      <c r="AR902" t="str">
        <f t="shared" ca="1" si="433"/>
        <v>Subcritical</v>
      </c>
      <c r="AS902">
        <f t="shared" ca="1" si="434"/>
        <v>1.4980411375651749E-4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190</v>
      </c>
      <c r="I903">
        <v>0.04</v>
      </c>
      <c r="J903">
        <f t="shared" si="435"/>
        <v>1</v>
      </c>
      <c r="K903">
        <f t="shared" ca="1" si="436"/>
        <v>49.98</v>
      </c>
      <c r="L903">
        <f t="shared" ca="1" si="437"/>
        <v>1.301360869684927</v>
      </c>
      <c r="M903">
        <f t="shared" ca="1" si="410"/>
        <v>6.5939955266935257</v>
      </c>
      <c r="N903">
        <f t="shared" ca="1" si="411"/>
        <v>0.85974377568948013</v>
      </c>
      <c r="O903">
        <f t="shared" ca="1" si="412"/>
        <v>7.5796229763385696</v>
      </c>
      <c r="P903">
        <f t="shared" ca="1" si="413"/>
        <v>633.48686086968496</v>
      </c>
      <c r="Q903">
        <f t="shared" ca="1" si="414"/>
        <v>636.41503031226603</v>
      </c>
      <c r="R903">
        <f t="shared" ca="1" si="415"/>
        <v>1.5811958708252735E-2</v>
      </c>
      <c r="S903">
        <f t="shared" ca="1" si="416"/>
        <v>2.1213592788184785</v>
      </c>
      <c r="T903">
        <f t="shared" ca="1" si="417"/>
        <v>42.907256288218015</v>
      </c>
      <c r="U903">
        <f t="shared" ca="1" si="438"/>
        <v>-1.5507170004411819E-2</v>
      </c>
      <c r="V903">
        <f t="shared" ca="1" si="439"/>
        <v>0</v>
      </c>
      <c r="W903">
        <f t="shared" ca="1" si="418"/>
        <v>7.8399359782271683</v>
      </c>
      <c r="X903">
        <f t="shared" ca="1" si="419"/>
        <v>39.72495560167706</v>
      </c>
      <c r="Y903">
        <f t="shared" ca="1" si="420"/>
        <v>1.9147443376069355</v>
      </c>
      <c r="Z903">
        <f t="shared" ca="1" si="421"/>
        <v>1.258151185898116</v>
      </c>
      <c r="AA903">
        <f t="shared" ca="1" si="422"/>
        <v>640.02543597822716</v>
      </c>
      <c r="AB903">
        <f t="shared" ca="1" si="423"/>
        <v>640.10611612127389</v>
      </c>
      <c r="AC903">
        <f t="shared" ca="1" si="424"/>
        <v>1.4979608242706683E-4</v>
      </c>
      <c r="AD903">
        <f t="shared" ca="1" si="425"/>
        <v>0.14346371393746354</v>
      </c>
      <c r="AE903">
        <f t="shared" ca="1" si="426"/>
        <v>162.13058452846903</v>
      </c>
      <c r="AF903">
        <f t="shared" ca="1" si="427"/>
        <v>-2.4216583142333548E-4</v>
      </c>
      <c r="AG903">
        <f t="shared" ca="1" si="428"/>
        <v>1</v>
      </c>
      <c r="AH903">
        <f ca="1"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+99)&gt;=IFERROR(AE903,-1E+99)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>7.8399359782271683</v>
      </c>
      <c r="AI903">
        <f t="shared" ca="1" si="429"/>
        <v>640.02543597822716</v>
      </c>
      <c r="AJ903">
        <f t="shared" ca="1" si="430"/>
        <v>640.10611612127389</v>
      </c>
      <c r="AM903">
        <v>0</v>
      </c>
      <c r="AN903">
        <v>0</v>
      </c>
      <c r="AO903">
        <f t="shared" si="431"/>
        <v>0</v>
      </c>
      <c r="AP903">
        <f t="shared" si="440"/>
        <v>0</v>
      </c>
      <c r="AQ903">
        <f t="shared" ca="1" si="432"/>
        <v>0.14346371393746354</v>
      </c>
      <c r="AR903" t="str">
        <f t="shared" ca="1" si="433"/>
        <v>Subcritical</v>
      </c>
      <c r="AS903">
        <f t="shared" ca="1" si="434"/>
        <v>1.4979608242706683E-4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190</v>
      </c>
      <c r="I904">
        <v>1.4999999999999999E-2</v>
      </c>
      <c r="J904">
        <f t="shared" si="435"/>
        <v>1</v>
      </c>
      <c r="K904">
        <f t="shared" ca="1" si="436"/>
        <v>49.98</v>
      </c>
      <c r="L904">
        <f t="shared" ca="1" si="437"/>
        <v>1.301360869684927</v>
      </c>
      <c r="M904">
        <f t="shared" ca="1" si="410"/>
        <v>6.5939955266935257</v>
      </c>
      <c r="N904">
        <f t="shared" ca="1" si="411"/>
        <v>0.85974377568948013</v>
      </c>
      <c r="O904">
        <f t="shared" ca="1" si="412"/>
        <v>7.5796229763385696</v>
      </c>
      <c r="P904">
        <f t="shared" ca="1" si="413"/>
        <v>633.48636086968486</v>
      </c>
      <c r="Q904">
        <f t="shared" ca="1" si="414"/>
        <v>636.41453031226592</v>
      </c>
      <c r="R904">
        <f t="shared" ca="1" si="415"/>
        <v>1.5811958708252735E-2</v>
      </c>
      <c r="S904">
        <f t="shared" ca="1" si="416"/>
        <v>2.1213592788184785</v>
      </c>
      <c r="T904">
        <f t="shared" ca="1" si="417"/>
        <v>42.907256288218015</v>
      </c>
      <c r="U904">
        <f t="shared" ca="1" si="438"/>
        <v>-1.5385162944198782E-2</v>
      </c>
      <c r="V904">
        <f t="shared" ca="1" si="439"/>
        <v>0</v>
      </c>
      <c r="W904">
        <f t="shared" ca="1" si="418"/>
        <v>7.8400408425325177</v>
      </c>
      <c r="X904">
        <f t="shared" ca="1" si="419"/>
        <v>39.725486949112266</v>
      </c>
      <c r="Y904">
        <f t="shared" ca="1" si="420"/>
        <v>1.9147505924994261</v>
      </c>
      <c r="Z904">
        <f t="shared" ca="1" si="421"/>
        <v>1.2581343575227562</v>
      </c>
      <c r="AA904">
        <f t="shared" ca="1" si="422"/>
        <v>640.02504084253246</v>
      </c>
      <c r="AB904">
        <f t="shared" ca="1" si="423"/>
        <v>640.10571882732245</v>
      </c>
      <c r="AC904">
        <f t="shared" ca="1" si="424"/>
        <v>1.4979142283343426E-4</v>
      </c>
      <c r="AD904">
        <f t="shared" ca="1" si="425"/>
        <v>0.14346083560314718</v>
      </c>
      <c r="AE904">
        <f t="shared" ca="1" si="426"/>
        <v>162.13466454897556</v>
      </c>
      <c r="AF904">
        <f t="shared" ca="1" si="427"/>
        <v>-2.7048821232256159E-4</v>
      </c>
      <c r="AG904">
        <f t="shared" ca="1" si="428"/>
        <v>1</v>
      </c>
      <c r="AH904">
        <f ca="1"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+99)&gt;=IFERROR(AE904,-1E+99)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>7.8400408425325177</v>
      </c>
      <c r="AI904">
        <f t="shared" ca="1" si="429"/>
        <v>640.02504084253246</v>
      </c>
      <c r="AJ904">
        <f t="shared" ca="1" si="430"/>
        <v>640.10571882732245</v>
      </c>
      <c r="AM904">
        <v>0</v>
      </c>
      <c r="AN904">
        <v>0</v>
      </c>
      <c r="AO904">
        <f t="shared" si="431"/>
        <v>0</v>
      </c>
      <c r="AP904">
        <f t="shared" si="440"/>
        <v>0</v>
      </c>
      <c r="AQ904">
        <f t="shared" ca="1" si="432"/>
        <v>0.14346083560314718</v>
      </c>
      <c r="AR904" t="str">
        <f t="shared" ca="1" si="433"/>
        <v>Subcritical</v>
      </c>
      <c r="AS904">
        <f t="shared" ca="1" si="434"/>
        <v>1.4979142283343426E-4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190</v>
      </c>
      <c r="I905">
        <v>7.0000000000000007E-2</v>
      </c>
      <c r="J905">
        <f t="shared" si="435"/>
        <v>1</v>
      </c>
      <c r="K905">
        <f t="shared" ca="1" si="436"/>
        <v>49.98</v>
      </c>
      <c r="L905">
        <f t="shared" ca="1" si="437"/>
        <v>1.301360869684927</v>
      </c>
      <c r="M905">
        <f t="shared" ca="1" si="410"/>
        <v>6.5939955266935257</v>
      </c>
      <c r="N905">
        <f t="shared" ca="1" si="411"/>
        <v>0.85974377568948013</v>
      </c>
      <c r="O905">
        <f t="shared" ca="1" si="412"/>
        <v>7.5796229763385696</v>
      </c>
      <c r="P905">
        <f t="shared" ca="1" si="413"/>
        <v>633.48586086968487</v>
      </c>
      <c r="Q905">
        <f t="shared" ca="1" si="414"/>
        <v>636.41403031226594</v>
      </c>
      <c r="R905">
        <f t="shared" ca="1" si="415"/>
        <v>1.5811958708252735E-2</v>
      </c>
      <c r="S905">
        <f t="shared" ca="1" si="416"/>
        <v>2.1213592788184785</v>
      </c>
      <c r="T905">
        <f t="shared" ca="1" si="417"/>
        <v>42.907256288218015</v>
      </c>
      <c r="U905">
        <f t="shared" ca="1" si="438"/>
        <v>-1.5653578476531038E-2</v>
      </c>
      <c r="V905">
        <f t="shared" ca="1" si="439"/>
        <v>0</v>
      </c>
      <c r="W905">
        <f t="shared" ca="1" si="418"/>
        <v>7.8401098950843675</v>
      </c>
      <c r="X905">
        <f t="shared" ca="1" si="419"/>
        <v>39.725836838392489</v>
      </c>
      <c r="Y905">
        <f t="shared" ca="1" si="420"/>
        <v>1.9147547112416936</v>
      </c>
      <c r="Z905">
        <f t="shared" ca="1" si="421"/>
        <v>1.2581232763785988</v>
      </c>
      <c r="AA905">
        <f t="shared" ca="1" si="422"/>
        <v>640.02460989508427</v>
      </c>
      <c r="AB905">
        <f t="shared" ca="1" si="423"/>
        <v>640.10528645872171</v>
      </c>
      <c r="AC905">
        <f t="shared" ca="1" si="424"/>
        <v>1.4978835463416598E-4</v>
      </c>
      <c r="AD905">
        <f t="shared" ca="1" si="425"/>
        <v>0.14345894028883871</v>
      </c>
      <c r="AE905">
        <f t="shared" ca="1" si="426"/>
        <v>162.13735125107644</v>
      </c>
      <c r="AF905">
        <f t="shared" ca="1" si="427"/>
        <v>-2.2754870735752775E-4</v>
      </c>
      <c r="AG905">
        <f t="shared" ca="1" si="428"/>
        <v>1</v>
      </c>
      <c r="AH905">
        <f ca="1"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+99)&gt;=IFERROR(AE905,-1E+99)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>7.8401098950843675</v>
      </c>
      <c r="AI905">
        <f t="shared" ca="1" si="429"/>
        <v>640.02460989508427</v>
      </c>
      <c r="AJ905">
        <f t="shared" ca="1" si="430"/>
        <v>640.10528645872171</v>
      </c>
      <c r="AM905">
        <v>0</v>
      </c>
      <c r="AN905">
        <v>0</v>
      </c>
      <c r="AO905">
        <f t="shared" si="431"/>
        <v>0</v>
      </c>
      <c r="AP905">
        <f t="shared" si="440"/>
        <v>0</v>
      </c>
      <c r="AQ905">
        <f t="shared" ca="1" si="432"/>
        <v>0.14345894028883871</v>
      </c>
      <c r="AR905" t="str">
        <f t="shared" ca="1" si="433"/>
        <v>Subcritical</v>
      </c>
      <c r="AS905">
        <f t="shared" ca="1" si="434"/>
        <v>1.4978835463416598E-4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190</v>
      </c>
      <c r="I906">
        <v>7.0000000000000007E-2</v>
      </c>
      <c r="J906">
        <f t="shared" si="435"/>
        <v>1.00100000000009</v>
      </c>
      <c r="K906">
        <f t="shared" ca="1" si="436"/>
        <v>49.98</v>
      </c>
      <c r="L906">
        <f t="shared" ca="1" si="437"/>
        <v>1.301360869684927</v>
      </c>
      <c r="M906">
        <f t="shared" ca="1" si="410"/>
        <v>6.5939955266935257</v>
      </c>
      <c r="N906">
        <f t="shared" ca="1" si="411"/>
        <v>0.85974377568948013</v>
      </c>
      <c r="O906">
        <f t="shared" ca="1" si="412"/>
        <v>7.5796229763385696</v>
      </c>
      <c r="P906">
        <f t="shared" ca="1" si="413"/>
        <v>633.48536086968488</v>
      </c>
      <c r="Q906">
        <f t="shared" ca="1" si="414"/>
        <v>636.41353031226595</v>
      </c>
      <c r="R906">
        <f t="shared" ca="1" si="415"/>
        <v>1.5811958708252735E-2</v>
      </c>
      <c r="S906">
        <f t="shared" ca="1" si="416"/>
        <v>2.1213592788184785</v>
      </c>
      <c r="T906">
        <f t="shared" ca="1" si="417"/>
        <v>42.907256288218015</v>
      </c>
      <c r="U906">
        <f t="shared" ca="1" si="438"/>
        <v>-1.5669390435277819E-2</v>
      </c>
      <c r="V906">
        <f t="shared" ca="1" si="439"/>
        <v>0</v>
      </c>
      <c r="W906">
        <f t="shared" ca="1" si="418"/>
        <v>7.840223308920331</v>
      </c>
      <c r="X906">
        <f t="shared" ca="1" si="419"/>
        <v>39.726411506299321</v>
      </c>
      <c r="Y906">
        <f t="shared" ca="1" si="420"/>
        <v>1.9147614758598153</v>
      </c>
      <c r="Z906">
        <f t="shared" ca="1" si="421"/>
        <v>1.2581050768221234</v>
      </c>
      <c r="AA906">
        <f t="shared" ca="1" si="422"/>
        <v>640.02422330892034</v>
      </c>
      <c r="AB906">
        <f t="shared" ca="1" si="423"/>
        <v>640.10489753849856</v>
      </c>
      <c r="AC906">
        <f t="shared" ca="1" si="424"/>
        <v>1.4978331553938207E-4</v>
      </c>
      <c r="AD906">
        <f t="shared" ca="1" si="425"/>
        <v>0.14345582746234631</v>
      </c>
      <c r="AE906">
        <f t="shared" ca="1" si="426"/>
        <v>162.14176402008417</v>
      </c>
      <c r="AF906">
        <f t="shared" ca="1" si="427"/>
        <v>-1.3342884039957426E-4</v>
      </c>
      <c r="AG906">
        <f t="shared" ca="1" si="428"/>
        <v>1</v>
      </c>
      <c r="AH906">
        <f ca="1"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+99)&gt;=IFERROR(AE906,-1E+99)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>7.840223308920331</v>
      </c>
      <c r="AI906">
        <f t="shared" ca="1" si="429"/>
        <v>640.02422330892034</v>
      </c>
      <c r="AJ906">
        <f t="shared" ca="1" si="430"/>
        <v>640.10489753849856</v>
      </c>
      <c r="AM906">
        <v>0</v>
      </c>
      <c r="AN906">
        <v>0</v>
      </c>
      <c r="AO906">
        <f t="shared" si="431"/>
        <v>0</v>
      </c>
      <c r="AP906">
        <f t="shared" si="440"/>
        <v>0</v>
      </c>
      <c r="AQ906">
        <f t="shared" ca="1" si="432"/>
        <v>0.14345582746234631</v>
      </c>
      <c r="AR906" t="str">
        <f t="shared" ca="1" si="433"/>
        <v>Subcritical</v>
      </c>
      <c r="AS906">
        <f t="shared" ca="1" si="434"/>
        <v>1.4978331553938207E-4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190</v>
      </c>
      <c r="I907">
        <v>5.5E-2</v>
      </c>
      <c r="J907">
        <f t="shared" si="435"/>
        <v>0.99899999999990996</v>
      </c>
      <c r="K907">
        <f t="shared" ca="1" si="436"/>
        <v>49.98</v>
      </c>
      <c r="L907">
        <f t="shared" ca="1" si="437"/>
        <v>1.301360869684927</v>
      </c>
      <c r="M907">
        <f t="shared" ca="1" si="410"/>
        <v>6.5939955266935257</v>
      </c>
      <c r="N907">
        <f t="shared" ca="1" si="411"/>
        <v>0.85974377568948013</v>
      </c>
      <c r="O907">
        <f t="shared" ca="1" si="412"/>
        <v>7.5796229763385696</v>
      </c>
      <c r="P907">
        <f t="shared" ca="1" si="413"/>
        <v>633.48486086968489</v>
      </c>
      <c r="Q907">
        <f t="shared" ca="1" si="414"/>
        <v>636.41303031226596</v>
      </c>
      <c r="R907">
        <f t="shared" ca="1" si="415"/>
        <v>1.5811958708252735E-2</v>
      </c>
      <c r="S907">
        <f t="shared" ca="1" si="416"/>
        <v>2.1213592788184785</v>
      </c>
      <c r="T907">
        <f t="shared" ca="1" si="417"/>
        <v>42.907256288218015</v>
      </c>
      <c r="U907">
        <f t="shared" ca="1" si="438"/>
        <v>-1.5564562281724648E-2</v>
      </c>
      <c r="V907">
        <f t="shared" ca="1" si="439"/>
        <v>0</v>
      </c>
      <c r="W907">
        <f t="shared" ca="1" si="418"/>
        <v>7.8404354417066271</v>
      </c>
      <c r="X907">
        <f t="shared" ca="1" si="419"/>
        <v>39.727486383127484</v>
      </c>
      <c r="Y907">
        <f t="shared" ca="1" si="420"/>
        <v>1.9147741282160837</v>
      </c>
      <c r="Z907">
        <f t="shared" ca="1" si="421"/>
        <v>1.2580710372158561</v>
      </c>
      <c r="AA907">
        <f t="shared" ca="1" si="422"/>
        <v>640.02393544170661</v>
      </c>
      <c r="AB907">
        <f t="shared" ca="1" si="423"/>
        <v>640.10460530585954</v>
      </c>
      <c r="AC907">
        <f t="shared" ca="1" si="424"/>
        <v>1.4977389093032018E-4</v>
      </c>
      <c r="AD907">
        <f t="shared" ca="1" si="425"/>
        <v>0.1434500054364958</v>
      </c>
      <c r="AE907">
        <f t="shared" ca="1" si="426"/>
        <v>162.15001798342723</v>
      </c>
      <c r="AF907">
        <f t="shared" ca="1" si="427"/>
        <v>-4.7346500423373072E-5</v>
      </c>
      <c r="AG907">
        <f t="shared" ca="1" si="428"/>
        <v>1</v>
      </c>
      <c r="AH907">
        <f ca="1"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+99)&gt;=IFERROR(AE907,-1E+99)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>7.8404354417066271</v>
      </c>
      <c r="AI907">
        <f t="shared" ca="1" si="429"/>
        <v>640.02393544170661</v>
      </c>
      <c r="AJ907">
        <f t="shared" ca="1" si="430"/>
        <v>640.10460530585954</v>
      </c>
      <c r="AM907">
        <v>0</v>
      </c>
      <c r="AN907">
        <v>0</v>
      </c>
      <c r="AO907">
        <f t="shared" si="431"/>
        <v>0</v>
      </c>
      <c r="AP907">
        <f t="shared" si="440"/>
        <v>0</v>
      </c>
      <c r="AQ907">
        <f t="shared" ca="1" si="432"/>
        <v>0.1434500054364958</v>
      </c>
      <c r="AR907" t="str">
        <f t="shared" ca="1" si="433"/>
        <v>Subcritical</v>
      </c>
      <c r="AS907">
        <f t="shared" ca="1" si="434"/>
        <v>1.4977389093032018E-4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190</v>
      </c>
      <c r="I908">
        <v>11.814</v>
      </c>
      <c r="J908">
        <f t="shared" si="435"/>
        <v>1</v>
      </c>
      <c r="K908">
        <f t="shared" ca="1" si="436"/>
        <v>49.98</v>
      </c>
      <c r="L908">
        <f t="shared" ca="1" si="437"/>
        <v>1.301360869684927</v>
      </c>
      <c r="M908">
        <f t="shared" ca="1" si="410"/>
        <v>6.7449533875769765</v>
      </c>
      <c r="N908">
        <f t="shared" ca="1" si="411"/>
        <v>0.86632345893765361</v>
      </c>
      <c r="O908">
        <f t="shared" ca="1" si="412"/>
        <v>7.4099844918208637</v>
      </c>
      <c r="P908">
        <f t="shared" ca="1" si="413"/>
        <v>633.48436086968491</v>
      </c>
      <c r="Q908">
        <f t="shared" ca="1" si="414"/>
        <v>636.2829271372193</v>
      </c>
      <c r="R908">
        <f t="shared" ca="1" si="415"/>
        <v>1.4959268247485589E-2</v>
      </c>
      <c r="S908">
        <f t="shared" ca="1" si="416"/>
        <v>2.0738814327171968</v>
      </c>
      <c r="T908">
        <f t="shared" ca="1" si="417"/>
        <v>42.141207256350881</v>
      </c>
      <c r="U908">
        <f t="shared" ca="1" si="438"/>
        <v>1.8180952730403988E-2</v>
      </c>
      <c r="V908">
        <f t="shared" ca="1" si="439"/>
        <v>0</v>
      </c>
      <c r="W908">
        <f t="shared" ca="1" si="418"/>
        <v>7.8416711421017107</v>
      </c>
      <c r="X908">
        <f t="shared" ca="1" si="419"/>
        <v>40.643381529513164</v>
      </c>
      <c r="Y908">
        <f t="shared" ca="1" si="420"/>
        <v>1.9477961674328368</v>
      </c>
      <c r="Z908">
        <f t="shared" ca="1" si="421"/>
        <v>1.2297205133806854</v>
      </c>
      <c r="AA908">
        <f t="shared" ca="1" si="422"/>
        <v>640.02467114210174</v>
      </c>
      <c r="AB908">
        <f t="shared" ca="1" si="423"/>
        <v>640.10174619516135</v>
      </c>
      <c r="AC908">
        <f t="shared" ca="1" si="424"/>
        <v>1.3987411259512274E-4</v>
      </c>
      <c r="AD908">
        <f t="shared" ca="1" si="425"/>
        <v>0.14020632351310536</v>
      </c>
      <c r="AE908">
        <f t="shared" ca="1" si="426"/>
        <v>165.62119760452373</v>
      </c>
      <c r="AF908">
        <f t="shared" ca="1" si="427"/>
        <v>-1.0821315640896501E-5</v>
      </c>
      <c r="AG908">
        <f t="shared" ca="1" si="428"/>
        <v>1</v>
      </c>
      <c r="AH908">
        <f ca="1"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+99)&gt;=IFERROR(AE908,-1E+99)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>7.8416711421017107</v>
      </c>
      <c r="AI908">
        <f t="shared" ca="1" si="429"/>
        <v>640.02467114210174</v>
      </c>
      <c r="AJ908">
        <f t="shared" ca="1" si="430"/>
        <v>640.10174619516135</v>
      </c>
      <c r="AM908">
        <v>0</v>
      </c>
      <c r="AN908">
        <v>0</v>
      </c>
      <c r="AO908">
        <f t="shared" si="431"/>
        <v>0</v>
      </c>
      <c r="AP908">
        <f t="shared" si="440"/>
        <v>0</v>
      </c>
      <c r="AQ908">
        <f t="shared" ca="1" si="432"/>
        <v>0.14020632351310536</v>
      </c>
      <c r="AR908" t="str">
        <f t="shared" ca="1" si="433"/>
        <v>Subcritical</v>
      </c>
      <c r="AS908">
        <f t="shared" ca="1" si="434"/>
        <v>1.3987411259512274E-4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190</v>
      </c>
      <c r="I909">
        <v>1.0940000000000001</v>
      </c>
      <c r="J909">
        <f t="shared" si="435"/>
        <v>0.99900000000002365</v>
      </c>
      <c r="K909">
        <f t="shared" ca="1" si="436"/>
        <v>49.98</v>
      </c>
      <c r="L909">
        <f t="shared" ca="1" si="437"/>
        <v>1.301360869684927</v>
      </c>
      <c r="M909">
        <f t="shared" ca="1" si="410"/>
        <v>6.7670765223616209</v>
      </c>
      <c r="N909">
        <f t="shared" ca="1" si="411"/>
        <v>0.86727128666107323</v>
      </c>
      <c r="O909">
        <f t="shared" ca="1" si="412"/>
        <v>7.3857595425206792</v>
      </c>
      <c r="P909">
        <f t="shared" ca="1" si="413"/>
        <v>633.48386086968492</v>
      </c>
      <c r="Q909">
        <f t="shared" ca="1" si="414"/>
        <v>636.26415873002816</v>
      </c>
      <c r="R909">
        <f t="shared" ca="1" si="415"/>
        <v>1.4839965425134221E-2</v>
      </c>
      <c r="S909">
        <f t="shared" ca="1" si="416"/>
        <v>2.067101435725621</v>
      </c>
      <c r="T909">
        <f t="shared" ca="1" si="417"/>
        <v>42.032181045985091</v>
      </c>
      <c r="U909">
        <f t="shared" ca="1" si="438"/>
        <v>-6.6995513468555146E-3</v>
      </c>
      <c r="V909">
        <f t="shared" ca="1" si="439"/>
        <v>0</v>
      </c>
      <c r="W909">
        <f t="shared" ca="1" si="418"/>
        <v>7.8422406686067694</v>
      </c>
      <c r="X909">
        <f t="shared" ca="1" si="419"/>
        <v>40.779651476755205</v>
      </c>
      <c r="Y909">
        <f t="shared" ca="1" si="420"/>
        <v>1.952629362362519</v>
      </c>
      <c r="Z909">
        <f t="shared" ca="1" si="421"/>
        <v>1.2256112592940889</v>
      </c>
      <c r="AA909">
        <f t="shared" ca="1" si="422"/>
        <v>640.0247406686068</v>
      </c>
      <c r="AB909">
        <f t="shared" ca="1" si="423"/>
        <v>640.10130147181314</v>
      </c>
      <c r="AC909">
        <f t="shared" ca="1" si="424"/>
        <v>1.3848250620021002E-4</v>
      </c>
      <c r="AD909">
        <f t="shared" ca="1" si="425"/>
        <v>0.13973273360325036</v>
      </c>
      <c r="AE909">
        <f t="shared" ca="1" si="426"/>
        <v>166.14616637438007</v>
      </c>
      <c r="AF909">
        <f t="shared" ca="1" si="427"/>
        <v>-5.5206891147463466E-6</v>
      </c>
      <c r="AG909">
        <f t="shared" ca="1" si="428"/>
        <v>1</v>
      </c>
      <c r="AH909">
        <f ca="1"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+99)&gt;=IFERROR(AE909,-1E+99)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>7.8422406686067694</v>
      </c>
      <c r="AI909">
        <f t="shared" ca="1" si="429"/>
        <v>640.0247406686068</v>
      </c>
      <c r="AJ909">
        <f t="shared" ca="1" si="430"/>
        <v>640.10130147181314</v>
      </c>
      <c r="AM909">
        <v>0</v>
      </c>
      <c r="AN909">
        <v>0</v>
      </c>
      <c r="AO909">
        <f t="shared" si="431"/>
        <v>0</v>
      </c>
      <c r="AP909">
        <f t="shared" si="440"/>
        <v>0</v>
      </c>
      <c r="AQ909">
        <f t="shared" ca="1" si="432"/>
        <v>0.13973273360325036</v>
      </c>
      <c r="AR909" t="str">
        <f t="shared" ca="1" si="433"/>
        <v>Subcritical</v>
      </c>
      <c r="AS909">
        <f t="shared" ca="1" si="434"/>
        <v>1.3848250620021002E-4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190</v>
      </c>
      <c r="I910">
        <v>0</v>
      </c>
      <c r="J910">
        <f t="shared" si="435"/>
        <v>1</v>
      </c>
      <c r="K910">
        <f t="shared" ca="1" si="436"/>
        <v>49.98</v>
      </c>
      <c r="L910">
        <f t="shared" ca="1" si="437"/>
        <v>1.301360869684927</v>
      </c>
      <c r="M910">
        <f t="shared" ca="1" si="410"/>
        <v>6.7670765223616209</v>
      </c>
      <c r="N910">
        <f t="shared" ca="1" si="411"/>
        <v>0.86727128666107323</v>
      </c>
      <c r="O910">
        <f t="shared" ca="1" si="412"/>
        <v>7.3857595425206792</v>
      </c>
      <c r="P910">
        <f t="shared" ca="1" si="413"/>
        <v>633.48336086968493</v>
      </c>
      <c r="Q910">
        <f t="shared" ca="1" si="414"/>
        <v>636.26365873002817</v>
      </c>
      <c r="R910">
        <f t="shared" ca="1" si="415"/>
        <v>1.4839965425134221E-2</v>
      </c>
      <c r="S910">
        <f t="shared" ca="1" si="416"/>
        <v>2.067101435725621</v>
      </c>
      <c r="T910">
        <f t="shared" ca="1" si="417"/>
        <v>42.032181045985091</v>
      </c>
      <c r="U910">
        <f t="shared" ca="1" si="438"/>
        <v>-1.4339965425165246E-2</v>
      </c>
      <c r="V910">
        <f t="shared" ca="1" si="439"/>
        <v>0</v>
      </c>
      <c r="W910">
        <f t="shared" ca="1" si="418"/>
        <v>7.8426015485146809</v>
      </c>
      <c r="X910">
        <f t="shared" ca="1" si="419"/>
        <v>40.781528052276343</v>
      </c>
      <c r="Y910">
        <f t="shared" ca="1" si="420"/>
        <v>1.9526517344749674</v>
      </c>
      <c r="Z910">
        <f t="shared" ca="1" si="421"/>
        <v>1.2255548623860408</v>
      </c>
      <c r="AA910">
        <f t="shared" ca="1" si="422"/>
        <v>640.02460154851474</v>
      </c>
      <c r="AB910">
        <f t="shared" ca="1" si="423"/>
        <v>640.1011553059418</v>
      </c>
      <c r="AC910">
        <f t="shared" ca="1" si="424"/>
        <v>1.3846764654162433E-4</v>
      </c>
      <c r="AD910">
        <f t="shared" ca="1" si="425"/>
        <v>0.13972308894217372</v>
      </c>
      <c r="AE910">
        <f t="shared" ca="1" si="426"/>
        <v>166.16059593882275</v>
      </c>
      <c r="AF910">
        <f t="shared" ca="1" si="427"/>
        <v>-5.7153952184307855E-6</v>
      </c>
      <c r="AG910">
        <f t="shared" ca="1" si="428"/>
        <v>1</v>
      </c>
      <c r="AH910">
        <f ca="1"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+99)&gt;=IFERROR(AE910,-1E+99)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>7.8426015485146809</v>
      </c>
      <c r="AI910">
        <f t="shared" ca="1" si="429"/>
        <v>640.02460154851474</v>
      </c>
      <c r="AJ910">
        <f t="shared" ca="1" si="430"/>
        <v>640.1011553059418</v>
      </c>
      <c r="AM910">
        <v>0</v>
      </c>
      <c r="AN910">
        <v>0</v>
      </c>
      <c r="AO910">
        <f t="shared" si="431"/>
        <v>0</v>
      </c>
      <c r="AP910">
        <f t="shared" si="440"/>
        <v>0</v>
      </c>
      <c r="AQ910">
        <f t="shared" ca="1" si="432"/>
        <v>0.13972308894217372</v>
      </c>
      <c r="AR910" t="str">
        <f t="shared" ca="1" si="433"/>
        <v>Subcritical</v>
      </c>
      <c r="AS910">
        <f t="shared" ca="1" si="434"/>
        <v>1.3846764654162433E-4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190</v>
      </c>
      <c r="I911">
        <v>0</v>
      </c>
      <c r="J911">
        <f t="shared" si="435"/>
        <v>0.99900000000002365</v>
      </c>
      <c r="K911">
        <f t="shared" ca="1" si="436"/>
        <v>49.98</v>
      </c>
      <c r="L911">
        <f t="shared" ca="1" si="437"/>
        <v>1.301360869684927</v>
      </c>
      <c r="M911">
        <f t="shared" ca="1" si="410"/>
        <v>6.7670765223616209</v>
      </c>
      <c r="N911">
        <f t="shared" ca="1" si="411"/>
        <v>0.86727128666107323</v>
      </c>
      <c r="O911">
        <f t="shared" ca="1" si="412"/>
        <v>7.3857595425206792</v>
      </c>
      <c r="P911">
        <f t="shared" ca="1" si="413"/>
        <v>633.48286086968494</v>
      </c>
      <c r="Q911">
        <f t="shared" ca="1" si="414"/>
        <v>636.26315873002818</v>
      </c>
      <c r="R911">
        <f t="shared" ca="1" si="415"/>
        <v>1.4839965425134221E-2</v>
      </c>
      <c r="S911">
        <f t="shared" ca="1" si="416"/>
        <v>2.067101435725621</v>
      </c>
      <c r="T911">
        <f t="shared" ca="1" si="417"/>
        <v>42.032181045985091</v>
      </c>
      <c r="U911">
        <f t="shared" ca="1" si="438"/>
        <v>-1.4325125459777155E-2</v>
      </c>
      <c r="V911">
        <f t="shared" ca="1" si="439"/>
        <v>0</v>
      </c>
      <c r="W911">
        <f t="shared" ca="1" si="418"/>
        <v>7.8429623858296207</v>
      </c>
      <c r="X911">
        <f t="shared" ca="1" si="419"/>
        <v>40.783404406314027</v>
      </c>
      <c r="Y911">
        <f t="shared" ca="1" si="420"/>
        <v>1.9526741024009764</v>
      </c>
      <c r="Z911">
        <f t="shared" ca="1" si="421"/>
        <v>1.2254984773233439</v>
      </c>
      <c r="AA911">
        <f t="shared" ca="1" si="422"/>
        <v>640.02446238582968</v>
      </c>
      <c r="AB911">
        <f t="shared" ca="1" si="423"/>
        <v>640.10100909928133</v>
      </c>
      <c r="AC911">
        <f t="shared" ca="1" si="424"/>
        <v>1.3845279098766733E-4</v>
      </c>
      <c r="AD911">
        <f t="shared" ca="1" si="425"/>
        <v>0.13971344652865689</v>
      </c>
      <c r="AE911">
        <f t="shared" ca="1" si="426"/>
        <v>166.17502450374715</v>
      </c>
      <c r="AF911">
        <f t="shared" ca="1" si="427"/>
        <v>-5.7067865100179915E-6</v>
      </c>
      <c r="AG911">
        <f t="shared" ca="1" si="428"/>
        <v>1</v>
      </c>
      <c r="AH911">
        <f ca="1"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+99)&gt;=IFERROR(AE911,-1E+99)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>7.8429623858296207</v>
      </c>
      <c r="AI911">
        <f t="shared" ca="1" si="429"/>
        <v>640.02446238582968</v>
      </c>
      <c r="AJ911">
        <f t="shared" ca="1" si="430"/>
        <v>640.10100909928133</v>
      </c>
      <c r="AM911">
        <v>0</v>
      </c>
      <c r="AN911">
        <v>0</v>
      </c>
      <c r="AO911">
        <f t="shared" si="431"/>
        <v>0</v>
      </c>
      <c r="AP911">
        <f t="shared" si="440"/>
        <v>0</v>
      </c>
      <c r="AQ911">
        <f t="shared" ca="1" si="432"/>
        <v>0.13971344652865689</v>
      </c>
      <c r="AR911" t="str">
        <f t="shared" ca="1" si="433"/>
        <v>Subcritical</v>
      </c>
      <c r="AS911">
        <f t="shared" ca="1" si="434"/>
        <v>1.3845279098766733E-4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190</v>
      </c>
      <c r="I912">
        <v>5.7000000000000002E-2</v>
      </c>
      <c r="J912">
        <f t="shared" si="435"/>
        <v>1</v>
      </c>
      <c r="K912">
        <f t="shared" ca="1" si="436"/>
        <v>49.98</v>
      </c>
      <c r="L912">
        <f t="shared" ca="1" si="437"/>
        <v>1.301360869684927</v>
      </c>
      <c r="M912">
        <f t="shared" ca="1" si="410"/>
        <v>6.7670765223616209</v>
      </c>
      <c r="N912">
        <f t="shared" ca="1" si="411"/>
        <v>0.86727128666107323</v>
      </c>
      <c r="O912">
        <f t="shared" ca="1" si="412"/>
        <v>7.3857595425206792</v>
      </c>
      <c r="P912">
        <f t="shared" ca="1" si="413"/>
        <v>633.48236086968495</v>
      </c>
      <c r="Q912">
        <f t="shared" ca="1" si="414"/>
        <v>636.26265873002819</v>
      </c>
      <c r="R912">
        <f t="shared" ca="1" si="415"/>
        <v>1.4839965425134221E-2</v>
      </c>
      <c r="S912">
        <f t="shared" ca="1" si="416"/>
        <v>2.067101435725621</v>
      </c>
      <c r="T912">
        <f t="shared" ca="1" si="417"/>
        <v>42.032181045985091</v>
      </c>
      <c r="U912">
        <f t="shared" ca="1" si="438"/>
        <v>-1.4604093721914069E-2</v>
      </c>
      <c r="V912">
        <f t="shared" ca="1" si="439"/>
        <v>0</v>
      </c>
      <c r="W912">
        <f t="shared" ca="1" si="418"/>
        <v>7.8433157358325793</v>
      </c>
      <c r="X912">
        <f t="shared" ca="1" si="419"/>
        <v>40.785241826329411</v>
      </c>
      <c r="Y912">
        <f t="shared" ca="1" si="420"/>
        <v>1.9526960046984476</v>
      </c>
      <c r="Z912">
        <f t="shared" ca="1" si="421"/>
        <v>1.2254432672686717</v>
      </c>
      <c r="AA912">
        <f t="shared" ca="1" si="422"/>
        <v>640.0243157358326</v>
      </c>
      <c r="AB912">
        <f t="shared" ca="1" si="423"/>
        <v>640.10085555241233</v>
      </c>
      <c r="AC912">
        <f t="shared" ca="1" si="424"/>
        <v>1.3843824596143482E-4</v>
      </c>
      <c r="AD912">
        <f t="shared" ca="1" si="425"/>
        <v>0.13970400526827961</v>
      </c>
      <c r="AE912">
        <f t="shared" ca="1" si="426"/>
        <v>166.1891543601869</v>
      </c>
      <c r="AF912">
        <f t="shared" ca="1" si="427"/>
        <v>-5.4304888408296392E-6</v>
      </c>
      <c r="AG912">
        <f t="shared" ca="1" si="428"/>
        <v>1</v>
      </c>
      <c r="AH912">
        <f ca="1"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+99)&gt;=IFERROR(AE912,-1E+99)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>7.8433157358325793</v>
      </c>
      <c r="AI912">
        <f t="shared" ca="1" si="429"/>
        <v>640.0243157358326</v>
      </c>
      <c r="AJ912">
        <f t="shared" ca="1" si="430"/>
        <v>640.10085555241233</v>
      </c>
      <c r="AM912">
        <v>0</v>
      </c>
      <c r="AN912">
        <v>0</v>
      </c>
      <c r="AO912">
        <f t="shared" si="431"/>
        <v>0</v>
      </c>
      <c r="AP912">
        <f t="shared" si="440"/>
        <v>0</v>
      </c>
      <c r="AQ912">
        <f t="shared" ca="1" si="432"/>
        <v>0.13970400526827961</v>
      </c>
      <c r="AR912" t="str">
        <f t="shared" ca="1" si="433"/>
        <v>Subcritical</v>
      </c>
      <c r="AS912">
        <f t="shared" ca="1" si="434"/>
        <v>1.3843824596143482E-4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190</v>
      </c>
      <c r="I913">
        <v>5.7000000000000002E-2</v>
      </c>
      <c r="J913">
        <f t="shared" si="435"/>
        <v>1</v>
      </c>
      <c r="K913">
        <f t="shared" ca="1" si="436"/>
        <v>49.98</v>
      </c>
      <c r="L913">
        <f t="shared" ca="1" si="437"/>
        <v>1.301360869684927</v>
      </c>
      <c r="M913">
        <f t="shared" ca="1" si="410"/>
        <v>6.7670765223616209</v>
      </c>
      <c r="N913">
        <f t="shared" ca="1" si="411"/>
        <v>0.86727128666107323</v>
      </c>
      <c r="O913">
        <f t="shared" ca="1" si="412"/>
        <v>7.3857595425206792</v>
      </c>
      <c r="P913">
        <f t="shared" ca="1" si="413"/>
        <v>633.48186086968497</v>
      </c>
      <c r="Q913">
        <f t="shared" ca="1" si="414"/>
        <v>636.2621587300282</v>
      </c>
      <c r="R913">
        <f t="shared" ca="1" si="415"/>
        <v>1.4839965425134221E-2</v>
      </c>
      <c r="S913">
        <f t="shared" ca="1" si="416"/>
        <v>2.067101435725621</v>
      </c>
      <c r="T913">
        <f t="shared" ca="1" si="417"/>
        <v>42.032181045985091</v>
      </c>
      <c r="U913">
        <f t="shared" ca="1" si="438"/>
        <v>-1.4604093721914069E-2</v>
      </c>
      <c r="V913">
        <f t="shared" ca="1" si="439"/>
        <v>0</v>
      </c>
      <c r="W913">
        <f t="shared" ca="1" si="418"/>
        <v>7.8436693809727105</v>
      </c>
      <c r="X913">
        <f t="shared" ca="1" si="419"/>
        <v>40.787080781058094</v>
      </c>
      <c r="Y913">
        <f t="shared" ca="1" si="420"/>
        <v>1.9527179238059733</v>
      </c>
      <c r="Z913">
        <f t="shared" ca="1" si="421"/>
        <v>1.2253880160801109</v>
      </c>
      <c r="AA913">
        <f t="shared" ca="1" si="422"/>
        <v>640.02416938097281</v>
      </c>
      <c r="AB913">
        <f t="shared" ca="1" si="423"/>
        <v>640.10070229585313</v>
      </c>
      <c r="AC913">
        <f t="shared" ca="1" si="424"/>
        <v>1.3842369104243298E-4</v>
      </c>
      <c r="AD913">
        <f t="shared" ca="1" si="425"/>
        <v>0.13969455718666782</v>
      </c>
      <c r="AE913">
        <f t="shared" ca="1" si="426"/>
        <v>166.20329669409347</v>
      </c>
      <c r="AF913">
        <f t="shared" ca="1" si="427"/>
        <v>-5.4080214795249049E-6</v>
      </c>
      <c r="AG913">
        <f t="shared" ca="1" si="428"/>
        <v>1</v>
      </c>
      <c r="AH913">
        <f ca="1"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+99)&gt;=IFERROR(AE913,-1E+99)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>7.8436693809727105</v>
      </c>
      <c r="AI913">
        <f t="shared" ca="1" si="429"/>
        <v>640.02416938097281</v>
      </c>
      <c r="AJ913">
        <f t="shared" ca="1" si="430"/>
        <v>640.10070229585313</v>
      </c>
      <c r="AM913">
        <v>0</v>
      </c>
      <c r="AN913">
        <v>0</v>
      </c>
      <c r="AO913">
        <f t="shared" si="431"/>
        <v>0</v>
      </c>
      <c r="AP913">
        <f t="shared" si="440"/>
        <v>0</v>
      </c>
      <c r="AQ913">
        <f t="shared" ca="1" si="432"/>
        <v>0.13969455718666782</v>
      </c>
      <c r="AR913" t="str">
        <f t="shared" ca="1" si="433"/>
        <v>Subcritical</v>
      </c>
      <c r="AS913">
        <f t="shared" ca="1" si="434"/>
        <v>1.3842369104243298E-4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190</v>
      </c>
      <c r="I914">
        <v>0</v>
      </c>
      <c r="J914">
        <f t="shared" si="435"/>
        <v>1</v>
      </c>
      <c r="K914">
        <f t="shared" ca="1" si="436"/>
        <v>49.98</v>
      </c>
      <c r="L914">
        <f t="shared" ca="1" si="437"/>
        <v>1.301360869684927</v>
      </c>
      <c r="M914">
        <f t="shared" ca="1" si="410"/>
        <v>6.7670765223616209</v>
      </c>
      <c r="N914">
        <f t="shared" ca="1" si="411"/>
        <v>0.86727128666107323</v>
      </c>
      <c r="O914">
        <f t="shared" ca="1" si="412"/>
        <v>7.3857595425206792</v>
      </c>
      <c r="P914">
        <f t="shared" ca="1" si="413"/>
        <v>633.48136086968486</v>
      </c>
      <c r="Q914">
        <f t="shared" ca="1" si="414"/>
        <v>636.2616587300281</v>
      </c>
      <c r="R914">
        <f t="shared" ca="1" si="415"/>
        <v>1.4839965425134221E-2</v>
      </c>
      <c r="S914">
        <f t="shared" ca="1" si="416"/>
        <v>2.067101435725621</v>
      </c>
      <c r="T914">
        <f t="shared" ca="1" si="417"/>
        <v>42.032181045985091</v>
      </c>
      <c r="U914">
        <f t="shared" ca="1" si="438"/>
        <v>-1.433996542505156E-2</v>
      </c>
      <c r="V914">
        <f t="shared" ca="1" si="439"/>
        <v>0</v>
      </c>
      <c r="W914">
        <f t="shared" ca="1" si="418"/>
        <v>7.8440304319137661</v>
      </c>
      <c r="X914">
        <f t="shared" ca="1" si="419"/>
        <v>40.788958245951584</v>
      </c>
      <c r="Y914">
        <f t="shared" ca="1" si="420"/>
        <v>1.9527403003974877</v>
      </c>
      <c r="Z914">
        <f t="shared" ca="1" si="421"/>
        <v>1.2253316129975114</v>
      </c>
      <c r="AA914">
        <f t="shared" ca="1" si="422"/>
        <v>640.02403043191373</v>
      </c>
      <c r="AB914">
        <f t="shared" ca="1" si="423"/>
        <v>640.10055630152692</v>
      </c>
      <c r="AC914">
        <f t="shared" ca="1" si="424"/>
        <v>1.3840883365189762E-4</v>
      </c>
      <c r="AD914">
        <f t="shared" ca="1" si="425"/>
        <v>0.13968491234820507</v>
      </c>
      <c r="AE914">
        <f t="shared" ca="1" si="426"/>
        <v>166.21773588442838</v>
      </c>
      <c r="AF914">
        <f t="shared" ca="1" si="427"/>
        <v>-5.7261750043835491E-6</v>
      </c>
      <c r="AG914">
        <f t="shared" ca="1" si="428"/>
        <v>1</v>
      </c>
      <c r="AH914">
        <f ca="1"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+99)&gt;=IFERROR(AE914,-1E+99)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>7.8440304319137661</v>
      </c>
      <c r="AI914">
        <f t="shared" ca="1" si="429"/>
        <v>640.02403043191373</v>
      </c>
      <c r="AJ914">
        <f t="shared" ca="1" si="430"/>
        <v>640.10055630152692</v>
      </c>
      <c r="AM914">
        <v>0</v>
      </c>
      <c r="AN914">
        <v>0</v>
      </c>
      <c r="AO914">
        <f t="shared" si="431"/>
        <v>0</v>
      </c>
      <c r="AP914">
        <f t="shared" si="440"/>
        <v>0</v>
      </c>
      <c r="AQ914">
        <f t="shared" ca="1" si="432"/>
        <v>0.13968491234820507</v>
      </c>
      <c r="AR914" t="str">
        <f t="shared" ca="1" si="433"/>
        <v>Subcritical</v>
      </c>
      <c r="AS914">
        <f t="shared" ca="1" si="434"/>
        <v>1.3840883365189762E-4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190</v>
      </c>
      <c r="I915">
        <v>0</v>
      </c>
      <c r="J915">
        <f t="shared" si="435"/>
        <v>1</v>
      </c>
      <c r="K915">
        <f t="shared" ca="1" si="436"/>
        <v>49.98</v>
      </c>
      <c r="L915">
        <f t="shared" ca="1" si="437"/>
        <v>1.301360869684927</v>
      </c>
      <c r="M915">
        <f t="shared" ca="1" si="410"/>
        <v>6.7670765223616209</v>
      </c>
      <c r="N915">
        <f t="shared" ca="1" si="411"/>
        <v>0.86727128666107323</v>
      </c>
      <c r="O915">
        <f t="shared" ca="1" si="412"/>
        <v>7.3857595425206792</v>
      </c>
      <c r="P915">
        <f t="shared" ca="1" si="413"/>
        <v>633.48086086968488</v>
      </c>
      <c r="Q915">
        <f t="shared" ca="1" si="414"/>
        <v>636.26115873002811</v>
      </c>
      <c r="R915">
        <f t="shared" ca="1" si="415"/>
        <v>1.4839965425134221E-2</v>
      </c>
      <c r="S915">
        <f t="shared" ca="1" si="416"/>
        <v>2.067101435725621</v>
      </c>
      <c r="T915">
        <f t="shared" ca="1" si="417"/>
        <v>42.032181045985091</v>
      </c>
      <c r="U915">
        <f t="shared" ca="1" si="438"/>
        <v>-1.4339965425165246E-2</v>
      </c>
      <c r="V915">
        <f t="shared" ca="1" si="439"/>
        <v>0</v>
      </c>
      <c r="W915">
        <f t="shared" ca="1" si="418"/>
        <v>7.8443911729972493</v>
      </c>
      <c r="X915">
        <f t="shared" ca="1" si="419"/>
        <v>40.790834099585695</v>
      </c>
      <c r="Y915">
        <f t="shared" ca="1" si="420"/>
        <v>1.9527626562401081</v>
      </c>
      <c r="Z915">
        <f t="shared" ca="1" si="421"/>
        <v>1.2252752635060149</v>
      </c>
      <c r="AA915">
        <f t="shared" ca="1" si="422"/>
        <v>640.0238911729972</v>
      </c>
      <c r="AB915">
        <f t="shared" ca="1" si="423"/>
        <v>640.10041000436115</v>
      </c>
      <c r="AC915">
        <f t="shared" ca="1" si="424"/>
        <v>1.3839399136061827E-4</v>
      </c>
      <c r="AD915">
        <f t="shared" ca="1" si="425"/>
        <v>0.13967527689539805</v>
      </c>
      <c r="AE915">
        <f t="shared" ca="1" si="426"/>
        <v>166.23216338631073</v>
      </c>
      <c r="AF915">
        <f t="shared" ca="1" si="427"/>
        <v>-5.8904219031319371E-6</v>
      </c>
      <c r="AG915">
        <f t="shared" ca="1" si="428"/>
        <v>1</v>
      </c>
      <c r="AH915">
        <f ca="1"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+99)&gt;=IFERROR(AE915,-1E+99)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>7.8443911729972493</v>
      </c>
      <c r="AI915">
        <f t="shared" ca="1" si="429"/>
        <v>640.0238911729972</v>
      </c>
      <c r="AJ915">
        <f t="shared" ca="1" si="430"/>
        <v>640.10041000436115</v>
      </c>
      <c r="AM915">
        <v>0</v>
      </c>
      <c r="AN915">
        <v>0</v>
      </c>
      <c r="AO915">
        <f t="shared" si="431"/>
        <v>0</v>
      </c>
      <c r="AP915">
        <f t="shared" si="440"/>
        <v>0</v>
      </c>
      <c r="AQ915">
        <f t="shared" ca="1" si="432"/>
        <v>0.13967527689539805</v>
      </c>
      <c r="AR915" t="str">
        <f t="shared" ca="1" si="433"/>
        <v>Subcritical</v>
      </c>
      <c r="AS915">
        <f t="shared" ca="1" si="434"/>
        <v>1.3839399136061827E-4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190</v>
      </c>
      <c r="I916">
        <v>5.7000000000000002E-2</v>
      </c>
      <c r="J916">
        <f t="shared" si="435"/>
        <v>1</v>
      </c>
      <c r="K916">
        <f t="shared" ca="1" si="436"/>
        <v>49.98</v>
      </c>
      <c r="L916">
        <f t="shared" ca="1" si="437"/>
        <v>1.301360869684927</v>
      </c>
      <c r="M916">
        <f t="shared" ca="1" si="410"/>
        <v>6.7670765223616209</v>
      </c>
      <c r="N916">
        <f t="shared" ca="1" si="411"/>
        <v>0.86727128666107323</v>
      </c>
      <c r="O916">
        <f t="shared" ca="1" si="412"/>
        <v>7.3857595425206792</v>
      </c>
      <c r="P916">
        <f t="shared" ca="1" si="413"/>
        <v>633.48036086968489</v>
      </c>
      <c r="Q916">
        <f t="shared" ca="1" si="414"/>
        <v>636.26065873002813</v>
      </c>
      <c r="R916">
        <f t="shared" ca="1" si="415"/>
        <v>1.4839965425134221E-2</v>
      </c>
      <c r="S916">
        <f t="shared" ca="1" si="416"/>
        <v>2.067101435725621</v>
      </c>
      <c r="T916">
        <f t="shared" ca="1" si="417"/>
        <v>42.032181045985091</v>
      </c>
      <c r="U916">
        <f t="shared" ca="1" si="438"/>
        <v>-1.4604093721914069E-2</v>
      </c>
      <c r="V916">
        <f t="shared" ca="1" si="439"/>
        <v>0</v>
      </c>
      <c r="W916">
        <f t="shared" ca="1" si="418"/>
        <v>7.8447443923283346</v>
      </c>
      <c r="X916">
        <f t="shared" ca="1" si="419"/>
        <v>40.792670840107341</v>
      </c>
      <c r="Y916">
        <f t="shared" ca="1" si="420"/>
        <v>1.9527845444484768</v>
      </c>
      <c r="Z916">
        <f t="shared" ca="1" si="421"/>
        <v>1.2252200939699118</v>
      </c>
      <c r="AA916">
        <f t="shared" ca="1" si="422"/>
        <v>640.02374439232835</v>
      </c>
      <c r="AB916">
        <f t="shared" ca="1" si="423"/>
        <v>640.10025633313705</v>
      </c>
      <c r="AC916">
        <f t="shared" ca="1" si="424"/>
        <v>1.3837946081759315E-4</v>
      </c>
      <c r="AD916">
        <f t="shared" ca="1" si="425"/>
        <v>0.1396658434231173</v>
      </c>
      <c r="AE916">
        <f t="shared" ca="1" si="426"/>
        <v>166.2462907440119</v>
      </c>
      <c r="AF916">
        <f t="shared" ca="1" si="427"/>
        <v>-5.8442271892999997E-6</v>
      </c>
      <c r="AG916">
        <f t="shared" ca="1" si="428"/>
        <v>1</v>
      </c>
      <c r="AH916">
        <f ca="1"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+99)&gt;=IFERROR(AE916,-1E+99)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>7.8447443923283346</v>
      </c>
      <c r="AI916">
        <f t="shared" ca="1" si="429"/>
        <v>640.02374439232835</v>
      </c>
      <c r="AJ916">
        <f t="shared" ca="1" si="430"/>
        <v>640.10025633313705</v>
      </c>
      <c r="AM916">
        <v>0</v>
      </c>
      <c r="AN916">
        <v>0</v>
      </c>
      <c r="AO916">
        <f t="shared" si="431"/>
        <v>0</v>
      </c>
      <c r="AP916">
        <f t="shared" si="440"/>
        <v>0</v>
      </c>
      <c r="AQ916">
        <f t="shared" ca="1" si="432"/>
        <v>0.1396658434231173</v>
      </c>
      <c r="AR916" t="str">
        <f t="shared" ca="1" si="433"/>
        <v>Subcritical</v>
      </c>
      <c r="AS916">
        <f t="shared" ca="1" si="434"/>
        <v>1.3837946081759315E-4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190</v>
      </c>
      <c r="I917">
        <v>5.7000000000000002E-2</v>
      </c>
      <c r="J917">
        <f t="shared" si="435"/>
        <v>1</v>
      </c>
      <c r="K917">
        <f t="shared" ca="1" si="436"/>
        <v>49.98</v>
      </c>
      <c r="L917">
        <f t="shared" ca="1" si="437"/>
        <v>1.301360869684927</v>
      </c>
      <c r="M917">
        <f t="shared" ca="1" si="410"/>
        <v>6.7670765223616209</v>
      </c>
      <c r="N917">
        <f t="shared" ca="1" si="411"/>
        <v>0.86727128666107323</v>
      </c>
      <c r="O917">
        <f t="shared" ca="1" si="412"/>
        <v>7.3857595425206792</v>
      </c>
      <c r="P917">
        <f t="shared" ca="1" si="413"/>
        <v>633.4798608696849</v>
      </c>
      <c r="Q917">
        <f t="shared" ca="1" si="414"/>
        <v>636.26015873002814</v>
      </c>
      <c r="R917">
        <f t="shared" ca="1" si="415"/>
        <v>1.4839965425134221E-2</v>
      </c>
      <c r="S917">
        <f t="shared" ca="1" si="416"/>
        <v>2.067101435725621</v>
      </c>
      <c r="T917">
        <f t="shared" ca="1" si="417"/>
        <v>42.032181045985091</v>
      </c>
      <c r="U917">
        <f t="shared" ca="1" si="438"/>
        <v>-1.4604093721914069E-2</v>
      </c>
      <c r="V917">
        <f t="shared" ca="1" si="439"/>
        <v>0</v>
      </c>
      <c r="W917">
        <f t="shared" ca="1" si="418"/>
        <v>7.8450976708668332</v>
      </c>
      <c r="X917">
        <f t="shared" ca="1" si="419"/>
        <v>40.794507888507532</v>
      </c>
      <c r="Y917">
        <f t="shared" ca="1" si="420"/>
        <v>1.9528064348450471</v>
      </c>
      <c r="Z917">
        <f t="shared" ca="1" si="421"/>
        <v>1.2251649201553467</v>
      </c>
      <c r="AA917">
        <f t="shared" ca="1" si="422"/>
        <v>640.02359767086682</v>
      </c>
      <c r="AB917">
        <f t="shared" ca="1" si="423"/>
        <v>640.1001027208963</v>
      </c>
      <c r="AC917">
        <f t="shared" ca="1" si="424"/>
        <v>1.3836493008917653E-4</v>
      </c>
      <c r="AD917">
        <f t="shared" ca="1" si="425"/>
        <v>0.13965640943166849</v>
      </c>
      <c r="AE917">
        <f t="shared" ca="1" si="426"/>
        <v>166.26042114402469</v>
      </c>
      <c r="AF917">
        <f t="shared" ca="1" si="427"/>
        <v>-6.0831283690276905E-6</v>
      </c>
      <c r="AG917">
        <f t="shared" ca="1" si="428"/>
        <v>1</v>
      </c>
      <c r="AH917">
        <f ca="1"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+99)&gt;=IFERROR(AE917,-1E+99)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>7.8450976708668332</v>
      </c>
      <c r="AI917">
        <f t="shared" ca="1" si="429"/>
        <v>640.02359767086682</v>
      </c>
      <c r="AJ917">
        <f t="shared" ca="1" si="430"/>
        <v>640.1001027208963</v>
      </c>
      <c r="AM917">
        <v>0</v>
      </c>
      <c r="AN917">
        <v>0</v>
      </c>
      <c r="AO917">
        <f t="shared" si="431"/>
        <v>0</v>
      </c>
      <c r="AP917">
        <f t="shared" si="440"/>
        <v>0</v>
      </c>
      <c r="AQ917">
        <f t="shared" ca="1" si="432"/>
        <v>0.13965640943166849</v>
      </c>
      <c r="AR917" t="str">
        <f t="shared" ca="1" si="433"/>
        <v>Subcritical</v>
      </c>
      <c r="AS917">
        <f t="shared" ca="1" si="434"/>
        <v>1.3836493008917653E-4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190</v>
      </c>
      <c r="I918">
        <v>2E-3</v>
      </c>
      <c r="J918">
        <f t="shared" si="435"/>
        <v>1</v>
      </c>
      <c r="K918">
        <f t="shared" ca="1" si="436"/>
        <v>49.98</v>
      </c>
      <c r="L918">
        <f t="shared" ca="1" si="437"/>
        <v>1.301360869684927</v>
      </c>
      <c r="M918">
        <f t="shared" ref="M918:M981" ca="1" si="441">((F918)+(G918)*(L918))*(L918)</f>
        <v>6.7670765223616209</v>
      </c>
      <c r="N918">
        <f t="shared" ref="N918:N981" ca="1" si="442">(((F918)+(G918)*(L918))*(L918))/MAX((F918)+2*(L918)*SQRT(1+(G918)^2),0.000001)</f>
        <v>0.86727128666107323</v>
      </c>
      <c r="O918">
        <f t="shared" ref="O918:O981" ca="1" si="443">ABS(K918)/MAX(((F918)+(G918)*(L918))*(L918),0.000001)</f>
        <v>7.3857595425206792</v>
      </c>
      <c r="P918">
        <f t="shared" ref="P918:P981" ca="1" si="444">E918+L918</f>
        <v>633.47936086968491</v>
      </c>
      <c r="Q918">
        <f t="shared" ref="Q918:Q981" ca="1" si="445">P918+((ABS(K918)/MAX(((F918)+(G918)*(L918))*(L918),0.000001))^2)/(2*$I$5)</f>
        <v>636.25965873002815</v>
      </c>
      <c r="R918">
        <f t="shared" ref="R918:R981" ca="1" si="446">((ABS(K918)*$D$6)/(MAX(((F918)+(G918)*(L918))*(L918),0.000001)*MAX(((((F918)+(G918)*(L918))*(L918))/MAX((F918)+2*(L918)*SQRT(1+(G918)^2),0.000001))^(2/3),0.000001)))^2</f>
        <v>1.4839965425134221E-2</v>
      </c>
      <c r="S918">
        <f t="shared" ref="S918:S981" ca="1" si="447">ABS(ABS(K918)/MAX(((F918)+(G918)*(L918))*(L918),0.000001))/SQRT($I$5*MAX((((F918)+(G918)*(L918))*(L918))/MAX((F918)+2*(G918)*(L918),0.000001),0.000001))</f>
        <v>2.067101435725621</v>
      </c>
      <c r="T918">
        <f t="shared" ref="T918:T981" ca="1" si="448">((F918)*(L918)^2)/2+(G918)*(L918)^3/3+(ABS(K918)^2)/($I$5*MAX(((F918)+(G918)*(L918))*(L918),0.000001))</f>
        <v>42.032181045985091</v>
      </c>
      <c r="U918">
        <f t="shared" ca="1" si="438"/>
        <v>-1.4349233084658408E-2</v>
      </c>
      <c r="V918">
        <f t="shared" ca="1" si="439"/>
        <v>0</v>
      </c>
      <c r="W918">
        <f t="shared" ref="W918:W981" ca="1" si="449"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>7.8454578269786079</v>
      </c>
      <c r="X918">
        <f t="shared" ref="X918:X981" ca="1" si="450">((F918)+(G918)*(W918))*(W918)</f>
        <v>40.796380700288765</v>
      </c>
      <c r="Y918">
        <f t="shared" ref="Y918:Y981" ca="1" si="451">(((F918)+(G918)*(W918))*(W918))/MAX((F918)+2*(W918)*SQRT(1+(G918)^2),0.000001)</f>
        <v>1.9528287498763128</v>
      </c>
      <c r="Z918">
        <f t="shared" ref="Z918:Z981" ca="1" si="452">ABS(K918)/MAX(((F918)+(G918)*(W918))*(W918),0.000001)</f>
        <v>1.2251086773402482</v>
      </c>
      <c r="AA918">
        <f t="shared" ref="AA918:AA981" ca="1" si="453">E918+W918</f>
        <v>640.02345782697864</v>
      </c>
      <c r="AB918">
        <f t="shared" ref="AB918:AB981" ca="1" si="454">AA918+((ABS(K918)/MAX(((F918)+(G918)*(W918))*(W918),0.000001))^2)/(2*$I$5)</f>
        <v>640.09995585303852</v>
      </c>
      <c r="AC918">
        <f t="shared" ref="AC918:AC981" ca="1" si="455">((ABS(K918)*$D$6)/(MAX(((F918)+(G918)*(W918))*(W918),0.000001)*MAX(((((F918)+(G918)*(W918))*(W918))/MAX((F918)+2*(W918)*SQRT(1+(G918)^2),0.000001))^(2/3),0.000001)))^2</f>
        <v>1.3835011879483928E-4</v>
      </c>
      <c r="AD918">
        <f t="shared" ref="AD918:AD981" ca="1" si="456">ABS(ABS(K918)/MAX(((F918)+(G918)*(W918))*(W918),0.000001))/SQRT($I$5*MAX((((F918)+(G918)*(W918))*(W918))/MAX((F918)+2*(G918)*(W918),0.000001),0.000001))</f>
        <v>0.13964679287392393</v>
      </c>
      <c r="AE918">
        <f t="shared" ref="AE918:AE981" ca="1" si="457">((F918)*(W918)^2)/2+(G918)*(W918)^3/3+(ABS(K918)^2)/($I$5*MAX(((F918)+(G918)*(W918))*(W918),0.000001))</f>
        <v>166.27482732665672</v>
      </c>
      <c r="AF918">
        <f t="shared" ref="AF918:AF981" ca="1" si="458">IF($D$20=0,0,IFERROR(AB919+(((AC918+AC919)/2)*J919)+(IF(Z918&gt;Z919,$D$8*((Z918^2-Z919^2)/(2*$I$5)),$D$9*((Z919^2-Z918^2)/(2*$I$5)))+($D$10*(ABS(I919)/90)*(MAX(Z918^2,Z919^2)/(2*$I$5))))-AB918,0))</f>
        <v>-6.5910636521948618E-6</v>
      </c>
      <c r="AG918">
        <f t="shared" ref="AG918:AG981" ca="1" si="459">IF($D$20=0,1,IFERROR(IF(ROUND(AD918,3)=1,1,IF(AND(ABS(AF918)&lt;$D$19,AD918&lt;1),1,0)),0))</f>
        <v>1</v>
      </c>
      <c r="AH918">
        <f ca="1"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+99)&gt;=IFERROR(AE918,-1E+99)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>7.8454578269786079</v>
      </c>
      <c r="AI918">
        <f t="shared" ref="AI918:AI981" ca="1" si="460">E918+AH918</f>
        <v>640.02345782697864</v>
      </c>
      <c r="AJ918">
        <f t="shared" ref="AJ918:AJ981" ca="1" si="461">AI918+((ABS(K918)/MAX(((F918)+(G918)*(AH918))*(AH918),0.000001))^2)/(2*$I$5)</f>
        <v>640.09995585303852</v>
      </c>
      <c r="AM918">
        <v>0</v>
      </c>
      <c r="AN918">
        <v>0</v>
      </c>
      <c r="AO918">
        <f t="shared" ref="AO918:AO981" si="462">AM918+AN918</f>
        <v>0</v>
      </c>
      <c r="AP918">
        <f t="shared" si="440"/>
        <v>0</v>
      </c>
      <c r="AQ918">
        <f t="shared" ref="AQ918:AQ981" ca="1" si="463">ABS(ABS(K918)/MAX(((F918)+(G918)*(AH918))*(AH918),0.000001))/SQRT($I$5*MAX((((F918)+(G918)*(AH918))*(AH918))/MAX((F918)+2*(G918)*(AH918),0.000001),0.000001))</f>
        <v>0.13964679287392393</v>
      </c>
      <c r="AR918" t="str">
        <f t="shared" ref="AR918:AR981" ca="1" si="464">IF(AQ918&lt;1,"Subcritical","Supercritical")</f>
        <v>Subcritical</v>
      </c>
      <c r="AS918">
        <f t="shared" ref="AS918:AS981" ca="1" si="465">((ABS(K918)*$D$6)/(MAX(((F918)+(G918)*(AH918))*(AH918),0.000001)*MAX(((((F918)+(G918)*(AH918))*(AH918))/MAX((F918)+2*(AH918)*SQRT(1+(G918)^2),0.000001))^(2/3),0.000001)))^2</f>
        <v>1.3835011879483928E-4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190</v>
      </c>
      <c r="I919">
        <v>2E-3</v>
      </c>
      <c r="J919">
        <f t="shared" ref="J919:J982" si="466">B919-B918</f>
        <v>1.0009999999999764</v>
      </c>
      <c r="K919">
        <f t="shared" ref="K919:K982" ca="1" si="467">MAX(0,K918-AO918)</f>
        <v>49.98</v>
      </c>
      <c r="L919">
        <f t="shared" ref="L919:L982" ca="1" si="468"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>1.301360869684927</v>
      </c>
      <c r="M919">
        <f t="shared" ca="1" si="441"/>
        <v>6.7670765223616209</v>
      </c>
      <c r="N919">
        <f t="shared" ca="1" si="442"/>
        <v>0.86727128666107323</v>
      </c>
      <c r="O919">
        <f t="shared" ca="1" si="443"/>
        <v>7.3857595425206792</v>
      </c>
      <c r="P919">
        <f t="shared" ca="1" si="444"/>
        <v>633.47886086968492</v>
      </c>
      <c r="Q919">
        <f t="shared" ca="1" si="445"/>
        <v>636.25915873002816</v>
      </c>
      <c r="R919">
        <f t="shared" ca="1" si="446"/>
        <v>1.4839965425134221E-2</v>
      </c>
      <c r="S919">
        <f t="shared" ca="1" si="447"/>
        <v>2.067101435725621</v>
      </c>
      <c r="T919">
        <f t="shared" ca="1" si="448"/>
        <v>42.032181045985091</v>
      </c>
      <c r="U919">
        <f t="shared" ref="U919:U982" ca="1" si="469">IF($D$20=0,0,IFERROR(Q918-(((R918+R919)/2)*J919)-(IF(O918&gt;O919,$D$8*((O918^2-O919^2)/(2*$I$5)),$D$9*((O919^2-O918^2)/(2*$I$5)))+($D$10*(ABS(I919)/90)*(MAX(O918^2,O919^2)/(2*$I$5))))-Q919,0))</f>
        <v>-1.43640730500465E-2</v>
      </c>
      <c r="V919">
        <f t="shared" ref="V919:V982" ca="1" si="470">IF($D$20=0,1,IFERROR(IF(ROUND(S919,3)=1,1,IF(AND(ABS(U919)&lt;$D$19,S919&gt;1),1,0)),0))</f>
        <v>0</v>
      </c>
      <c r="W919">
        <f t="shared" ca="1" si="449"/>
        <v>7.8458173410024967</v>
      </c>
      <c r="X919">
        <f t="shared" ca="1" si="450"/>
        <v>40.798250173212985</v>
      </c>
      <c r="Y919">
        <f t="shared" ca="1" si="451"/>
        <v>1.9528510235895782</v>
      </c>
      <c r="Z919">
        <f t="shared" ca="1" si="452"/>
        <v>1.2250525399448504</v>
      </c>
      <c r="AA919">
        <f t="shared" ca="1" si="453"/>
        <v>640.02331734100255</v>
      </c>
      <c r="AB919">
        <f t="shared" ca="1" si="454"/>
        <v>640.09980835657984</v>
      </c>
      <c r="AC919">
        <f t="shared" ca="1" si="455"/>
        <v>1.3833533623784652E-4</v>
      </c>
      <c r="AD919">
        <f t="shared" ca="1" si="456"/>
        <v>0.1396371945612597</v>
      </c>
      <c r="AE919">
        <f t="shared" ca="1" si="457"/>
        <v>166.28920852482253</v>
      </c>
      <c r="AF919">
        <f t="shared" ca="1" si="458"/>
        <v>-6.7056610077997902E-6</v>
      </c>
      <c r="AG919">
        <f t="shared" ca="1" si="459"/>
        <v>1</v>
      </c>
      <c r="AH919">
        <f ca="1"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+99)&gt;=IFERROR(AE919,-1E+99)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>7.8458173410024967</v>
      </c>
      <c r="AI919">
        <f t="shared" ca="1" si="460"/>
        <v>640.02331734100255</v>
      </c>
      <c r="AJ919">
        <f t="shared" ca="1" si="461"/>
        <v>640.09980835657984</v>
      </c>
      <c r="AM919">
        <v>0</v>
      </c>
      <c r="AN919">
        <v>0</v>
      </c>
      <c r="AO919">
        <f t="shared" si="462"/>
        <v>0</v>
      </c>
      <c r="AP919">
        <f t="shared" ref="AP919:AP982" si="471">AP918+AO919</f>
        <v>0</v>
      </c>
      <c r="AQ919">
        <f t="shared" ca="1" si="463"/>
        <v>0.1396371945612597</v>
      </c>
      <c r="AR919" t="str">
        <f t="shared" ca="1" si="464"/>
        <v>Subcritical</v>
      </c>
      <c r="AS919">
        <f t="shared" ca="1" si="465"/>
        <v>1.3833533623784652E-4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190</v>
      </c>
      <c r="I920">
        <v>5.7000000000000002E-2</v>
      </c>
      <c r="J920">
        <f t="shared" si="466"/>
        <v>1</v>
      </c>
      <c r="K920">
        <f t="shared" ca="1" si="467"/>
        <v>49.98</v>
      </c>
      <c r="L920">
        <f t="shared" ca="1" si="468"/>
        <v>1.301360869684927</v>
      </c>
      <c r="M920">
        <f t="shared" ca="1" si="441"/>
        <v>6.7670765223616209</v>
      </c>
      <c r="N920">
        <f t="shared" ca="1" si="442"/>
        <v>0.86727128666107323</v>
      </c>
      <c r="O920">
        <f t="shared" ca="1" si="443"/>
        <v>7.3857595425206792</v>
      </c>
      <c r="P920">
        <f t="shared" ca="1" si="444"/>
        <v>633.47836086968493</v>
      </c>
      <c r="Q920">
        <f t="shared" ca="1" si="445"/>
        <v>636.25865873002817</v>
      </c>
      <c r="R920">
        <f t="shared" ca="1" si="446"/>
        <v>1.4839965425134221E-2</v>
      </c>
      <c r="S920">
        <f t="shared" ca="1" si="447"/>
        <v>2.067101435725621</v>
      </c>
      <c r="T920">
        <f t="shared" ca="1" si="448"/>
        <v>42.032181045985091</v>
      </c>
      <c r="U920">
        <f t="shared" ca="1" si="469"/>
        <v>-1.4604093721914069E-2</v>
      </c>
      <c r="V920">
        <f t="shared" ca="1" si="470"/>
        <v>0</v>
      </c>
      <c r="W920">
        <f t="shared" ca="1" si="449"/>
        <v>7.8461697894421318</v>
      </c>
      <c r="X920">
        <f t="shared" ca="1" si="450"/>
        <v>40.800082905099089</v>
      </c>
      <c r="Y920">
        <f t="shared" ca="1" si="451"/>
        <v>1.9528728580659025</v>
      </c>
      <c r="Z920">
        <f t="shared" ca="1" si="452"/>
        <v>1.2249975108200974</v>
      </c>
      <c r="AA920">
        <f t="shared" ca="1" si="453"/>
        <v>640.02316978944214</v>
      </c>
      <c r="AB920">
        <f t="shared" ca="1" si="454"/>
        <v>640.09965393325024</v>
      </c>
      <c r="AC920">
        <f t="shared" ca="1" si="455"/>
        <v>1.3832084646564499E-4</v>
      </c>
      <c r="AD920">
        <f t="shared" ca="1" si="456"/>
        <v>0.1396277859529883</v>
      </c>
      <c r="AE920">
        <f t="shared" ca="1" si="457"/>
        <v>166.30330776495555</v>
      </c>
      <c r="AF920">
        <f t="shared" ca="1" si="458"/>
        <v>-6.2195948657972622E-6</v>
      </c>
      <c r="AG920">
        <f t="shared" ca="1" si="459"/>
        <v>1</v>
      </c>
      <c r="AH920">
        <f ca="1"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+99)&gt;=IFERROR(AE920,-1E+99)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>7.8461697894421318</v>
      </c>
      <c r="AI920">
        <f t="shared" ca="1" si="460"/>
        <v>640.02316978944214</v>
      </c>
      <c r="AJ920">
        <f t="shared" ca="1" si="461"/>
        <v>640.09965393325024</v>
      </c>
      <c r="AM920">
        <v>0</v>
      </c>
      <c r="AN920">
        <v>0</v>
      </c>
      <c r="AO920">
        <f t="shared" si="462"/>
        <v>0</v>
      </c>
      <c r="AP920">
        <f t="shared" si="471"/>
        <v>0</v>
      </c>
      <c r="AQ920">
        <f t="shared" ca="1" si="463"/>
        <v>0.1396277859529883</v>
      </c>
      <c r="AR920" t="str">
        <f t="shared" ca="1" si="464"/>
        <v>Subcritical</v>
      </c>
      <c r="AS920">
        <f t="shared" ca="1" si="465"/>
        <v>1.3832084646564499E-4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190</v>
      </c>
      <c r="I921">
        <v>5.7000000000000002E-2</v>
      </c>
      <c r="J921">
        <f t="shared" si="466"/>
        <v>0.99900000000002365</v>
      </c>
      <c r="K921">
        <f t="shared" ca="1" si="467"/>
        <v>49.98</v>
      </c>
      <c r="L921">
        <f t="shared" ca="1" si="468"/>
        <v>1.301360869684927</v>
      </c>
      <c r="M921">
        <f t="shared" ca="1" si="441"/>
        <v>6.7670765223616209</v>
      </c>
      <c r="N921">
        <f t="shared" ca="1" si="442"/>
        <v>0.86727128666107323</v>
      </c>
      <c r="O921">
        <f t="shared" ca="1" si="443"/>
        <v>7.3857595425206792</v>
      </c>
      <c r="P921">
        <f t="shared" ca="1" si="444"/>
        <v>633.47786086968495</v>
      </c>
      <c r="Q921">
        <f t="shared" ca="1" si="445"/>
        <v>636.25815873002819</v>
      </c>
      <c r="R921">
        <f t="shared" ca="1" si="446"/>
        <v>1.4839965425134221E-2</v>
      </c>
      <c r="S921">
        <f t="shared" ca="1" si="447"/>
        <v>2.067101435725621</v>
      </c>
      <c r="T921">
        <f t="shared" ca="1" si="448"/>
        <v>42.032181045985091</v>
      </c>
      <c r="U921">
        <f t="shared" ca="1" si="469"/>
        <v>-1.4589253756525977E-2</v>
      </c>
      <c r="V921">
        <f t="shared" ca="1" si="470"/>
        <v>0</v>
      </c>
      <c r="W921">
        <f t="shared" ca="1" si="449"/>
        <v>7.8465228911916354</v>
      </c>
      <c r="X921">
        <f t="shared" ca="1" si="450"/>
        <v>40.801919034196509</v>
      </c>
      <c r="Y921">
        <f t="shared" ca="1" si="451"/>
        <v>1.9528947315379035</v>
      </c>
      <c r="Z921">
        <f t="shared" ca="1" si="452"/>
        <v>1.2249423846488996</v>
      </c>
      <c r="AA921">
        <f t="shared" ca="1" si="453"/>
        <v>640.02302289119166</v>
      </c>
      <c r="AB921">
        <f t="shared" ca="1" si="454"/>
        <v>640.09950015142147</v>
      </c>
      <c r="AC921">
        <f t="shared" ca="1" si="455"/>
        <v>1.3830633207899344E-4</v>
      </c>
      <c r="AD921">
        <f t="shared" ca="1" si="456"/>
        <v>0.13961836096407743</v>
      </c>
      <c r="AE921">
        <f t="shared" ca="1" si="457"/>
        <v>166.31743381289499</v>
      </c>
      <c r="AF921">
        <f t="shared" ca="1" si="458"/>
        <v>-5.6639230479049729E-6</v>
      </c>
      <c r="AG921">
        <f t="shared" ca="1" si="459"/>
        <v>1</v>
      </c>
      <c r="AH921">
        <f ca="1"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+99)&gt;=IFERROR(AE921,-1E+99)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>7.8465228911916354</v>
      </c>
      <c r="AI921">
        <f t="shared" ca="1" si="460"/>
        <v>640.02302289119166</v>
      </c>
      <c r="AJ921">
        <f t="shared" ca="1" si="461"/>
        <v>640.09950015142147</v>
      </c>
      <c r="AM921">
        <v>0</v>
      </c>
      <c r="AN921">
        <v>0</v>
      </c>
      <c r="AO921">
        <f t="shared" si="462"/>
        <v>0</v>
      </c>
      <c r="AP921">
        <f t="shared" si="471"/>
        <v>0</v>
      </c>
      <c r="AQ921">
        <f t="shared" ca="1" si="463"/>
        <v>0.13961836096407743</v>
      </c>
      <c r="AR921" t="str">
        <f t="shared" ca="1" si="464"/>
        <v>Subcritical</v>
      </c>
      <c r="AS921">
        <f t="shared" ca="1" si="465"/>
        <v>1.3830633207899344E-4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190</v>
      </c>
      <c r="I922">
        <v>0</v>
      </c>
      <c r="J922">
        <f t="shared" si="466"/>
        <v>1</v>
      </c>
      <c r="K922">
        <f t="shared" ca="1" si="467"/>
        <v>49.98</v>
      </c>
      <c r="L922">
        <f t="shared" ca="1" si="468"/>
        <v>1.301360869684927</v>
      </c>
      <c r="M922">
        <f t="shared" ca="1" si="441"/>
        <v>6.7670765223616209</v>
      </c>
      <c r="N922">
        <f t="shared" ca="1" si="442"/>
        <v>0.86727128666107323</v>
      </c>
      <c r="O922">
        <f t="shared" ca="1" si="443"/>
        <v>7.3857595425206792</v>
      </c>
      <c r="P922">
        <f t="shared" ca="1" si="444"/>
        <v>633.47736086968496</v>
      </c>
      <c r="Q922">
        <f t="shared" ca="1" si="445"/>
        <v>636.2576587300282</v>
      </c>
      <c r="R922">
        <f t="shared" ca="1" si="446"/>
        <v>1.4839965425134221E-2</v>
      </c>
      <c r="S922">
        <f t="shared" ca="1" si="447"/>
        <v>2.067101435725621</v>
      </c>
      <c r="T922">
        <f t="shared" ca="1" si="448"/>
        <v>42.032181045985091</v>
      </c>
      <c r="U922">
        <f t="shared" ca="1" si="469"/>
        <v>-1.4339965425165246E-2</v>
      </c>
      <c r="V922">
        <f t="shared" ca="1" si="470"/>
        <v>0</v>
      </c>
      <c r="W922">
        <f t="shared" ca="1" si="449"/>
        <v>7.8468837994557195</v>
      </c>
      <c r="X922">
        <f t="shared" ca="1" si="450"/>
        <v>40.803795757169745</v>
      </c>
      <c r="Y922">
        <f t="shared" ca="1" si="451"/>
        <v>1.9529170870693333</v>
      </c>
      <c r="Z922">
        <f t="shared" ca="1" si="452"/>
        <v>1.2248860448532628</v>
      </c>
      <c r="AA922">
        <f t="shared" ca="1" si="453"/>
        <v>640.02288379945571</v>
      </c>
      <c r="AB922">
        <f t="shared" ca="1" si="454"/>
        <v>640.09935402488259</v>
      </c>
      <c r="AC922">
        <f t="shared" ca="1" si="455"/>
        <v>1.3829149912338953E-4</v>
      </c>
      <c r="AD922">
        <f t="shared" ca="1" si="456"/>
        <v>0.13960872869944108</v>
      </c>
      <c r="AE922">
        <f t="shared" ca="1" si="457"/>
        <v>166.33187286126761</v>
      </c>
      <c r="AF922">
        <f t="shared" ca="1" si="458"/>
        <v>-5.3983728776074713E-6</v>
      </c>
      <c r="AG922">
        <f t="shared" ca="1" si="459"/>
        <v>1</v>
      </c>
      <c r="AH922">
        <f ca="1"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+99)&gt;=IFERROR(AE922,-1E+99)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>7.8468837994557195</v>
      </c>
      <c r="AI922">
        <f t="shared" ca="1" si="460"/>
        <v>640.02288379945571</v>
      </c>
      <c r="AJ922">
        <f t="shared" ca="1" si="461"/>
        <v>640.09935402488259</v>
      </c>
      <c r="AM922">
        <v>0</v>
      </c>
      <c r="AN922">
        <v>0</v>
      </c>
      <c r="AO922">
        <f t="shared" si="462"/>
        <v>0</v>
      </c>
      <c r="AP922">
        <f t="shared" si="471"/>
        <v>0</v>
      </c>
      <c r="AQ922">
        <f t="shared" ca="1" si="463"/>
        <v>0.13960872869944108</v>
      </c>
      <c r="AR922" t="str">
        <f t="shared" ca="1" si="464"/>
        <v>Subcritical</v>
      </c>
      <c r="AS922">
        <f t="shared" ca="1" si="465"/>
        <v>1.3829149912338953E-4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190</v>
      </c>
      <c r="I923">
        <v>0</v>
      </c>
      <c r="J923">
        <f t="shared" si="466"/>
        <v>1</v>
      </c>
      <c r="K923">
        <f t="shared" ca="1" si="467"/>
        <v>49.98</v>
      </c>
      <c r="L923">
        <f t="shared" ca="1" si="468"/>
        <v>1.301360869684927</v>
      </c>
      <c r="M923">
        <f t="shared" ca="1" si="441"/>
        <v>6.7670765223616209</v>
      </c>
      <c r="N923">
        <f t="shared" ca="1" si="442"/>
        <v>0.86727128666107323</v>
      </c>
      <c r="O923">
        <f t="shared" ca="1" si="443"/>
        <v>7.3857595425206792</v>
      </c>
      <c r="P923">
        <f t="shared" ca="1" si="444"/>
        <v>633.47686086968497</v>
      </c>
      <c r="Q923">
        <f t="shared" ca="1" si="445"/>
        <v>636.25715873002821</v>
      </c>
      <c r="R923">
        <f t="shared" ca="1" si="446"/>
        <v>1.4839965425134221E-2</v>
      </c>
      <c r="S923">
        <f t="shared" ca="1" si="447"/>
        <v>2.067101435725621</v>
      </c>
      <c r="T923">
        <f t="shared" ca="1" si="448"/>
        <v>42.032181045985091</v>
      </c>
      <c r="U923">
        <f t="shared" ca="1" si="469"/>
        <v>-1.4339965425165246E-2</v>
      </c>
      <c r="V923">
        <f t="shared" ca="1" si="470"/>
        <v>0</v>
      </c>
      <c r="W923">
        <f t="shared" ca="1" si="449"/>
        <v>7.8472449926702481</v>
      </c>
      <c r="X923">
        <f t="shared" ca="1" si="450"/>
        <v>40.80567396188529</v>
      </c>
      <c r="Y923">
        <f t="shared" ca="1" si="451"/>
        <v>1.9529394587048745</v>
      </c>
      <c r="Z923">
        <f t="shared" ca="1" si="452"/>
        <v>1.2248296657637372</v>
      </c>
      <c r="AA923">
        <f t="shared" ca="1" si="453"/>
        <v>640.02274499267025</v>
      </c>
      <c r="AB923">
        <f t="shared" ca="1" si="454"/>
        <v>640.09920817871182</v>
      </c>
      <c r="AC923">
        <f t="shared" ca="1" si="455"/>
        <v>1.3827665680519511E-4</v>
      </c>
      <c r="AD923">
        <f t="shared" ca="1" si="456"/>
        <v>0.13959908993858516</v>
      </c>
      <c r="AE923">
        <f t="shared" ca="1" si="457"/>
        <v>166.34632401436522</v>
      </c>
      <c r="AF923">
        <f t="shared" ca="1" si="458"/>
        <v>-5.2606142162403557E-6</v>
      </c>
      <c r="AG923">
        <f t="shared" ca="1" si="459"/>
        <v>1</v>
      </c>
      <c r="AH923">
        <f ca="1"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+99)&gt;=IFERROR(AE923,-1E+99)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>7.8472449926702481</v>
      </c>
      <c r="AI923">
        <f t="shared" ca="1" si="460"/>
        <v>640.02274499267025</v>
      </c>
      <c r="AJ923">
        <f t="shared" ca="1" si="461"/>
        <v>640.09920817871182</v>
      </c>
      <c r="AM923">
        <v>0</v>
      </c>
      <c r="AN923">
        <v>0</v>
      </c>
      <c r="AO923">
        <f t="shared" si="462"/>
        <v>0</v>
      </c>
      <c r="AP923">
        <f t="shared" si="471"/>
        <v>0</v>
      </c>
      <c r="AQ923">
        <f t="shared" ca="1" si="463"/>
        <v>0.13959908993858516</v>
      </c>
      <c r="AR923" t="str">
        <f t="shared" ca="1" si="464"/>
        <v>Subcritical</v>
      </c>
      <c r="AS923">
        <f t="shared" ca="1" si="465"/>
        <v>1.3827665680519511E-4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190</v>
      </c>
      <c r="I924">
        <v>5.7000000000000002E-2</v>
      </c>
      <c r="J924">
        <f t="shared" si="466"/>
        <v>1</v>
      </c>
      <c r="K924">
        <f t="shared" ca="1" si="467"/>
        <v>49.98</v>
      </c>
      <c r="L924">
        <f t="shared" ca="1" si="468"/>
        <v>1.301360869684927</v>
      </c>
      <c r="M924">
        <f t="shared" ca="1" si="441"/>
        <v>6.7670765223616209</v>
      </c>
      <c r="N924">
        <f t="shared" ca="1" si="442"/>
        <v>0.86727128666107323</v>
      </c>
      <c r="O924">
        <f t="shared" ca="1" si="443"/>
        <v>7.3857595425206792</v>
      </c>
      <c r="P924">
        <f t="shared" ca="1" si="444"/>
        <v>633.47636086968487</v>
      </c>
      <c r="Q924">
        <f t="shared" ca="1" si="445"/>
        <v>636.25665873002811</v>
      </c>
      <c r="R924">
        <f t="shared" ca="1" si="446"/>
        <v>1.4839965425134221E-2</v>
      </c>
      <c r="S924">
        <f t="shared" ca="1" si="447"/>
        <v>2.067101435725621</v>
      </c>
      <c r="T924">
        <f t="shared" ca="1" si="448"/>
        <v>42.032181045985091</v>
      </c>
      <c r="U924">
        <f t="shared" ca="1" si="469"/>
        <v>-1.4604093721800382E-2</v>
      </c>
      <c r="V924">
        <f t="shared" ca="1" si="470"/>
        <v>0</v>
      </c>
      <c r="W924">
        <f t="shared" ca="1" si="449"/>
        <v>7.8475989770519057</v>
      </c>
      <c r="X924">
        <f t="shared" ca="1" si="450"/>
        <v>40.807514680669911</v>
      </c>
      <c r="Y924">
        <f t="shared" ca="1" si="451"/>
        <v>1.9529613823378653</v>
      </c>
      <c r="Z924">
        <f t="shared" ca="1" si="452"/>
        <v>1.2247744169451955</v>
      </c>
      <c r="AA924">
        <f t="shared" ca="1" si="453"/>
        <v>640.02259897705187</v>
      </c>
      <c r="AB924">
        <f t="shared" ca="1" si="454"/>
        <v>640.09905526514581</v>
      </c>
      <c r="AC924">
        <f t="shared" ca="1" si="455"/>
        <v>1.3826211299484877E-4</v>
      </c>
      <c r="AD924">
        <f t="shared" ca="1" si="456"/>
        <v>0.13958964462790788</v>
      </c>
      <c r="AE924">
        <f t="shared" ca="1" si="457"/>
        <v>166.36048742967529</v>
      </c>
      <c r="AF924">
        <f t="shared" ca="1" si="458"/>
        <v>-5.0856496045526001E-6</v>
      </c>
      <c r="AG924">
        <f t="shared" ca="1" si="459"/>
        <v>1</v>
      </c>
      <c r="AH924">
        <f ca="1"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+99)&gt;=IFERROR(AE924,-1E+99)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>7.8475989770519057</v>
      </c>
      <c r="AI924">
        <f t="shared" ca="1" si="460"/>
        <v>640.02259897705187</v>
      </c>
      <c r="AJ924">
        <f t="shared" ca="1" si="461"/>
        <v>640.09905526514581</v>
      </c>
      <c r="AM924">
        <v>0</v>
      </c>
      <c r="AN924">
        <v>0</v>
      </c>
      <c r="AO924">
        <f t="shared" si="462"/>
        <v>0</v>
      </c>
      <c r="AP924">
        <f t="shared" si="471"/>
        <v>0</v>
      </c>
      <c r="AQ924">
        <f t="shared" ca="1" si="463"/>
        <v>0.13958964462790788</v>
      </c>
      <c r="AR924" t="str">
        <f t="shared" ca="1" si="464"/>
        <v>Subcritical</v>
      </c>
      <c r="AS924">
        <f t="shared" ca="1" si="465"/>
        <v>1.3826211299484877E-4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190</v>
      </c>
      <c r="I925">
        <v>5.7000000000000002E-2</v>
      </c>
      <c r="J925">
        <f t="shared" si="466"/>
        <v>1</v>
      </c>
      <c r="K925">
        <f t="shared" ca="1" si="467"/>
        <v>49.98</v>
      </c>
      <c r="L925">
        <f t="shared" ca="1" si="468"/>
        <v>1.301360869684927</v>
      </c>
      <c r="M925">
        <f t="shared" ca="1" si="441"/>
        <v>6.7670765223616209</v>
      </c>
      <c r="N925">
        <f t="shared" ca="1" si="442"/>
        <v>0.86727128666107323</v>
      </c>
      <c r="O925">
        <f t="shared" ca="1" si="443"/>
        <v>7.3857595425206792</v>
      </c>
      <c r="P925">
        <f t="shared" ca="1" si="444"/>
        <v>633.47586086968488</v>
      </c>
      <c r="Q925">
        <f t="shared" ca="1" si="445"/>
        <v>636.25615873002812</v>
      </c>
      <c r="R925">
        <f t="shared" ca="1" si="446"/>
        <v>1.4839965425134221E-2</v>
      </c>
      <c r="S925">
        <f t="shared" ca="1" si="447"/>
        <v>2.067101435725621</v>
      </c>
      <c r="T925">
        <f t="shared" ca="1" si="448"/>
        <v>42.032181045985091</v>
      </c>
      <c r="U925">
        <f t="shared" ca="1" si="469"/>
        <v>-1.4604093721914069E-2</v>
      </c>
      <c r="V925">
        <f t="shared" ca="1" si="470"/>
        <v>0</v>
      </c>
      <c r="W925">
        <f t="shared" ca="1" si="449"/>
        <v>7.8479531554282671</v>
      </c>
      <c r="X925">
        <f t="shared" ca="1" si="450"/>
        <v>40.809356408226989</v>
      </c>
      <c r="Y925">
        <f t="shared" ca="1" si="451"/>
        <v>1.9529833164989048</v>
      </c>
      <c r="Z925">
        <f t="shared" ca="1" si="452"/>
        <v>1.2247191428366717</v>
      </c>
      <c r="AA925">
        <f t="shared" ca="1" si="453"/>
        <v>640.02245315542825</v>
      </c>
      <c r="AB925">
        <f t="shared" ca="1" si="454"/>
        <v>640.09890254272852</v>
      </c>
      <c r="AC925">
        <f t="shared" ca="1" si="455"/>
        <v>1.3824756347161163E-4</v>
      </c>
      <c r="AD925">
        <f t="shared" ca="1" si="456"/>
        <v>0.13958019520684772</v>
      </c>
      <c r="AE925">
        <f t="shared" ca="1" si="457"/>
        <v>166.37465928452255</v>
      </c>
      <c r="AF925">
        <f t="shared" ca="1" si="458"/>
        <v>-4.9001622528521693E-6</v>
      </c>
      <c r="AG925">
        <f t="shared" ca="1" si="459"/>
        <v>1</v>
      </c>
      <c r="AH925">
        <f ca="1"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+99)&gt;=IFERROR(AE925,-1E+99)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>7.8479531554282671</v>
      </c>
      <c r="AI925">
        <f t="shared" ca="1" si="460"/>
        <v>640.02245315542825</v>
      </c>
      <c r="AJ925">
        <f t="shared" ca="1" si="461"/>
        <v>640.09890254272852</v>
      </c>
      <c r="AM925">
        <v>0</v>
      </c>
      <c r="AN925">
        <v>0</v>
      </c>
      <c r="AO925">
        <f t="shared" si="462"/>
        <v>0</v>
      </c>
      <c r="AP925">
        <f t="shared" si="471"/>
        <v>0</v>
      </c>
      <c r="AQ925">
        <f t="shared" ca="1" si="463"/>
        <v>0.13958019520684772</v>
      </c>
      <c r="AR925" t="str">
        <f t="shared" ca="1" si="464"/>
        <v>Subcritical</v>
      </c>
      <c r="AS925">
        <f t="shared" ca="1" si="465"/>
        <v>1.3824756347161163E-4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190</v>
      </c>
      <c r="I926">
        <v>0</v>
      </c>
      <c r="J926">
        <f t="shared" si="466"/>
        <v>1</v>
      </c>
      <c r="K926">
        <f t="shared" ca="1" si="467"/>
        <v>49.98</v>
      </c>
      <c r="L926">
        <f t="shared" ca="1" si="468"/>
        <v>1.301360869684927</v>
      </c>
      <c r="M926">
        <f t="shared" ca="1" si="441"/>
        <v>6.7670765223616209</v>
      </c>
      <c r="N926">
        <f t="shared" ca="1" si="442"/>
        <v>0.86727128666107323</v>
      </c>
      <c r="O926">
        <f t="shared" ca="1" si="443"/>
        <v>7.3857595425206792</v>
      </c>
      <c r="P926">
        <f t="shared" ca="1" si="444"/>
        <v>633.47536086968489</v>
      </c>
      <c r="Q926">
        <f t="shared" ca="1" si="445"/>
        <v>636.25565873002813</v>
      </c>
      <c r="R926">
        <f t="shared" ca="1" si="446"/>
        <v>1.4839965425134221E-2</v>
      </c>
      <c r="S926">
        <f t="shared" ca="1" si="447"/>
        <v>2.067101435725621</v>
      </c>
      <c r="T926">
        <f t="shared" ca="1" si="448"/>
        <v>42.032181045985091</v>
      </c>
      <c r="U926">
        <f t="shared" ca="1" si="469"/>
        <v>-1.4339965425165246E-2</v>
      </c>
      <c r="V926">
        <f t="shared" ca="1" si="470"/>
        <v>0</v>
      </c>
      <c r="W926">
        <f t="shared" ca="1" si="449"/>
        <v>7.8483149010573383</v>
      </c>
      <c r="X926">
        <f t="shared" ca="1" si="450"/>
        <v>40.811237485498161</v>
      </c>
      <c r="Y926">
        <f t="shared" ca="1" si="451"/>
        <v>1.9530057177625926</v>
      </c>
      <c r="Z926">
        <f t="shared" ca="1" si="452"/>
        <v>1.2246626929104969</v>
      </c>
      <c r="AA926">
        <f t="shared" ca="1" si="453"/>
        <v>640.02231490105737</v>
      </c>
      <c r="AB926">
        <f t="shared" ca="1" si="454"/>
        <v>640.09875724108826</v>
      </c>
      <c r="AC926">
        <f t="shared" ca="1" si="455"/>
        <v>1.3823270541889887E-4</v>
      </c>
      <c r="AD926">
        <f t="shared" ca="1" si="456"/>
        <v>0.13957054499320456</v>
      </c>
      <c r="AE926">
        <f t="shared" ca="1" si="457"/>
        <v>166.38913462991127</v>
      </c>
      <c r="AF926">
        <f t="shared" ca="1" si="458"/>
        <v>-4.7824628381931689E-6</v>
      </c>
      <c r="AG926">
        <f t="shared" ca="1" si="459"/>
        <v>1</v>
      </c>
      <c r="AH926">
        <f ca="1"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+99)&gt;=IFERROR(AE926,-1E+99)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>7.8483149010573383</v>
      </c>
      <c r="AI926">
        <f t="shared" ca="1" si="460"/>
        <v>640.02231490105737</v>
      </c>
      <c r="AJ926">
        <f t="shared" ca="1" si="461"/>
        <v>640.09875724108826</v>
      </c>
      <c r="AM926">
        <v>0</v>
      </c>
      <c r="AN926">
        <v>0</v>
      </c>
      <c r="AO926">
        <f t="shared" si="462"/>
        <v>0</v>
      </c>
      <c r="AP926">
        <f t="shared" si="471"/>
        <v>0</v>
      </c>
      <c r="AQ926">
        <f t="shared" ca="1" si="463"/>
        <v>0.13957054499320456</v>
      </c>
      <c r="AR926" t="str">
        <f t="shared" ca="1" si="464"/>
        <v>Subcritical</v>
      </c>
      <c r="AS926">
        <f t="shared" ca="1" si="465"/>
        <v>1.3823270541889887E-4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190</v>
      </c>
      <c r="I927">
        <v>2E-3</v>
      </c>
      <c r="J927">
        <f t="shared" si="466"/>
        <v>1</v>
      </c>
      <c r="K927">
        <f t="shared" ca="1" si="467"/>
        <v>49.98</v>
      </c>
      <c r="L927">
        <f t="shared" ca="1" si="468"/>
        <v>1.301360869684927</v>
      </c>
      <c r="M927">
        <f t="shared" ca="1" si="441"/>
        <v>6.7670765223616209</v>
      </c>
      <c r="N927">
        <f t="shared" ca="1" si="442"/>
        <v>0.86727128666107323</v>
      </c>
      <c r="O927">
        <f t="shared" ca="1" si="443"/>
        <v>7.3857595425206792</v>
      </c>
      <c r="P927">
        <f t="shared" ca="1" si="444"/>
        <v>633.4748608696849</v>
      </c>
      <c r="Q927">
        <f t="shared" ca="1" si="445"/>
        <v>636.25515873002814</v>
      </c>
      <c r="R927">
        <f t="shared" ca="1" si="446"/>
        <v>1.4839965425134221E-2</v>
      </c>
      <c r="S927">
        <f t="shared" ca="1" si="447"/>
        <v>2.067101435725621</v>
      </c>
      <c r="T927">
        <f t="shared" ca="1" si="448"/>
        <v>42.032181045985091</v>
      </c>
      <c r="U927">
        <f t="shared" ca="1" si="469"/>
        <v>-1.4349233084658408E-2</v>
      </c>
      <c r="V927">
        <f t="shared" ca="1" si="470"/>
        <v>0</v>
      </c>
      <c r="W927">
        <f t="shared" ca="1" si="449"/>
        <v>7.8486765211164533</v>
      </c>
      <c r="X927">
        <f t="shared" ca="1" si="450"/>
        <v>40.813117909805555</v>
      </c>
      <c r="Y927">
        <f t="shared" ca="1" si="451"/>
        <v>1.953028109699994</v>
      </c>
      <c r="Z927">
        <f t="shared" ca="1" si="452"/>
        <v>1.2246062677801945</v>
      </c>
      <c r="AA927">
        <f t="shared" ca="1" si="453"/>
        <v>640.02217652111642</v>
      </c>
      <c r="AB927">
        <f t="shared" ca="1" si="454"/>
        <v>640.09861181729821</v>
      </c>
      <c r="AC927">
        <f t="shared" ca="1" si="455"/>
        <v>1.3821785487727424E-4</v>
      </c>
      <c r="AD927">
        <f t="shared" ca="1" si="456"/>
        <v>0.13956089924071985</v>
      </c>
      <c r="AE927">
        <f t="shared" ca="1" si="457"/>
        <v>166.40360565720002</v>
      </c>
      <c r="AF927">
        <f t="shared" ca="1" si="458"/>
        <v>-4.8786204160933266E-6</v>
      </c>
      <c r="AG927">
        <f t="shared" ca="1" si="459"/>
        <v>1</v>
      </c>
      <c r="AH927">
        <f ca="1"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+99)&gt;=IFERROR(AE927,-1E+99)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>7.8486765211164533</v>
      </c>
      <c r="AI927">
        <f t="shared" ca="1" si="460"/>
        <v>640.02217652111642</v>
      </c>
      <c r="AJ927">
        <f t="shared" ca="1" si="461"/>
        <v>640.09861181729821</v>
      </c>
      <c r="AM927">
        <v>0</v>
      </c>
      <c r="AN927">
        <v>0</v>
      </c>
      <c r="AO927">
        <f t="shared" si="462"/>
        <v>0</v>
      </c>
      <c r="AP927">
        <f t="shared" si="471"/>
        <v>0</v>
      </c>
      <c r="AQ927">
        <f t="shared" ca="1" si="463"/>
        <v>0.13956089924071985</v>
      </c>
      <c r="AR927" t="str">
        <f t="shared" ca="1" si="464"/>
        <v>Subcritical</v>
      </c>
      <c r="AS927">
        <f t="shared" ca="1" si="465"/>
        <v>1.3821785487727424E-4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190</v>
      </c>
      <c r="I928">
        <v>0.06</v>
      </c>
      <c r="J928">
        <f t="shared" si="466"/>
        <v>1.0009999999999764</v>
      </c>
      <c r="K928">
        <f t="shared" ca="1" si="467"/>
        <v>49.98</v>
      </c>
      <c r="L928">
        <f t="shared" ca="1" si="468"/>
        <v>1.301360869684927</v>
      </c>
      <c r="M928">
        <f t="shared" ca="1" si="441"/>
        <v>6.7670765223616209</v>
      </c>
      <c r="N928">
        <f t="shared" ca="1" si="442"/>
        <v>0.86727128666107323</v>
      </c>
      <c r="O928">
        <f t="shared" ca="1" si="443"/>
        <v>7.3857595425206792</v>
      </c>
      <c r="P928">
        <f t="shared" ca="1" si="444"/>
        <v>633.47436086968492</v>
      </c>
      <c r="Q928">
        <f t="shared" ca="1" si="445"/>
        <v>636.25465873002815</v>
      </c>
      <c r="R928">
        <f t="shared" ca="1" si="446"/>
        <v>1.4839965425134221E-2</v>
      </c>
      <c r="S928">
        <f t="shared" ca="1" si="447"/>
        <v>2.067101435725621</v>
      </c>
      <c r="T928">
        <f t="shared" ca="1" si="448"/>
        <v>42.032181045985091</v>
      </c>
      <c r="U928">
        <f t="shared" ca="1" si="469"/>
        <v>-1.4632835176598746E-2</v>
      </c>
      <c r="V928">
        <f t="shared" ca="1" si="470"/>
        <v>0</v>
      </c>
      <c r="W928">
        <f t="shared" ca="1" si="449"/>
        <v>7.8490304232485881</v>
      </c>
      <c r="X928">
        <f t="shared" ca="1" si="450"/>
        <v>40.814958200892661</v>
      </c>
      <c r="Y928">
        <f t="shared" ca="1" si="451"/>
        <v>1.9530500222337064</v>
      </c>
      <c r="Z928">
        <f t="shared" ca="1" si="452"/>
        <v>1.2245510519451392</v>
      </c>
      <c r="AA928">
        <f t="shared" ca="1" si="453"/>
        <v>640.02203042324857</v>
      </c>
      <c r="AB928">
        <f t="shared" ca="1" si="454"/>
        <v>640.09845882685818</v>
      </c>
      <c r="AC928">
        <f t="shared" ca="1" si="455"/>
        <v>1.3820332356327369E-4</v>
      </c>
      <c r="AD928">
        <f t="shared" ca="1" si="456"/>
        <v>0.13955146042973404</v>
      </c>
      <c r="AE928">
        <f t="shared" ca="1" si="457"/>
        <v>166.41776851858484</v>
      </c>
      <c r="AF928">
        <f t="shared" ca="1" si="458"/>
        <v>-5.2473913001449546E-6</v>
      </c>
      <c r="AG928">
        <f t="shared" ca="1" si="459"/>
        <v>1</v>
      </c>
      <c r="AH928">
        <f ca="1"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+99)&gt;=IFERROR(AE928,-1E+99)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>7.8490304232485881</v>
      </c>
      <c r="AI928">
        <f t="shared" ca="1" si="460"/>
        <v>640.02203042324857</v>
      </c>
      <c r="AJ928">
        <f t="shared" ca="1" si="461"/>
        <v>640.09845882685818</v>
      </c>
      <c r="AM928">
        <v>0</v>
      </c>
      <c r="AN928">
        <v>0</v>
      </c>
      <c r="AO928">
        <f t="shared" si="462"/>
        <v>0</v>
      </c>
      <c r="AP928">
        <f t="shared" si="471"/>
        <v>0</v>
      </c>
      <c r="AQ928">
        <f t="shared" ca="1" si="463"/>
        <v>0.13955146042973404</v>
      </c>
      <c r="AR928" t="str">
        <f t="shared" ca="1" si="464"/>
        <v>Subcritical</v>
      </c>
      <c r="AS928">
        <f t="shared" ca="1" si="465"/>
        <v>1.3820332356327369E-4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190</v>
      </c>
      <c r="I929">
        <v>5.7000000000000002E-2</v>
      </c>
      <c r="J929">
        <f t="shared" si="466"/>
        <v>1</v>
      </c>
      <c r="K929">
        <f t="shared" ca="1" si="467"/>
        <v>49.98</v>
      </c>
      <c r="L929">
        <f t="shared" ca="1" si="468"/>
        <v>1.301360869684927</v>
      </c>
      <c r="M929">
        <f t="shared" ca="1" si="441"/>
        <v>6.7670765223616209</v>
      </c>
      <c r="N929">
        <f t="shared" ca="1" si="442"/>
        <v>0.86727128666107323</v>
      </c>
      <c r="O929">
        <f t="shared" ca="1" si="443"/>
        <v>7.3857595425206792</v>
      </c>
      <c r="P929">
        <f t="shared" ca="1" si="444"/>
        <v>633.47386086968493</v>
      </c>
      <c r="Q929">
        <f t="shared" ca="1" si="445"/>
        <v>636.25415873002817</v>
      </c>
      <c r="R929">
        <f t="shared" ca="1" si="446"/>
        <v>1.4839965425134221E-2</v>
      </c>
      <c r="S929">
        <f t="shared" ca="1" si="447"/>
        <v>2.067101435725621</v>
      </c>
      <c r="T929">
        <f t="shared" ca="1" si="448"/>
        <v>42.032181045985091</v>
      </c>
      <c r="U929">
        <f t="shared" ca="1" si="469"/>
        <v>-1.4604093721914069E-2</v>
      </c>
      <c r="V929">
        <f t="shared" ca="1" si="470"/>
        <v>0</v>
      </c>
      <c r="W929">
        <f t="shared" ca="1" si="449"/>
        <v>7.8493844898142138</v>
      </c>
      <c r="X929">
        <f t="shared" ca="1" si="450"/>
        <v>40.816799347033914</v>
      </c>
      <c r="Y929">
        <f t="shared" ca="1" si="451"/>
        <v>1.9530719434633235</v>
      </c>
      <c r="Z929">
        <f t="shared" ca="1" si="452"/>
        <v>1.2244958154376198</v>
      </c>
      <c r="AA929">
        <f t="shared" ca="1" si="453"/>
        <v>640.02188448981428</v>
      </c>
      <c r="AB929">
        <f t="shared" ca="1" si="454"/>
        <v>640.09830599858208</v>
      </c>
      <c r="AC929">
        <f t="shared" ca="1" si="455"/>
        <v>1.3818878775197918E-4</v>
      </c>
      <c r="AD929">
        <f t="shared" ca="1" si="456"/>
        <v>0.13954201829783466</v>
      </c>
      <c r="AE929">
        <f t="shared" ca="1" si="457"/>
        <v>166.43193863757926</v>
      </c>
      <c r="AF929">
        <f t="shared" ca="1" si="458"/>
        <v>-5.6449943031111616E-6</v>
      </c>
      <c r="AG929">
        <f t="shared" ca="1" si="459"/>
        <v>1</v>
      </c>
      <c r="AH929">
        <f ca="1"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+99)&gt;=IFERROR(AE929,-1E+99)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>7.8493844898142138</v>
      </c>
      <c r="AI929">
        <f t="shared" ca="1" si="460"/>
        <v>640.02188448981428</v>
      </c>
      <c r="AJ929">
        <f t="shared" ca="1" si="461"/>
        <v>640.09830599858208</v>
      </c>
      <c r="AM929">
        <v>0</v>
      </c>
      <c r="AN929">
        <v>0</v>
      </c>
      <c r="AO929">
        <f t="shared" si="462"/>
        <v>0</v>
      </c>
      <c r="AP929">
        <f t="shared" si="471"/>
        <v>0</v>
      </c>
      <c r="AQ929">
        <f t="shared" ca="1" si="463"/>
        <v>0.13954201829783466</v>
      </c>
      <c r="AR929" t="str">
        <f t="shared" ca="1" si="464"/>
        <v>Subcritical</v>
      </c>
      <c r="AS929">
        <f t="shared" ca="1" si="465"/>
        <v>1.3818878775197918E-4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190</v>
      </c>
      <c r="I930">
        <v>0</v>
      </c>
      <c r="J930">
        <f t="shared" si="466"/>
        <v>0.99900000000002365</v>
      </c>
      <c r="K930">
        <f t="shared" ca="1" si="467"/>
        <v>49.98</v>
      </c>
      <c r="L930">
        <f t="shared" ca="1" si="468"/>
        <v>1.301360869684927</v>
      </c>
      <c r="M930">
        <f t="shared" ca="1" si="441"/>
        <v>6.7670765223616209</v>
      </c>
      <c r="N930">
        <f t="shared" ca="1" si="442"/>
        <v>0.86727128666107323</v>
      </c>
      <c r="O930">
        <f t="shared" ca="1" si="443"/>
        <v>7.3857595425206792</v>
      </c>
      <c r="P930">
        <f t="shared" ca="1" si="444"/>
        <v>633.47336086968494</v>
      </c>
      <c r="Q930">
        <f t="shared" ca="1" si="445"/>
        <v>636.25365873002818</v>
      </c>
      <c r="R930">
        <f t="shared" ca="1" si="446"/>
        <v>1.4839965425134221E-2</v>
      </c>
      <c r="S930">
        <f t="shared" ca="1" si="447"/>
        <v>2.067101435725621</v>
      </c>
      <c r="T930">
        <f t="shared" ca="1" si="448"/>
        <v>42.032181045985091</v>
      </c>
      <c r="U930">
        <f t="shared" ca="1" si="469"/>
        <v>-1.4325125459777155E-2</v>
      </c>
      <c r="V930">
        <f t="shared" ca="1" si="470"/>
        <v>0</v>
      </c>
      <c r="W930">
        <f t="shared" ca="1" si="449"/>
        <v>7.8497456685248714</v>
      </c>
      <c r="X930">
        <f t="shared" ca="1" si="450"/>
        <v>40.818677476329334</v>
      </c>
      <c r="Y930">
        <f t="shared" ca="1" si="451"/>
        <v>1.9530943034947312</v>
      </c>
      <c r="Z930">
        <f t="shared" ca="1" si="452"/>
        <v>1.2244394745269074</v>
      </c>
      <c r="AA930">
        <f t="shared" ca="1" si="453"/>
        <v>640.02174566852489</v>
      </c>
      <c r="AB930">
        <f t="shared" ca="1" si="454"/>
        <v>640.09816014491525</v>
      </c>
      <c r="AC930">
        <f t="shared" ca="1" si="455"/>
        <v>1.3817396228226682E-4</v>
      </c>
      <c r="AD930">
        <f t="shared" ca="1" si="456"/>
        <v>0.13953238759857994</v>
      </c>
      <c r="AE930">
        <f t="shared" ca="1" si="457"/>
        <v>166.44639408996994</v>
      </c>
      <c r="AF930">
        <f t="shared" ca="1" si="458"/>
        <v>-5.6509114756408962E-6</v>
      </c>
      <c r="AG930">
        <f t="shared" ca="1" si="459"/>
        <v>1</v>
      </c>
      <c r="AH930">
        <f ca="1"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+99)&gt;=IFERROR(AE930,-1E+99)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>7.8497456685248714</v>
      </c>
      <c r="AI930">
        <f t="shared" ca="1" si="460"/>
        <v>640.02174566852489</v>
      </c>
      <c r="AJ930">
        <f t="shared" ca="1" si="461"/>
        <v>640.09816014491525</v>
      </c>
      <c r="AM930">
        <v>0</v>
      </c>
      <c r="AN930">
        <v>0</v>
      </c>
      <c r="AO930">
        <f t="shared" si="462"/>
        <v>0</v>
      </c>
      <c r="AP930">
        <f t="shared" si="471"/>
        <v>0</v>
      </c>
      <c r="AQ930">
        <f t="shared" ca="1" si="463"/>
        <v>0.13953238759857994</v>
      </c>
      <c r="AR930" t="str">
        <f t="shared" ca="1" si="464"/>
        <v>Subcritical</v>
      </c>
      <c r="AS930">
        <f t="shared" ca="1" si="465"/>
        <v>1.3817396228226682E-4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190</v>
      </c>
      <c r="I931">
        <v>5.7000000000000002E-2</v>
      </c>
      <c r="J931">
        <f t="shared" si="466"/>
        <v>1</v>
      </c>
      <c r="K931">
        <f t="shared" ca="1" si="467"/>
        <v>49.98</v>
      </c>
      <c r="L931">
        <f t="shared" ca="1" si="468"/>
        <v>1.301360869684927</v>
      </c>
      <c r="M931">
        <f t="shared" ca="1" si="441"/>
        <v>6.7670765223616209</v>
      </c>
      <c r="N931">
        <f t="shared" ca="1" si="442"/>
        <v>0.86727128666107323</v>
      </c>
      <c r="O931">
        <f t="shared" ca="1" si="443"/>
        <v>7.3857595425206792</v>
      </c>
      <c r="P931">
        <f t="shared" ca="1" si="444"/>
        <v>633.47286086968495</v>
      </c>
      <c r="Q931">
        <f t="shared" ca="1" si="445"/>
        <v>636.25315873002819</v>
      </c>
      <c r="R931">
        <f t="shared" ca="1" si="446"/>
        <v>1.4839965425134221E-2</v>
      </c>
      <c r="S931">
        <f t="shared" ca="1" si="447"/>
        <v>2.067101435725621</v>
      </c>
      <c r="T931">
        <f t="shared" ca="1" si="448"/>
        <v>42.032181045985091</v>
      </c>
      <c r="U931">
        <f t="shared" ca="1" si="469"/>
        <v>-1.4604093721914069E-2</v>
      </c>
      <c r="V931">
        <f t="shared" ca="1" si="470"/>
        <v>0</v>
      </c>
      <c r="W931">
        <f t="shared" ca="1" si="449"/>
        <v>7.8500993585285679</v>
      </c>
      <c r="X931">
        <f t="shared" ca="1" si="450"/>
        <v>40.820516664348553</v>
      </c>
      <c r="Y931">
        <f t="shared" ca="1" si="451"/>
        <v>1.9531161984136536</v>
      </c>
      <c r="Z931">
        <f t="shared" ca="1" si="452"/>
        <v>1.22438430681724</v>
      </c>
      <c r="AA931">
        <f t="shared" ca="1" si="453"/>
        <v>640.02159935852865</v>
      </c>
      <c r="AB931">
        <f t="shared" ca="1" si="454"/>
        <v>640.0980069492922</v>
      </c>
      <c r="AC931">
        <f t="shared" ca="1" si="455"/>
        <v>1.3815944647798062E-4</v>
      </c>
      <c r="AD931">
        <f t="shared" ca="1" si="456"/>
        <v>0.1395229576565101</v>
      </c>
      <c r="AE931">
        <f t="shared" ca="1" si="457"/>
        <v>166.46055050489394</v>
      </c>
      <c r="AF931">
        <f t="shared" ca="1" si="458"/>
        <v>-5.367241669773648E-6</v>
      </c>
      <c r="AG931">
        <f t="shared" ca="1" si="459"/>
        <v>1</v>
      </c>
      <c r="AH931">
        <f ca="1"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+99)&gt;=IFERROR(AE931,-1E+99)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>7.8500993585285679</v>
      </c>
      <c r="AI931">
        <f t="shared" ca="1" si="460"/>
        <v>640.02159935852865</v>
      </c>
      <c r="AJ931">
        <f t="shared" ca="1" si="461"/>
        <v>640.0980069492922</v>
      </c>
      <c r="AM931">
        <v>0</v>
      </c>
      <c r="AN931">
        <v>0</v>
      </c>
      <c r="AO931">
        <f t="shared" si="462"/>
        <v>0</v>
      </c>
      <c r="AP931">
        <f t="shared" si="471"/>
        <v>0</v>
      </c>
      <c r="AQ931">
        <f t="shared" ca="1" si="463"/>
        <v>0.1395229576565101</v>
      </c>
      <c r="AR931" t="str">
        <f t="shared" ca="1" si="464"/>
        <v>Subcritical</v>
      </c>
      <c r="AS931">
        <f t="shared" ca="1" si="465"/>
        <v>1.3815944647798062E-4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190</v>
      </c>
      <c r="I932">
        <v>5.7000000000000002E-2</v>
      </c>
      <c r="J932">
        <f t="shared" si="466"/>
        <v>1</v>
      </c>
      <c r="K932">
        <f t="shared" ca="1" si="467"/>
        <v>49.98</v>
      </c>
      <c r="L932">
        <f t="shared" ca="1" si="468"/>
        <v>1.301360869684927</v>
      </c>
      <c r="M932">
        <f t="shared" ca="1" si="441"/>
        <v>6.7670765223616209</v>
      </c>
      <c r="N932">
        <f t="shared" ca="1" si="442"/>
        <v>0.86727128666107323</v>
      </c>
      <c r="O932">
        <f t="shared" ca="1" si="443"/>
        <v>7.3857595425206792</v>
      </c>
      <c r="P932">
        <f t="shared" ca="1" si="444"/>
        <v>633.47236086968496</v>
      </c>
      <c r="Q932">
        <f t="shared" ca="1" si="445"/>
        <v>636.2526587300282</v>
      </c>
      <c r="R932">
        <f t="shared" ca="1" si="446"/>
        <v>1.4839965425134221E-2</v>
      </c>
      <c r="S932">
        <f t="shared" ca="1" si="447"/>
        <v>2.067101435725621</v>
      </c>
      <c r="T932">
        <f t="shared" ca="1" si="448"/>
        <v>42.032181045985091</v>
      </c>
      <c r="U932">
        <f t="shared" ca="1" si="469"/>
        <v>-1.4604093721914069E-2</v>
      </c>
      <c r="V932">
        <f t="shared" ca="1" si="470"/>
        <v>0</v>
      </c>
      <c r="W932">
        <f t="shared" ca="1" si="449"/>
        <v>7.8504533512161059</v>
      </c>
      <c r="X932">
        <f t="shared" ca="1" si="450"/>
        <v>40.822357426323755</v>
      </c>
      <c r="Y932">
        <f t="shared" ca="1" si="451"/>
        <v>1.9531381105860497</v>
      </c>
      <c r="Z932">
        <f t="shared" ca="1" si="452"/>
        <v>1.2243290968730547</v>
      </c>
      <c r="AA932">
        <f t="shared" ca="1" si="453"/>
        <v>640.02145335121611</v>
      </c>
      <c r="AB932">
        <f t="shared" ca="1" si="454"/>
        <v>640.09785405139201</v>
      </c>
      <c r="AC932">
        <f t="shared" ca="1" si="455"/>
        <v>1.3814492050285548E-4</v>
      </c>
      <c r="AD932">
        <f t="shared" ca="1" si="456"/>
        <v>0.13951352070788453</v>
      </c>
      <c r="AE932">
        <f t="shared" ca="1" si="457"/>
        <v>166.47471971141158</v>
      </c>
      <c r="AF932">
        <f t="shared" ca="1" si="458"/>
        <v>-5.3336406153903226E-6</v>
      </c>
      <c r="AG932">
        <f t="shared" ca="1" si="459"/>
        <v>1</v>
      </c>
      <c r="AH932">
        <f ca="1"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+99)&gt;=IFERROR(AE932,-1E+99)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>7.8504533512161059</v>
      </c>
      <c r="AI932">
        <f t="shared" ca="1" si="460"/>
        <v>640.02145335121611</v>
      </c>
      <c r="AJ932">
        <f t="shared" ca="1" si="461"/>
        <v>640.09785405139201</v>
      </c>
      <c r="AM932">
        <v>0</v>
      </c>
      <c r="AN932">
        <v>0</v>
      </c>
      <c r="AO932">
        <f t="shared" si="462"/>
        <v>0</v>
      </c>
      <c r="AP932">
        <f t="shared" si="471"/>
        <v>0</v>
      </c>
      <c r="AQ932">
        <f t="shared" ca="1" si="463"/>
        <v>0.13951352070788453</v>
      </c>
      <c r="AR932" t="str">
        <f t="shared" ca="1" si="464"/>
        <v>Subcritical</v>
      </c>
      <c r="AS932">
        <f t="shared" ca="1" si="465"/>
        <v>1.3814492050285548E-4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190</v>
      </c>
      <c r="I933">
        <v>0</v>
      </c>
      <c r="J933">
        <f t="shared" si="466"/>
        <v>1</v>
      </c>
      <c r="K933">
        <f t="shared" ca="1" si="467"/>
        <v>49.98</v>
      </c>
      <c r="L933">
        <f t="shared" ca="1" si="468"/>
        <v>1.301360869684927</v>
      </c>
      <c r="M933">
        <f t="shared" ca="1" si="441"/>
        <v>6.7670765223616209</v>
      </c>
      <c r="N933">
        <f t="shared" ca="1" si="442"/>
        <v>0.86727128666107323</v>
      </c>
      <c r="O933">
        <f t="shared" ca="1" si="443"/>
        <v>7.3857595425206792</v>
      </c>
      <c r="P933">
        <f t="shared" ca="1" si="444"/>
        <v>633.47186086968486</v>
      </c>
      <c r="Q933">
        <f t="shared" ca="1" si="445"/>
        <v>636.2521587300281</v>
      </c>
      <c r="R933">
        <f t="shared" ca="1" si="446"/>
        <v>1.4839965425134221E-2</v>
      </c>
      <c r="S933">
        <f t="shared" ca="1" si="447"/>
        <v>2.067101435725621</v>
      </c>
      <c r="T933">
        <f t="shared" ca="1" si="448"/>
        <v>42.032181045985091</v>
      </c>
      <c r="U933">
        <f t="shared" ca="1" si="469"/>
        <v>-1.433996542505156E-2</v>
      </c>
      <c r="V933">
        <f t="shared" ca="1" si="470"/>
        <v>0</v>
      </c>
      <c r="W933">
        <f t="shared" ca="1" si="449"/>
        <v>7.8508147479599959</v>
      </c>
      <c r="X933">
        <f t="shared" ca="1" si="450"/>
        <v>40.824236689391981</v>
      </c>
      <c r="Y933">
        <f t="shared" ca="1" si="451"/>
        <v>1.9531604795387314</v>
      </c>
      <c r="Z933">
        <f t="shared" ca="1" si="452"/>
        <v>1.2242727373023268</v>
      </c>
      <c r="AA933">
        <f t="shared" ca="1" si="453"/>
        <v>640.02131474795999</v>
      </c>
      <c r="AB933">
        <f t="shared" ca="1" si="454"/>
        <v>640.09770841438717</v>
      </c>
      <c r="AC933">
        <f t="shared" ca="1" si="455"/>
        <v>1.3813009302794969E-4</v>
      </c>
      <c r="AD933">
        <f t="shared" ca="1" si="456"/>
        <v>0.13950388747487305</v>
      </c>
      <c r="AE933">
        <f t="shared" ca="1" si="457"/>
        <v>166.48918597723326</v>
      </c>
      <c r="AF933">
        <f t="shared" ca="1" si="458"/>
        <v>-5.6517266102673602E-6</v>
      </c>
      <c r="AG933">
        <f t="shared" ca="1" si="459"/>
        <v>1</v>
      </c>
      <c r="AH933">
        <f ca="1"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+99)&gt;=IFERROR(AE933,-1E+99)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>7.8508147479599959</v>
      </c>
      <c r="AI933">
        <f t="shared" ca="1" si="460"/>
        <v>640.02131474795999</v>
      </c>
      <c r="AJ933">
        <f t="shared" ca="1" si="461"/>
        <v>640.09770841438717</v>
      </c>
      <c r="AM933">
        <v>0</v>
      </c>
      <c r="AN933">
        <v>0</v>
      </c>
      <c r="AO933">
        <f t="shared" si="462"/>
        <v>0</v>
      </c>
      <c r="AP933">
        <f t="shared" si="471"/>
        <v>0</v>
      </c>
      <c r="AQ933">
        <f t="shared" ca="1" si="463"/>
        <v>0.13950388747487305</v>
      </c>
      <c r="AR933" t="str">
        <f t="shared" ca="1" si="464"/>
        <v>Subcritical</v>
      </c>
      <c r="AS933">
        <f t="shared" ca="1" si="465"/>
        <v>1.3813009302794969E-4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190</v>
      </c>
      <c r="I934">
        <v>0</v>
      </c>
      <c r="J934">
        <f t="shared" si="466"/>
        <v>1</v>
      </c>
      <c r="K934">
        <f t="shared" ca="1" si="467"/>
        <v>49.98</v>
      </c>
      <c r="L934">
        <f t="shared" ca="1" si="468"/>
        <v>1.301360869684927</v>
      </c>
      <c r="M934">
        <f t="shared" ca="1" si="441"/>
        <v>6.7670765223616209</v>
      </c>
      <c r="N934">
        <f t="shared" ca="1" si="442"/>
        <v>0.86727128666107323</v>
      </c>
      <c r="O934">
        <f t="shared" ca="1" si="443"/>
        <v>7.3857595425206792</v>
      </c>
      <c r="P934">
        <f t="shared" ca="1" si="444"/>
        <v>633.47136086968487</v>
      </c>
      <c r="Q934">
        <f t="shared" ca="1" si="445"/>
        <v>636.25165873002811</v>
      </c>
      <c r="R934">
        <f t="shared" ca="1" si="446"/>
        <v>1.4839965425134221E-2</v>
      </c>
      <c r="S934">
        <f t="shared" ca="1" si="447"/>
        <v>2.067101435725621</v>
      </c>
      <c r="T934">
        <f t="shared" ca="1" si="448"/>
        <v>42.032181045985091</v>
      </c>
      <c r="U934">
        <f t="shared" ca="1" si="469"/>
        <v>-1.4339965425165246E-2</v>
      </c>
      <c r="V934">
        <f t="shared" ca="1" si="470"/>
        <v>0</v>
      </c>
      <c r="W934">
        <f t="shared" ca="1" si="449"/>
        <v>7.8511758352116017</v>
      </c>
      <c r="X934">
        <f t="shared" ca="1" si="450"/>
        <v>40.826114343100329</v>
      </c>
      <c r="Y934">
        <f t="shared" ca="1" si="451"/>
        <v>1.9531828277901007</v>
      </c>
      <c r="Z934">
        <f t="shared" ca="1" si="452"/>
        <v>1.2242164311786063</v>
      </c>
      <c r="AA934">
        <f t="shared" ca="1" si="453"/>
        <v>640.02117583521158</v>
      </c>
      <c r="AB934">
        <f t="shared" ca="1" si="454"/>
        <v>640.09756247488372</v>
      </c>
      <c r="AC934">
        <f t="shared" ca="1" si="455"/>
        <v>1.3811528059478638E-4</v>
      </c>
      <c r="AD934">
        <f t="shared" ca="1" si="456"/>
        <v>0.13949426359868183</v>
      </c>
      <c r="AE934">
        <f t="shared" ca="1" si="457"/>
        <v>166.50364055914875</v>
      </c>
      <c r="AF934">
        <f t="shared" ca="1" si="458"/>
        <v>-5.7834649851429276E-6</v>
      </c>
      <c r="AG934">
        <f t="shared" ca="1" si="459"/>
        <v>1</v>
      </c>
      <c r="AH934">
        <f ca="1"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+99)&gt;=IFERROR(AE934,-1E+99)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>7.8511758352116017</v>
      </c>
      <c r="AI934">
        <f t="shared" ca="1" si="460"/>
        <v>640.02117583521158</v>
      </c>
      <c r="AJ934">
        <f t="shared" ca="1" si="461"/>
        <v>640.09756247488372</v>
      </c>
      <c r="AM934">
        <v>0</v>
      </c>
      <c r="AN934">
        <v>0</v>
      </c>
      <c r="AO934">
        <f t="shared" si="462"/>
        <v>0</v>
      </c>
      <c r="AP934">
        <f t="shared" si="471"/>
        <v>0</v>
      </c>
      <c r="AQ934">
        <f t="shared" ca="1" si="463"/>
        <v>0.13949426359868183</v>
      </c>
      <c r="AR934" t="str">
        <f t="shared" ca="1" si="464"/>
        <v>Subcritical</v>
      </c>
      <c r="AS934">
        <f t="shared" ca="1" si="465"/>
        <v>1.3811528059478638E-4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190</v>
      </c>
      <c r="I935">
        <v>5.7000000000000002E-2</v>
      </c>
      <c r="J935">
        <f t="shared" si="466"/>
        <v>1</v>
      </c>
      <c r="K935">
        <f t="shared" ca="1" si="467"/>
        <v>49.98</v>
      </c>
      <c r="L935">
        <f t="shared" ca="1" si="468"/>
        <v>1.301360869684927</v>
      </c>
      <c r="M935">
        <f t="shared" ca="1" si="441"/>
        <v>6.7670765223616209</v>
      </c>
      <c r="N935">
        <f t="shared" ca="1" si="442"/>
        <v>0.86727128666107323</v>
      </c>
      <c r="O935">
        <f t="shared" ca="1" si="443"/>
        <v>7.3857595425206792</v>
      </c>
      <c r="P935">
        <f t="shared" ca="1" si="444"/>
        <v>633.47086086968488</v>
      </c>
      <c r="Q935">
        <f t="shared" ca="1" si="445"/>
        <v>636.25115873002812</v>
      </c>
      <c r="R935">
        <f t="shared" ca="1" si="446"/>
        <v>1.4839965425134221E-2</v>
      </c>
      <c r="S935">
        <f t="shared" ca="1" si="447"/>
        <v>2.067101435725621</v>
      </c>
      <c r="T935">
        <f t="shared" ca="1" si="448"/>
        <v>42.032181045985091</v>
      </c>
      <c r="U935">
        <f t="shared" ca="1" si="469"/>
        <v>-1.4604093721914069E-2</v>
      </c>
      <c r="V935">
        <f t="shared" ca="1" si="470"/>
        <v>0</v>
      </c>
      <c r="W935">
        <f t="shared" ca="1" si="449"/>
        <v>7.8515294479895603</v>
      </c>
      <c r="X935">
        <f t="shared" ca="1" si="450"/>
        <v>40.827953129545712</v>
      </c>
      <c r="Y935">
        <f t="shared" ca="1" si="451"/>
        <v>1.9532047119380844</v>
      </c>
      <c r="Z935">
        <f t="shared" ca="1" si="452"/>
        <v>1.2241612956058598</v>
      </c>
      <c r="AA935">
        <f t="shared" ca="1" si="453"/>
        <v>640.02102944798958</v>
      </c>
      <c r="AB935">
        <f t="shared" ca="1" si="454"/>
        <v>640.09740920729939</v>
      </c>
      <c r="AC935">
        <f t="shared" ca="1" si="455"/>
        <v>1.3810077704775906E-4</v>
      </c>
      <c r="AD935">
        <f t="shared" ca="1" si="456"/>
        <v>0.1394848400082222</v>
      </c>
      <c r="AE935">
        <f t="shared" ca="1" si="457"/>
        <v>166.5177966151806</v>
      </c>
      <c r="AF935">
        <f t="shared" ca="1" si="458"/>
        <v>-5.6012518143688794E-6</v>
      </c>
      <c r="AG935">
        <f t="shared" ca="1" si="459"/>
        <v>1</v>
      </c>
      <c r="AH935">
        <f ca="1"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+99)&gt;=IFERROR(AE935,-1E+99)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>7.8515294479895603</v>
      </c>
      <c r="AI935">
        <f t="shared" ca="1" si="460"/>
        <v>640.02102944798958</v>
      </c>
      <c r="AJ935">
        <f t="shared" ca="1" si="461"/>
        <v>640.09740920729939</v>
      </c>
      <c r="AM935">
        <v>0</v>
      </c>
      <c r="AN935">
        <v>0</v>
      </c>
      <c r="AO935">
        <f t="shared" si="462"/>
        <v>0</v>
      </c>
      <c r="AP935">
        <f t="shared" si="471"/>
        <v>0</v>
      </c>
      <c r="AQ935">
        <f t="shared" ca="1" si="463"/>
        <v>0.1394848400082222</v>
      </c>
      <c r="AR935" t="str">
        <f t="shared" ca="1" si="464"/>
        <v>Subcritical</v>
      </c>
      <c r="AS935">
        <f t="shared" ca="1" si="465"/>
        <v>1.3810077704775906E-4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190</v>
      </c>
      <c r="I936">
        <v>0.06</v>
      </c>
      <c r="J936">
        <f t="shared" si="466"/>
        <v>1</v>
      </c>
      <c r="K936">
        <f t="shared" ca="1" si="467"/>
        <v>49.98</v>
      </c>
      <c r="L936">
        <f t="shared" ca="1" si="468"/>
        <v>1.301360869684927</v>
      </c>
      <c r="M936">
        <f t="shared" ca="1" si="441"/>
        <v>6.7670765223616209</v>
      </c>
      <c r="N936">
        <f t="shared" ca="1" si="442"/>
        <v>0.86727128666107323</v>
      </c>
      <c r="O936">
        <f t="shared" ca="1" si="443"/>
        <v>7.3857595425206792</v>
      </c>
      <c r="P936">
        <f t="shared" ca="1" si="444"/>
        <v>633.4703608696849</v>
      </c>
      <c r="Q936">
        <f t="shared" ca="1" si="445"/>
        <v>636.25065873002814</v>
      </c>
      <c r="R936">
        <f t="shared" ca="1" si="446"/>
        <v>1.4839965425134221E-2</v>
      </c>
      <c r="S936">
        <f t="shared" ca="1" si="447"/>
        <v>2.067101435725621</v>
      </c>
      <c r="T936">
        <f t="shared" ca="1" si="448"/>
        <v>42.032181045985091</v>
      </c>
      <c r="U936">
        <f t="shared" ca="1" si="469"/>
        <v>-1.4617995211210655E-2</v>
      </c>
      <c r="V936">
        <f t="shared" ca="1" si="470"/>
        <v>0</v>
      </c>
      <c r="W936">
        <f t="shared" ca="1" si="449"/>
        <v>7.8518828732598864</v>
      </c>
      <c r="X936">
        <f t="shared" ca="1" si="450"/>
        <v>40.829790940951412</v>
      </c>
      <c r="Y936">
        <f t="shared" ca="1" si="451"/>
        <v>1.953226583002112</v>
      </c>
      <c r="Z936">
        <f t="shared" ca="1" si="452"/>
        <v>1.2241061942316025</v>
      </c>
      <c r="AA936">
        <f t="shared" ca="1" si="453"/>
        <v>640.02088287325989</v>
      </c>
      <c r="AB936">
        <f t="shared" ca="1" si="454"/>
        <v>640.09725575678465</v>
      </c>
      <c r="AC936">
        <f t="shared" ca="1" si="455"/>
        <v>1.380862834355335E-4</v>
      </c>
      <c r="AD936">
        <f t="shared" ca="1" si="456"/>
        <v>0.13947542247487268</v>
      </c>
      <c r="AE936">
        <f t="shared" ca="1" si="457"/>
        <v>166.53194583976779</v>
      </c>
      <c r="AF936">
        <f t="shared" ca="1" si="458"/>
        <v>-5.5802753422540263E-6</v>
      </c>
      <c r="AG936">
        <f t="shared" ca="1" si="459"/>
        <v>1</v>
      </c>
      <c r="AH936">
        <f ca="1"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+99)&gt;=IFERROR(AE936,-1E+99)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>7.8518828732598864</v>
      </c>
      <c r="AI936">
        <f t="shared" ca="1" si="460"/>
        <v>640.02088287325989</v>
      </c>
      <c r="AJ936">
        <f t="shared" ca="1" si="461"/>
        <v>640.09725575678465</v>
      </c>
      <c r="AM936">
        <v>0</v>
      </c>
      <c r="AN936">
        <v>0</v>
      </c>
      <c r="AO936">
        <f t="shared" si="462"/>
        <v>0</v>
      </c>
      <c r="AP936">
        <f t="shared" si="471"/>
        <v>0</v>
      </c>
      <c r="AQ936">
        <f t="shared" ca="1" si="463"/>
        <v>0.13947542247487268</v>
      </c>
      <c r="AR936" t="str">
        <f t="shared" ca="1" si="464"/>
        <v>Subcritical</v>
      </c>
      <c r="AS936">
        <f t="shared" ca="1" si="465"/>
        <v>1.380862834355335E-4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190</v>
      </c>
      <c r="I937">
        <v>2E-3</v>
      </c>
      <c r="J937">
        <f t="shared" si="466"/>
        <v>1.0009999999999764</v>
      </c>
      <c r="K937">
        <f t="shared" ca="1" si="467"/>
        <v>49.98</v>
      </c>
      <c r="L937">
        <f t="shared" ca="1" si="468"/>
        <v>1.301360869684927</v>
      </c>
      <c r="M937">
        <f t="shared" ca="1" si="441"/>
        <v>6.7670765223616209</v>
      </c>
      <c r="N937">
        <f t="shared" ca="1" si="442"/>
        <v>0.86727128666107323</v>
      </c>
      <c r="O937">
        <f t="shared" ca="1" si="443"/>
        <v>7.3857595425206792</v>
      </c>
      <c r="P937">
        <f t="shared" ca="1" si="444"/>
        <v>633.46986086968491</v>
      </c>
      <c r="Q937">
        <f t="shared" ca="1" si="445"/>
        <v>636.25015873002815</v>
      </c>
      <c r="R937">
        <f t="shared" ca="1" si="446"/>
        <v>1.4839965425134221E-2</v>
      </c>
      <c r="S937">
        <f t="shared" ca="1" si="447"/>
        <v>2.067101435725621</v>
      </c>
      <c r="T937">
        <f t="shared" ca="1" si="448"/>
        <v>42.032181045985091</v>
      </c>
      <c r="U937">
        <f t="shared" ca="1" si="469"/>
        <v>-1.43640730500465E-2</v>
      </c>
      <c r="V937">
        <f t="shared" ca="1" si="470"/>
        <v>0</v>
      </c>
      <c r="W937">
        <f t="shared" ca="1" si="449"/>
        <v>7.8522436772022859</v>
      </c>
      <c r="X937">
        <f t="shared" ca="1" si="450"/>
        <v>40.831667121451886</v>
      </c>
      <c r="Y937">
        <f t="shared" ca="1" si="451"/>
        <v>1.9532489091557972</v>
      </c>
      <c r="Z937">
        <f t="shared" ca="1" si="452"/>
        <v>1.2240499475893751</v>
      </c>
      <c r="AA937">
        <f t="shared" ca="1" si="453"/>
        <v>640.02074367720229</v>
      </c>
      <c r="AB937">
        <f t="shared" ca="1" si="454"/>
        <v>640.09710954234981</v>
      </c>
      <c r="AC937">
        <f t="shared" ca="1" si="455"/>
        <v>1.3807148954523418E-4</v>
      </c>
      <c r="AD937">
        <f t="shared" ca="1" si="456"/>
        <v>0.13946580941911124</v>
      </c>
      <c r="AE937">
        <f t="shared" ca="1" si="457"/>
        <v>166.54639116231169</v>
      </c>
      <c r="AF937">
        <f t="shared" ca="1" si="458"/>
        <v>-5.7890275684258086E-6</v>
      </c>
      <c r="AG937">
        <f t="shared" ca="1" si="459"/>
        <v>1</v>
      </c>
      <c r="AH937">
        <f ca="1"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+99)&gt;=IFERROR(AE937,-1E+99)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>7.8522436772022859</v>
      </c>
      <c r="AI937">
        <f t="shared" ca="1" si="460"/>
        <v>640.02074367720229</v>
      </c>
      <c r="AJ937">
        <f t="shared" ca="1" si="461"/>
        <v>640.09710954234981</v>
      </c>
      <c r="AM937">
        <v>0</v>
      </c>
      <c r="AN937">
        <v>0</v>
      </c>
      <c r="AO937">
        <f t="shared" si="462"/>
        <v>0</v>
      </c>
      <c r="AP937">
        <f t="shared" si="471"/>
        <v>0</v>
      </c>
      <c r="AQ937">
        <f t="shared" ca="1" si="463"/>
        <v>0.13946580941911124</v>
      </c>
      <c r="AR937" t="str">
        <f t="shared" ca="1" si="464"/>
        <v>Subcritical</v>
      </c>
      <c r="AS937">
        <f t="shared" ca="1" si="465"/>
        <v>1.3807148954523418E-4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190</v>
      </c>
      <c r="I938">
        <v>0</v>
      </c>
      <c r="J938">
        <f t="shared" si="466"/>
        <v>1</v>
      </c>
      <c r="K938">
        <f t="shared" ca="1" si="467"/>
        <v>49.98</v>
      </c>
      <c r="L938">
        <f t="shared" ca="1" si="468"/>
        <v>1.301360869684927</v>
      </c>
      <c r="M938">
        <f t="shared" ca="1" si="441"/>
        <v>6.7670765223616209</v>
      </c>
      <c r="N938">
        <f t="shared" ca="1" si="442"/>
        <v>0.86727128666107323</v>
      </c>
      <c r="O938">
        <f t="shared" ca="1" si="443"/>
        <v>7.3857595425206792</v>
      </c>
      <c r="P938">
        <f t="shared" ca="1" si="444"/>
        <v>633.46936086968492</v>
      </c>
      <c r="Q938">
        <f t="shared" ca="1" si="445"/>
        <v>636.24965873002816</v>
      </c>
      <c r="R938">
        <f t="shared" ca="1" si="446"/>
        <v>1.4839965425134221E-2</v>
      </c>
      <c r="S938">
        <f t="shared" ca="1" si="447"/>
        <v>2.067101435725621</v>
      </c>
      <c r="T938">
        <f t="shared" ca="1" si="448"/>
        <v>42.032181045985091</v>
      </c>
      <c r="U938">
        <f t="shared" ca="1" si="469"/>
        <v>-1.4339965425165246E-2</v>
      </c>
      <c r="V938">
        <f t="shared" ca="1" si="470"/>
        <v>0</v>
      </c>
      <c r="W938">
        <f t="shared" ca="1" si="449"/>
        <v>7.8526046823378817</v>
      </c>
      <c r="X938">
        <f t="shared" ca="1" si="450"/>
        <v>40.833544348156984</v>
      </c>
      <c r="Y938">
        <f t="shared" ca="1" si="451"/>
        <v>1.9532712462164958</v>
      </c>
      <c r="Z938">
        <f t="shared" ca="1" si="452"/>
        <v>1.2239936747556874</v>
      </c>
      <c r="AA938">
        <f t="shared" ca="1" si="453"/>
        <v>640.02060468233788</v>
      </c>
      <c r="AB938">
        <f t="shared" ca="1" si="454"/>
        <v>640.09696352616265</v>
      </c>
      <c r="AC938">
        <f t="shared" ca="1" si="455"/>
        <v>1.3805668974466376E-4</v>
      </c>
      <c r="AD938">
        <f t="shared" ca="1" si="456"/>
        <v>0.13945619210801205</v>
      </c>
      <c r="AE938">
        <f t="shared" ca="1" si="457"/>
        <v>166.5608452437798</v>
      </c>
      <c r="AF938">
        <f t="shared" ca="1" si="458"/>
        <v>-5.7423792441113619E-6</v>
      </c>
      <c r="AG938">
        <f t="shared" ca="1" si="459"/>
        <v>1</v>
      </c>
      <c r="AH938">
        <f ca="1"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+99)&gt;=IFERROR(AE938,-1E+99)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>7.8526046823378817</v>
      </c>
      <c r="AI938">
        <f t="shared" ca="1" si="460"/>
        <v>640.02060468233788</v>
      </c>
      <c r="AJ938">
        <f t="shared" ca="1" si="461"/>
        <v>640.09696352616265</v>
      </c>
      <c r="AM938">
        <v>0</v>
      </c>
      <c r="AN938">
        <v>0</v>
      </c>
      <c r="AO938">
        <f t="shared" si="462"/>
        <v>0</v>
      </c>
      <c r="AP938">
        <f t="shared" si="471"/>
        <v>0</v>
      </c>
      <c r="AQ938">
        <f t="shared" ca="1" si="463"/>
        <v>0.13945619210801205</v>
      </c>
      <c r="AR938" t="str">
        <f t="shared" ca="1" si="464"/>
        <v>Subcritical</v>
      </c>
      <c r="AS938">
        <f t="shared" ca="1" si="465"/>
        <v>1.3805668974466376E-4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190</v>
      </c>
      <c r="I939">
        <v>5.7000000000000002E-2</v>
      </c>
      <c r="J939">
        <f t="shared" si="466"/>
        <v>0.99900000000002365</v>
      </c>
      <c r="K939">
        <f t="shared" ca="1" si="467"/>
        <v>49.98</v>
      </c>
      <c r="L939">
        <f t="shared" ca="1" si="468"/>
        <v>1.301360869684927</v>
      </c>
      <c r="M939">
        <f t="shared" ca="1" si="441"/>
        <v>6.7670765223616209</v>
      </c>
      <c r="N939">
        <f t="shared" ca="1" si="442"/>
        <v>0.86727128666107323</v>
      </c>
      <c r="O939">
        <f t="shared" ca="1" si="443"/>
        <v>7.3857595425206792</v>
      </c>
      <c r="P939">
        <f t="shared" ca="1" si="444"/>
        <v>633.46886086968493</v>
      </c>
      <c r="Q939">
        <f t="shared" ca="1" si="445"/>
        <v>636.24915873002817</v>
      </c>
      <c r="R939">
        <f t="shared" ca="1" si="446"/>
        <v>1.4839965425134221E-2</v>
      </c>
      <c r="S939">
        <f t="shared" ca="1" si="447"/>
        <v>2.067101435725621</v>
      </c>
      <c r="T939">
        <f t="shared" ca="1" si="448"/>
        <v>42.032181045985091</v>
      </c>
      <c r="U939">
        <f t="shared" ca="1" si="469"/>
        <v>-1.4589253756525977E-2</v>
      </c>
      <c r="V939">
        <f t="shared" ca="1" si="470"/>
        <v>0</v>
      </c>
      <c r="W939">
        <f t="shared" ca="1" si="449"/>
        <v>7.8529585380156828</v>
      </c>
      <c r="X939">
        <f t="shared" ca="1" si="450"/>
        <v>40.835384397681551</v>
      </c>
      <c r="Y939">
        <f t="shared" ca="1" si="451"/>
        <v>1.9532931394097666</v>
      </c>
      <c r="Z939">
        <f t="shared" ca="1" si="452"/>
        <v>1.2239385213877805</v>
      </c>
      <c r="AA939">
        <f t="shared" ca="1" si="453"/>
        <v>640.02045853801565</v>
      </c>
      <c r="AB939">
        <f t="shared" ca="1" si="454"/>
        <v>640.09681050050983</v>
      </c>
      <c r="AC939">
        <f t="shared" ca="1" si="455"/>
        <v>1.3804218531424095E-4</v>
      </c>
      <c r="AD939">
        <f t="shared" ca="1" si="456"/>
        <v>0.13944676633378211</v>
      </c>
      <c r="AE939">
        <f t="shared" ca="1" si="457"/>
        <v>166.57501375540184</v>
      </c>
      <c r="AF939">
        <f t="shared" ca="1" si="458"/>
        <v>-5.4126368240758893E-6</v>
      </c>
      <c r="AG939">
        <f t="shared" ca="1" si="459"/>
        <v>1</v>
      </c>
      <c r="AH939">
        <f ca="1"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+99)&gt;=IFERROR(AE939,-1E+99)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>7.8529585380156828</v>
      </c>
      <c r="AI939">
        <f t="shared" ca="1" si="460"/>
        <v>640.02045853801565</v>
      </c>
      <c r="AJ939">
        <f t="shared" ca="1" si="461"/>
        <v>640.09681050050983</v>
      </c>
      <c r="AM939">
        <v>0</v>
      </c>
      <c r="AN939">
        <v>0</v>
      </c>
      <c r="AO939">
        <f t="shared" si="462"/>
        <v>0</v>
      </c>
      <c r="AP939">
        <f t="shared" si="471"/>
        <v>0</v>
      </c>
      <c r="AQ939">
        <f t="shared" ca="1" si="463"/>
        <v>0.13944676633378211</v>
      </c>
      <c r="AR939" t="str">
        <f t="shared" ca="1" si="464"/>
        <v>Subcritical</v>
      </c>
      <c r="AS939">
        <f t="shared" ca="1" si="465"/>
        <v>1.3804218531424095E-4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190</v>
      </c>
      <c r="I940">
        <v>5.7000000000000002E-2</v>
      </c>
      <c r="J940">
        <f t="shared" si="466"/>
        <v>1</v>
      </c>
      <c r="K940">
        <f t="shared" ca="1" si="467"/>
        <v>49.98</v>
      </c>
      <c r="L940">
        <f t="shared" ca="1" si="468"/>
        <v>1.301360869684927</v>
      </c>
      <c r="M940">
        <f t="shared" ca="1" si="441"/>
        <v>6.7670765223616209</v>
      </c>
      <c r="N940">
        <f t="shared" ca="1" si="442"/>
        <v>0.86727128666107323</v>
      </c>
      <c r="O940">
        <f t="shared" ca="1" si="443"/>
        <v>7.3857595425206792</v>
      </c>
      <c r="P940">
        <f t="shared" ca="1" si="444"/>
        <v>633.46836086968494</v>
      </c>
      <c r="Q940">
        <f t="shared" ca="1" si="445"/>
        <v>636.24865873002818</v>
      </c>
      <c r="R940">
        <f t="shared" ca="1" si="446"/>
        <v>1.4839965425134221E-2</v>
      </c>
      <c r="S940">
        <f t="shared" ca="1" si="447"/>
        <v>2.067101435725621</v>
      </c>
      <c r="T940">
        <f t="shared" ca="1" si="448"/>
        <v>42.032181045985091</v>
      </c>
      <c r="U940">
        <f t="shared" ca="1" si="469"/>
        <v>-1.4604093721914069E-2</v>
      </c>
      <c r="V940">
        <f t="shared" ca="1" si="470"/>
        <v>0</v>
      </c>
      <c r="W940">
        <f t="shared" ca="1" si="449"/>
        <v>7.8533126034836354</v>
      </c>
      <c r="X940">
        <f t="shared" ca="1" si="450"/>
        <v>40.837225538114907</v>
      </c>
      <c r="Y940">
        <f t="shared" ca="1" si="451"/>
        <v>1.9533150440993046</v>
      </c>
      <c r="Z940">
        <f t="shared" ca="1" si="452"/>
        <v>1.2238833402957749</v>
      </c>
      <c r="AA940">
        <f t="shared" ca="1" si="453"/>
        <v>640.02031260348372</v>
      </c>
      <c r="AB940">
        <f t="shared" ca="1" si="454"/>
        <v>640.09665768149864</v>
      </c>
      <c r="AC940">
        <f t="shared" ca="1" si="455"/>
        <v>1.3802767453372107E-4</v>
      </c>
      <c r="AD940">
        <f t="shared" ca="1" si="456"/>
        <v>0.13943733603400257</v>
      </c>
      <c r="AE940">
        <f t="shared" ca="1" si="457"/>
        <v>166.58919134413469</v>
      </c>
      <c r="AF940">
        <f t="shared" ca="1" si="458"/>
        <v>-5.3417300023284042E-6</v>
      </c>
      <c r="AG940">
        <f t="shared" ca="1" si="459"/>
        <v>1</v>
      </c>
      <c r="AH940">
        <f ca="1"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+99)&gt;=IFERROR(AE940,-1E+99)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>7.8533126034836354</v>
      </c>
      <c r="AI940">
        <f t="shared" ca="1" si="460"/>
        <v>640.02031260348372</v>
      </c>
      <c r="AJ940">
        <f t="shared" ca="1" si="461"/>
        <v>640.09665768149864</v>
      </c>
      <c r="AM940">
        <v>0</v>
      </c>
      <c r="AN940">
        <v>0</v>
      </c>
      <c r="AO940">
        <f t="shared" si="462"/>
        <v>0</v>
      </c>
      <c r="AP940">
        <f t="shared" si="471"/>
        <v>0</v>
      </c>
      <c r="AQ940">
        <f t="shared" ca="1" si="463"/>
        <v>0.13943733603400257</v>
      </c>
      <c r="AR940" t="str">
        <f t="shared" ca="1" si="464"/>
        <v>Subcritical</v>
      </c>
      <c r="AS940">
        <f t="shared" ca="1" si="465"/>
        <v>1.3802767453372107E-4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190</v>
      </c>
      <c r="I941">
        <v>0</v>
      </c>
      <c r="J941">
        <f t="shared" si="466"/>
        <v>1</v>
      </c>
      <c r="K941">
        <f t="shared" ca="1" si="467"/>
        <v>49.98</v>
      </c>
      <c r="L941">
        <f t="shared" ca="1" si="468"/>
        <v>1.301360869684927</v>
      </c>
      <c r="M941">
        <f t="shared" ca="1" si="441"/>
        <v>6.7670765223616209</v>
      </c>
      <c r="N941">
        <f t="shared" ca="1" si="442"/>
        <v>0.86727128666107323</v>
      </c>
      <c r="O941">
        <f t="shared" ca="1" si="443"/>
        <v>7.3857595425206792</v>
      </c>
      <c r="P941">
        <f t="shared" ca="1" si="444"/>
        <v>633.46786086968496</v>
      </c>
      <c r="Q941">
        <f t="shared" ca="1" si="445"/>
        <v>636.24815873002819</v>
      </c>
      <c r="R941">
        <f t="shared" ca="1" si="446"/>
        <v>1.4839965425134221E-2</v>
      </c>
      <c r="S941">
        <f t="shared" ca="1" si="447"/>
        <v>2.067101435725621</v>
      </c>
      <c r="T941">
        <f t="shared" ca="1" si="448"/>
        <v>42.032181045985091</v>
      </c>
      <c r="U941">
        <f t="shared" ca="1" si="469"/>
        <v>-1.4339965425165246E-2</v>
      </c>
      <c r="V941">
        <f t="shared" ca="1" si="470"/>
        <v>0</v>
      </c>
      <c r="W941">
        <f t="shared" ca="1" si="449"/>
        <v>7.853674105975788</v>
      </c>
      <c r="X941">
        <f t="shared" ca="1" si="450"/>
        <v>40.839105351074096</v>
      </c>
      <c r="Y941">
        <f t="shared" ca="1" si="451"/>
        <v>1.9533374073584635</v>
      </c>
      <c r="Z941">
        <f t="shared" ca="1" si="452"/>
        <v>1.2238270052770754</v>
      </c>
      <c r="AA941">
        <f t="shared" ca="1" si="453"/>
        <v>640.0201741059758</v>
      </c>
      <c r="AB941">
        <f t="shared" ca="1" si="454"/>
        <v>640.09651215586598</v>
      </c>
      <c r="AC941">
        <f t="shared" ca="1" si="455"/>
        <v>1.3801286127991793E-4</v>
      </c>
      <c r="AD941">
        <f t="shared" ca="1" si="456"/>
        <v>0.13942770875056756</v>
      </c>
      <c r="AE941">
        <f t="shared" ca="1" si="457"/>
        <v>166.60366742699566</v>
      </c>
      <c r="AF941">
        <f t="shared" ca="1" si="458"/>
        <v>-5.5967354910535505E-6</v>
      </c>
      <c r="AG941">
        <f t="shared" ca="1" si="459"/>
        <v>1</v>
      </c>
      <c r="AH941">
        <f ca="1"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+99)&gt;=IFERROR(AE941,-1E+99)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>7.853674105975788</v>
      </c>
      <c r="AI941">
        <f t="shared" ca="1" si="460"/>
        <v>640.0201741059758</v>
      </c>
      <c r="AJ941">
        <f t="shared" ca="1" si="461"/>
        <v>640.09651215586598</v>
      </c>
      <c r="AM941">
        <v>0</v>
      </c>
      <c r="AN941">
        <v>0</v>
      </c>
      <c r="AO941">
        <f t="shared" si="462"/>
        <v>0</v>
      </c>
      <c r="AP941">
        <f t="shared" si="471"/>
        <v>0</v>
      </c>
      <c r="AQ941">
        <f t="shared" ca="1" si="463"/>
        <v>0.13942770875056756</v>
      </c>
      <c r="AR941" t="str">
        <f t="shared" ca="1" si="464"/>
        <v>Subcritical</v>
      </c>
      <c r="AS941">
        <f t="shared" ca="1" si="465"/>
        <v>1.3801286127991793E-4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190</v>
      </c>
      <c r="I942">
        <v>0</v>
      </c>
      <c r="J942">
        <f t="shared" si="466"/>
        <v>1</v>
      </c>
      <c r="K942">
        <f t="shared" ca="1" si="467"/>
        <v>49.98</v>
      </c>
      <c r="L942">
        <f t="shared" ca="1" si="468"/>
        <v>1.301360869684927</v>
      </c>
      <c r="M942">
        <f t="shared" ca="1" si="441"/>
        <v>6.7670765223616209</v>
      </c>
      <c r="N942">
        <f t="shared" ca="1" si="442"/>
        <v>0.86727128666107323</v>
      </c>
      <c r="O942">
        <f t="shared" ca="1" si="443"/>
        <v>7.3857595425206792</v>
      </c>
      <c r="P942">
        <f t="shared" ca="1" si="444"/>
        <v>633.46736086968497</v>
      </c>
      <c r="Q942">
        <f t="shared" ca="1" si="445"/>
        <v>636.24765873002821</v>
      </c>
      <c r="R942">
        <f t="shared" ca="1" si="446"/>
        <v>1.4839965425134221E-2</v>
      </c>
      <c r="S942">
        <f t="shared" ca="1" si="447"/>
        <v>2.067101435725621</v>
      </c>
      <c r="T942">
        <f t="shared" ca="1" si="448"/>
        <v>42.032181045985091</v>
      </c>
      <c r="U942">
        <f t="shared" ca="1" si="469"/>
        <v>-1.4339965425165246E-2</v>
      </c>
      <c r="V942">
        <f t="shared" ca="1" si="470"/>
        <v>0</v>
      </c>
      <c r="W942">
        <f t="shared" ca="1" si="449"/>
        <v>7.8540353635405307</v>
      </c>
      <c r="X942">
        <f t="shared" ca="1" si="450"/>
        <v>40.840983890410762</v>
      </c>
      <c r="Y942">
        <f t="shared" ca="1" si="451"/>
        <v>1.9533597539208487</v>
      </c>
      <c r="Z942">
        <f t="shared" ca="1" si="452"/>
        <v>1.2237707136074905</v>
      </c>
      <c r="AA942">
        <f t="shared" ca="1" si="453"/>
        <v>640.02003536354061</v>
      </c>
      <c r="AB942">
        <f t="shared" ca="1" si="454"/>
        <v>640.09636639103724</v>
      </c>
      <c r="AC942">
        <f t="shared" ca="1" si="455"/>
        <v>1.379980604044396E-4</v>
      </c>
      <c r="AD942">
        <f t="shared" ca="1" si="456"/>
        <v>0.13941808909653311</v>
      </c>
      <c r="AE942">
        <f t="shared" ca="1" si="457"/>
        <v>166.61813440719231</v>
      </c>
      <c r="AF942">
        <f t="shared" ca="1" si="458"/>
        <v>-5.6673150083952351E-6</v>
      </c>
      <c r="AG942">
        <f t="shared" ca="1" si="459"/>
        <v>1</v>
      </c>
      <c r="AH942">
        <f ca="1"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+99)&gt;=IFERROR(AE942,-1E+99)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>7.8540353635405307</v>
      </c>
      <c r="AI942">
        <f t="shared" ca="1" si="460"/>
        <v>640.02003536354061</v>
      </c>
      <c r="AJ942">
        <f t="shared" ca="1" si="461"/>
        <v>640.09636639103724</v>
      </c>
      <c r="AM942">
        <v>0</v>
      </c>
      <c r="AN942">
        <v>0</v>
      </c>
      <c r="AO942">
        <f t="shared" si="462"/>
        <v>0</v>
      </c>
      <c r="AP942">
        <f t="shared" si="471"/>
        <v>0</v>
      </c>
      <c r="AQ942">
        <f t="shared" ca="1" si="463"/>
        <v>0.13941808909653311</v>
      </c>
      <c r="AR942" t="str">
        <f t="shared" ca="1" si="464"/>
        <v>Subcritical</v>
      </c>
      <c r="AS942">
        <f t="shared" ca="1" si="465"/>
        <v>1.379980604044396E-4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190</v>
      </c>
      <c r="I943">
        <v>5.7000000000000002E-2</v>
      </c>
      <c r="J943">
        <f t="shared" si="466"/>
        <v>1</v>
      </c>
      <c r="K943">
        <f t="shared" ca="1" si="467"/>
        <v>49.98</v>
      </c>
      <c r="L943">
        <f t="shared" ca="1" si="468"/>
        <v>1.301360869684927</v>
      </c>
      <c r="M943">
        <f t="shared" ca="1" si="441"/>
        <v>6.7670765223616209</v>
      </c>
      <c r="N943">
        <f t="shared" ca="1" si="442"/>
        <v>0.86727128666107323</v>
      </c>
      <c r="O943">
        <f t="shared" ca="1" si="443"/>
        <v>7.3857595425206792</v>
      </c>
      <c r="P943">
        <f t="shared" ca="1" si="444"/>
        <v>633.46686086968487</v>
      </c>
      <c r="Q943">
        <f t="shared" ca="1" si="445"/>
        <v>636.2471587300281</v>
      </c>
      <c r="R943">
        <f t="shared" ca="1" si="446"/>
        <v>1.4839965425134221E-2</v>
      </c>
      <c r="S943">
        <f t="shared" ca="1" si="447"/>
        <v>2.067101435725621</v>
      </c>
      <c r="T943">
        <f t="shared" ca="1" si="448"/>
        <v>42.032181045985091</v>
      </c>
      <c r="U943">
        <f t="shared" ca="1" si="469"/>
        <v>-1.4604093721800382E-2</v>
      </c>
      <c r="V943">
        <f t="shared" ca="1" si="470"/>
        <v>0</v>
      </c>
      <c r="W943">
        <f t="shared" ca="1" si="449"/>
        <v>7.8543892136199327</v>
      </c>
      <c r="X943">
        <f t="shared" ca="1" si="450"/>
        <v>40.842823910823654</v>
      </c>
      <c r="Y943">
        <f t="shared" ca="1" si="451"/>
        <v>1.9533816407760005</v>
      </c>
      <c r="Z943">
        <f t="shared" ca="1" si="452"/>
        <v>1.2237155812028688</v>
      </c>
      <c r="AA943">
        <f t="shared" ca="1" si="453"/>
        <v>640.01988921361988</v>
      </c>
      <c r="AB943">
        <f t="shared" ca="1" si="454"/>
        <v>640.09621336365444</v>
      </c>
      <c r="AC943">
        <f t="shared" ca="1" si="455"/>
        <v>1.3798356528595324E-4</v>
      </c>
      <c r="AD943">
        <f t="shared" ca="1" si="456"/>
        <v>0.13940866776313821</v>
      </c>
      <c r="AE943">
        <f t="shared" ca="1" si="457"/>
        <v>166.63230542948796</v>
      </c>
      <c r="AF943">
        <f t="shared" ca="1" si="458"/>
        <v>-5.5343984968203586E-6</v>
      </c>
      <c r="AG943">
        <f t="shared" ca="1" si="459"/>
        <v>1</v>
      </c>
      <c r="AH943">
        <f ca="1"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+99)&gt;=IFERROR(AE943,-1E+99)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>7.8543892136199327</v>
      </c>
      <c r="AI943">
        <f t="shared" ca="1" si="460"/>
        <v>640.01988921361988</v>
      </c>
      <c r="AJ943">
        <f t="shared" ca="1" si="461"/>
        <v>640.09621336365444</v>
      </c>
      <c r="AM943">
        <v>0</v>
      </c>
      <c r="AN943">
        <v>0</v>
      </c>
      <c r="AO943">
        <f t="shared" si="462"/>
        <v>0</v>
      </c>
      <c r="AP943">
        <f t="shared" si="471"/>
        <v>0</v>
      </c>
      <c r="AQ943">
        <f t="shared" ca="1" si="463"/>
        <v>0.13940866776313821</v>
      </c>
      <c r="AR943" t="str">
        <f t="shared" ca="1" si="464"/>
        <v>Subcritical</v>
      </c>
      <c r="AS943">
        <f t="shared" ca="1" si="465"/>
        <v>1.3798356528595324E-4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190</v>
      </c>
      <c r="I944">
        <v>5.7000000000000002E-2</v>
      </c>
      <c r="J944">
        <f t="shared" si="466"/>
        <v>1</v>
      </c>
      <c r="K944">
        <f t="shared" ca="1" si="467"/>
        <v>49.98</v>
      </c>
      <c r="L944">
        <f t="shared" ca="1" si="468"/>
        <v>1.301360869684927</v>
      </c>
      <c r="M944">
        <f t="shared" ca="1" si="441"/>
        <v>6.7670765223616209</v>
      </c>
      <c r="N944">
        <f t="shared" ca="1" si="442"/>
        <v>0.86727128666107323</v>
      </c>
      <c r="O944">
        <f t="shared" ca="1" si="443"/>
        <v>7.3857595425206792</v>
      </c>
      <c r="P944">
        <f t="shared" ca="1" si="444"/>
        <v>633.46636086968488</v>
      </c>
      <c r="Q944">
        <f t="shared" ca="1" si="445"/>
        <v>636.24665873002812</v>
      </c>
      <c r="R944">
        <f t="shared" ca="1" si="446"/>
        <v>1.4839965425134221E-2</v>
      </c>
      <c r="S944">
        <f t="shared" ca="1" si="447"/>
        <v>2.067101435725621</v>
      </c>
      <c r="T944">
        <f t="shared" ca="1" si="448"/>
        <v>42.032181045985091</v>
      </c>
      <c r="U944">
        <f t="shared" ca="1" si="469"/>
        <v>-1.4604093721914069E-2</v>
      </c>
      <c r="V944">
        <f t="shared" ca="1" si="470"/>
        <v>0</v>
      </c>
      <c r="W944">
        <f t="shared" ca="1" si="449"/>
        <v>7.8547432109029005</v>
      </c>
      <c r="X944">
        <f t="shared" ca="1" si="450"/>
        <v>40.844664696695084</v>
      </c>
      <c r="Y944">
        <f t="shared" ca="1" si="451"/>
        <v>1.9534035352537187</v>
      </c>
      <c r="Z944">
        <f t="shared" ca="1" si="452"/>
        <v>1.2236604308333101</v>
      </c>
      <c r="AA944">
        <f t="shared" ca="1" si="453"/>
        <v>640.0197432109029</v>
      </c>
      <c r="AB944">
        <f t="shared" ca="1" si="454"/>
        <v>640.09606048154444</v>
      </c>
      <c r="AC944">
        <f t="shared" ca="1" si="455"/>
        <v>1.3796906638403287E-4</v>
      </c>
      <c r="AD944">
        <f t="shared" ca="1" si="456"/>
        <v>0.1393992435721268</v>
      </c>
      <c r="AE944">
        <f t="shared" ca="1" si="457"/>
        <v>166.64648302382741</v>
      </c>
      <c r="AF944">
        <f t="shared" ca="1" si="458"/>
        <v>-5.7627028127171798E-6</v>
      </c>
      <c r="AG944">
        <f t="shared" ca="1" si="459"/>
        <v>1</v>
      </c>
      <c r="AH944">
        <f ca="1"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+99)&gt;=IFERROR(AE944,-1E+99)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>7.8547432109029005</v>
      </c>
      <c r="AI944">
        <f t="shared" ca="1" si="460"/>
        <v>640.0197432109029</v>
      </c>
      <c r="AJ944">
        <f t="shared" ca="1" si="461"/>
        <v>640.09606048154444</v>
      </c>
      <c r="AM944">
        <v>0</v>
      </c>
      <c r="AN944">
        <v>0</v>
      </c>
      <c r="AO944">
        <f t="shared" si="462"/>
        <v>0</v>
      </c>
      <c r="AP944">
        <f t="shared" si="471"/>
        <v>0</v>
      </c>
      <c r="AQ944">
        <f t="shared" ca="1" si="463"/>
        <v>0.1393992435721268</v>
      </c>
      <c r="AR944" t="str">
        <f t="shared" ca="1" si="464"/>
        <v>Subcritical</v>
      </c>
      <c r="AS944">
        <f t="shared" ca="1" si="465"/>
        <v>1.3796906638403287E-4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190</v>
      </c>
      <c r="I945">
        <v>0</v>
      </c>
      <c r="J945">
        <f t="shared" si="466"/>
        <v>1</v>
      </c>
      <c r="K945">
        <f t="shared" ca="1" si="467"/>
        <v>49.98</v>
      </c>
      <c r="L945">
        <f t="shared" ca="1" si="468"/>
        <v>1.301360869684927</v>
      </c>
      <c r="M945">
        <f t="shared" ca="1" si="441"/>
        <v>6.7670765223616209</v>
      </c>
      <c r="N945">
        <f t="shared" ca="1" si="442"/>
        <v>0.86727128666107323</v>
      </c>
      <c r="O945">
        <f t="shared" ca="1" si="443"/>
        <v>7.3857595425206792</v>
      </c>
      <c r="P945">
        <f t="shared" ca="1" si="444"/>
        <v>633.46586086968489</v>
      </c>
      <c r="Q945">
        <f t="shared" ca="1" si="445"/>
        <v>636.24615873002813</v>
      </c>
      <c r="R945">
        <f t="shared" ca="1" si="446"/>
        <v>1.4839965425134221E-2</v>
      </c>
      <c r="S945">
        <f t="shared" ca="1" si="447"/>
        <v>2.067101435725621</v>
      </c>
      <c r="T945">
        <f t="shared" ca="1" si="448"/>
        <v>42.032181045985091</v>
      </c>
      <c r="U945">
        <f t="shared" ca="1" si="469"/>
        <v>-1.4339965425165246E-2</v>
      </c>
      <c r="V945">
        <f t="shared" ca="1" si="470"/>
        <v>0</v>
      </c>
      <c r="W945">
        <f t="shared" ca="1" si="449"/>
        <v>7.8551043356482104</v>
      </c>
      <c r="X945">
        <f t="shared" ca="1" si="450"/>
        <v>40.846542545370696</v>
      </c>
      <c r="Y945">
        <f t="shared" ca="1" si="451"/>
        <v>1.9534258690321447</v>
      </c>
      <c r="Z945">
        <f t="shared" ca="1" si="452"/>
        <v>1.2236041751755176</v>
      </c>
      <c r="AA945">
        <f t="shared" ca="1" si="453"/>
        <v>640.01960433564818</v>
      </c>
      <c r="AB945">
        <f t="shared" ca="1" si="454"/>
        <v>640.09591458934369</v>
      </c>
      <c r="AC945">
        <f t="shared" ca="1" si="455"/>
        <v>1.3795427787282851E-4</v>
      </c>
      <c r="AD945">
        <f t="shared" ca="1" si="456"/>
        <v>0.13938963072633953</v>
      </c>
      <c r="AE945">
        <f t="shared" ca="1" si="457"/>
        <v>166.66094677063796</v>
      </c>
      <c r="AF945">
        <f t="shared" ca="1" si="458"/>
        <v>-6.3634212210672558E-6</v>
      </c>
      <c r="AG945">
        <f t="shared" ca="1" si="459"/>
        <v>1</v>
      </c>
      <c r="AH945">
        <f ca="1"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+99)&gt;=IFERROR(AE945,-1E+99)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>7.8551043356482104</v>
      </c>
      <c r="AI945">
        <f t="shared" ca="1" si="460"/>
        <v>640.01960433564818</v>
      </c>
      <c r="AJ945">
        <f t="shared" ca="1" si="461"/>
        <v>640.09591458934369</v>
      </c>
      <c r="AM945">
        <v>0</v>
      </c>
      <c r="AN945">
        <v>0</v>
      </c>
      <c r="AO945">
        <f t="shared" si="462"/>
        <v>0</v>
      </c>
      <c r="AP945">
        <f t="shared" si="471"/>
        <v>0</v>
      </c>
      <c r="AQ945">
        <f t="shared" ca="1" si="463"/>
        <v>0.13938963072633953</v>
      </c>
      <c r="AR945" t="str">
        <f t="shared" ca="1" si="464"/>
        <v>Subcritical</v>
      </c>
      <c r="AS945">
        <f t="shared" ca="1" si="465"/>
        <v>1.3795427787282851E-4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190</v>
      </c>
      <c r="I946">
        <v>2E-3</v>
      </c>
      <c r="J946">
        <f t="shared" si="466"/>
        <v>1</v>
      </c>
      <c r="K946">
        <f t="shared" ca="1" si="467"/>
        <v>49.98</v>
      </c>
      <c r="L946">
        <f t="shared" ca="1" si="468"/>
        <v>1.301360869684927</v>
      </c>
      <c r="M946">
        <f t="shared" ca="1" si="441"/>
        <v>6.7670765223616209</v>
      </c>
      <c r="N946">
        <f t="shared" ca="1" si="442"/>
        <v>0.86727128666107323</v>
      </c>
      <c r="O946">
        <f t="shared" ca="1" si="443"/>
        <v>7.3857595425206792</v>
      </c>
      <c r="P946">
        <f t="shared" ca="1" si="444"/>
        <v>633.4653608696849</v>
      </c>
      <c r="Q946">
        <f t="shared" ca="1" si="445"/>
        <v>636.24565873002814</v>
      </c>
      <c r="R946">
        <f t="shared" ca="1" si="446"/>
        <v>1.4839965425134221E-2</v>
      </c>
      <c r="S946">
        <f t="shared" ca="1" si="447"/>
        <v>2.067101435725621</v>
      </c>
      <c r="T946">
        <f t="shared" ca="1" si="448"/>
        <v>42.032181045985091</v>
      </c>
      <c r="U946">
        <f t="shared" ca="1" si="469"/>
        <v>-1.4349233084658408E-2</v>
      </c>
      <c r="V946">
        <f t="shared" ca="1" si="470"/>
        <v>0</v>
      </c>
      <c r="W946">
        <f t="shared" ca="1" si="449"/>
        <v>7.8554646052222807</v>
      </c>
      <c r="X946">
        <f t="shared" ca="1" si="450"/>
        <v>40.848415947155864</v>
      </c>
      <c r="Y946">
        <f t="shared" ca="1" si="451"/>
        <v>1.9534481483851496</v>
      </c>
      <c r="Z946">
        <f t="shared" ca="1" si="452"/>
        <v>1.2235480578893765</v>
      </c>
      <c r="AA946">
        <f t="shared" ca="1" si="453"/>
        <v>640.01946460522231</v>
      </c>
      <c r="AB946">
        <f t="shared" ca="1" si="454"/>
        <v>640.09576785955278</v>
      </c>
      <c r="AC946">
        <f t="shared" ca="1" si="455"/>
        <v>1.3793952671117891E-4</v>
      </c>
      <c r="AD946">
        <f t="shared" ca="1" si="456"/>
        <v>0.13938004174536234</v>
      </c>
      <c r="AE946">
        <f t="shared" ca="1" si="457"/>
        <v>166.67537696816979</v>
      </c>
      <c r="AF946">
        <f t="shared" ca="1" si="458"/>
        <v>-6.6154401565654553E-6</v>
      </c>
      <c r="AG946">
        <f t="shared" ca="1" si="459"/>
        <v>1</v>
      </c>
      <c r="AH946">
        <f ca="1"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+99)&gt;=IFERROR(AE946,-1E+99)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>7.8554646052222807</v>
      </c>
      <c r="AI946">
        <f t="shared" ca="1" si="460"/>
        <v>640.01946460522231</v>
      </c>
      <c r="AJ946">
        <f t="shared" ca="1" si="461"/>
        <v>640.09576785955278</v>
      </c>
      <c r="AM946">
        <v>0</v>
      </c>
      <c r="AN946">
        <v>0</v>
      </c>
      <c r="AO946">
        <f t="shared" si="462"/>
        <v>0</v>
      </c>
      <c r="AP946">
        <f t="shared" si="471"/>
        <v>0</v>
      </c>
      <c r="AQ946">
        <f t="shared" ca="1" si="463"/>
        <v>0.13938004174536234</v>
      </c>
      <c r="AR946" t="str">
        <f t="shared" ca="1" si="464"/>
        <v>Subcritical</v>
      </c>
      <c r="AS946">
        <f t="shared" ca="1" si="465"/>
        <v>1.3793952671117891E-4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190</v>
      </c>
      <c r="I947">
        <v>0.06</v>
      </c>
      <c r="J947">
        <f t="shared" si="466"/>
        <v>1.0009999999999764</v>
      </c>
      <c r="K947">
        <f t="shared" ca="1" si="467"/>
        <v>49.98</v>
      </c>
      <c r="L947">
        <f t="shared" ca="1" si="468"/>
        <v>1.301360869684927</v>
      </c>
      <c r="M947">
        <f t="shared" ca="1" si="441"/>
        <v>6.7670765223616209</v>
      </c>
      <c r="N947">
        <f t="shared" ca="1" si="442"/>
        <v>0.86727128666107323</v>
      </c>
      <c r="O947">
        <f t="shared" ca="1" si="443"/>
        <v>7.3857595425206792</v>
      </c>
      <c r="P947">
        <f t="shared" ca="1" si="444"/>
        <v>633.46486086968491</v>
      </c>
      <c r="Q947">
        <f t="shared" ca="1" si="445"/>
        <v>636.24515873002815</v>
      </c>
      <c r="R947">
        <f t="shared" ca="1" si="446"/>
        <v>1.4839965425134221E-2</v>
      </c>
      <c r="S947">
        <f t="shared" ca="1" si="447"/>
        <v>2.067101435725621</v>
      </c>
      <c r="T947">
        <f t="shared" ca="1" si="448"/>
        <v>42.032181045985091</v>
      </c>
      <c r="U947">
        <f t="shared" ca="1" si="469"/>
        <v>-1.4632835176598746E-2</v>
      </c>
      <c r="V947">
        <f t="shared" ca="1" si="470"/>
        <v>0</v>
      </c>
      <c r="W947">
        <f t="shared" ca="1" si="449"/>
        <v>7.8558170197900488</v>
      </c>
      <c r="X947">
        <f t="shared" ca="1" si="450"/>
        <v>40.850248502908258</v>
      </c>
      <c r="Y947">
        <f t="shared" ca="1" si="451"/>
        <v>1.9534699404929203</v>
      </c>
      <c r="Z947">
        <f t="shared" ca="1" si="452"/>
        <v>1.2234931691160156</v>
      </c>
      <c r="AA947">
        <f t="shared" ca="1" si="453"/>
        <v>640.01931701979004</v>
      </c>
      <c r="AB947">
        <f t="shared" ca="1" si="454"/>
        <v>640.09561342829534</v>
      </c>
      <c r="AC947">
        <f t="shared" ca="1" si="455"/>
        <v>1.3792509942156585E-4</v>
      </c>
      <c r="AD947">
        <f t="shared" ca="1" si="456"/>
        <v>0.1393706628979122</v>
      </c>
      <c r="AE947">
        <f t="shared" ca="1" si="457"/>
        <v>166.68949322053982</v>
      </c>
      <c r="AF947">
        <f t="shared" ca="1" si="458"/>
        <v>-6.2298381635628175E-6</v>
      </c>
      <c r="AG947">
        <f t="shared" ca="1" si="459"/>
        <v>1</v>
      </c>
      <c r="AH947">
        <f ca="1"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+99)&gt;=IFERROR(AE947,-1E+99)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>7.8558170197900488</v>
      </c>
      <c r="AI947">
        <f t="shared" ca="1" si="460"/>
        <v>640.01931701979004</v>
      </c>
      <c r="AJ947">
        <f t="shared" ca="1" si="461"/>
        <v>640.09561342829534</v>
      </c>
      <c r="AM947">
        <v>0</v>
      </c>
      <c r="AN947">
        <v>0</v>
      </c>
      <c r="AO947">
        <f t="shared" si="462"/>
        <v>0</v>
      </c>
      <c r="AP947">
        <f t="shared" si="471"/>
        <v>0</v>
      </c>
      <c r="AQ947">
        <f t="shared" ca="1" si="463"/>
        <v>0.1393706628979122</v>
      </c>
      <c r="AR947" t="str">
        <f t="shared" ca="1" si="464"/>
        <v>Subcritical</v>
      </c>
      <c r="AS947">
        <f t="shared" ca="1" si="465"/>
        <v>1.3792509942156585E-4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190</v>
      </c>
      <c r="I948">
        <v>5.7000000000000002E-2</v>
      </c>
      <c r="J948">
        <f t="shared" si="466"/>
        <v>1</v>
      </c>
      <c r="K948">
        <f t="shared" ca="1" si="467"/>
        <v>49.98</v>
      </c>
      <c r="L948">
        <f t="shared" ca="1" si="468"/>
        <v>1.301360869684927</v>
      </c>
      <c r="M948">
        <f t="shared" ca="1" si="441"/>
        <v>6.7670765223616209</v>
      </c>
      <c r="N948">
        <f t="shared" ca="1" si="442"/>
        <v>0.86727128666107323</v>
      </c>
      <c r="O948">
        <f t="shared" ca="1" si="443"/>
        <v>7.3857595425206792</v>
      </c>
      <c r="P948">
        <f t="shared" ca="1" si="444"/>
        <v>633.46436086968492</v>
      </c>
      <c r="Q948">
        <f t="shared" ca="1" si="445"/>
        <v>636.24465873002816</v>
      </c>
      <c r="R948">
        <f t="shared" ca="1" si="446"/>
        <v>1.4839965425134221E-2</v>
      </c>
      <c r="S948">
        <f t="shared" ca="1" si="447"/>
        <v>2.067101435725621</v>
      </c>
      <c r="T948">
        <f t="shared" ca="1" si="448"/>
        <v>42.032181045985091</v>
      </c>
      <c r="U948">
        <f t="shared" ca="1" si="469"/>
        <v>-1.4604093721914069E-2</v>
      </c>
      <c r="V948">
        <f t="shared" ca="1" si="470"/>
        <v>0</v>
      </c>
      <c r="W948">
        <f t="shared" ca="1" si="449"/>
        <v>7.8561703715768783</v>
      </c>
      <c r="X948">
        <f t="shared" ca="1" si="450"/>
        <v>40.85208593219977</v>
      </c>
      <c r="Y948">
        <f t="shared" ca="1" si="451"/>
        <v>1.9534917890802757</v>
      </c>
      <c r="Z948">
        <f t="shared" ca="1" si="452"/>
        <v>1.2234381393143396</v>
      </c>
      <c r="AA948">
        <f t="shared" ca="1" si="453"/>
        <v>640.01917037157693</v>
      </c>
      <c r="AB948">
        <f t="shared" ca="1" si="454"/>
        <v>640.09545991697598</v>
      </c>
      <c r="AC948">
        <f t="shared" ca="1" si="455"/>
        <v>1.3791063599778819E-4</v>
      </c>
      <c r="AD948">
        <f t="shared" ca="1" si="456"/>
        <v>0.13936126016413455</v>
      </c>
      <c r="AE948">
        <f t="shared" ca="1" si="457"/>
        <v>166.70364768756932</v>
      </c>
      <c r="AF948">
        <f t="shared" ca="1" si="458"/>
        <v>-5.7281336012238171E-6</v>
      </c>
      <c r="AG948">
        <f t="shared" ca="1" si="459"/>
        <v>1</v>
      </c>
      <c r="AH948">
        <f ca="1"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+99)&gt;=IFERROR(AE948,-1E+99)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>7.8561703715768783</v>
      </c>
      <c r="AI948">
        <f t="shared" ca="1" si="460"/>
        <v>640.01917037157693</v>
      </c>
      <c r="AJ948">
        <f t="shared" ca="1" si="461"/>
        <v>640.09545991697598</v>
      </c>
      <c r="AM948">
        <v>0</v>
      </c>
      <c r="AN948">
        <v>0</v>
      </c>
      <c r="AO948">
        <f t="shared" si="462"/>
        <v>0</v>
      </c>
      <c r="AP948">
        <f t="shared" si="471"/>
        <v>0</v>
      </c>
      <c r="AQ948">
        <f t="shared" ca="1" si="463"/>
        <v>0.13936126016413455</v>
      </c>
      <c r="AR948" t="str">
        <f t="shared" ca="1" si="464"/>
        <v>Subcritical</v>
      </c>
      <c r="AS948">
        <f t="shared" ca="1" si="465"/>
        <v>1.3791063599778819E-4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190</v>
      </c>
      <c r="I949">
        <v>0</v>
      </c>
      <c r="J949">
        <f t="shared" si="466"/>
        <v>0.99900000000002365</v>
      </c>
      <c r="K949">
        <f t="shared" ca="1" si="467"/>
        <v>49.98</v>
      </c>
      <c r="L949">
        <f t="shared" ca="1" si="468"/>
        <v>1.301360869684927</v>
      </c>
      <c r="M949">
        <f t="shared" ca="1" si="441"/>
        <v>6.7670765223616209</v>
      </c>
      <c r="N949">
        <f t="shared" ca="1" si="442"/>
        <v>0.86727128666107323</v>
      </c>
      <c r="O949">
        <f t="shared" ca="1" si="443"/>
        <v>7.3857595425206792</v>
      </c>
      <c r="P949">
        <f t="shared" ca="1" si="444"/>
        <v>633.46386086968494</v>
      </c>
      <c r="Q949">
        <f t="shared" ca="1" si="445"/>
        <v>636.24415873002818</v>
      </c>
      <c r="R949">
        <f t="shared" ca="1" si="446"/>
        <v>1.4839965425134221E-2</v>
      </c>
      <c r="S949">
        <f t="shared" ca="1" si="447"/>
        <v>2.067101435725621</v>
      </c>
      <c r="T949">
        <f t="shared" ca="1" si="448"/>
        <v>42.032181045985091</v>
      </c>
      <c r="U949">
        <f t="shared" ca="1" si="469"/>
        <v>-1.4325125459777155E-2</v>
      </c>
      <c r="V949">
        <f t="shared" ca="1" si="470"/>
        <v>0</v>
      </c>
      <c r="W949">
        <f t="shared" ca="1" si="449"/>
        <v>7.8565317362086056</v>
      </c>
      <c r="X949">
        <f t="shared" ca="1" si="450"/>
        <v>40.853965028284748</v>
      </c>
      <c r="Y949">
        <f t="shared" ca="1" si="451"/>
        <v>1.9535141315937818</v>
      </c>
      <c r="Z949">
        <f t="shared" ca="1" si="452"/>
        <v>1.2233818667391758</v>
      </c>
      <c r="AA949">
        <f t="shared" ca="1" si="453"/>
        <v>640.0190317362086</v>
      </c>
      <c r="AB949">
        <f t="shared" ca="1" si="454"/>
        <v>640.09531426382671</v>
      </c>
      <c r="AC949">
        <f t="shared" ca="1" si="455"/>
        <v>1.3789584690484692E-4</v>
      </c>
      <c r="AD949">
        <f t="shared" ca="1" si="456"/>
        <v>0.13935164530103897</v>
      </c>
      <c r="AE949">
        <f t="shared" ca="1" si="457"/>
        <v>166.71812382849214</v>
      </c>
      <c r="AF949">
        <f t="shared" ca="1" si="458"/>
        <v>-5.5083683037082665E-6</v>
      </c>
      <c r="AG949">
        <f t="shared" ca="1" si="459"/>
        <v>1</v>
      </c>
      <c r="AH949">
        <f ca="1"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+99)&gt;=IFERROR(AE949,-1E+99)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>7.8565317362086056</v>
      </c>
      <c r="AI949">
        <f t="shared" ca="1" si="460"/>
        <v>640.0190317362086</v>
      </c>
      <c r="AJ949">
        <f t="shared" ca="1" si="461"/>
        <v>640.09531426382671</v>
      </c>
      <c r="AM949">
        <v>0</v>
      </c>
      <c r="AN949">
        <v>0</v>
      </c>
      <c r="AO949">
        <f t="shared" si="462"/>
        <v>0</v>
      </c>
      <c r="AP949">
        <f t="shared" si="471"/>
        <v>0</v>
      </c>
      <c r="AQ949">
        <f t="shared" ca="1" si="463"/>
        <v>0.13935164530103897</v>
      </c>
      <c r="AR949" t="str">
        <f t="shared" ca="1" si="464"/>
        <v>Subcritical</v>
      </c>
      <c r="AS949">
        <f t="shared" ca="1" si="465"/>
        <v>1.3789584690484692E-4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190</v>
      </c>
      <c r="I950">
        <v>0</v>
      </c>
      <c r="J950">
        <f t="shared" si="466"/>
        <v>1</v>
      </c>
      <c r="K950">
        <f t="shared" ca="1" si="467"/>
        <v>49.98</v>
      </c>
      <c r="L950">
        <f t="shared" ca="1" si="468"/>
        <v>1.301360869684927</v>
      </c>
      <c r="M950">
        <f t="shared" ca="1" si="441"/>
        <v>6.7670765223616209</v>
      </c>
      <c r="N950">
        <f t="shared" ca="1" si="442"/>
        <v>0.86727128666107323</v>
      </c>
      <c r="O950">
        <f t="shared" ca="1" si="443"/>
        <v>7.3857595425206792</v>
      </c>
      <c r="P950">
        <f t="shared" ca="1" si="444"/>
        <v>633.46336086968495</v>
      </c>
      <c r="Q950">
        <f t="shared" ca="1" si="445"/>
        <v>636.24365873002819</v>
      </c>
      <c r="R950">
        <f t="shared" ca="1" si="446"/>
        <v>1.4839965425134221E-2</v>
      </c>
      <c r="S950">
        <f t="shared" ca="1" si="447"/>
        <v>2.067101435725621</v>
      </c>
      <c r="T950">
        <f t="shared" ca="1" si="448"/>
        <v>42.032181045985091</v>
      </c>
      <c r="U950">
        <f t="shared" ca="1" si="469"/>
        <v>-1.4339965425165246E-2</v>
      </c>
      <c r="V950">
        <f t="shared" ca="1" si="470"/>
        <v>0</v>
      </c>
      <c r="W950">
        <f t="shared" ca="1" si="449"/>
        <v>7.8568931991219548</v>
      </c>
      <c r="X950">
        <f t="shared" ca="1" si="450"/>
        <v>40.855844635434167</v>
      </c>
      <c r="Y950">
        <f t="shared" ca="1" si="451"/>
        <v>1.9535364786390259</v>
      </c>
      <c r="Z950">
        <f t="shared" ca="1" si="452"/>
        <v>1.223325584037797</v>
      </c>
      <c r="AA950">
        <f t="shared" ca="1" si="453"/>
        <v>640.01889319912198</v>
      </c>
      <c r="AB950">
        <f t="shared" ca="1" si="454"/>
        <v>640.09516870801906</v>
      </c>
      <c r="AC950">
        <f t="shared" ca="1" si="455"/>
        <v>1.3788105612931755E-4</v>
      </c>
      <c r="AD950">
        <f t="shared" ca="1" si="456"/>
        <v>0.13934202892894201</v>
      </c>
      <c r="AE950">
        <f t="shared" ca="1" si="457"/>
        <v>166.73260461224146</v>
      </c>
      <c r="AF950">
        <f t="shared" ca="1" si="458"/>
        <v>-5.4091291303848266E-6</v>
      </c>
      <c r="AG950">
        <f t="shared" ca="1" si="459"/>
        <v>1</v>
      </c>
      <c r="AH950">
        <f ca="1"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+99)&gt;=IFERROR(AE950,-1E+99)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>7.8568931991219548</v>
      </c>
      <c r="AI950">
        <f t="shared" ca="1" si="460"/>
        <v>640.01889319912198</v>
      </c>
      <c r="AJ950">
        <f t="shared" ca="1" si="461"/>
        <v>640.09516870801906</v>
      </c>
      <c r="AM950">
        <v>0</v>
      </c>
      <c r="AN950">
        <v>0</v>
      </c>
      <c r="AO950">
        <f t="shared" si="462"/>
        <v>0</v>
      </c>
      <c r="AP950">
        <f t="shared" si="471"/>
        <v>0</v>
      </c>
      <c r="AQ950">
        <f t="shared" ca="1" si="463"/>
        <v>0.13934202892894201</v>
      </c>
      <c r="AR950" t="str">
        <f t="shared" ca="1" si="464"/>
        <v>Subcritical</v>
      </c>
      <c r="AS950">
        <f t="shared" ca="1" si="465"/>
        <v>1.3788105612931755E-4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190</v>
      </c>
      <c r="I951">
        <v>5.7000000000000002E-2</v>
      </c>
      <c r="J951">
        <f t="shared" si="466"/>
        <v>1</v>
      </c>
      <c r="K951">
        <f t="shared" ca="1" si="467"/>
        <v>49.98</v>
      </c>
      <c r="L951">
        <f t="shared" ca="1" si="468"/>
        <v>1.301360869684927</v>
      </c>
      <c r="M951">
        <f t="shared" ca="1" si="441"/>
        <v>6.7670765223616209</v>
      </c>
      <c r="N951">
        <f t="shared" ca="1" si="442"/>
        <v>0.86727128666107323</v>
      </c>
      <c r="O951">
        <f t="shared" ca="1" si="443"/>
        <v>7.3857595425206792</v>
      </c>
      <c r="P951">
        <f t="shared" ca="1" si="444"/>
        <v>633.46286086968496</v>
      </c>
      <c r="Q951">
        <f t="shared" ca="1" si="445"/>
        <v>636.2431587300282</v>
      </c>
      <c r="R951">
        <f t="shared" ca="1" si="446"/>
        <v>1.4839965425134221E-2</v>
      </c>
      <c r="S951">
        <f t="shared" ca="1" si="447"/>
        <v>2.067101435725621</v>
      </c>
      <c r="T951">
        <f t="shared" ca="1" si="448"/>
        <v>42.032181045985091</v>
      </c>
      <c r="U951">
        <f t="shared" ca="1" si="469"/>
        <v>-1.4604093721914069E-2</v>
      </c>
      <c r="V951">
        <f t="shared" ca="1" si="470"/>
        <v>0</v>
      </c>
      <c r="W951">
        <f t="shared" ca="1" si="449"/>
        <v>7.8572474325224793</v>
      </c>
      <c r="X951">
        <f t="shared" ca="1" si="450"/>
        <v>40.857686649116893</v>
      </c>
      <c r="Y951">
        <f t="shared" ca="1" si="451"/>
        <v>1.9535583772287806</v>
      </c>
      <c r="Z951">
        <f t="shared" ca="1" si="452"/>
        <v>1.2232704320541916</v>
      </c>
      <c r="AA951">
        <f t="shared" ca="1" si="453"/>
        <v>640.01874743252256</v>
      </c>
      <c r="AB951">
        <f t="shared" ca="1" si="454"/>
        <v>640.09501606401784</v>
      </c>
      <c r="AC951">
        <f t="shared" ca="1" si="455"/>
        <v>1.3786656344948441E-4</v>
      </c>
      <c r="AD951">
        <f t="shared" ca="1" si="456"/>
        <v>0.13933260596406111</v>
      </c>
      <c r="AE951">
        <f t="shared" ca="1" si="457"/>
        <v>166.74679645487581</v>
      </c>
      <c r="AF951">
        <f t="shared" ca="1" si="458"/>
        <v>-5.2359747542141122E-6</v>
      </c>
      <c r="AG951">
        <f t="shared" ca="1" si="459"/>
        <v>1</v>
      </c>
      <c r="AH951">
        <f ca="1"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+99)&gt;=IFERROR(AE951,-1E+99)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>7.8572474325224793</v>
      </c>
      <c r="AI951">
        <f t="shared" ca="1" si="460"/>
        <v>640.01874743252256</v>
      </c>
      <c r="AJ951">
        <f t="shared" ca="1" si="461"/>
        <v>640.09501606401784</v>
      </c>
      <c r="AM951">
        <v>0</v>
      </c>
      <c r="AN951">
        <v>0</v>
      </c>
      <c r="AO951">
        <f t="shared" si="462"/>
        <v>0</v>
      </c>
      <c r="AP951">
        <f t="shared" si="471"/>
        <v>0</v>
      </c>
      <c r="AQ951">
        <f t="shared" ca="1" si="463"/>
        <v>0.13933260596406111</v>
      </c>
      <c r="AR951" t="str">
        <f t="shared" ca="1" si="464"/>
        <v>Subcritical</v>
      </c>
      <c r="AS951">
        <f t="shared" ca="1" si="465"/>
        <v>1.3786656344948441E-4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190</v>
      </c>
      <c r="I952">
        <v>5.7000000000000002E-2</v>
      </c>
      <c r="J952">
        <f t="shared" si="466"/>
        <v>1</v>
      </c>
      <c r="K952">
        <f t="shared" ca="1" si="467"/>
        <v>49.98</v>
      </c>
      <c r="L952">
        <f t="shared" ca="1" si="468"/>
        <v>1.301360869684927</v>
      </c>
      <c r="M952">
        <f t="shared" ca="1" si="441"/>
        <v>6.7670765223616209</v>
      </c>
      <c r="N952">
        <f t="shared" ca="1" si="442"/>
        <v>0.86727128666107323</v>
      </c>
      <c r="O952">
        <f t="shared" ca="1" si="443"/>
        <v>7.3857595425206792</v>
      </c>
      <c r="P952">
        <f t="shared" ca="1" si="444"/>
        <v>633.46236086968486</v>
      </c>
      <c r="Q952">
        <f t="shared" ca="1" si="445"/>
        <v>636.2426587300281</v>
      </c>
      <c r="R952">
        <f t="shared" ca="1" si="446"/>
        <v>1.4839965425134221E-2</v>
      </c>
      <c r="S952">
        <f t="shared" ca="1" si="447"/>
        <v>2.067101435725621</v>
      </c>
      <c r="T952">
        <f t="shared" ca="1" si="448"/>
        <v>42.032181045985091</v>
      </c>
      <c r="U952">
        <f t="shared" ca="1" si="469"/>
        <v>-1.4604093721800382E-2</v>
      </c>
      <c r="V952">
        <f t="shared" ca="1" si="470"/>
        <v>0</v>
      </c>
      <c r="W952">
        <f t="shared" ca="1" si="449"/>
        <v>7.8576018583692324</v>
      </c>
      <c r="X952">
        <f t="shared" ca="1" si="450"/>
        <v>40.859529663520007</v>
      </c>
      <c r="Y952">
        <f t="shared" ca="1" si="451"/>
        <v>1.9535802862307323</v>
      </c>
      <c r="Z952">
        <f t="shared" ca="1" si="452"/>
        <v>1.2232152550846145</v>
      </c>
      <c r="AA952">
        <f t="shared" ca="1" si="453"/>
        <v>640.01860185836915</v>
      </c>
      <c r="AB952">
        <f t="shared" ca="1" si="454"/>
        <v>640.09486360965718</v>
      </c>
      <c r="AC952">
        <f t="shared" ca="1" si="455"/>
        <v>1.3785206514434881E-4</v>
      </c>
      <c r="AD952">
        <f t="shared" ca="1" si="456"/>
        <v>0.13932317894277674</v>
      </c>
      <c r="AE952">
        <f t="shared" ca="1" si="457"/>
        <v>166.76099668597666</v>
      </c>
      <c r="AF952">
        <f t="shared" ca="1" si="458"/>
        <v>-5.0156540964962915E-6</v>
      </c>
      <c r="AG952">
        <f t="shared" ca="1" si="459"/>
        <v>1</v>
      </c>
      <c r="AH952">
        <f ca="1"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+99)&gt;=IFERROR(AE952,-1E+99)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>7.8576018583692324</v>
      </c>
      <c r="AI952">
        <f t="shared" ca="1" si="460"/>
        <v>640.01860185836915</v>
      </c>
      <c r="AJ952">
        <f t="shared" ca="1" si="461"/>
        <v>640.09486360965718</v>
      </c>
      <c r="AM952">
        <v>0</v>
      </c>
      <c r="AN952">
        <v>0</v>
      </c>
      <c r="AO952">
        <f t="shared" si="462"/>
        <v>0</v>
      </c>
      <c r="AP952">
        <f t="shared" si="471"/>
        <v>0</v>
      </c>
      <c r="AQ952">
        <f t="shared" ca="1" si="463"/>
        <v>0.13932317894277674</v>
      </c>
      <c r="AR952" t="str">
        <f t="shared" ca="1" si="464"/>
        <v>Subcritical</v>
      </c>
      <c r="AS952">
        <f t="shared" ca="1" si="465"/>
        <v>1.3785206514434881E-4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190</v>
      </c>
      <c r="I953">
        <v>0</v>
      </c>
      <c r="J953">
        <f t="shared" si="466"/>
        <v>1</v>
      </c>
      <c r="K953">
        <f t="shared" ca="1" si="467"/>
        <v>49.98</v>
      </c>
      <c r="L953">
        <f t="shared" ca="1" si="468"/>
        <v>1.301360869684927</v>
      </c>
      <c r="M953">
        <f t="shared" ca="1" si="441"/>
        <v>6.7670765223616209</v>
      </c>
      <c r="N953">
        <f t="shared" ca="1" si="442"/>
        <v>0.86727128666107323</v>
      </c>
      <c r="O953">
        <f t="shared" ca="1" si="443"/>
        <v>7.3857595425206792</v>
      </c>
      <c r="P953">
        <f t="shared" ca="1" si="444"/>
        <v>633.46186086968487</v>
      </c>
      <c r="Q953">
        <f t="shared" ca="1" si="445"/>
        <v>636.24215873002811</v>
      </c>
      <c r="R953">
        <f t="shared" ca="1" si="446"/>
        <v>1.4839965425134221E-2</v>
      </c>
      <c r="S953">
        <f t="shared" ca="1" si="447"/>
        <v>2.067101435725621</v>
      </c>
      <c r="T953">
        <f t="shared" ca="1" si="448"/>
        <v>42.032181045985091</v>
      </c>
      <c r="U953">
        <f t="shared" ca="1" si="469"/>
        <v>-1.4339965425165246E-2</v>
      </c>
      <c r="V953">
        <f t="shared" ca="1" si="470"/>
        <v>0</v>
      </c>
      <c r="W953">
        <f t="shared" ca="1" si="449"/>
        <v>7.8579638686312698</v>
      </c>
      <c r="X953">
        <f t="shared" ca="1" si="450"/>
        <v>40.861412116882605</v>
      </c>
      <c r="Y953">
        <f t="shared" ca="1" si="451"/>
        <v>1.9536026625338931</v>
      </c>
      <c r="Z953">
        <f t="shared" ca="1" si="452"/>
        <v>1.2231589025125711</v>
      </c>
      <c r="AA953">
        <f t="shared" ca="1" si="453"/>
        <v>640.01846386863122</v>
      </c>
      <c r="AB953">
        <f t="shared" ca="1" si="454"/>
        <v>640.09471859344239</v>
      </c>
      <c r="AC953">
        <f t="shared" ca="1" si="455"/>
        <v>1.3783725890871061E-4</v>
      </c>
      <c r="AD953">
        <f t="shared" ca="1" si="456"/>
        <v>0.1393135512885019</v>
      </c>
      <c r="AE953">
        <f t="shared" ca="1" si="457"/>
        <v>166.77550149059763</v>
      </c>
      <c r="AF953">
        <f t="shared" ca="1" si="458"/>
        <v>-4.8625440740579506E-6</v>
      </c>
      <c r="AG953">
        <f t="shared" ca="1" si="459"/>
        <v>1</v>
      </c>
      <c r="AH953">
        <f ca="1"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+99)&gt;=IFERROR(AE953,-1E+99)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>7.8579638686312698</v>
      </c>
      <c r="AI953">
        <f t="shared" ca="1" si="460"/>
        <v>640.01846386863122</v>
      </c>
      <c r="AJ953">
        <f t="shared" ca="1" si="461"/>
        <v>640.09471859344239</v>
      </c>
      <c r="AM953">
        <v>0</v>
      </c>
      <c r="AN953">
        <v>0</v>
      </c>
      <c r="AO953">
        <f t="shared" si="462"/>
        <v>0</v>
      </c>
      <c r="AP953">
        <f t="shared" si="471"/>
        <v>0</v>
      </c>
      <c r="AQ953">
        <f t="shared" ca="1" si="463"/>
        <v>0.1393135512885019</v>
      </c>
      <c r="AR953" t="str">
        <f t="shared" ca="1" si="464"/>
        <v>Subcritical</v>
      </c>
      <c r="AS953">
        <f t="shared" ca="1" si="465"/>
        <v>1.3783725890871061E-4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190</v>
      </c>
      <c r="I954">
        <v>0</v>
      </c>
      <c r="J954">
        <f t="shared" si="466"/>
        <v>1</v>
      </c>
      <c r="K954">
        <f t="shared" ca="1" si="467"/>
        <v>49.98</v>
      </c>
      <c r="L954">
        <f t="shared" ca="1" si="468"/>
        <v>1.301360869684927</v>
      </c>
      <c r="M954">
        <f t="shared" ca="1" si="441"/>
        <v>6.7670765223616209</v>
      </c>
      <c r="N954">
        <f t="shared" ca="1" si="442"/>
        <v>0.86727128666107323</v>
      </c>
      <c r="O954">
        <f t="shared" ca="1" si="443"/>
        <v>7.3857595425206792</v>
      </c>
      <c r="P954">
        <f t="shared" ca="1" si="444"/>
        <v>633.46136086968488</v>
      </c>
      <c r="Q954">
        <f t="shared" ca="1" si="445"/>
        <v>636.24165873002812</v>
      </c>
      <c r="R954">
        <f t="shared" ca="1" si="446"/>
        <v>1.4839965425134221E-2</v>
      </c>
      <c r="S954">
        <f t="shared" ca="1" si="447"/>
        <v>2.067101435725621</v>
      </c>
      <c r="T954">
        <f t="shared" ca="1" si="448"/>
        <v>42.032181045985091</v>
      </c>
      <c r="U954">
        <f t="shared" ca="1" si="469"/>
        <v>-1.4339965425165246E-2</v>
      </c>
      <c r="V954">
        <f t="shared" ca="1" si="470"/>
        <v>0</v>
      </c>
      <c r="W954">
        <f t="shared" ca="1" si="449"/>
        <v>7.8583260475579282</v>
      </c>
      <c r="X954">
        <f t="shared" ca="1" si="450"/>
        <v>40.863295447301226</v>
      </c>
      <c r="Y954">
        <f t="shared" ca="1" si="451"/>
        <v>1.9536250477122488</v>
      </c>
      <c r="Z954">
        <f t="shared" ca="1" si="452"/>
        <v>1.2231025288808632</v>
      </c>
      <c r="AA954">
        <f t="shared" ca="1" si="453"/>
        <v>640.01832604755793</v>
      </c>
      <c r="AB954">
        <f t="shared" ca="1" si="454"/>
        <v>640.09457374359033</v>
      </c>
      <c r="AC954">
        <f t="shared" ca="1" si="455"/>
        <v>1.3782244812145133E-4</v>
      </c>
      <c r="AD954">
        <f t="shared" ca="1" si="456"/>
        <v>0.13930392025815291</v>
      </c>
      <c r="AE954">
        <f t="shared" ca="1" si="457"/>
        <v>166.79001376158337</v>
      </c>
      <c r="AF954">
        <f t="shared" ca="1" si="458"/>
        <v>-4.9530299293110147E-6</v>
      </c>
      <c r="AG954">
        <f t="shared" ca="1" si="459"/>
        <v>1</v>
      </c>
      <c r="AH954">
        <f ca="1"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+99)&gt;=IFERROR(AE954,-1E+99)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>7.8583260475579282</v>
      </c>
      <c r="AI954">
        <f t="shared" ca="1" si="460"/>
        <v>640.01832604755793</v>
      </c>
      <c r="AJ954">
        <f t="shared" ca="1" si="461"/>
        <v>640.09457374359033</v>
      </c>
      <c r="AM954">
        <v>0</v>
      </c>
      <c r="AN954">
        <v>0</v>
      </c>
      <c r="AO954">
        <f t="shared" si="462"/>
        <v>0</v>
      </c>
      <c r="AP954">
        <f t="shared" si="471"/>
        <v>0</v>
      </c>
      <c r="AQ954">
        <f t="shared" ca="1" si="463"/>
        <v>0.13930392025815291</v>
      </c>
      <c r="AR954" t="str">
        <f t="shared" ca="1" si="464"/>
        <v>Subcritical</v>
      </c>
      <c r="AS954">
        <f t="shared" ca="1" si="465"/>
        <v>1.3782244812145133E-4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190</v>
      </c>
      <c r="I955">
        <v>5.5E-2</v>
      </c>
      <c r="J955">
        <f t="shared" si="466"/>
        <v>1</v>
      </c>
      <c r="K955">
        <f t="shared" ca="1" si="467"/>
        <v>49.98</v>
      </c>
      <c r="L955">
        <f t="shared" ca="1" si="468"/>
        <v>1.301360869684927</v>
      </c>
      <c r="M955">
        <f t="shared" ca="1" si="441"/>
        <v>6.7670765223616209</v>
      </c>
      <c r="N955">
        <f t="shared" ca="1" si="442"/>
        <v>0.86727128666107323</v>
      </c>
      <c r="O955">
        <f t="shared" ca="1" si="443"/>
        <v>7.3857595425206792</v>
      </c>
      <c r="P955">
        <f t="shared" ca="1" si="444"/>
        <v>633.46086086968489</v>
      </c>
      <c r="Q955">
        <f t="shared" ca="1" si="445"/>
        <v>636.24115873002813</v>
      </c>
      <c r="R955">
        <f t="shared" ca="1" si="446"/>
        <v>1.4839965425134221E-2</v>
      </c>
      <c r="S955">
        <f t="shared" ca="1" si="447"/>
        <v>2.067101435725621</v>
      </c>
      <c r="T955">
        <f t="shared" ca="1" si="448"/>
        <v>42.032181045985091</v>
      </c>
      <c r="U955">
        <f t="shared" ca="1" si="469"/>
        <v>-1.459482606230722E-2</v>
      </c>
      <c r="V955">
        <f t="shared" ca="1" si="470"/>
        <v>0</v>
      </c>
      <c r="W955">
        <f t="shared" ca="1" si="449"/>
        <v>7.8586810596280285</v>
      </c>
      <c r="X955">
        <f t="shared" ca="1" si="450"/>
        <v>40.865141510065747</v>
      </c>
      <c r="Y955">
        <f t="shared" ca="1" si="451"/>
        <v>1.9536469884243295</v>
      </c>
      <c r="Z955">
        <f t="shared" ca="1" si="452"/>
        <v>1.223047275822821</v>
      </c>
      <c r="AA955">
        <f t="shared" ca="1" si="453"/>
        <v>640.01818105962798</v>
      </c>
      <c r="AB955">
        <f t="shared" ca="1" si="454"/>
        <v>640.09442186691126</v>
      </c>
      <c r="AC955">
        <f t="shared" ca="1" si="455"/>
        <v>1.3780793269013226E-4</v>
      </c>
      <c r="AD955">
        <f t="shared" ca="1" si="456"/>
        <v>0.13929448088514559</v>
      </c>
      <c r="AE955">
        <f t="shared" ca="1" si="457"/>
        <v>166.80423954903083</v>
      </c>
      <c r="AF955">
        <f t="shared" ca="1" si="458"/>
        <v>-5.3220943527776399E-6</v>
      </c>
      <c r="AG955">
        <f t="shared" ca="1" si="459"/>
        <v>1</v>
      </c>
      <c r="AH955">
        <f ca="1"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+99)&gt;=IFERROR(AE955,-1E+99)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>7.8586810596280285</v>
      </c>
      <c r="AI955">
        <f t="shared" ca="1" si="460"/>
        <v>640.01818105962798</v>
      </c>
      <c r="AJ955">
        <f t="shared" ca="1" si="461"/>
        <v>640.09442186691126</v>
      </c>
      <c r="AM955">
        <v>0</v>
      </c>
      <c r="AN955">
        <v>0</v>
      </c>
      <c r="AO955">
        <f t="shared" si="462"/>
        <v>0</v>
      </c>
      <c r="AP955">
        <f t="shared" si="471"/>
        <v>0</v>
      </c>
      <c r="AQ955">
        <f t="shared" ca="1" si="463"/>
        <v>0.13929448088514559</v>
      </c>
      <c r="AR955" t="str">
        <f t="shared" ca="1" si="464"/>
        <v>Subcritical</v>
      </c>
      <c r="AS955">
        <f t="shared" ca="1" si="465"/>
        <v>1.3780793269013226E-4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190</v>
      </c>
      <c r="I956">
        <v>5.5E-2</v>
      </c>
      <c r="J956">
        <f t="shared" si="466"/>
        <v>1.0009999999999764</v>
      </c>
      <c r="K956">
        <f t="shared" ca="1" si="467"/>
        <v>49.98</v>
      </c>
      <c r="L956">
        <f t="shared" ca="1" si="468"/>
        <v>1.301360869684927</v>
      </c>
      <c r="M956">
        <f t="shared" ca="1" si="441"/>
        <v>6.7670765223616209</v>
      </c>
      <c r="N956">
        <f t="shared" ca="1" si="442"/>
        <v>0.86727128666107323</v>
      </c>
      <c r="O956">
        <f t="shared" ca="1" si="443"/>
        <v>7.3857595425206792</v>
      </c>
      <c r="P956">
        <f t="shared" ca="1" si="444"/>
        <v>633.46036086968491</v>
      </c>
      <c r="Q956">
        <f t="shared" ca="1" si="445"/>
        <v>636.24065873002814</v>
      </c>
      <c r="R956">
        <f t="shared" ca="1" si="446"/>
        <v>1.4839965425134221E-2</v>
      </c>
      <c r="S956">
        <f t="shared" ca="1" si="447"/>
        <v>2.067101435725621</v>
      </c>
      <c r="T956">
        <f t="shared" ca="1" si="448"/>
        <v>42.032181045985091</v>
      </c>
      <c r="U956">
        <f t="shared" ca="1" si="469"/>
        <v>-1.4609666027695312E-2</v>
      </c>
      <c r="V956">
        <f t="shared" ca="1" si="470"/>
        <v>0</v>
      </c>
      <c r="W956">
        <f t="shared" ca="1" si="449"/>
        <v>7.8590355689183395</v>
      </c>
      <c r="X956">
        <f t="shared" ca="1" si="450"/>
        <v>40.866984958375369</v>
      </c>
      <c r="Y956">
        <f t="shared" ca="1" si="451"/>
        <v>1.9536688965769422</v>
      </c>
      <c r="Z956">
        <f t="shared" ca="1" si="452"/>
        <v>1.2229921059972149</v>
      </c>
      <c r="AA956">
        <f t="shared" ca="1" si="453"/>
        <v>640.01803556891832</v>
      </c>
      <c r="AB956">
        <f t="shared" ca="1" si="454"/>
        <v>640.09426949814008</v>
      </c>
      <c r="AC956">
        <f t="shared" ca="1" si="455"/>
        <v>1.3779344006566451E-4</v>
      </c>
      <c r="AD956">
        <f t="shared" ca="1" si="456"/>
        <v>0.13928505594421337</v>
      </c>
      <c r="AE956">
        <f t="shared" ca="1" si="457"/>
        <v>166.81844586881081</v>
      </c>
      <c r="AF956">
        <f t="shared" ca="1" si="458"/>
        <v>-5.6801760592861683E-6</v>
      </c>
      <c r="AG956">
        <f t="shared" ca="1" si="459"/>
        <v>1</v>
      </c>
      <c r="AH956">
        <f ca="1"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+99)&gt;=IFERROR(AE956,-1E+99)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>7.8590355689183395</v>
      </c>
      <c r="AI956">
        <f t="shared" ca="1" si="460"/>
        <v>640.01803556891832</v>
      </c>
      <c r="AJ956">
        <f t="shared" ca="1" si="461"/>
        <v>640.09426949814008</v>
      </c>
      <c r="AM956">
        <v>0</v>
      </c>
      <c r="AN956">
        <v>0</v>
      </c>
      <c r="AO956">
        <f t="shared" si="462"/>
        <v>0</v>
      </c>
      <c r="AP956">
        <f t="shared" si="471"/>
        <v>0</v>
      </c>
      <c r="AQ956">
        <f t="shared" ca="1" si="463"/>
        <v>0.13928505594421337</v>
      </c>
      <c r="AR956" t="str">
        <f t="shared" ca="1" si="464"/>
        <v>Subcritical</v>
      </c>
      <c r="AS956">
        <f t="shared" ca="1" si="465"/>
        <v>1.3779344006566451E-4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190</v>
      </c>
      <c r="I957">
        <v>0</v>
      </c>
      <c r="J957">
        <f t="shared" si="466"/>
        <v>1</v>
      </c>
      <c r="K957">
        <f t="shared" ca="1" si="467"/>
        <v>49.98</v>
      </c>
      <c r="L957">
        <f t="shared" ca="1" si="468"/>
        <v>1.301360869684927</v>
      </c>
      <c r="M957">
        <f t="shared" ca="1" si="441"/>
        <v>6.7670765223616209</v>
      </c>
      <c r="N957">
        <f t="shared" ca="1" si="442"/>
        <v>0.86727128666107323</v>
      </c>
      <c r="O957">
        <f t="shared" ca="1" si="443"/>
        <v>7.3857595425206792</v>
      </c>
      <c r="P957">
        <f t="shared" ca="1" si="444"/>
        <v>633.45986086968492</v>
      </c>
      <c r="Q957">
        <f t="shared" ca="1" si="445"/>
        <v>636.24015873002816</v>
      </c>
      <c r="R957">
        <f t="shared" ca="1" si="446"/>
        <v>1.4839965425134221E-2</v>
      </c>
      <c r="S957">
        <f t="shared" ca="1" si="447"/>
        <v>2.067101435725621</v>
      </c>
      <c r="T957">
        <f t="shared" ca="1" si="448"/>
        <v>42.032181045985091</v>
      </c>
      <c r="U957">
        <f t="shared" ca="1" si="469"/>
        <v>-1.4339965425165246E-2</v>
      </c>
      <c r="V957">
        <f t="shared" ca="1" si="470"/>
        <v>0</v>
      </c>
      <c r="W957">
        <f t="shared" ca="1" si="449"/>
        <v>7.8593969541825972</v>
      </c>
      <c r="X957">
        <f t="shared" ca="1" si="450"/>
        <v>40.868864161749507</v>
      </c>
      <c r="Y957">
        <f t="shared" ca="1" si="451"/>
        <v>1.9536912281260392</v>
      </c>
      <c r="Z957">
        <f t="shared" ca="1" si="452"/>
        <v>1.222935871234168</v>
      </c>
      <c r="AA957">
        <f t="shared" ca="1" si="453"/>
        <v>640.01789695418256</v>
      </c>
      <c r="AB957">
        <f t="shared" ca="1" si="454"/>
        <v>640.09412387289569</v>
      </c>
      <c r="AC957">
        <f t="shared" ca="1" si="455"/>
        <v>1.3777866865923629E-4</v>
      </c>
      <c r="AD957">
        <f t="shared" ca="1" si="456"/>
        <v>0.13927544929339497</v>
      </c>
      <c r="AE957">
        <f t="shared" ca="1" si="457"/>
        <v>166.83292842958804</v>
      </c>
      <c r="AF957">
        <f t="shared" ca="1" si="458"/>
        <v>-5.6601568303449312E-6</v>
      </c>
      <c r="AG957">
        <f t="shared" ca="1" si="459"/>
        <v>1</v>
      </c>
      <c r="AH957">
        <f ca="1"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+99)&gt;=IFERROR(AE957,-1E+99)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>7.8593969541825972</v>
      </c>
      <c r="AI957">
        <f t="shared" ca="1" si="460"/>
        <v>640.01789695418256</v>
      </c>
      <c r="AJ957">
        <f t="shared" ca="1" si="461"/>
        <v>640.09412387289569</v>
      </c>
      <c r="AM957">
        <v>0</v>
      </c>
      <c r="AN957">
        <v>0</v>
      </c>
      <c r="AO957">
        <f t="shared" si="462"/>
        <v>0</v>
      </c>
      <c r="AP957">
        <f t="shared" si="471"/>
        <v>0</v>
      </c>
      <c r="AQ957">
        <f t="shared" ca="1" si="463"/>
        <v>0.13927544929339497</v>
      </c>
      <c r="AR957" t="str">
        <f t="shared" ca="1" si="464"/>
        <v>Subcritical</v>
      </c>
      <c r="AS957">
        <f t="shared" ca="1" si="465"/>
        <v>1.3777866865923629E-4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190</v>
      </c>
      <c r="I958">
        <v>5.7000000000000002E-2</v>
      </c>
      <c r="J958">
        <f t="shared" si="466"/>
        <v>0.99900000000002365</v>
      </c>
      <c r="K958">
        <f t="shared" ca="1" si="467"/>
        <v>49.98</v>
      </c>
      <c r="L958">
        <f t="shared" ca="1" si="468"/>
        <v>1.301360869684927</v>
      </c>
      <c r="M958">
        <f t="shared" ca="1" si="441"/>
        <v>6.7670765223616209</v>
      </c>
      <c r="N958">
        <f t="shared" ca="1" si="442"/>
        <v>0.86727128666107323</v>
      </c>
      <c r="O958">
        <f t="shared" ca="1" si="443"/>
        <v>7.3857595425206792</v>
      </c>
      <c r="P958">
        <f t="shared" ca="1" si="444"/>
        <v>633.45936086968493</v>
      </c>
      <c r="Q958">
        <f t="shared" ca="1" si="445"/>
        <v>636.23965873002817</v>
      </c>
      <c r="R958">
        <f t="shared" ca="1" si="446"/>
        <v>1.4839965425134221E-2</v>
      </c>
      <c r="S958">
        <f t="shared" ca="1" si="447"/>
        <v>2.067101435725621</v>
      </c>
      <c r="T958">
        <f t="shared" ca="1" si="448"/>
        <v>42.032181045985091</v>
      </c>
      <c r="U958">
        <f t="shared" ca="1" si="469"/>
        <v>-1.4589253756525977E-2</v>
      </c>
      <c r="V958">
        <f t="shared" ca="1" si="470"/>
        <v>0</v>
      </c>
      <c r="W958">
        <f t="shared" ca="1" si="449"/>
        <v>7.8597511753603966</v>
      </c>
      <c r="X958">
        <f t="shared" ca="1" si="450"/>
        <v>40.870706111874064</v>
      </c>
      <c r="Y958">
        <f t="shared" ca="1" si="451"/>
        <v>1.9537131154779042</v>
      </c>
      <c r="Z958">
        <f t="shared" ca="1" si="452"/>
        <v>1.2228807562852317</v>
      </c>
      <c r="AA958">
        <f t="shared" ca="1" si="453"/>
        <v>640.01775117536044</v>
      </c>
      <c r="AB958">
        <f t="shared" ca="1" si="454"/>
        <v>640.09397122347934</v>
      </c>
      <c r="AC958">
        <f t="shared" ca="1" si="455"/>
        <v>1.3776419234669303E-4</v>
      </c>
      <c r="AD958">
        <f t="shared" ca="1" si="456"/>
        <v>0.13926603415605743</v>
      </c>
      <c r="AE958">
        <f t="shared" ca="1" si="457"/>
        <v>166.84712457330636</v>
      </c>
      <c r="AF958">
        <f t="shared" ca="1" si="458"/>
        <v>-5.3585878276862786E-6</v>
      </c>
      <c r="AG958">
        <f t="shared" ca="1" si="459"/>
        <v>1</v>
      </c>
      <c r="AH958">
        <f ca="1"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+99)&gt;=IFERROR(AE958,-1E+99)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>7.8597511753603966</v>
      </c>
      <c r="AI958">
        <f t="shared" ca="1" si="460"/>
        <v>640.01775117536044</v>
      </c>
      <c r="AJ958">
        <f t="shared" ca="1" si="461"/>
        <v>640.09397122347934</v>
      </c>
      <c r="AM958">
        <v>0</v>
      </c>
      <c r="AN958">
        <v>0</v>
      </c>
      <c r="AO958">
        <f t="shared" si="462"/>
        <v>0</v>
      </c>
      <c r="AP958">
        <f t="shared" si="471"/>
        <v>0</v>
      </c>
      <c r="AQ958">
        <f t="shared" ca="1" si="463"/>
        <v>0.13926603415605743</v>
      </c>
      <c r="AR958" t="str">
        <f t="shared" ca="1" si="464"/>
        <v>Subcritical</v>
      </c>
      <c r="AS958">
        <f t="shared" ca="1" si="465"/>
        <v>1.3776419234669303E-4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190</v>
      </c>
      <c r="I959">
        <v>5.7000000000000002E-2</v>
      </c>
      <c r="J959">
        <f t="shared" si="466"/>
        <v>1</v>
      </c>
      <c r="K959">
        <f t="shared" ca="1" si="467"/>
        <v>49.98</v>
      </c>
      <c r="L959">
        <f t="shared" ca="1" si="468"/>
        <v>1.301360869684927</v>
      </c>
      <c r="M959">
        <f t="shared" ca="1" si="441"/>
        <v>6.7670765223616209</v>
      </c>
      <c r="N959">
        <f t="shared" ca="1" si="442"/>
        <v>0.86727128666107323</v>
      </c>
      <c r="O959">
        <f t="shared" ca="1" si="443"/>
        <v>7.3857595425206792</v>
      </c>
      <c r="P959">
        <f t="shared" ca="1" si="444"/>
        <v>633.45886086968494</v>
      </c>
      <c r="Q959">
        <f t="shared" ca="1" si="445"/>
        <v>636.23915873002818</v>
      </c>
      <c r="R959">
        <f t="shared" ca="1" si="446"/>
        <v>1.4839965425134221E-2</v>
      </c>
      <c r="S959">
        <f t="shared" ca="1" si="447"/>
        <v>2.067101435725621</v>
      </c>
      <c r="T959">
        <f t="shared" ca="1" si="448"/>
        <v>42.032181045985091</v>
      </c>
      <c r="U959">
        <f t="shared" ca="1" si="469"/>
        <v>-1.4604093721914069E-2</v>
      </c>
      <c r="V959">
        <f t="shared" ca="1" si="470"/>
        <v>0</v>
      </c>
      <c r="W959">
        <f t="shared" ca="1" si="449"/>
        <v>7.8601055780262978</v>
      </c>
      <c r="X959">
        <f t="shared" ca="1" si="450"/>
        <v>40.872549005736751</v>
      </c>
      <c r="Y959">
        <f t="shared" ca="1" si="451"/>
        <v>1.9537350125604054</v>
      </c>
      <c r="Z959">
        <f t="shared" ca="1" si="452"/>
        <v>1.2228256180691093</v>
      </c>
      <c r="AA959">
        <f t="shared" ca="1" si="453"/>
        <v>640.01760557802629</v>
      </c>
      <c r="AB959">
        <f t="shared" ca="1" si="454"/>
        <v>640.09381875296037</v>
      </c>
      <c r="AC959">
        <f t="shared" ca="1" si="455"/>
        <v>1.3774971086180797E-4</v>
      </c>
      <c r="AD959">
        <f t="shared" ca="1" si="456"/>
        <v>0.13925661525635052</v>
      </c>
      <c r="AE959">
        <f t="shared" ca="1" si="457"/>
        <v>166.86132866882198</v>
      </c>
      <c r="AF959">
        <f t="shared" ca="1" si="458"/>
        <v>-5.2861826134176226E-6</v>
      </c>
      <c r="AG959">
        <f t="shared" ca="1" si="459"/>
        <v>1</v>
      </c>
      <c r="AH959">
        <f ca="1"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+99)&gt;=IFERROR(AE959,-1E+99)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>7.8601055780262978</v>
      </c>
      <c r="AI959">
        <f t="shared" ca="1" si="460"/>
        <v>640.01760557802629</v>
      </c>
      <c r="AJ959">
        <f t="shared" ca="1" si="461"/>
        <v>640.09381875296037</v>
      </c>
      <c r="AM959">
        <v>0</v>
      </c>
      <c r="AN959">
        <v>0</v>
      </c>
      <c r="AO959">
        <f t="shared" si="462"/>
        <v>0</v>
      </c>
      <c r="AP959">
        <f t="shared" si="471"/>
        <v>0</v>
      </c>
      <c r="AQ959">
        <f t="shared" ca="1" si="463"/>
        <v>0.13925661525635052</v>
      </c>
      <c r="AR959" t="str">
        <f t="shared" ca="1" si="464"/>
        <v>Subcritical</v>
      </c>
      <c r="AS959">
        <f t="shared" ca="1" si="465"/>
        <v>1.3774971086180797E-4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190</v>
      </c>
      <c r="I960">
        <v>0</v>
      </c>
      <c r="J960">
        <f t="shared" si="466"/>
        <v>1</v>
      </c>
      <c r="K960">
        <f t="shared" ca="1" si="467"/>
        <v>49.98</v>
      </c>
      <c r="L960">
        <f t="shared" ca="1" si="468"/>
        <v>1.301360869684927</v>
      </c>
      <c r="M960">
        <f t="shared" ca="1" si="441"/>
        <v>6.7670765223616209</v>
      </c>
      <c r="N960">
        <f t="shared" ca="1" si="442"/>
        <v>0.86727128666107323</v>
      </c>
      <c r="O960">
        <f t="shared" ca="1" si="443"/>
        <v>7.3857595425206792</v>
      </c>
      <c r="P960">
        <f t="shared" ca="1" si="444"/>
        <v>633.45836086968495</v>
      </c>
      <c r="Q960">
        <f t="shared" ca="1" si="445"/>
        <v>636.23865873002819</v>
      </c>
      <c r="R960">
        <f t="shared" ca="1" si="446"/>
        <v>1.4839965425134221E-2</v>
      </c>
      <c r="S960">
        <f t="shared" ca="1" si="447"/>
        <v>2.067101435725621</v>
      </c>
      <c r="T960">
        <f t="shared" ca="1" si="448"/>
        <v>42.032181045985091</v>
      </c>
      <c r="U960">
        <f t="shared" ca="1" si="469"/>
        <v>-1.4339965425165246E-2</v>
      </c>
      <c r="V960">
        <f t="shared" ca="1" si="470"/>
        <v>0</v>
      </c>
      <c r="W960">
        <f t="shared" ca="1" si="449"/>
        <v>7.8604674063701365</v>
      </c>
      <c r="X960">
        <f t="shared" ca="1" si="450"/>
        <v>40.874430513124715</v>
      </c>
      <c r="Y960">
        <f t="shared" ca="1" si="451"/>
        <v>1.9537573669142791</v>
      </c>
      <c r="Z960">
        <f t="shared" ca="1" si="452"/>
        <v>1.222769329690147</v>
      </c>
      <c r="AA960">
        <f t="shared" ca="1" si="453"/>
        <v>640.0174674063702</v>
      </c>
      <c r="AB960">
        <f t="shared" ca="1" si="454"/>
        <v>640.09367356506698</v>
      </c>
      <c r="AC960">
        <f t="shared" ca="1" si="455"/>
        <v>1.3773492826719356E-4</v>
      </c>
      <c r="AD960">
        <f t="shared" ca="1" si="456"/>
        <v>0.13924700010091287</v>
      </c>
      <c r="AE960">
        <f t="shared" ca="1" si="457"/>
        <v>166.87583107782655</v>
      </c>
      <c r="AF960">
        <f t="shared" ca="1" si="458"/>
        <v>-5.5275095292017795E-6</v>
      </c>
      <c r="AG960">
        <f t="shared" ca="1" si="459"/>
        <v>1</v>
      </c>
      <c r="AH960">
        <f ca="1"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+99)&gt;=IFERROR(AE960,-1E+99)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>7.8604674063701365</v>
      </c>
      <c r="AI960">
        <f t="shared" ca="1" si="460"/>
        <v>640.0174674063702</v>
      </c>
      <c r="AJ960">
        <f t="shared" ca="1" si="461"/>
        <v>640.09367356506698</v>
      </c>
      <c r="AM960">
        <v>0</v>
      </c>
      <c r="AN960">
        <v>0</v>
      </c>
      <c r="AO960">
        <f t="shared" si="462"/>
        <v>0</v>
      </c>
      <c r="AP960">
        <f t="shared" si="471"/>
        <v>0</v>
      </c>
      <c r="AQ960">
        <f t="shared" ca="1" si="463"/>
        <v>0.13924700010091287</v>
      </c>
      <c r="AR960" t="str">
        <f t="shared" ca="1" si="464"/>
        <v>Subcritical</v>
      </c>
      <c r="AS960">
        <f t="shared" ca="1" si="465"/>
        <v>1.3773492826719356E-4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190</v>
      </c>
      <c r="I961">
        <v>0</v>
      </c>
      <c r="J961">
        <f t="shared" si="466"/>
        <v>1</v>
      </c>
      <c r="K961">
        <f t="shared" ca="1" si="467"/>
        <v>49.98</v>
      </c>
      <c r="L961">
        <f t="shared" ca="1" si="468"/>
        <v>1.301360869684927</v>
      </c>
      <c r="M961">
        <f t="shared" ca="1" si="441"/>
        <v>6.7670765223616209</v>
      </c>
      <c r="N961">
        <f t="shared" ca="1" si="442"/>
        <v>0.86727128666107323</v>
      </c>
      <c r="O961">
        <f t="shared" ca="1" si="443"/>
        <v>7.3857595425206792</v>
      </c>
      <c r="P961">
        <f t="shared" ca="1" si="444"/>
        <v>633.45786086968496</v>
      </c>
      <c r="Q961">
        <f t="shared" ca="1" si="445"/>
        <v>636.2381587300282</v>
      </c>
      <c r="R961">
        <f t="shared" ca="1" si="446"/>
        <v>1.4839965425134221E-2</v>
      </c>
      <c r="S961">
        <f t="shared" ca="1" si="447"/>
        <v>2.067101435725621</v>
      </c>
      <c r="T961">
        <f t="shared" ca="1" si="448"/>
        <v>42.032181045985091</v>
      </c>
      <c r="U961">
        <f t="shared" ca="1" si="469"/>
        <v>-1.4339965425165246E-2</v>
      </c>
      <c r="V961">
        <f t="shared" ca="1" si="470"/>
        <v>0</v>
      </c>
      <c r="W961">
        <f t="shared" ca="1" si="449"/>
        <v>7.8608290040088979</v>
      </c>
      <c r="X961">
        <f t="shared" ca="1" si="450"/>
        <v>40.876310820846271</v>
      </c>
      <c r="Y961">
        <f t="shared" ca="1" si="451"/>
        <v>1.9537797054698658</v>
      </c>
      <c r="Z961">
        <f t="shared" ca="1" si="452"/>
        <v>1.2227130823780454</v>
      </c>
      <c r="AA961">
        <f t="shared" ca="1" si="453"/>
        <v>640.01732900400896</v>
      </c>
      <c r="AB961">
        <f t="shared" ca="1" si="454"/>
        <v>640.09352815191005</v>
      </c>
      <c r="AC961">
        <f t="shared" ca="1" si="455"/>
        <v>1.3772015743526117E-4</v>
      </c>
      <c r="AD961">
        <f t="shared" ca="1" si="456"/>
        <v>0.13923739218156286</v>
      </c>
      <c r="AE961">
        <f t="shared" ca="1" si="457"/>
        <v>166.89032494646872</v>
      </c>
      <c r="AF961">
        <f t="shared" ca="1" si="458"/>
        <v>-5.5597049595235148E-6</v>
      </c>
      <c r="AG961">
        <f t="shared" ca="1" si="459"/>
        <v>1</v>
      </c>
      <c r="AH961">
        <f ca="1"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+99)&gt;=IFERROR(AE961,-1E+99)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>7.8608290040088979</v>
      </c>
      <c r="AI961">
        <f t="shared" ca="1" si="460"/>
        <v>640.01732900400896</v>
      </c>
      <c r="AJ961">
        <f t="shared" ca="1" si="461"/>
        <v>640.09352815191005</v>
      </c>
      <c r="AM961">
        <v>0</v>
      </c>
      <c r="AN961">
        <v>0</v>
      </c>
      <c r="AO961">
        <f t="shared" si="462"/>
        <v>0</v>
      </c>
      <c r="AP961">
        <f t="shared" si="471"/>
        <v>0</v>
      </c>
      <c r="AQ961">
        <f t="shared" ca="1" si="463"/>
        <v>0.13923739218156286</v>
      </c>
      <c r="AR961" t="str">
        <f t="shared" ca="1" si="464"/>
        <v>Subcritical</v>
      </c>
      <c r="AS961">
        <f t="shared" ca="1" si="465"/>
        <v>1.3772015743526117E-4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190</v>
      </c>
      <c r="I962">
        <v>5.7000000000000002E-2</v>
      </c>
      <c r="J962">
        <f t="shared" si="466"/>
        <v>1</v>
      </c>
      <c r="K962">
        <f t="shared" ca="1" si="467"/>
        <v>49.98</v>
      </c>
      <c r="L962">
        <f t="shared" ca="1" si="468"/>
        <v>1.301360869684927</v>
      </c>
      <c r="M962">
        <f t="shared" ca="1" si="441"/>
        <v>6.7670765223616209</v>
      </c>
      <c r="N962">
        <f t="shared" ca="1" si="442"/>
        <v>0.86727128666107323</v>
      </c>
      <c r="O962">
        <f t="shared" ca="1" si="443"/>
        <v>7.3857595425206792</v>
      </c>
      <c r="P962">
        <f t="shared" ca="1" si="444"/>
        <v>633.45736086968486</v>
      </c>
      <c r="Q962">
        <f t="shared" ca="1" si="445"/>
        <v>636.2376587300281</v>
      </c>
      <c r="R962">
        <f t="shared" ca="1" si="446"/>
        <v>1.4839965425134221E-2</v>
      </c>
      <c r="S962">
        <f t="shared" ca="1" si="447"/>
        <v>2.067101435725621</v>
      </c>
      <c r="T962">
        <f t="shared" ca="1" si="448"/>
        <v>42.032181045985091</v>
      </c>
      <c r="U962">
        <f t="shared" ca="1" si="469"/>
        <v>-1.4604093721800382E-2</v>
      </c>
      <c r="V962">
        <f t="shared" ca="1" si="470"/>
        <v>0</v>
      </c>
      <c r="W962">
        <f t="shared" ca="1" si="449"/>
        <v>7.8611832471655818</v>
      </c>
      <c r="X962">
        <f t="shared" ca="1" si="450"/>
        <v>40.878152885261024</v>
      </c>
      <c r="Y962">
        <f t="shared" ca="1" si="451"/>
        <v>1.9538015881873021</v>
      </c>
      <c r="Z962">
        <f t="shared" ca="1" si="452"/>
        <v>1.222657984089607</v>
      </c>
      <c r="AA962">
        <f t="shared" ca="1" si="453"/>
        <v>640.01718324716558</v>
      </c>
      <c r="AB962">
        <f t="shared" ca="1" si="454"/>
        <v>640.0933755278005</v>
      </c>
      <c r="AC962">
        <f t="shared" ca="1" si="455"/>
        <v>1.3770568929029656E-4</v>
      </c>
      <c r="AD962">
        <f t="shared" ca="1" si="456"/>
        <v>0.13922798074766338</v>
      </c>
      <c r="AE962">
        <f t="shared" ca="1" si="457"/>
        <v>166.9045247112895</v>
      </c>
      <c r="AF962">
        <f t="shared" ca="1" si="458"/>
        <v>-5.3102958190720528E-6</v>
      </c>
      <c r="AG962">
        <f t="shared" ca="1" si="459"/>
        <v>1</v>
      </c>
      <c r="AH962">
        <f ca="1"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+99)&gt;=IFERROR(AE962,-1E+99)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>7.8611832471655818</v>
      </c>
      <c r="AI962">
        <f t="shared" ca="1" si="460"/>
        <v>640.01718324716558</v>
      </c>
      <c r="AJ962">
        <f t="shared" ca="1" si="461"/>
        <v>640.0933755278005</v>
      </c>
      <c r="AM962">
        <v>0</v>
      </c>
      <c r="AN962">
        <v>0</v>
      </c>
      <c r="AO962">
        <f t="shared" si="462"/>
        <v>0</v>
      </c>
      <c r="AP962">
        <f t="shared" si="471"/>
        <v>0</v>
      </c>
      <c r="AQ962">
        <f t="shared" ca="1" si="463"/>
        <v>0.13922798074766338</v>
      </c>
      <c r="AR962" t="str">
        <f t="shared" ca="1" si="464"/>
        <v>Subcritical</v>
      </c>
      <c r="AS962">
        <f t="shared" ca="1" si="465"/>
        <v>1.3770568929029656E-4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190</v>
      </c>
      <c r="I963">
        <v>5.7000000000000002E-2</v>
      </c>
      <c r="J963">
        <f t="shared" si="466"/>
        <v>1</v>
      </c>
      <c r="K963">
        <f t="shared" ca="1" si="467"/>
        <v>49.98</v>
      </c>
      <c r="L963">
        <f t="shared" ca="1" si="468"/>
        <v>1.301360869684927</v>
      </c>
      <c r="M963">
        <f t="shared" ca="1" si="441"/>
        <v>6.7670765223616209</v>
      </c>
      <c r="N963">
        <f t="shared" ca="1" si="442"/>
        <v>0.86727128666107323</v>
      </c>
      <c r="O963">
        <f t="shared" ca="1" si="443"/>
        <v>7.3857595425206792</v>
      </c>
      <c r="P963">
        <f t="shared" ca="1" si="444"/>
        <v>633.45686086968487</v>
      </c>
      <c r="Q963">
        <f t="shared" ca="1" si="445"/>
        <v>636.23715873002811</v>
      </c>
      <c r="R963">
        <f t="shared" ca="1" si="446"/>
        <v>1.4839965425134221E-2</v>
      </c>
      <c r="S963">
        <f t="shared" ca="1" si="447"/>
        <v>2.067101435725621</v>
      </c>
      <c r="T963">
        <f t="shared" ca="1" si="448"/>
        <v>42.032181045985091</v>
      </c>
      <c r="U963">
        <f t="shared" ca="1" si="469"/>
        <v>-1.4604093721914069E-2</v>
      </c>
      <c r="V963">
        <f t="shared" ca="1" si="470"/>
        <v>0</v>
      </c>
      <c r="W963">
        <f t="shared" ca="1" si="449"/>
        <v>7.8615377579009129</v>
      </c>
      <c r="X963">
        <f t="shared" ca="1" si="450"/>
        <v>40.879996341084748</v>
      </c>
      <c r="Y963">
        <f t="shared" ca="1" si="451"/>
        <v>1.9538234859502739</v>
      </c>
      <c r="Z963">
        <f t="shared" ca="1" si="452"/>
        <v>1.2226028491536254</v>
      </c>
      <c r="AA963">
        <f t="shared" ca="1" si="453"/>
        <v>640.01703775790088</v>
      </c>
      <c r="AB963">
        <f t="shared" ca="1" si="454"/>
        <v>640.09322316701196</v>
      </c>
      <c r="AC963">
        <f t="shared" ca="1" si="455"/>
        <v>1.3769121246073608E-4</v>
      </c>
      <c r="AD963">
        <f t="shared" ca="1" si="456"/>
        <v>0.13921856326620299</v>
      </c>
      <c r="AE963">
        <f t="shared" ca="1" si="457"/>
        <v>166.918735880551</v>
      </c>
      <c r="AF963">
        <f t="shared" ca="1" si="458"/>
        <v>-5.3068891929797246E-6</v>
      </c>
      <c r="AG963">
        <f t="shared" ca="1" si="459"/>
        <v>1</v>
      </c>
      <c r="AH963">
        <f ca="1"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+99)&gt;=IFERROR(AE963,-1E+99)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>7.8615377579009129</v>
      </c>
      <c r="AI963">
        <f t="shared" ca="1" si="460"/>
        <v>640.01703775790088</v>
      </c>
      <c r="AJ963">
        <f t="shared" ca="1" si="461"/>
        <v>640.09322316701196</v>
      </c>
      <c r="AM963">
        <v>0</v>
      </c>
      <c r="AN963">
        <v>0</v>
      </c>
      <c r="AO963">
        <f t="shared" si="462"/>
        <v>0</v>
      </c>
      <c r="AP963">
        <f t="shared" si="471"/>
        <v>0</v>
      </c>
      <c r="AQ963">
        <f t="shared" ca="1" si="463"/>
        <v>0.13921856326620299</v>
      </c>
      <c r="AR963" t="str">
        <f t="shared" ca="1" si="464"/>
        <v>Subcritical</v>
      </c>
      <c r="AS963">
        <f t="shared" ca="1" si="465"/>
        <v>1.3769121246073608E-4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190</v>
      </c>
      <c r="I964">
        <v>2E-3</v>
      </c>
      <c r="J964">
        <f t="shared" si="466"/>
        <v>1</v>
      </c>
      <c r="K964">
        <f t="shared" ca="1" si="467"/>
        <v>49.98</v>
      </c>
      <c r="L964">
        <f t="shared" ca="1" si="468"/>
        <v>1.301360869684927</v>
      </c>
      <c r="M964">
        <f t="shared" ca="1" si="441"/>
        <v>6.7670765223616209</v>
      </c>
      <c r="N964">
        <f t="shared" ca="1" si="442"/>
        <v>0.86727128666107323</v>
      </c>
      <c r="O964">
        <f t="shared" ca="1" si="443"/>
        <v>7.3857595425206792</v>
      </c>
      <c r="P964">
        <f t="shared" ca="1" si="444"/>
        <v>633.45636086968489</v>
      </c>
      <c r="Q964">
        <f t="shared" ca="1" si="445"/>
        <v>636.23665873002813</v>
      </c>
      <c r="R964">
        <f t="shared" ca="1" si="446"/>
        <v>1.4839965425134221E-2</v>
      </c>
      <c r="S964">
        <f t="shared" ca="1" si="447"/>
        <v>2.067101435725621</v>
      </c>
      <c r="T964">
        <f t="shared" ca="1" si="448"/>
        <v>42.032181045985091</v>
      </c>
      <c r="U964">
        <f t="shared" ca="1" si="469"/>
        <v>-1.4349233084658408E-2</v>
      </c>
      <c r="V964">
        <f t="shared" ca="1" si="470"/>
        <v>0</v>
      </c>
      <c r="W964">
        <f t="shared" ca="1" si="449"/>
        <v>7.8618993635482539</v>
      </c>
      <c r="X964">
        <f t="shared" ca="1" si="450"/>
        <v>40.881876690450923</v>
      </c>
      <c r="Y964">
        <f t="shared" ca="1" si="451"/>
        <v>1.9538458204297542</v>
      </c>
      <c r="Z964">
        <f t="shared" ca="1" si="452"/>
        <v>1.2225466159109615</v>
      </c>
      <c r="AA964">
        <f t="shared" ca="1" si="453"/>
        <v>640.01689936354819</v>
      </c>
      <c r="AB964">
        <f t="shared" ca="1" si="454"/>
        <v>640.09307776457138</v>
      </c>
      <c r="AC964">
        <f t="shared" ca="1" si="455"/>
        <v>1.3767644821493724E-4</v>
      </c>
      <c r="AD964">
        <f t="shared" ca="1" si="456"/>
        <v>0.1392089584040398</v>
      </c>
      <c r="AE964">
        <f t="shared" ca="1" si="457"/>
        <v>166.93323216087018</v>
      </c>
      <c r="AF964">
        <f t="shared" ca="1" si="458"/>
        <v>-5.6112830861820839E-6</v>
      </c>
      <c r="AG964">
        <f t="shared" ca="1" si="459"/>
        <v>1</v>
      </c>
      <c r="AH964">
        <f ca="1"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+99)&gt;=IFERROR(AE964,-1E+99)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>7.8618993635482539</v>
      </c>
      <c r="AI964">
        <f t="shared" ca="1" si="460"/>
        <v>640.01689936354819</v>
      </c>
      <c r="AJ964">
        <f t="shared" ca="1" si="461"/>
        <v>640.09307776457138</v>
      </c>
      <c r="AM964">
        <v>0</v>
      </c>
      <c r="AN964">
        <v>0</v>
      </c>
      <c r="AO964">
        <f t="shared" si="462"/>
        <v>0</v>
      </c>
      <c r="AP964">
        <f t="shared" si="471"/>
        <v>0</v>
      </c>
      <c r="AQ964">
        <f t="shared" ca="1" si="463"/>
        <v>0.1392089584040398</v>
      </c>
      <c r="AR964" t="str">
        <f t="shared" ca="1" si="464"/>
        <v>Subcritical</v>
      </c>
      <c r="AS964">
        <f t="shared" ca="1" si="465"/>
        <v>1.3767644821493724E-4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190</v>
      </c>
      <c r="I965">
        <v>2E-3</v>
      </c>
      <c r="J965">
        <f t="shared" si="466"/>
        <v>1.0009999999999764</v>
      </c>
      <c r="K965">
        <f t="shared" ca="1" si="467"/>
        <v>49.98</v>
      </c>
      <c r="L965">
        <f t="shared" ca="1" si="468"/>
        <v>1.301360869684927</v>
      </c>
      <c r="M965">
        <f t="shared" ca="1" si="441"/>
        <v>6.7670765223616209</v>
      </c>
      <c r="N965">
        <f t="shared" ca="1" si="442"/>
        <v>0.86727128666107323</v>
      </c>
      <c r="O965">
        <f t="shared" ca="1" si="443"/>
        <v>7.3857595425206792</v>
      </c>
      <c r="P965">
        <f t="shared" ca="1" si="444"/>
        <v>633.4558608696849</v>
      </c>
      <c r="Q965">
        <f t="shared" ca="1" si="445"/>
        <v>636.23615873002814</v>
      </c>
      <c r="R965">
        <f t="shared" ca="1" si="446"/>
        <v>1.4839965425134221E-2</v>
      </c>
      <c r="S965">
        <f t="shared" ca="1" si="447"/>
        <v>2.067101435725621</v>
      </c>
      <c r="T965">
        <f t="shared" ca="1" si="448"/>
        <v>42.032181045985091</v>
      </c>
      <c r="U965">
        <f t="shared" ca="1" si="469"/>
        <v>-1.43640730500465E-2</v>
      </c>
      <c r="V965">
        <f t="shared" ca="1" si="470"/>
        <v>0</v>
      </c>
      <c r="W965">
        <f t="shared" ca="1" si="449"/>
        <v>7.8622605346390948</v>
      </c>
      <c r="X965">
        <f t="shared" ca="1" si="450"/>
        <v>40.883754780123297</v>
      </c>
      <c r="Y965">
        <f t="shared" ca="1" si="451"/>
        <v>1.9538681265278595</v>
      </c>
      <c r="Z965">
        <f t="shared" ca="1" si="452"/>
        <v>1.2224904554094205</v>
      </c>
      <c r="AA965">
        <f t="shared" ca="1" si="453"/>
        <v>640.01676053463905</v>
      </c>
      <c r="AB965">
        <f t="shared" ca="1" si="454"/>
        <v>640.09293193696158</v>
      </c>
      <c r="AC965">
        <f t="shared" ca="1" si="455"/>
        <v>1.3766170404233601E-4</v>
      </c>
      <c r="AD965">
        <f t="shared" ca="1" si="456"/>
        <v>0.13919936618681603</v>
      </c>
      <c r="AE965">
        <f t="shared" ca="1" si="457"/>
        <v>166.94771172543398</v>
      </c>
      <c r="AF965">
        <f t="shared" ca="1" si="458"/>
        <v>-5.6790740927681327E-6</v>
      </c>
      <c r="AG965">
        <f t="shared" ca="1" si="459"/>
        <v>1</v>
      </c>
      <c r="AH965">
        <f ca="1"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+99)&gt;=IFERROR(AE965,-1E+99)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>7.8622605346390948</v>
      </c>
      <c r="AI965">
        <f t="shared" ca="1" si="460"/>
        <v>640.01676053463905</v>
      </c>
      <c r="AJ965">
        <f t="shared" ca="1" si="461"/>
        <v>640.09293193696158</v>
      </c>
      <c r="AM965">
        <v>0</v>
      </c>
      <c r="AN965">
        <v>0</v>
      </c>
      <c r="AO965">
        <f t="shared" si="462"/>
        <v>0</v>
      </c>
      <c r="AP965">
        <f t="shared" si="471"/>
        <v>0</v>
      </c>
      <c r="AQ965">
        <f t="shared" ca="1" si="463"/>
        <v>0.13919936618681603</v>
      </c>
      <c r="AR965" t="str">
        <f t="shared" ca="1" si="464"/>
        <v>Subcritical</v>
      </c>
      <c r="AS965">
        <f t="shared" ca="1" si="465"/>
        <v>1.3766170404233601E-4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190</v>
      </c>
      <c r="I966">
        <v>5.7000000000000002E-2</v>
      </c>
      <c r="J966">
        <f t="shared" si="466"/>
        <v>1</v>
      </c>
      <c r="K966">
        <f t="shared" ca="1" si="467"/>
        <v>49.98</v>
      </c>
      <c r="L966">
        <f t="shared" ca="1" si="468"/>
        <v>1.301360869684927</v>
      </c>
      <c r="M966">
        <f t="shared" ca="1" si="441"/>
        <v>6.7670765223616209</v>
      </c>
      <c r="N966">
        <f t="shared" ca="1" si="442"/>
        <v>0.86727128666107323</v>
      </c>
      <c r="O966">
        <f t="shared" ca="1" si="443"/>
        <v>7.3857595425206792</v>
      </c>
      <c r="P966">
        <f t="shared" ca="1" si="444"/>
        <v>633.45536086968491</v>
      </c>
      <c r="Q966">
        <f t="shared" ca="1" si="445"/>
        <v>636.23565873002815</v>
      </c>
      <c r="R966">
        <f t="shared" ca="1" si="446"/>
        <v>1.4839965425134221E-2</v>
      </c>
      <c r="S966">
        <f t="shared" ca="1" si="447"/>
        <v>2.067101435725621</v>
      </c>
      <c r="T966">
        <f t="shared" ca="1" si="448"/>
        <v>42.032181045985091</v>
      </c>
      <c r="U966">
        <f t="shared" ca="1" si="469"/>
        <v>-1.4604093721914069E-2</v>
      </c>
      <c r="V966">
        <f t="shared" ca="1" si="470"/>
        <v>0</v>
      </c>
      <c r="W966">
        <f t="shared" ca="1" si="449"/>
        <v>7.8626147148013601</v>
      </c>
      <c r="X966">
        <f t="shared" ca="1" si="450"/>
        <v>40.885596516967077</v>
      </c>
      <c r="Y966">
        <f t="shared" ca="1" si="451"/>
        <v>1.9538899993673005</v>
      </c>
      <c r="Z966">
        <f t="shared" ca="1" si="452"/>
        <v>1.2224353869768989</v>
      </c>
      <c r="AA966">
        <f t="shared" ca="1" si="453"/>
        <v>640.01661471480134</v>
      </c>
      <c r="AB966">
        <f t="shared" ca="1" si="454"/>
        <v>640.09277925482854</v>
      </c>
      <c r="AC966">
        <f t="shared" ca="1" si="455"/>
        <v>1.3764724752339882E-4</v>
      </c>
      <c r="AD966">
        <f t="shared" ca="1" si="456"/>
        <v>0.13918996070899303</v>
      </c>
      <c r="AE966">
        <f t="shared" ca="1" si="457"/>
        <v>166.96191170377199</v>
      </c>
      <c r="AF966">
        <f t="shared" ca="1" si="458"/>
        <v>-5.4347901823348366E-6</v>
      </c>
      <c r="AG966">
        <f t="shared" ca="1" si="459"/>
        <v>1</v>
      </c>
      <c r="AH966">
        <f ca="1"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+99)&gt;=IFERROR(AE966,-1E+99)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>7.8626147148013601</v>
      </c>
      <c r="AI966">
        <f t="shared" ca="1" si="460"/>
        <v>640.01661471480134</v>
      </c>
      <c r="AJ966">
        <f t="shared" ca="1" si="461"/>
        <v>640.09277925482854</v>
      </c>
      <c r="AM966">
        <v>0</v>
      </c>
      <c r="AN966">
        <v>0</v>
      </c>
      <c r="AO966">
        <f t="shared" si="462"/>
        <v>0</v>
      </c>
      <c r="AP966">
        <f t="shared" si="471"/>
        <v>0</v>
      </c>
      <c r="AQ966">
        <f t="shared" ca="1" si="463"/>
        <v>0.13918996070899303</v>
      </c>
      <c r="AR966" t="str">
        <f t="shared" ca="1" si="464"/>
        <v>Subcritical</v>
      </c>
      <c r="AS966">
        <f t="shared" ca="1" si="465"/>
        <v>1.3764724752339882E-4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190</v>
      </c>
      <c r="I967">
        <v>5.7000000000000002E-2</v>
      </c>
      <c r="J967">
        <f t="shared" si="466"/>
        <v>1</v>
      </c>
      <c r="K967">
        <f t="shared" ca="1" si="467"/>
        <v>49.98</v>
      </c>
      <c r="L967">
        <f t="shared" ca="1" si="468"/>
        <v>1.301360869684927</v>
      </c>
      <c r="M967">
        <f t="shared" ca="1" si="441"/>
        <v>6.7670765223616209</v>
      </c>
      <c r="N967">
        <f t="shared" ca="1" si="442"/>
        <v>0.86727128666107323</v>
      </c>
      <c r="O967">
        <f t="shared" ca="1" si="443"/>
        <v>7.3857595425206792</v>
      </c>
      <c r="P967">
        <f t="shared" ca="1" si="444"/>
        <v>633.45486086968492</v>
      </c>
      <c r="Q967">
        <f t="shared" ca="1" si="445"/>
        <v>636.23515873002816</v>
      </c>
      <c r="R967">
        <f t="shared" ca="1" si="446"/>
        <v>1.4839965425134221E-2</v>
      </c>
      <c r="S967">
        <f t="shared" ca="1" si="447"/>
        <v>2.067101435725621</v>
      </c>
      <c r="T967">
        <f t="shared" ca="1" si="448"/>
        <v>42.032181045985091</v>
      </c>
      <c r="U967">
        <f t="shared" ca="1" si="469"/>
        <v>-1.4604093721914069E-2</v>
      </c>
      <c r="V967">
        <f t="shared" ca="1" si="470"/>
        <v>0</v>
      </c>
      <c r="W967">
        <f t="shared" ca="1" si="449"/>
        <v>7.8629691574058524</v>
      </c>
      <c r="X967">
        <f t="shared" ca="1" si="450"/>
        <v>40.887439618510435</v>
      </c>
      <c r="Y967">
        <f t="shared" ca="1" si="451"/>
        <v>1.953911886931716</v>
      </c>
      <c r="Z967">
        <f t="shared" ca="1" si="452"/>
        <v>1.2223802827060173</v>
      </c>
      <c r="AA967">
        <f t="shared" ca="1" si="453"/>
        <v>640.01646915740582</v>
      </c>
      <c r="AB967">
        <f t="shared" ca="1" si="454"/>
        <v>640.0926268309812</v>
      </c>
      <c r="AC967">
        <f t="shared" ca="1" si="455"/>
        <v>1.3763278253366506E-4</v>
      </c>
      <c r="AD967">
        <f t="shared" ca="1" si="456"/>
        <v>0.13918054932216917</v>
      </c>
      <c r="AE967">
        <f t="shared" ca="1" si="457"/>
        <v>166.97612288241783</v>
      </c>
      <c r="AF967">
        <f t="shared" ca="1" si="458"/>
        <v>-5.4242362921286258E-6</v>
      </c>
      <c r="AG967">
        <f t="shared" ca="1" si="459"/>
        <v>1</v>
      </c>
      <c r="AH967">
        <f ca="1"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+99)&gt;=IFERROR(AE967,-1E+99)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>7.8629691574058524</v>
      </c>
      <c r="AI967">
        <f t="shared" ca="1" si="460"/>
        <v>640.01646915740582</v>
      </c>
      <c r="AJ967">
        <f t="shared" ca="1" si="461"/>
        <v>640.0926268309812</v>
      </c>
      <c r="AM967">
        <v>0</v>
      </c>
      <c r="AN967">
        <v>0</v>
      </c>
      <c r="AO967">
        <f t="shared" si="462"/>
        <v>0</v>
      </c>
      <c r="AP967">
        <f t="shared" si="471"/>
        <v>0</v>
      </c>
      <c r="AQ967">
        <f t="shared" ca="1" si="463"/>
        <v>0.13918054932216917</v>
      </c>
      <c r="AR967" t="str">
        <f t="shared" ca="1" si="464"/>
        <v>Subcritical</v>
      </c>
      <c r="AS967">
        <f t="shared" ca="1" si="465"/>
        <v>1.3763278253366506E-4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190</v>
      </c>
      <c r="I968">
        <v>0</v>
      </c>
      <c r="J968">
        <f t="shared" si="466"/>
        <v>0.99900000000002365</v>
      </c>
      <c r="K968">
        <f t="shared" ca="1" si="467"/>
        <v>49.98</v>
      </c>
      <c r="L968">
        <f t="shared" ca="1" si="468"/>
        <v>1.301360869684927</v>
      </c>
      <c r="M968">
        <f t="shared" ca="1" si="441"/>
        <v>6.7670765223616209</v>
      </c>
      <c r="N968">
        <f t="shared" ca="1" si="442"/>
        <v>0.86727128666107323</v>
      </c>
      <c r="O968">
        <f t="shared" ca="1" si="443"/>
        <v>7.3857595425206792</v>
      </c>
      <c r="P968">
        <f t="shared" ca="1" si="444"/>
        <v>633.45436086968493</v>
      </c>
      <c r="Q968">
        <f t="shared" ca="1" si="445"/>
        <v>636.23465873002817</v>
      </c>
      <c r="R968">
        <f t="shared" ca="1" si="446"/>
        <v>1.4839965425134221E-2</v>
      </c>
      <c r="S968">
        <f t="shared" ca="1" si="447"/>
        <v>2.067101435725621</v>
      </c>
      <c r="T968">
        <f t="shared" ca="1" si="448"/>
        <v>42.032181045985091</v>
      </c>
      <c r="U968">
        <f t="shared" ca="1" si="469"/>
        <v>-1.4325125459777155E-2</v>
      </c>
      <c r="V968">
        <f t="shared" ca="1" si="470"/>
        <v>0</v>
      </c>
      <c r="W968">
        <f t="shared" ca="1" si="449"/>
        <v>7.8633310963118515</v>
      </c>
      <c r="X968">
        <f t="shared" ca="1" si="450"/>
        <v>40.889321700821625</v>
      </c>
      <c r="Y968">
        <f t="shared" ca="1" si="451"/>
        <v>1.9539342358780192</v>
      </c>
      <c r="Z968">
        <f t="shared" ca="1" si="452"/>
        <v>1.2223240181310149</v>
      </c>
      <c r="AA968">
        <f t="shared" ca="1" si="453"/>
        <v>640.01633109631189</v>
      </c>
      <c r="AB968">
        <f t="shared" ca="1" si="454"/>
        <v>640.09248175917116</v>
      </c>
      <c r="AC968">
        <f t="shared" ca="1" si="455"/>
        <v>1.376180139291653E-4</v>
      </c>
      <c r="AD968">
        <f t="shared" ca="1" si="456"/>
        <v>0.13917093998317576</v>
      </c>
      <c r="AE968">
        <f t="shared" ca="1" si="457"/>
        <v>166.99063532135631</v>
      </c>
      <c r="AF968">
        <f t="shared" ca="1" si="458"/>
        <v>-5.7375405049242545E-6</v>
      </c>
      <c r="AG968">
        <f t="shared" ca="1" si="459"/>
        <v>1</v>
      </c>
      <c r="AH968">
        <f ca="1"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+99)&gt;=IFERROR(AE968,-1E+99)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>7.8633310963118515</v>
      </c>
      <c r="AI968">
        <f t="shared" ca="1" si="460"/>
        <v>640.01633109631189</v>
      </c>
      <c r="AJ968">
        <f t="shared" ca="1" si="461"/>
        <v>640.09248175917116</v>
      </c>
      <c r="AM968">
        <v>0</v>
      </c>
      <c r="AN968">
        <v>0</v>
      </c>
      <c r="AO968">
        <f t="shared" si="462"/>
        <v>0</v>
      </c>
      <c r="AP968">
        <f t="shared" si="471"/>
        <v>0</v>
      </c>
      <c r="AQ968">
        <f t="shared" ca="1" si="463"/>
        <v>0.13917093998317576</v>
      </c>
      <c r="AR968" t="str">
        <f t="shared" ca="1" si="464"/>
        <v>Subcritical</v>
      </c>
      <c r="AS968">
        <f t="shared" ca="1" si="465"/>
        <v>1.376180139291653E-4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190</v>
      </c>
      <c r="I969">
        <v>0</v>
      </c>
      <c r="J969">
        <f t="shared" si="466"/>
        <v>1</v>
      </c>
      <c r="K969">
        <f t="shared" ca="1" si="467"/>
        <v>49.98</v>
      </c>
      <c r="L969">
        <f t="shared" ca="1" si="468"/>
        <v>1.301360869684927</v>
      </c>
      <c r="M969">
        <f t="shared" ca="1" si="441"/>
        <v>6.7670765223616209</v>
      </c>
      <c r="N969">
        <f t="shared" ca="1" si="442"/>
        <v>0.86727128666107323</v>
      </c>
      <c r="O969">
        <f t="shared" ca="1" si="443"/>
        <v>7.3857595425206792</v>
      </c>
      <c r="P969">
        <f t="shared" ca="1" si="444"/>
        <v>633.45386086968495</v>
      </c>
      <c r="Q969">
        <f t="shared" ca="1" si="445"/>
        <v>636.23415873002818</v>
      </c>
      <c r="R969">
        <f t="shared" ca="1" si="446"/>
        <v>1.4839965425134221E-2</v>
      </c>
      <c r="S969">
        <f t="shared" ca="1" si="447"/>
        <v>2.067101435725621</v>
      </c>
      <c r="T969">
        <f t="shared" ca="1" si="448"/>
        <v>42.032181045985091</v>
      </c>
      <c r="U969">
        <f t="shared" ca="1" si="469"/>
        <v>-1.4339965425165246E-2</v>
      </c>
      <c r="V969">
        <f t="shared" ca="1" si="470"/>
        <v>0</v>
      </c>
      <c r="W969">
        <f t="shared" ca="1" si="449"/>
        <v>7.8636925913311124</v>
      </c>
      <c r="X969">
        <f t="shared" ca="1" si="450"/>
        <v>40.891201474921786</v>
      </c>
      <c r="Y969">
        <f t="shared" ca="1" si="451"/>
        <v>1.9539565558720182</v>
      </c>
      <c r="Z969">
        <f t="shared" ca="1" si="452"/>
        <v>1.2222678277294516</v>
      </c>
      <c r="AA969">
        <f t="shared" ca="1" si="453"/>
        <v>640.01619259133111</v>
      </c>
      <c r="AB969">
        <f t="shared" ca="1" si="454"/>
        <v>640.09233625303864</v>
      </c>
      <c r="AC969">
        <f t="shared" ca="1" si="455"/>
        <v>1.3760326576976059E-4</v>
      </c>
      <c r="AD969">
        <f t="shared" ca="1" si="456"/>
        <v>0.13916134353287149</v>
      </c>
      <c r="AE969">
        <f t="shared" ca="1" si="457"/>
        <v>167.00513066833</v>
      </c>
      <c r="AF969">
        <f t="shared" ca="1" si="458"/>
        <v>-5.8378770972922212E-6</v>
      </c>
      <c r="AG969">
        <f t="shared" ca="1" si="459"/>
        <v>1</v>
      </c>
      <c r="AH969">
        <f ca="1"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+99)&gt;=IFERROR(AE969,-1E+99)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>7.8636925913311124</v>
      </c>
      <c r="AI969">
        <f t="shared" ca="1" si="460"/>
        <v>640.01619259133111</v>
      </c>
      <c r="AJ969">
        <f t="shared" ca="1" si="461"/>
        <v>640.09233625303864</v>
      </c>
      <c r="AM969">
        <v>0</v>
      </c>
      <c r="AN969">
        <v>0</v>
      </c>
      <c r="AO969">
        <f t="shared" si="462"/>
        <v>0</v>
      </c>
      <c r="AP969">
        <f t="shared" si="471"/>
        <v>0</v>
      </c>
      <c r="AQ969">
        <f t="shared" ca="1" si="463"/>
        <v>0.13916134353287149</v>
      </c>
      <c r="AR969" t="str">
        <f t="shared" ca="1" si="464"/>
        <v>Subcritical</v>
      </c>
      <c r="AS969">
        <f t="shared" ca="1" si="465"/>
        <v>1.3760326576976059E-4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190</v>
      </c>
      <c r="I970">
        <v>5.7000000000000002E-2</v>
      </c>
      <c r="J970">
        <f t="shared" si="466"/>
        <v>1</v>
      </c>
      <c r="K970">
        <f t="shared" ca="1" si="467"/>
        <v>49.98</v>
      </c>
      <c r="L970">
        <f t="shared" ca="1" si="468"/>
        <v>1.301360869684927</v>
      </c>
      <c r="M970">
        <f t="shared" ca="1" si="441"/>
        <v>6.7670765223616209</v>
      </c>
      <c r="N970">
        <f t="shared" ca="1" si="442"/>
        <v>0.86727128666107323</v>
      </c>
      <c r="O970">
        <f t="shared" ca="1" si="443"/>
        <v>7.3857595425206792</v>
      </c>
      <c r="P970">
        <f t="shared" ca="1" si="444"/>
        <v>633.45336086968496</v>
      </c>
      <c r="Q970">
        <f t="shared" ca="1" si="445"/>
        <v>636.2336587300282</v>
      </c>
      <c r="R970">
        <f t="shared" ca="1" si="446"/>
        <v>1.4839965425134221E-2</v>
      </c>
      <c r="S970">
        <f t="shared" ca="1" si="447"/>
        <v>2.067101435725621</v>
      </c>
      <c r="T970">
        <f t="shared" ca="1" si="448"/>
        <v>42.032181045985091</v>
      </c>
      <c r="U970">
        <f t="shared" ca="1" si="469"/>
        <v>-1.4604093721914069E-2</v>
      </c>
      <c r="V970">
        <f t="shared" ca="1" si="470"/>
        <v>0</v>
      </c>
      <c r="W970">
        <f t="shared" ca="1" si="449"/>
        <v>7.8640466678013805</v>
      </c>
      <c r="X970">
        <f t="shared" ca="1" si="450"/>
        <v>40.893042672567177</v>
      </c>
      <c r="Y970">
        <f t="shared" ca="1" si="451"/>
        <v>1.9539784163232945</v>
      </c>
      <c r="Z970">
        <f t="shared" ca="1" si="452"/>
        <v>1.222212795467253</v>
      </c>
      <c r="AA970">
        <f t="shared" ca="1" si="453"/>
        <v>640.01604666780145</v>
      </c>
      <c r="AB970">
        <f t="shared" ca="1" si="454"/>
        <v>640.09218347296985</v>
      </c>
      <c r="AC970">
        <f t="shared" ca="1" si="455"/>
        <v>1.3758882252948087E-4</v>
      </c>
      <c r="AD970">
        <f t="shared" ca="1" si="456"/>
        <v>0.13915194508864318</v>
      </c>
      <c r="AE970">
        <f t="shared" ca="1" si="457"/>
        <v>167.01932922813887</v>
      </c>
      <c r="AF970">
        <f t="shared" ca="1" si="458"/>
        <v>-5.6302660595974885E-6</v>
      </c>
      <c r="AG970">
        <f t="shared" ca="1" si="459"/>
        <v>1</v>
      </c>
      <c r="AH970">
        <f ca="1"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+99)&gt;=IFERROR(AE970,-1E+99)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>7.8640466678013805</v>
      </c>
      <c r="AI970">
        <f t="shared" ca="1" si="460"/>
        <v>640.01604666780145</v>
      </c>
      <c r="AJ970">
        <f t="shared" ca="1" si="461"/>
        <v>640.09218347296985</v>
      </c>
      <c r="AM970">
        <v>0</v>
      </c>
      <c r="AN970">
        <v>0</v>
      </c>
      <c r="AO970">
        <f t="shared" si="462"/>
        <v>0</v>
      </c>
      <c r="AP970">
        <f t="shared" si="471"/>
        <v>0</v>
      </c>
      <c r="AQ970">
        <f t="shared" ca="1" si="463"/>
        <v>0.13915194508864318</v>
      </c>
      <c r="AR970" t="str">
        <f t="shared" ca="1" si="464"/>
        <v>Subcritical</v>
      </c>
      <c r="AS970">
        <f t="shared" ca="1" si="465"/>
        <v>1.3758882252948087E-4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190</v>
      </c>
      <c r="I971">
        <v>5.7000000000000002E-2</v>
      </c>
      <c r="J971">
        <f t="shared" si="466"/>
        <v>1</v>
      </c>
      <c r="K971">
        <f t="shared" ca="1" si="467"/>
        <v>49.98</v>
      </c>
      <c r="L971">
        <f t="shared" ca="1" si="468"/>
        <v>1.301360869684927</v>
      </c>
      <c r="M971">
        <f t="shared" ca="1" si="441"/>
        <v>6.7670765223616209</v>
      </c>
      <c r="N971">
        <f t="shared" ca="1" si="442"/>
        <v>0.86727128666107323</v>
      </c>
      <c r="O971">
        <f t="shared" ca="1" si="443"/>
        <v>7.3857595425206792</v>
      </c>
      <c r="P971">
        <f t="shared" ca="1" si="444"/>
        <v>633.45286086968497</v>
      </c>
      <c r="Q971">
        <f t="shared" ca="1" si="445"/>
        <v>636.23315873002821</v>
      </c>
      <c r="R971">
        <f t="shared" ca="1" si="446"/>
        <v>1.4839965425134221E-2</v>
      </c>
      <c r="S971">
        <f t="shared" ca="1" si="447"/>
        <v>2.067101435725621</v>
      </c>
      <c r="T971">
        <f t="shared" ca="1" si="448"/>
        <v>42.032181045985091</v>
      </c>
      <c r="U971">
        <f t="shared" ca="1" si="469"/>
        <v>-1.4604093721914069E-2</v>
      </c>
      <c r="V971">
        <f t="shared" ca="1" si="470"/>
        <v>0</v>
      </c>
      <c r="W971">
        <f t="shared" ca="1" si="449"/>
        <v>7.8644009693167964</v>
      </c>
      <c r="X971">
        <f t="shared" ca="1" si="450"/>
        <v>40.894885040447342</v>
      </c>
      <c r="Y971">
        <f t="shared" ca="1" si="451"/>
        <v>1.9540002891879487</v>
      </c>
      <c r="Z971">
        <f t="shared" ca="1" si="452"/>
        <v>1.2221577331875848</v>
      </c>
      <c r="AA971">
        <f t="shared" ca="1" si="453"/>
        <v>640.01590096931682</v>
      </c>
      <c r="AB971">
        <f t="shared" ca="1" si="454"/>
        <v>640.09203091451514</v>
      </c>
      <c r="AC971">
        <f t="shared" ca="1" si="455"/>
        <v>1.3757437234707519E-4</v>
      </c>
      <c r="AD971">
        <f t="shared" ca="1" si="456"/>
        <v>0.13914254172977403</v>
      </c>
      <c r="AE971">
        <f t="shared" ca="1" si="457"/>
        <v>167.03353749013479</v>
      </c>
      <c r="AF971">
        <f t="shared" ca="1" si="458"/>
        <v>-5.6398947663183208E-6</v>
      </c>
      <c r="AG971">
        <f t="shared" ca="1" si="459"/>
        <v>1</v>
      </c>
      <c r="AH971">
        <f ca="1"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+99)&gt;=IFERROR(AE971,-1E+99)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>7.8644009693167964</v>
      </c>
      <c r="AI971">
        <f t="shared" ca="1" si="460"/>
        <v>640.01590096931682</v>
      </c>
      <c r="AJ971">
        <f t="shared" ca="1" si="461"/>
        <v>640.09203091451514</v>
      </c>
      <c r="AM971">
        <v>0</v>
      </c>
      <c r="AN971">
        <v>0</v>
      </c>
      <c r="AO971">
        <f t="shared" si="462"/>
        <v>0</v>
      </c>
      <c r="AP971">
        <f t="shared" si="471"/>
        <v>0</v>
      </c>
      <c r="AQ971">
        <f t="shared" ca="1" si="463"/>
        <v>0.13914254172977403</v>
      </c>
      <c r="AR971" t="str">
        <f t="shared" ca="1" si="464"/>
        <v>Subcritical</v>
      </c>
      <c r="AS971">
        <f t="shared" ca="1" si="465"/>
        <v>1.3757437234707519E-4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190</v>
      </c>
      <c r="I972">
        <v>0</v>
      </c>
      <c r="J972">
        <f t="shared" si="466"/>
        <v>1</v>
      </c>
      <c r="K972">
        <f t="shared" ca="1" si="467"/>
        <v>49.98</v>
      </c>
      <c r="L972">
        <f t="shared" ca="1" si="468"/>
        <v>1.301360869684927</v>
      </c>
      <c r="M972">
        <f t="shared" ca="1" si="441"/>
        <v>6.7670765223616209</v>
      </c>
      <c r="N972">
        <f t="shared" ca="1" si="442"/>
        <v>0.86727128666107323</v>
      </c>
      <c r="O972">
        <f t="shared" ca="1" si="443"/>
        <v>7.3857595425206792</v>
      </c>
      <c r="P972">
        <f t="shared" ca="1" si="444"/>
        <v>633.45236086968487</v>
      </c>
      <c r="Q972">
        <f t="shared" ca="1" si="445"/>
        <v>636.23265873002811</v>
      </c>
      <c r="R972">
        <f t="shared" ca="1" si="446"/>
        <v>1.4839965425134221E-2</v>
      </c>
      <c r="S972">
        <f t="shared" ca="1" si="447"/>
        <v>2.067101435725621</v>
      </c>
      <c r="T972">
        <f t="shared" ca="1" si="448"/>
        <v>42.032181045985091</v>
      </c>
      <c r="U972">
        <f t="shared" ca="1" si="469"/>
        <v>-1.433996542505156E-2</v>
      </c>
      <c r="V972">
        <f t="shared" ca="1" si="470"/>
        <v>0</v>
      </c>
      <c r="W972">
        <f t="shared" ca="1" si="449"/>
        <v>7.8647626045038095</v>
      </c>
      <c r="X972">
        <f t="shared" ca="1" si="450"/>
        <v>40.896765543419811</v>
      </c>
      <c r="Y972">
        <f t="shared" ca="1" si="451"/>
        <v>1.9540226132706882</v>
      </c>
      <c r="Z972">
        <f t="shared" ca="1" si="452"/>
        <v>1.2221015362923158</v>
      </c>
      <c r="AA972">
        <f t="shared" ca="1" si="453"/>
        <v>640.01576260450372</v>
      </c>
      <c r="AB972">
        <f t="shared" ca="1" si="454"/>
        <v>640.09188554869377</v>
      </c>
      <c r="AC972">
        <f t="shared" ca="1" si="455"/>
        <v>1.3755962536895163E-4</v>
      </c>
      <c r="AD972">
        <f t="shared" ca="1" si="456"/>
        <v>0.13913294482332128</v>
      </c>
      <c r="AE972">
        <f t="shared" ca="1" si="457"/>
        <v>167.04804054755152</v>
      </c>
      <c r="AF972">
        <f t="shared" ca="1" si="458"/>
        <v>-5.9439551023388049E-6</v>
      </c>
      <c r="AG972">
        <f t="shared" ca="1" si="459"/>
        <v>1</v>
      </c>
      <c r="AH972">
        <f ca="1"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+99)&gt;=IFERROR(AE972,-1E+99)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>7.8647626045038095</v>
      </c>
      <c r="AI972">
        <f t="shared" ca="1" si="460"/>
        <v>640.01576260450372</v>
      </c>
      <c r="AJ972">
        <f t="shared" ca="1" si="461"/>
        <v>640.09188554869377</v>
      </c>
      <c r="AM972">
        <v>0</v>
      </c>
      <c r="AN972">
        <v>0</v>
      </c>
      <c r="AO972">
        <f t="shared" si="462"/>
        <v>0</v>
      </c>
      <c r="AP972">
        <f t="shared" si="471"/>
        <v>0</v>
      </c>
      <c r="AQ972">
        <f t="shared" ca="1" si="463"/>
        <v>0.13913294482332128</v>
      </c>
      <c r="AR972" t="str">
        <f t="shared" ca="1" si="464"/>
        <v>Subcritical</v>
      </c>
      <c r="AS972">
        <f t="shared" ca="1" si="465"/>
        <v>1.3755962536895163E-4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190</v>
      </c>
      <c r="I973">
        <v>0</v>
      </c>
      <c r="J973">
        <f t="shared" si="466"/>
        <v>1</v>
      </c>
      <c r="K973">
        <f t="shared" ca="1" si="467"/>
        <v>49.98</v>
      </c>
      <c r="L973">
        <f t="shared" ca="1" si="468"/>
        <v>1.301360869684927</v>
      </c>
      <c r="M973">
        <f t="shared" ca="1" si="441"/>
        <v>6.7670765223616209</v>
      </c>
      <c r="N973">
        <f t="shared" ca="1" si="442"/>
        <v>0.86727128666107323</v>
      </c>
      <c r="O973">
        <f t="shared" ca="1" si="443"/>
        <v>7.3857595425206792</v>
      </c>
      <c r="P973">
        <f t="shared" ca="1" si="444"/>
        <v>633.45186086968488</v>
      </c>
      <c r="Q973">
        <f t="shared" ca="1" si="445"/>
        <v>636.23215873002812</v>
      </c>
      <c r="R973">
        <f t="shared" ca="1" si="446"/>
        <v>1.4839965425134221E-2</v>
      </c>
      <c r="S973">
        <f t="shared" ca="1" si="447"/>
        <v>2.067101435725621</v>
      </c>
      <c r="T973">
        <f t="shared" ca="1" si="448"/>
        <v>42.032181045985091</v>
      </c>
      <c r="U973">
        <f t="shared" ca="1" si="469"/>
        <v>-1.4339965425165246E-2</v>
      </c>
      <c r="V973">
        <f t="shared" ca="1" si="470"/>
        <v>0</v>
      </c>
      <c r="W973">
        <f t="shared" ca="1" si="449"/>
        <v>7.8651239449476869</v>
      </c>
      <c r="X973">
        <f t="shared" ca="1" si="450"/>
        <v>40.898644513727973</v>
      </c>
      <c r="Y973">
        <f t="shared" ca="1" si="451"/>
        <v>1.954044917617668</v>
      </c>
      <c r="Z973">
        <f t="shared" ca="1" si="452"/>
        <v>1.2220453903606461</v>
      </c>
      <c r="AA973">
        <f t="shared" ca="1" si="453"/>
        <v>640.01562394494761</v>
      </c>
      <c r="AB973">
        <f t="shared" ca="1" si="454"/>
        <v>640.09173989479984</v>
      </c>
      <c r="AC973">
        <f t="shared" ca="1" si="455"/>
        <v>1.3754489273832963E-4</v>
      </c>
      <c r="AD973">
        <f t="shared" ca="1" si="456"/>
        <v>0.13912335684041849</v>
      </c>
      <c r="AE973">
        <f t="shared" ca="1" si="457"/>
        <v>167.06253249007878</v>
      </c>
      <c r="AF973">
        <f t="shared" ca="1" si="458"/>
        <v>-6.0175004819029709E-6</v>
      </c>
      <c r="AG973">
        <f t="shared" ca="1" si="459"/>
        <v>1</v>
      </c>
      <c r="AH973">
        <f ca="1"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+99)&gt;=IFERROR(AE973,-1E+99)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>7.8651239449476869</v>
      </c>
      <c r="AI973">
        <f t="shared" ca="1" si="460"/>
        <v>640.01562394494761</v>
      </c>
      <c r="AJ973">
        <f t="shared" ca="1" si="461"/>
        <v>640.09173989479984</v>
      </c>
      <c r="AM973">
        <v>0</v>
      </c>
      <c r="AN973">
        <v>0</v>
      </c>
      <c r="AO973">
        <f t="shared" si="462"/>
        <v>0</v>
      </c>
      <c r="AP973">
        <f t="shared" si="471"/>
        <v>0</v>
      </c>
      <c r="AQ973">
        <f t="shared" ca="1" si="463"/>
        <v>0.13912335684041849</v>
      </c>
      <c r="AR973" t="str">
        <f t="shared" ca="1" si="464"/>
        <v>Subcritical</v>
      </c>
      <c r="AS973">
        <f t="shared" ca="1" si="465"/>
        <v>1.3754489273832963E-4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190</v>
      </c>
      <c r="I974">
        <v>5.5E-2</v>
      </c>
      <c r="J974">
        <f t="shared" si="466"/>
        <v>1</v>
      </c>
      <c r="K974">
        <f t="shared" ca="1" si="467"/>
        <v>49.98</v>
      </c>
      <c r="L974">
        <f t="shared" ca="1" si="468"/>
        <v>1.301360869684927</v>
      </c>
      <c r="M974">
        <f t="shared" ca="1" si="441"/>
        <v>6.7670765223616209</v>
      </c>
      <c r="N974">
        <f t="shared" ca="1" si="442"/>
        <v>0.86727128666107323</v>
      </c>
      <c r="O974">
        <f t="shared" ca="1" si="443"/>
        <v>7.3857595425206792</v>
      </c>
      <c r="P974">
        <f t="shared" ca="1" si="444"/>
        <v>633.45136086968489</v>
      </c>
      <c r="Q974">
        <f t="shared" ca="1" si="445"/>
        <v>636.23165873002813</v>
      </c>
      <c r="R974">
        <f t="shared" ca="1" si="446"/>
        <v>1.4839965425134221E-2</v>
      </c>
      <c r="S974">
        <f t="shared" ca="1" si="447"/>
        <v>2.067101435725621</v>
      </c>
      <c r="T974">
        <f t="shared" ca="1" si="448"/>
        <v>42.032181045985091</v>
      </c>
      <c r="U974">
        <f t="shared" ca="1" si="469"/>
        <v>-1.459482606230722E-2</v>
      </c>
      <c r="V974">
        <f t="shared" ca="1" si="470"/>
        <v>0</v>
      </c>
      <c r="W974">
        <f t="shared" ca="1" si="449"/>
        <v>7.865478153862508</v>
      </c>
      <c r="X974">
        <f t="shared" ca="1" si="450"/>
        <v>40.900486400085043</v>
      </c>
      <c r="Y974">
        <f t="shared" ca="1" si="451"/>
        <v>1.9540667802641127</v>
      </c>
      <c r="Z974">
        <f t="shared" ca="1" si="452"/>
        <v>1.2219903575497839</v>
      </c>
      <c r="AA974">
        <f t="shared" ca="1" si="453"/>
        <v>640.01547815386243</v>
      </c>
      <c r="AB974">
        <f t="shared" ca="1" si="454"/>
        <v>640.09158724835504</v>
      </c>
      <c r="AC974">
        <f t="shared" ca="1" si="455"/>
        <v>1.3753045313398172E-4</v>
      </c>
      <c r="AD974">
        <f t="shared" ca="1" si="456"/>
        <v>0.13911395915775612</v>
      </c>
      <c r="AE974">
        <f t="shared" ca="1" si="457"/>
        <v>167.07673909954386</v>
      </c>
      <c r="AF974">
        <f t="shared" ca="1" si="458"/>
        <v>-5.8166635881207185E-6</v>
      </c>
      <c r="AG974">
        <f t="shared" ca="1" si="459"/>
        <v>1</v>
      </c>
      <c r="AH974">
        <f ca="1"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+99)&gt;=IFERROR(AE974,-1E+99)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>7.865478153862508</v>
      </c>
      <c r="AI974">
        <f t="shared" ca="1" si="460"/>
        <v>640.01547815386243</v>
      </c>
      <c r="AJ974">
        <f t="shared" ca="1" si="461"/>
        <v>640.09158724835504</v>
      </c>
      <c r="AM974">
        <v>0</v>
      </c>
      <c r="AN974">
        <v>0</v>
      </c>
      <c r="AO974">
        <f t="shared" si="462"/>
        <v>0</v>
      </c>
      <c r="AP974">
        <f t="shared" si="471"/>
        <v>0</v>
      </c>
      <c r="AQ974">
        <f t="shared" ca="1" si="463"/>
        <v>0.13911395915775612</v>
      </c>
      <c r="AR974" t="str">
        <f t="shared" ca="1" si="464"/>
        <v>Subcritical</v>
      </c>
      <c r="AS974">
        <f t="shared" ca="1" si="465"/>
        <v>1.3753045313398172E-4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190</v>
      </c>
      <c r="I975">
        <v>5.5E-2</v>
      </c>
      <c r="J975">
        <f t="shared" si="466"/>
        <v>1.0009999999999764</v>
      </c>
      <c r="K975">
        <f t="shared" ca="1" si="467"/>
        <v>49.98</v>
      </c>
      <c r="L975">
        <f t="shared" ca="1" si="468"/>
        <v>1.301360869684927</v>
      </c>
      <c r="M975">
        <f t="shared" ca="1" si="441"/>
        <v>6.7670765223616209</v>
      </c>
      <c r="N975">
        <f t="shared" ca="1" si="442"/>
        <v>0.86727128666107323</v>
      </c>
      <c r="O975">
        <f t="shared" ca="1" si="443"/>
        <v>7.3857595425206792</v>
      </c>
      <c r="P975">
        <f t="shared" ca="1" si="444"/>
        <v>633.4508608696849</v>
      </c>
      <c r="Q975">
        <f t="shared" ca="1" si="445"/>
        <v>636.23115873002814</v>
      </c>
      <c r="R975">
        <f t="shared" ca="1" si="446"/>
        <v>1.4839965425134221E-2</v>
      </c>
      <c r="S975">
        <f t="shared" ca="1" si="447"/>
        <v>2.067101435725621</v>
      </c>
      <c r="T975">
        <f t="shared" ca="1" si="448"/>
        <v>42.032181045985091</v>
      </c>
      <c r="U975">
        <f t="shared" ca="1" si="469"/>
        <v>-1.4609666027695312E-2</v>
      </c>
      <c r="V975">
        <f t="shared" ca="1" si="470"/>
        <v>0</v>
      </c>
      <c r="W975">
        <f t="shared" ca="1" si="449"/>
        <v>7.865832440557333</v>
      </c>
      <c r="X975">
        <f t="shared" ca="1" si="450"/>
        <v>40.902328690898131</v>
      </c>
      <c r="Y975">
        <f t="shared" ca="1" si="451"/>
        <v>1.9540886462309908</v>
      </c>
      <c r="Z975">
        <f t="shared" ca="1" si="452"/>
        <v>1.2219353176124148</v>
      </c>
      <c r="AA975">
        <f t="shared" ca="1" si="453"/>
        <v>640.01533244055736</v>
      </c>
      <c r="AB975">
        <f t="shared" ca="1" si="454"/>
        <v>640.09143467911133</v>
      </c>
      <c r="AC975">
        <f t="shared" ca="1" si="455"/>
        <v>1.3751601259506612E-4</v>
      </c>
      <c r="AD975">
        <f t="shared" ca="1" si="456"/>
        <v>0.13910456046978809</v>
      </c>
      <c r="AE975">
        <f t="shared" ca="1" si="457"/>
        <v>167.09094950649657</v>
      </c>
      <c r="AF975">
        <f t="shared" ca="1" si="458"/>
        <v>-5.9225717450317461E-6</v>
      </c>
      <c r="AG975">
        <f t="shared" ca="1" si="459"/>
        <v>1</v>
      </c>
      <c r="AH975">
        <f ca="1"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+99)&gt;=IFERROR(AE975,-1E+99)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>7.865832440557333</v>
      </c>
      <c r="AI975">
        <f t="shared" ca="1" si="460"/>
        <v>640.01533244055736</v>
      </c>
      <c r="AJ975">
        <f t="shared" ca="1" si="461"/>
        <v>640.09143467911133</v>
      </c>
      <c r="AM975">
        <v>0</v>
      </c>
      <c r="AN975">
        <v>0</v>
      </c>
      <c r="AO975">
        <f t="shared" si="462"/>
        <v>0</v>
      </c>
      <c r="AP975">
        <f t="shared" si="471"/>
        <v>0</v>
      </c>
      <c r="AQ975">
        <f t="shared" ca="1" si="463"/>
        <v>0.13910456046978809</v>
      </c>
      <c r="AR975" t="str">
        <f t="shared" ca="1" si="464"/>
        <v>Subcritical</v>
      </c>
      <c r="AS975">
        <f t="shared" ca="1" si="465"/>
        <v>1.3751601259506612E-4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190</v>
      </c>
      <c r="I976">
        <v>0</v>
      </c>
      <c r="J976">
        <f t="shared" si="466"/>
        <v>1</v>
      </c>
      <c r="K976">
        <f t="shared" ca="1" si="467"/>
        <v>49.98</v>
      </c>
      <c r="L976">
        <f t="shared" ca="1" si="468"/>
        <v>1.301360869684927</v>
      </c>
      <c r="M976">
        <f t="shared" ca="1" si="441"/>
        <v>6.7670765223616209</v>
      </c>
      <c r="N976">
        <f t="shared" ca="1" si="442"/>
        <v>0.86727128666107323</v>
      </c>
      <c r="O976">
        <f t="shared" ca="1" si="443"/>
        <v>7.3857595425206792</v>
      </c>
      <c r="P976">
        <f t="shared" ca="1" si="444"/>
        <v>633.45036086968491</v>
      </c>
      <c r="Q976">
        <f t="shared" ca="1" si="445"/>
        <v>636.23065873002815</v>
      </c>
      <c r="R976">
        <f t="shared" ca="1" si="446"/>
        <v>1.4839965425134221E-2</v>
      </c>
      <c r="S976">
        <f t="shared" ca="1" si="447"/>
        <v>2.067101435725621</v>
      </c>
      <c r="T976">
        <f t="shared" ca="1" si="448"/>
        <v>42.032181045985091</v>
      </c>
      <c r="U976">
        <f t="shared" ca="1" si="469"/>
        <v>-1.4339965425165246E-2</v>
      </c>
      <c r="V976">
        <f t="shared" ca="1" si="470"/>
        <v>0</v>
      </c>
      <c r="W976">
        <f t="shared" ca="1" si="449"/>
        <v>7.8661938410472629</v>
      </c>
      <c r="X976">
        <f t="shared" ca="1" si="450"/>
        <v>40.904207973445772</v>
      </c>
      <c r="Y976">
        <f t="shared" ca="1" si="451"/>
        <v>1.9541109497238605</v>
      </c>
      <c r="Z976">
        <f t="shared" ca="1" si="452"/>
        <v>1.2218791776251006</v>
      </c>
      <c r="AA976">
        <f t="shared" ca="1" si="453"/>
        <v>640.01519384104722</v>
      </c>
      <c r="AB976">
        <f t="shared" ca="1" si="454"/>
        <v>640.09128908695516</v>
      </c>
      <c r="AC976">
        <f t="shared" ca="1" si="455"/>
        <v>1.375012844053901E-4</v>
      </c>
      <c r="AD976">
        <f t="shared" ca="1" si="456"/>
        <v>0.1390949741539865</v>
      </c>
      <c r="AE976">
        <f t="shared" ca="1" si="457"/>
        <v>167.10544594563552</v>
      </c>
      <c r="AF976">
        <f t="shared" ca="1" si="458"/>
        <v>-6.402843041541928E-6</v>
      </c>
      <c r="AG976">
        <f t="shared" ca="1" si="459"/>
        <v>1</v>
      </c>
      <c r="AH976">
        <f ca="1"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+99)&gt;=IFERROR(AE976,-1E+99)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>7.8661938410472629</v>
      </c>
      <c r="AI976">
        <f t="shared" ca="1" si="460"/>
        <v>640.01519384104722</v>
      </c>
      <c r="AJ976">
        <f t="shared" ca="1" si="461"/>
        <v>640.09128908695516</v>
      </c>
      <c r="AM976">
        <v>0</v>
      </c>
      <c r="AN976">
        <v>0</v>
      </c>
      <c r="AO976">
        <f t="shared" si="462"/>
        <v>0</v>
      </c>
      <c r="AP976">
        <f t="shared" si="471"/>
        <v>0</v>
      </c>
      <c r="AQ976">
        <f t="shared" ca="1" si="463"/>
        <v>0.1390949741539865</v>
      </c>
      <c r="AR976" t="str">
        <f t="shared" ca="1" si="464"/>
        <v>Subcritical</v>
      </c>
      <c r="AS976">
        <f t="shared" ca="1" si="465"/>
        <v>1.375012844053901E-4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190</v>
      </c>
      <c r="I977">
        <v>0</v>
      </c>
      <c r="J977">
        <f t="shared" si="466"/>
        <v>0.99900000000002365</v>
      </c>
      <c r="K977">
        <f t="shared" ca="1" si="467"/>
        <v>49.98</v>
      </c>
      <c r="L977">
        <f t="shared" ca="1" si="468"/>
        <v>1.301360869684927</v>
      </c>
      <c r="M977">
        <f t="shared" ca="1" si="441"/>
        <v>6.7670765223616209</v>
      </c>
      <c r="N977">
        <f t="shared" ca="1" si="442"/>
        <v>0.86727128666107323</v>
      </c>
      <c r="O977">
        <f t="shared" ca="1" si="443"/>
        <v>7.3857595425206792</v>
      </c>
      <c r="P977">
        <f t="shared" ca="1" si="444"/>
        <v>633.44986086968493</v>
      </c>
      <c r="Q977">
        <f t="shared" ca="1" si="445"/>
        <v>636.23015873002817</v>
      </c>
      <c r="R977">
        <f t="shared" ca="1" si="446"/>
        <v>1.4839965425134221E-2</v>
      </c>
      <c r="S977">
        <f t="shared" ca="1" si="447"/>
        <v>2.067101435725621</v>
      </c>
      <c r="T977">
        <f t="shared" ca="1" si="448"/>
        <v>42.032181045985091</v>
      </c>
      <c r="U977">
        <f t="shared" ca="1" si="469"/>
        <v>-1.4325125459777155E-2</v>
      </c>
      <c r="V977">
        <f t="shared" ca="1" si="470"/>
        <v>0</v>
      </c>
      <c r="W977">
        <f t="shared" ca="1" si="449"/>
        <v>7.866554906491003</v>
      </c>
      <c r="X977">
        <f t="shared" ca="1" si="450"/>
        <v>40.906085513753219</v>
      </c>
      <c r="Y977">
        <f t="shared" ca="1" si="451"/>
        <v>1.9541332310015709</v>
      </c>
      <c r="Z977">
        <f t="shared" ca="1" si="452"/>
        <v>1.2218230948350215</v>
      </c>
      <c r="AA977">
        <f t="shared" ca="1" si="453"/>
        <v>640.01505490649106</v>
      </c>
      <c r="AB977">
        <f t="shared" ca="1" si="454"/>
        <v>640.09114316719808</v>
      </c>
      <c r="AC977">
        <f t="shared" ca="1" si="455"/>
        <v>1.3748657219284761E-4</v>
      </c>
      <c r="AD977">
        <f t="shared" ca="1" si="456"/>
        <v>0.13908539782491922</v>
      </c>
      <c r="AE977">
        <f t="shared" ca="1" si="457"/>
        <v>167.11992964992825</v>
      </c>
      <c r="AF977">
        <f t="shared" ca="1" si="458"/>
        <v>-6.5770553874244797E-6</v>
      </c>
      <c r="AG977">
        <f t="shared" ca="1" si="459"/>
        <v>1</v>
      </c>
      <c r="AH977">
        <f ca="1"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+99)&gt;=IFERROR(AE977,-1E+99)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>7.866554906491003</v>
      </c>
      <c r="AI977">
        <f t="shared" ca="1" si="460"/>
        <v>640.01505490649106</v>
      </c>
      <c r="AJ977">
        <f t="shared" ca="1" si="461"/>
        <v>640.09114316719808</v>
      </c>
      <c r="AM977">
        <v>0</v>
      </c>
      <c r="AN977">
        <v>0</v>
      </c>
      <c r="AO977">
        <f t="shared" si="462"/>
        <v>0</v>
      </c>
      <c r="AP977">
        <f t="shared" si="471"/>
        <v>0</v>
      </c>
      <c r="AQ977">
        <f t="shared" ca="1" si="463"/>
        <v>0.13908539782491922</v>
      </c>
      <c r="AR977" t="str">
        <f t="shared" ca="1" si="464"/>
        <v>Subcritical</v>
      </c>
      <c r="AS977">
        <f t="shared" ca="1" si="465"/>
        <v>1.3748657219284761E-4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190</v>
      </c>
      <c r="I978">
        <v>5.7000000000000002E-2</v>
      </c>
      <c r="J978">
        <f t="shared" si="466"/>
        <v>1</v>
      </c>
      <c r="K978">
        <f t="shared" ca="1" si="467"/>
        <v>49.98</v>
      </c>
      <c r="L978">
        <f t="shared" ca="1" si="468"/>
        <v>1.301360869684927</v>
      </c>
      <c r="M978">
        <f t="shared" ca="1" si="441"/>
        <v>6.7670765223616209</v>
      </c>
      <c r="N978">
        <f t="shared" ca="1" si="442"/>
        <v>0.86727128666107323</v>
      </c>
      <c r="O978">
        <f t="shared" ca="1" si="443"/>
        <v>7.3857595425206792</v>
      </c>
      <c r="P978">
        <f t="shared" ca="1" si="444"/>
        <v>633.44936086968494</v>
      </c>
      <c r="Q978">
        <f t="shared" ca="1" si="445"/>
        <v>636.22965873002818</v>
      </c>
      <c r="R978">
        <f t="shared" ca="1" si="446"/>
        <v>1.4839965425134221E-2</v>
      </c>
      <c r="S978">
        <f t="shared" ca="1" si="447"/>
        <v>2.067101435725621</v>
      </c>
      <c r="T978">
        <f t="shared" ca="1" si="448"/>
        <v>42.032181045985091</v>
      </c>
      <c r="U978">
        <f t="shared" ca="1" si="469"/>
        <v>-1.4604093721914069E-2</v>
      </c>
      <c r="V978">
        <f t="shared" ca="1" si="470"/>
        <v>0</v>
      </c>
      <c r="W978">
        <f t="shared" ca="1" si="449"/>
        <v>7.8669083466656788</v>
      </c>
      <c r="X978">
        <f t="shared" ca="1" si="450"/>
        <v>40.907923402661531</v>
      </c>
      <c r="Y978">
        <f t="shared" ca="1" si="451"/>
        <v>1.9541550402365513</v>
      </c>
      <c r="Z978">
        <f t="shared" ca="1" si="452"/>
        <v>1.2217682014322981</v>
      </c>
      <c r="AA978">
        <f t="shared" ca="1" si="453"/>
        <v>640.01490834666572</v>
      </c>
      <c r="AB978">
        <f t="shared" ca="1" si="454"/>
        <v>640.0909897706224</v>
      </c>
      <c r="AC978">
        <f t="shared" ca="1" si="455"/>
        <v>1.3747217293297317E-4</v>
      </c>
      <c r="AD978">
        <f t="shared" ca="1" si="456"/>
        <v>0.13907602480066528</v>
      </c>
      <c r="AE978">
        <f t="shared" ca="1" si="457"/>
        <v>167.13410815775407</v>
      </c>
      <c r="AF978">
        <f t="shared" ca="1" si="458"/>
        <v>-6.1521860743596335E-6</v>
      </c>
      <c r="AG978">
        <f t="shared" ca="1" si="459"/>
        <v>1</v>
      </c>
      <c r="AH978">
        <f ca="1"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+99)&gt;=IFERROR(AE978,-1E+99)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>7.8669083466656788</v>
      </c>
      <c r="AI978">
        <f t="shared" ca="1" si="460"/>
        <v>640.01490834666572</v>
      </c>
      <c r="AJ978">
        <f t="shared" ca="1" si="461"/>
        <v>640.0909897706224</v>
      </c>
      <c r="AM978">
        <v>0</v>
      </c>
      <c r="AN978">
        <v>0</v>
      </c>
      <c r="AO978">
        <f t="shared" si="462"/>
        <v>0</v>
      </c>
      <c r="AP978">
        <f t="shared" si="471"/>
        <v>0</v>
      </c>
      <c r="AQ978">
        <f t="shared" ca="1" si="463"/>
        <v>0.13907602480066528</v>
      </c>
      <c r="AR978" t="str">
        <f t="shared" ca="1" si="464"/>
        <v>Subcritical</v>
      </c>
      <c r="AS978">
        <f t="shared" ca="1" si="465"/>
        <v>1.3747217293297317E-4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190</v>
      </c>
      <c r="I979">
        <v>5.7000000000000002E-2</v>
      </c>
      <c r="J979">
        <f t="shared" si="466"/>
        <v>1</v>
      </c>
      <c r="K979">
        <f t="shared" ca="1" si="467"/>
        <v>49.98</v>
      </c>
      <c r="L979">
        <f t="shared" ca="1" si="468"/>
        <v>1.301360869684927</v>
      </c>
      <c r="M979">
        <f t="shared" ca="1" si="441"/>
        <v>6.7670765223616209</v>
      </c>
      <c r="N979">
        <f t="shared" ca="1" si="442"/>
        <v>0.86727128666107323</v>
      </c>
      <c r="O979">
        <f t="shared" ca="1" si="443"/>
        <v>7.3857595425206792</v>
      </c>
      <c r="P979">
        <f t="shared" ca="1" si="444"/>
        <v>633.44886086968495</v>
      </c>
      <c r="Q979">
        <f t="shared" ca="1" si="445"/>
        <v>636.22915873002819</v>
      </c>
      <c r="R979">
        <f t="shared" ca="1" si="446"/>
        <v>1.4839965425134221E-2</v>
      </c>
      <c r="S979">
        <f t="shared" ca="1" si="447"/>
        <v>2.067101435725621</v>
      </c>
      <c r="T979">
        <f t="shared" ca="1" si="448"/>
        <v>42.032181045985091</v>
      </c>
      <c r="U979">
        <f t="shared" ca="1" si="469"/>
        <v>-1.4604093721914069E-2</v>
      </c>
      <c r="V979">
        <f t="shared" ca="1" si="470"/>
        <v>0</v>
      </c>
      <c r="W979">
        <f t="shared" ca="1" si="449"/>
        <v>7.8672622373264929</v>
      </c>
      <c r="X979">
        <f t="shared" ca="1" si="450"/>
        <v>40.909763634097764</v>
      </c>
      <c r="Y979">
        <f t="shared" ca="1" si="451"/>
        <v>1.9541768757933964</v>
      </c>
      <c r="Z979">
        <f t="shared" ca="1" si="452"/>
        <v>1.2217132430054498</v>
      </c>
      <c r="AA979">
        <f t="shared" ca="1" si="453"/>
        <v>640.01476223732652</v>
      </c>
      <c r="AB979">
        <f t="shared" ca="1" si="454"/>
        <v>640.09083681674213</v>
      </c>
      <c r="AC979">
        <f t="shared" ca="1" si="455"/>
        <v>1.3745775754834701E-4</v>
      </c>
      <c r="AD979">
        <f t="shared" ca="1" si="456"/>
        <v>0.13906664088450515</v>
      </c>
      <c r="AE979">
        <f t="shared" ca="1" si="457"/>
        <v>167.14830541315962</v>
      </c>
      <c r="AF979">
        <f t="shared" ca="1" si="458"/>
        <v>-5.6375680514975102E-6</v>
      </c>
      <c r="AG979">
        <f t="shared" ca="1" si="459"/>
        <v>1</v>
      </c>
      <c r="AH979">
        <f ca="1"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+99)&gt;=IFERROR(AE979,-1E+99)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>7.8672622373264929</v>
      </c>
      <c r="AI979">
        <f t="shared" ca="1" si="460"/>
        <v>640.01476223732652</v>
      </c>
      <c r="AJ979">
        <f t="shared" ca="1" si="461"/>
        <v>640.09083681674213</v>
      </c>
      <c r="AM979">
        <v>0</v>
      </c>
      <c r="AN979">
        <v>0</v>
      </c>
      <c r="AO979">
        <f t="shared" si="462"/>
        <v>0</v>
      </c>
      <c r="AP979">
        <f t="shared" si="471"/>
        <v>0</v>
      </c>
      <c r="AQ979">
        <f t="shared" ca="1" si="463"/>
        <v>0.13906664088450515</v>
      </c>
      <c r="AR979" t="str">
        <f t="shared" ca="1" si="464"/>
        <v>Subcritical</v>
      </c>
      <c r="AS979">
        <f t="shared" ca="1" si="465"/>
        <v>1.3745775754834701E-4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190</v>
      </c>
      <c r="I980">
        <v>0</v>
      </c>
      <c r="J980">
        <f t="shared" si="466"/>
        <v>1</v>
      </c>
      <c r="K980">
        <f t="shared" ca="1" si="467"/>
        <v>49.98</v>
      </c>
      <c r="L980">
        <f t="shared" ca="1" si="468"/>
        <v>1.301360869684927</v>
      </c>
      <c r="M980">
        <f t="shared" ca="1" si="441"/>
        <v>6.7670765223616209</v>
      </c>
      <c r="N980">
        <f t="shared" ca="1" si="442"/>
        <v>0.86727128666107323</v>
      </c>
      <c r="O980">
        <f t="shared" ca="1" si="443"/>
        <v>7.3857595425206792</v>
      </c>
      <c r="P980">
        <f t="shared" ca="1" si="444"/>
        <v>633.44836086968496</v>
      </c>
      <c r="Q980">
        <f t="shared" ca="1" si="445"/>
        <v>636.2286587300282</v>
      </c>
      <c r="R980">
        <f t="shared" ca="1" si="446"/>
        <v>1.4839965425134221E-2</v>
      </c>
      <c r="S980">
        <f t="shared" ca="1" si="447"/>
        <v>2.067101435725621</v>
      </c>
      <c r="T980">
        <f t="shared" ca="1" si="448"/>
        <v>42.032181045985091</v>
      </c>
      <c r="U980">
        <f t="shared" ca="1" si="469"/>
        <v>-1.4339965425165246E-2</v>
      </c>
      <c r="V980">
        <f t="shared" ca="1" si="470"/>
        <v>0</v>
      </c>
      <c r="W980">
        <f t="shared" ca="1" si="449"/>
        <v>7.8676239927553189</v>
      </c>
      <c r="X980">
        <f t="shared" ca="1" si="450"/>
        <v>40.911644762327661</v>
      </c>
      <c r="Y980">
        <f t="shared" ca="1" si="451"/>
        <v>1.9541991950915871</v>
      </c>
      <c r="Z980">
        <f t="shared" ca="1" si="452"/>
        <v>1.2216570683079131</v>
      </c>
      <c r="AA980">
        <f t="shared" ca="1" si="453"/>
        <v>640.01462399275533</v>
      </c>
      <c r="AB980">
        <f t="shared" ca="1" si="454"/>
        <v>640.09069157647332</v>
      </c>
      <c r="AC980">
        <f t="shared" ca="1" si="455"/>
        <v>1.3744302410421922E-4</v>
      </c>
      <c r="AD980">
        <f t="shared" ca="1" si="456"/>
        <v>0.13905704951345299</v>
      </c>
      <c r="AE980">
        <f t="shared" ca="1" si="457"/>
        <v>167.16281888358267</v>
      </c>
      <c r="AF980">
        <f t="shared" ca="1" si="458"/>
        <v>-5.433059300230525E-6</v>
      </c>
      <c r="AG980">
        <f t="shared" ca="1" si="459"/>
        <v>1</v>
      </c>
      <c r="AH980">
        <f ca="1"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+99)&gt;=IFERROR(AE980,-1E+99)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>7.8676239927553189</v>
      </c>
      <c r="AI980">
        <f t="shared" ca="1" si="460"/>
        <v>640.01462399275533</v>
      </c>
      <c r="AJ980">
        <f t="shared" ca="1" si="461"/>
        <v>640.09069157647332</v>
      </c>
      <c r="AM980">
        <v>0</v>
      </c>
      <c r="AN980">
        <v>0</v>
      </c>
      <c r="AO980">
        <f t="shared" si="462"/>
        <v>0</v>
      </c>
      <c r="AP980">
        <f t="shared" si="471"/>
        <v>0</v>
      </c>
      <c r="AQ980">
        <f t="shared" ca="1" si="463"/>
        <v>0.13905704951345299</v>
      </c>
      <c r="AR980" t="str">
        <f t="shared" ca="1" si="464"/>
        <v>Subcritical</v>
      </c>
      <c r="AS980">
        <f t="shared" ca="1" si="465"/>
        <v>1.3744302410421922E-4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190</v>
      </c>
      <c r="I981">
        <v>0</v>
      </c>
      <c r="J981">
        <f t="shared" si="466"/>
        <v>1</v>
      </c>
      <c r="K981">
        <f t="shared" ca="1" si="467"/>
        <v>49.98</v>
      </c>
      <c r="L981">
        <f t="shared" ca="1" si="468"/>
        <v>1.301360869684927</v>
      </c>
      <c r="M981">
        <f t="shared" ca="1" si="441"/>
        <v>6.7670765223616209</v>
      </c>
      <c r="N981">
        <f t="shared" ca="1" si="442"/>
        <v>0.86727128666107323</v>
      </c>
      <c r="O981">
        <f t="shared" ca="1" si="443"/>
        <v>7.3857595425206792</v>
      </c>
      <c r="P981">
        <f t="shared" ca="1" si="444"/>
        <v>633.44786086968486</v>
      </c>
      <c r="Q981">
        <f t="shared" ca="1" si="445"/>
        <v>636.2281587300281</v>
      </c>
      <c r="R981">
        <f t="shared" ca="1" si="446"/>
        <v>1.4839965425134221E-2</v>
      </c>
      <c r="S981">
        <f t="shared" ca="1" si="447"/>
        <v>2.067101435725621</v>
      </c>
      <c r="T981">
        <f t="shared" ca="1" si="448"/>
        <v>42.032181045985091</v>
      </c>
      <c r="U981">
        <f t="shared" ca="1" si="469"/>
        <v>-1.433996542505156E-2</v>
      </c>
      <c r="V981">
        <f t="shared" ca="1" si="470"/>
        <v>0</v>
      </c>
      <c r="W981">
        <f t="shared" ca="1" si="449"/>
        <v>7.8679859704366653</v>
      </c>
      <c r="X981">
        <f t="shared" ca="1" si="450"/>
        <v>40.913527046270659</v>
      </c>
      <c r="Y981">
        <f t="shared" ca="1" si="451"/>
        <v>1.9542215265580825</v>
      </c>
      <c r="Z981">
        <f t="shared" ca="1" si="452"/>
        <v>1.2216008642685761</v>
      </c>
      <c r="AA981">
        <f t="shared" ca="1" si="453"/>
        <v>640.01448597043657</v>
      </c>
      <c r="AB981">
        <f t="shared" ca="1" si="454"/>
        <v>640.09054655512477</v>
      </c>
      <c r="AC981">
        <f t="shared" ca="1" si="455"/>
        <v>1.374282839392706E-4</v>
      </c>
      <c r="AD981">
        <f t="shared" ca="1" si="456"/>
        <v>0.13904745335321522</v>
      </c>
      <c r="AE981">
        <f t="shared" ca="1" si="457"/>
        <v>167.17734197815781</v>
      </c>
      <c r="AF981">
        <f t="shared" ca="1" si="458"/>
        <v>-5.3636766779163736E-6</v>
      </c>
      <c r="AG981">
        <f t="shared" ca="1" si="459"/>
        <v>1</v>
      </c>
      <c r="AH981">
        <f ca="1"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+99)&gt;=IFERROR(AE981,-1E+99)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>7.8679859704366653</v>
      </c>
      <c r="AI981">
        <f t="shared" ca="1" si="460"/>
        <v>640.01448597043657</v>
      </c>
      <c r="AJ981">
        <f t="shared" ca="1" si="461"/>
        <v>640.09054655512477</v>
      </c>
      <c r="AM981">
        <v>0</v>
      </c>
      <c r="AN981">
        <v>0</v>
      </c>
      <c r="AO981">
        <f t="shared" si="462"/>
        <v>0</v>
      </c>
      <c r="AP981">
        <f t="shared" si="471"/>
        <v>0</v>
      </c>
      <c r="AQ981">
        <f t="shared" ca="1" si="463"/>
        <v>0.13904745335321522</v>
      </c>
      <c r="AR981" t="str">
        <f t="shared" ca="1" si="464"/>
        <v>Subcritical</v>
      </c>
      <c r="AS981">
        <f t="shared" ca="1" si="465"/>
        <v>1.374282839392706E-4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190</v>
      </c>
      <c r="I982">
        <v>5.7000000000000002E-2</v>
      </c>
      <c r="J982">
        <f t="shared" si="466"/>
        <v>1</v>
      </c>
      <c r="K982">
        <f t="shared" ca="1" si="467"/>
        <v>49.98</v>
      </c>
      <c r="L982">
        <f t="shared" ca="1" si="468"/>
        <v>1.301360869684927</v>
      </c>
      <c r="M982">
        <f t="shared" ref="M982:M1045" ca="1" si="472">((F982)+(G982)*(L982))*(L982)</f>
        <v>6.7670765223616209</v>
      </c>
      <c r="N982">
        <f t="shared" ref="N982:N1045" ca="1" si="473">(((F982)+(G982)*(L982))*(L982))/MAX((F982)+2*(L982)*SQRT(1+(G982)^2),0.000001)</f>
        <v>0.86727128666107323</v>
      </c>
      <c r="O982">
        <f t="shared" ref="O982:O1045" ca="1" si="474">ABS(K982)/MAX(((F982)+(G982)*(L982))*(L982),0.000001)</f>
        <v>7.3857595425206792</v>
      </c>
      <c r="P982">
        <f t="shared" ref="P982:P1045" ca="1" si="475">E982+L982</f>
        <v>633.44736086968487</v>
      </c>
      <c r="Q982">
        <f t="shared" ref="Q982:Q1045" ca="1" si="476">P982+((ABS(K982)/MAX(((F982)+(G982)*(L982))*(L982),0.000001))^2)/(2*$I$5)</f>
        <v>636.22765873002811</v>
      </c>
      <c r="R982">
        <f t="shared" ref="R982:R1045" ca="1" si="477">((ABS(K982)*$D$6)/(MAX(((F982)+(G982)*(L982))*(L982),0.000001)*MAX(((((F982)+(G982)*(L982))*(L982))/MAX((F982)+2*(L982)*SQRT(1+(G982)^2),0.000001))^(2/3),0.000001)))^2</f>
        <v>1.4839965425134221E-2</v>
      </c>
      <c r="S982">
        <f t="shared" ref="S982:S1045" ca="1" si="478">ABS(ABS(K982)/MAX(((F982)+(G982)*(L982))*(L982),0.000001))/SQRT($I$5*MAX((((F982)+(G982)*(L982))*(L982))/MAX((F982)+2*(G982)*(L982),0.000001),0.000001))</f>
        <v>2.067101435725621</v>
      </c>
      <c r="T982">
        <f t="shared" ref="T982:T1045" ca="1" si="479">((F982)*(L982)^2)/2+(G982)*(L982)^3/3+(ABS(K982)^2)/($I$5*MAX(((F982)+(G982)*(L982))*(L982),0.000001))</f>
        <v>42.032181045985091</v>
      </c>
      <c r="U982">
        <f t="shared" ca="1" si="469"/>
        <v>-1.4604093721914069E-2</v>
      </c>
      <c r="V982">
        <f t="shared" ca="1" si="470"/>
        <v>0</v>
      </c>
      <c r="W982">
        <f t="shared" ref="W982:W1045" ca="1" si="480"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>7.8683407093935198</v>
      </c>
      <c r="X982">
        <f t="shared" ref="X982:X1045" ca="1" si="481">((F982)+(G982)*(W982))*(W982)</f>
        <v>40.915371688846307</v>
      </c>
      <c r="Y982">
        <f t="shared" ref="Y982:Y1045" ca="1" si="482">(((F982)+(G982)*(W982))*(W982))/MAX((F982)+2*(W982)*SQRT(1+(G982)^2),0.000001)</f>
        <v>1.9542434099480475</v>
      </c>
      <c r="Z982">
        <f t="shared" ref="Z982:Z1045" ca="1" si="483">ABS(K982)/MAX(((F982)+(G982)*(W982))*(W982),0.000001)</f>
        <v>1.2215457891984578</v>
      </c>
      <c r="AA982">
        <f t="shared" ref="AA982:AA1045" ca="1" si="484">E982+W982</f>
        <v>640.01434070939342</v>
      </c>
      <c r="AB982">
        <f t="shared" ref="AB982:AB1045" ca="1" si="485">AA982+((ABS(K982)/MAX(((F982)+(G982)*(W982))*(W982),0.000001))^2)/(2*$I$5)</f>
        <v>640.0903944359535</v>
      </c>
      <c r="AC982">
        <f t="shared" ref="AC982:AC1045" ca="1" si="486">((ABS(K982)*$D$6)/(MAX(((F982)+(G982)*(W982))*(W982),0.000001)*MAX(((((F982)+(G982)*(W982))*(W982))/MAX((F982)+2*(W982)*SQRT(1+(G982)^2),0.000001))^(2/3),0.000001)))^2</f>
        <v>1.3741384080562792E-4</v>
      </c>
      <c r="AD982">
        <f t="shared" ref="AD982:AD1045" ca="1" si="487">ABS(ABS(K982)/MAX(((F982)+(G982)*(W982))*(W982),0.000001))/SQRT($I$5*MAX((((F982)+(G982)*(W982))*(W982))/MAX((F982)+2*(G982)*(W982),0.000001),0.000001))</f>
        <v>0.13903805016496609</v>
      </c>
      <c r="AE982">
        <f t="shared" ref="AE982:AE1045" ca="1" si="488">((F982)*(W982)^2)/2+(G982)*(W982)^3/3+(ABS(K982)^2)/($I$5*MAX(((F982)+(G982)*(W982))*(W982),0.000001))</f>
        <v>167.19157533071217</v>
      </c>
      <c r="AF982">
        <f t="shared" ref="AF982:AF1045" ca="1" si="489">IF($D$20=0,0,IFERROR(AB983+(((AC982+AC983)/2)*J983)+(IF(Z982&gt;Z983,$D$8*((Z982^2-Z983^2)/(2*$I$5)),$D$9*((Z983^2-Z982^2)/(2*$I$5)))+($D$10*(ABS(I983)/90)*(MAX(Z982^2,Z983^2)/(2*$I$5))))-AB982,0))</f>
        <v>-5.1914778396167094E-6</v>
      </c>
      <c r="AG982">
        <f t="shared" ref="AG982:AG1045" ca="1" si="490">IF($D$20=0,1,IFERROR(IF(ROUND(AD982,3)=1,1,IF(AND(ABS(AF982)&lt;$D$19,AD982&lt;1),1,0)),0))</f>
        <v>1</v>
      </c>
      <c r="AH982">
        <f ca="1"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+99)&gt;=IFERROR(AE982,-1E+99)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>7.8683407093935198</v>
      </c>
      <c r="AI982">
        <f t="shared" ref="AI982:AI1045" ca="1" si="491">E982+AH982</f>
        <v>640.01434070939342</v>
      </c>
      <c r="AJ982">
        <f t="shared" ref="AJ982:AJ1045" ca="1" si="492">AI982+((ABS(K982)/MAX(((F982)+(G982)*(AH982))*(AH982),0.000001))^2)/(2*$I$5)</f>
        <v>640.0903944359535</v>
      </c>
      <c r="AM982">
        <v>0</v>
      </c>
      <c r="AN982">
        <v>0</v>
      </c>
      <c r="AO982">
        <f t="shared" ref="AO982:AO1045" si="493">AM982+AN982</f>
        <v>0</v>
      </c>
      <c r="AP982">
        <f t="shared" si="471"/>
        <v>0</v>
      </c>
      <c r="AQ982">
        <f t="shared" ref="AQ982:AQ1045" ca="1" si="494">ABS(ABS(K982)/MAX(((F982)+(G982)*(AH982))*(AH982),0.000001))/SQRT($I$5*MAX((((F982)+(G982)*(AH982))*(AH982))/MAX((F982)+2*(G982)*(AH982),0.000001),0.000001))</f>
        <v>0.13903805016496609</v>
      </c>
      <c r="AR982" t="str">
        <f t="shared" ref="AR982:AR1045" ca="1" si="495">IF(AQ982&lt;1,"Subcritical","Supercritical")</f>
        <v>Subcritical</v>
      </c>
      <c r="AS982">
        <f t="shared" ref="AS982:AS1045" ca="1" si="496">((ABS(K982)*$D$6)/(MAX(((F982)+(G982)*(AH982))*(AH982),0.000001)*MAX(((((F982)+(G982)*(AH982))*(AH982))/MAX((F982)+2*(AH982)*SQRT(1+(G982)^2),0.000001))^(2/3),0.000001)))^2</f>
        <v>1.3741384080562792E-4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190</v>
      </c>
      <c r="I983">
        <v>0.06</v>
      </c>
      <c r="J983">
        <f t="shared" ref="J983:J1046" si="497">B983-B982</f>
        <v>1</v>
      </c>
      <c r="K983">
        <f t="shared" ref="K983:K1046" ca="1" si="498">MAX(0,K982-AO982)</f>
        <v>49.98</v>
      </c>
      <c r="L983">
        <f t="shared" ref="L983:L1046" ca="1" si="499"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>1.301360869684927</v>
      </c>
      <c r="M983">
        <f t="shared" ca="1" si="472"/>
        <v>6.7670765223616209</v>
      </c>
      <c r="N983">
        <f t="shared" ca="1" si="473"/>
        <v>0.86727128666107323</v>
      </c>
      <c r="O983">
        <f t="shared" ca="1" si="474"/>
        <v>7.3857595425206792</v>
      </c>
      <c r="P983">
        <f t="shared" ca="1" si="475"/>
        <v>633.44686086968488</v>
      </c>
      <c r="Q983">
        <f t="shared" ca="1" si="476"/>
        <v>636.22715873002812</v>
      </c>
      <c r="R983">
        <f t="shared" ca="1" si="477"/>
        <v>1.4839965425134221E-2</v>
      </c>
      <c r="S983">
        <f t="shared" ca="1" si="478"/>
        <v>2.067101435725621</v>
      </c>
      <c r="T983">
        <f t="shared" ca="1" si="479"/>
        <v>42.032181045985091</v>
      </c>
      <c r="U983">
        <f t="shared" ref="U983:U1046" ca="1" si="500">IF($D$20=0,0,IFERROR(Q982-(((R982+R983)/2)*J983)-(IF(O982&gt;O983,$D$8*((O982^2-O983^2)/(2*$I$5)),$D$9*((O983^2-O982^2)/(2*$I$5)))+($D$10*(ABS(I983)/90)*(MAX(O982^2,O983^2)/(2*$I$5))))-Q983,0))</f>
        <v>-1.4617995211210655E-2</v>
      </c>
      <c r="V983">
        <f t="shared" ref="V983:V1046" ca="1" si="501">IF($D$20=0,1,IFERROR(IF(ROUND(S983,3)=1,1,IF(AND(ABS(U983)&lt;$D$19,S983&gt;1),1,0)),0))</f>
        <v>0</v>
      </c>
      <c r="W983">
        <f t="shared" ca="1" si="480"/>
        <v>7.8686952548577542</v>
      </c>
      <c r="X983">
        <f t="shared" ca="1" si="481"/>
        <v>40.917215325260322</v>
      </c>
      <c r="Y983">
        <f t="shared" ca="1" si="482"/>
        <v>1.9542652799198468</v>
      </c>
      <c r="Z983">
        <f t="shared" ca="1" si="483"/>
        <v>1.2214907491308371</v>
      </c>
      <c r="AA983">
        <f t="shared" ca="1" si="484"/>
        <v>640.01419525485767</v>
      </c>
      <c r="AB983">
        <f t="shared" ca="1" si="485"/>
        <v>640.09024212795714</v>
      </c>
      <c r="AC983">
        <f t="shared" ca="1" si="486"/>
        <v>1.3739940778663935E-4</v>
      </c>
      <c r="AD983">
        <f t="shared" ca="1" si="487"/>
        <v>0.13902865316460752</v>
      </c>
      <c r="AE983">
        <f t="shared" ca="1" si="488"/>
        <v>167.20580159878449</v>
      </c>
      <c r="AF983">
        <f t="shared" ca="1" si="489"/>
        <v>-4.9125591203846852E-6</v>
      </c>
      <c r="AG983">
        <f t="shared" ca="1" si="490"/>
        <v>1</v>
      </c>
      <c r="AH983">
        <f ca="1"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+99)&gt;=IFERROR(AE983,-1E+99)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>7.8686952548577542</v>
      </c>
      <c r="AI983">
        <f t="shared" ca="1" si="491"/>
        <v>640.01419525485767</v>
      </c>
      <c r="AJ983">
        <f t="shared" ca="1" si="492"/>
        <v>640.09024212795714</v>
      </c>
      <c r="AM983">
        <v>0</v>
      </c>
      <c r="AN983">
        <v>0</v>
      </c>
      <c r="AO983">
        <f t="shared" si="493"/>
        <v>0</v>
      </c>
      <c r="AP983">
        <f t="shared" ref="AP983:AP1046" si="502">AP982+AO983</f>
        <v>0</v>
      </c>
      <c r="AQ983">
        <f t="shared" ca="1" si="494"/>
        <v>0.13902865316460752</v>
      </c>
      <c r="AR983" t="str">
        <f t="shared" ca="1" si="495"/>
        <v>Subcritical</v>
      </c>
      <c r="AS983">
        <f t="shared" ca="1" si="496"/>
        <v>1.3739940778663935E-4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190</v>
      </c>
      <c r="I984">
        <v>2E-3</v>
      </c>
      <c r="J984">
        <f t="shared" si="497"/>
        <v>1.0009999999999764</v>
      </c>
      <c r="K984">
        <f t="shared" ca="1" si="498"/>
        <v>49.98</v>
      </c>
      <c r="L984">
        <f t="shared" ca="1" si="499"/>
        <v>1.301360869684927</v>
      </c>
      <c r="M984">
        <f t="shared" ca="1" si="472"/>
        <v>6.7670765223616209</v>
      </c>
      <c r="N984">
        <f t="shared" ca="1" si="473"/>
        <v>0.86727128666107323</v>
      </c>
      <c r="O984">
        <f t="shared" ca="1" si="474"/>
        <v>7.3857595425206792</v>
      </c>
      <c r="P984">
        <f t="shared" ca="1" si="475"/>
        <v>633.4463608696849</v>
      </c>
      <c r="Q984">
        <f t="shared" ca="1" si="476"/>
        <v>636.22665873002813</v>
      </c>
      <c r="R984">
        <f t="shared" ca="1" si="477"/>
        <v>1.4839965425134221E-2</v>
      </c>
      <c r="S984">
        <f t="shared" ca="1" si="478"/>
        <v>2.067101435725621</v>
      </c>
      <c r="T984">
        <f t="shared" ca="1" si="479"/>
        <v>42.032181045985091</v>
      </c>
      <c r="U984">
        <f t="shared" ca="1" si="500"/>
        <v>-1.43640730500465E-2</v>
      </c>
      <c r="V984">
        <f t="shared" ca="1" si="501"/>
        <v>0</v>
      </c>
      <c r="W984">
        <f t="shared" ca="1" si="480"/>
        <v>7.8690574130262467</v>
      </c>
      <c r="X984">
        <f t="shared" ca="1" si="481"/>
        <v>40.919098547736482</v>
      </c>
      <c r="Y984">
        <f t="shared" ca="1" si="482"/>
        <v>1.9542876179484132</v>
      </c>
      <c r="Z984">
        <f t="shared" ca="1" si="483"/>
        <v>1.2214345323783957</v>
      </c>
      <c r="AA984">
        <f t="shared" ca="1" si="484"/>
        <v>640.01405741302619</v>
      </c>
      <c r="AB984">
        <f t="shared" ca="1" si="485"/>
        <v>640.09009728646583</v>
      </c>
      <c r="AC984">
        <f t="shared" ca="1" si="486"/>
        <v>1.3738466717385774E-4</v>
      </c>
      <c r="AD984">
        <f t="shared" ca="1" si="487"/>
        <v>0.13901905548719243</v>
      </c>
      <c r="AE984">
        <f t="shared" ca="1" si="488"/>
        <v>167.22033403037963</v>
      </c>
      <c r="AF984">
        <f t="shared" ca="1" si="489"/>
        <v>-4.6752883235967602E-6</v>
      </c>
      <c r="AG984">
        <f t="shared" ca="1" si="490"/>
        <v>1</v>
      </c>
      <c r="AH984">
        <f ca="1"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+99)&gt;=IFERROR(AE984,-1E+99)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>7.8690574130262467</v>
      </c>
      <c r="AI984">
        <f t="shared" ca="1" si="491"/>
        <v>640.01405741302619</v>
      </c>
      <c r="AJ984">
        <f t="shared" ca="1" si="492"/>
        <v>640.09009728646583</v>
      </c>
      <c r="AM984">
        <v>0</v>
      </c>
      <c r="AN984">
        <v>0</v>
      </c>
      <c r="AO984">
        <f t="shared" si="493"/>
        <v>0</v>
      </c>
      <c r="AP984">
        <f t="shared" si="502"/>
        <v>0</v>
      </c>
      <c r="AQ984">
        <f t="shared" ca="1" si="494"/>
        <v>0.13901905548719243</v>
      </c>
      <c r="AR984" t="str">
        <f t="shared" ca="1" si="495"/>
        <v>Subcritical</v>
      </c>
      <c r="AS984">
        <f t="shared" ca="1" si="496"/>
        <v>1.3738466717385774E-4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190</v>
      </c>
      <c r="I985">
        <v>0</v>
      </c>
      <c r="J985">
        <f t="shared" si="497"/>
        <v>1</v>
      </c>
      <c r="K985">
        <f t="shared" ca="1" si="498"/>
        <v>49.98</v>
      </c>
      <c r="L985">
        <f t="shared" ca="1" si="499"/>
        <v>1.301360869684927</v>
      </c>
      <c r="M985">
        <f t="shared" ca="1" si="472"/>
        <v>6.7670765223616209</v>
      </c>
      <c r="N985">
        <f t="shared" ca="1" si="473"/>
        <v>0.86727128666107323</v>
      </c>
      <c r="O985">
        <f t="shared" ca="1" si="474"/>
        <v>7.3857595425206792</v>
      </c>
      <c r="P985">
        <f t="shared" ca="1" si="475"/>
        <v>633.44586086968491</v>
      </c>
      <c r="Q985">
        <f t="shared" ca="1" si="476"/>
        <v>636.22615873002815</v>
      </c>
      <c r="R985">
        <f t="shared" ca="1" si="477"/>
        <v>1.4839965425134221E-2</v>
      </c>
      <c r="S985">
        <f t="shared" ca="1" si="478"/>
        <v>2.067101435725621</v>
      </c>
      <c r="T985">
        <f t="shared" ca="1" si="479"/>
        <v>42.032181045985091</v>
      </c>
      <c r="U985">
        <f t="shared" ca="1" si="500"/>
        <v>-1.4339965425165246E-2</v>
      </c>
      <c r="V985">
        <f t="shared" ca="1" si="501"/>
        <v>0</v>
      </c>
      <c r="W985">
        <f t="shared" ca="1" si="480"/>
        <v>7.869420221736438</v>
      </c>
      <c r="X985">
        <f t="shared" ca="1" si="481"/>
        <v>40.920985153029477</v>
      </c>
      <c r="Y985">
        <f t="shared" ca="1" si="482"/>
        <v>1.9543099945529934</v>
      </c>
      <c r="Z985">
        <f t="shared" ca="1" si="483"/>
        <v>1.2213782198325169</v>
      </c>
      <c r="AA985">
        <f t="shared" ca="1" si="484"/>
        <v>640.01392022173638</v>
      </c>
      <c r="AB985">
        <f t="shared" ca="1" si="485"/>
        <v>640.08995308391172</v>
      </c>
      <c r="AC985">
        <f t="shared" ca="1" si="486"/>
        <v>1.373699024210422E-4</v>
      </c>
      <c r="AD985">
        <f t="shared" ca="1" si="487"/>
        <v>0.1390094416767492</v>
      </c>
      <c r="AE985">
        <f t="shared" ca="1" si="488"/>
        <v>167.23489327675671</v>
      </c>
      <c r="AF985">
        <f t="shared" ca="1" si="489"/>
        <v>-4.7280750550271478E-6</v>
      </c>
      <c r="AG985">
        <f t="shared" ca="1" si="490"/>
        <v>1</v>
      </c>
      <c r="AH985">
        <f ca="1"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+99)&gt;=IFERROR(AE985,-1E+99)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>7.869420221736438</v>
      </c>
      <c r="AI985">
        <f t="shared" ca="1" si="491"/>
        <v>640.01392022173638</v>
      </c>
      <c r="AJ985">
        <f t="shared" ca="1" si="492"/>
        <v>640.08995308391172</v>
      </c>
      <c r="AM985">
        <v>0</v>
      </c>
      <c r="AN985">
        <v>0</v>
      </c>
      <c r="AO985">
        <f t="shared" si="493"/>
        <v>0</v>
      </c>
      <c r="AP985">
        <f t="shared" si="502"/>
        <v>0</v>
      </c>
      <c r="AQ985">
        <f t="shared" ca="1" si="494"/>
        <v>0.1390094416767492</v>
      </c>
      <c r="AR985" t="str">
        <f t="shared" ca="1" si="495"/>
        <v>Subcritical</v>
      </c>
      <c r="AS985">
        <f t="shared" ca="1" si="496"/>
        <v>1.373699024210422E-4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190</v>
      </c>
      <c r="I986">
        <v>5.7000000000000002E-2</v>
      </c>
      <c r="J986">
        <f t="shared" si="497"/>
        <v>0.99900000000002365</v>
      </c>
      <c r="K986">
        <f t="shared" ca="1" si="498"/>
        <v>49.98</v>
      </c>
      <c r="L986">
        <f t="shared" ca="1" si="499"/>
        <v>1.301360869684927</v>
      </c>
      <c r="M986">
        <f t="shared" ca="1" si="472"/>
        <v>6.7670765223616209</v>
      </c>
      <c r="N986">
        <f t="shared" ca="1" si="473"/>
        <v>0.86727128666107323</v>
      </c>
      <c r="O986">
        <f t="shared" ca="1" si="474"/>
        <v>7.3857595425206792</v>
      </c>
      <c r="P986">
        <f t="shared" ca="1" si="475"/>
        <v>633.44536086968492</v>
      </c>
      <c r="Q986">
        <f t="shared" ca="1" si="476"/>
        <v>636.22565873002816</v>
      </c>
      <c r="R986">
        <f t="shared" ca="1" si="477"/>
        <v>1.4839965425134221E-2</v>
      </c>
      <c r="S986">
        <f t="shared" ca="1" si="478"/>
        <v>2.067101435725621</v>
      </c>
      <c r="T986">
        <f t="shared" ca="1" si="479"/>
        <v>42.032181045985091</v>
      </c>
      <c r="U986">
        <f t="shared" ca="1" si="500"/>
        <v>-1.4589253756525977E-2</v>
      </c>
      <c r="V986">
        <f t="shared" ca="1" si="501"/>
        <v>0</v>
      </c>
      <c r="W986">
        <f t="shared" ca="1" si="480"/>
        <v>7.8697758041295209</v>
      </c>
      <c r="X986">
        <f t="shared" ca="1" si="481"/>
        <v>40.922834181473512</v>
      </c>
      <c r="Y986">
        <f t="shared" ca="1" si="482"/>
        <v>1.9543319239621446</v>
      </c>
      <c r="Z986">
        <f t="shared" ca="1" si="483"/>
        <v>1.2213230339414474</v>
      </c>
      <c r="AA986">
        <f t="shared" ca="1" si="484"/>
        <v>640.01377580412952</v>
      </c>
      <c r="AB986">
        <f t="shared" ca="1" si="485"/>
        <v>640.0898017956298</v>
      </c>
      <c r="AC986">
        <f t="shared" ca="1" si="486"/>
        <v>1.3735543401880004E-4</v>
      </c>
      <c r="AD986">
        <f t="shared" ca="1" si="487"/>
        <v>0.13900002042648479</v>
      </c>
      <c r="AE986">
        <f t="shared" ca="1" si="488"/>
        <v>167.24916322618037</v>
      </c>
      <c r="AF986">
        <f t="shared" ca="1" si="489"/>
        <v>-5.131380589773471E-6</v>
      </c>
      <c r="AG986">
        <f t="shared" ca="1" si="490"/>
        <v>1</v>
      </c>
      <c r="AH986">
        <f ca="1"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+99)&gt;=IFERROR(AE986,-1E+99)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>7.8697758041295209</v>
      </c>
      <c r="AI986">
        <f t="shared" ca="1" si="491"/>
        <v>640.01377580412952</v>
      </c>
      <c r="AJ986">
        <f t="shared" ca="1" si="492"/>
        <v>640.0898017956298</v>
      </c>
      <c r="AM986">
        <v>0</v>
      </c>
      <c r="AN986">
        <v>0</v>
      </c>
      <c r="AO986">
        <f t="shared" si="493"/>
        <v>0</v>
      </c>
      <c r="AP986">
        <f t="shared" si="502"/>
        <v>0</v>
      </c>
      <c r="AQ986">
        <f t="shared" ca="1" si="494"/>
        <v>0.13900002042648479</v>
      </c>
      <c r="AR986" t="str">
        <f t="shared" ca="1" si="495"/>
        <v>Subcritical</v>
      </c>
      <c r="AS986">
        <f t="shared" ca="1" si="496"/>
        <v>1.3735543401880004E-4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190</v>
      </c>
      <c r="I987">
        <v>5.7000000000000002E-2</v>
      </c>
      <c r="J987">
        <f t="shared" si="497"/>
        <v>1</v>
      </c>
      <c r="K987">
        <f t="shared" ca="1" si="498"/>
        <v>49.98</v>
      </c>
      <c r="L987">
        <f t="shared" ca="1" si="499"/>
        <v>1.301360869684927</v>
      </c>
      <c r="M987">
        <f t="shared" ca="1" si="472"/>
        <v>6.7670765223616209</v>
      </c>
      <c r="N987">
        <f t="shared" ca="1" si="473"/>
        <v>0.86727128666107323</v>
      </c>
      <c r="O987">
        <f t="shared" ca="1" si="474"/>
        <v>7.3857595425206792</v>
      </c>
      <c r="P987">
        <f t="shared" ca="1" si="475"/>
        <v>633.44486086968493</v>
      </c>
      <c r="Q987">
        <f t="shared" ca="1" si="476"/>
        <v>636.22515873002817</v>
      </c>
      <c r="R987">
        <f t="shared" ca="1" si="477"/>
        <v>1.4839965425134221E-2</v>
      </c>
      <c r="S987">
        <f t="shared" ca="1" si="478"/>
        <v>2.067101435725621</v>
      </c>
      <c r="T987">
        <f t="shared" ca="1" si="479"/>
        <v>42.032181045985091</v>
      </c>
      <c r="U987">
        <f t="shared" ca="1" si="500"/>
        <v>-1.4604093721914069E-2</v>
      </c>
      <c r="V987">
        <f t="shared" ca="1" si="501"/>
        <v>0</v>
      </c>
      <c r="W987">
        <f t="shared" ca="1" si="480"/>
        <v>7.8701308487899748</v>
      </c>
      <c r="X987">
        <f t="shared" ca="1" si="481"/>
        <v>40.924680413707868</v>
      </c>
      <c r="Y987">
        <f t="shared" ca="1" si="482"/>
        <v>1.9543538187222131</v>
      </c>
      <c r="Z987">
        <f t="shared" ca="1" si="483"/>
        <v>1.2212679364811612</v>
      </c>
      <c r="AA987">
        <f t="shared" ca="1" si="484"/>
        <v>640.01363084878994</v>
      </c>
      <c r="AB987">
        <f t="shared" ca="1" si="485"/>
        <v>640.0896499809345</v>
      </c>
      <c r="AC987">
        <f t="shared" ca="1" si="486"/>
        <v>1.3734098973870284E-4</v>
      </c>
      <c r="AD987">
        <f t="shared" ca="1" si="487"/>
        <v>0.13899061448532482</v>
      </c>
      <c r="AE987">
        <f t="shared" ca="1" si="488"/>
        <v>167.26341227708656</v>
      </c>
      <c r="AF987">
        <f t="shared" ca="1" si="489"/>
        <v>-5.5584849860679242E-6</v>
      </c>
      <c r="AG987">
        <f t="shared" ca="1" si="490"/>
        <v>1</v>
      </c>
      <c r="AH987">
        <f ca="1"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+99)&gt;=IFERROR(AE987,-1E+99)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>7.8701308487899748</v>
      </c>
      <c r="AI987">
        <f t="shared" ca="1" si="491"/>
        <v>640.01363084878994</v>
      </c>
      <c r="AJ987">
        <f t="shared" ca="1" si="492"/>
        <v>640.0896499809345</v>
      </c>
      <c r="AM987">
        <v>0</v>
      </c>
      <c r="AN987">
        <v>0</v>
      </c>
      <c r="AO987">
        <f t="shared" si="493"/>
        <v>0</v>
      </c>
      <c r="AP987">
        <f t="shared" si="502"/>
        <v>0</v>
      </c>
      <c r="AQ987">
        <f t="shared" ca="1" si="494"/>
        <v>0.13899061448532482</v>
      </c>
      <c r="AR987" t="str">
        <f t="shared" ca="1" si="495"/>
        <v>Subcritical</v>
      </c>
      <c r="AS987">
        <f t="shared" ca="1" si="496"/>
        <v>1.3734098973870284E-4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190</v>
      </c>
      <c r="I988">
        <v>0</v>
      </c>
      <c r="J988">
        <f t="shared" si="497"/>
        <v>1</v>
      </c>
      <c r="K988">
        <f t="shared" ca="1" si="498"/>
        <v>49.98</v>
      </c>
      <c r="L988">
        <f t="shared" ca="1" si="499"/>
        <v>1.301360869684927</v>
      </c>
      <c r="M988">
        <f t="shared" ca="1" si="472"/>
        <v>6.7670765223616209</v>
      </c>
      <c r="N988">
        <f t="shared" ca="1" si="473"/>
        <v>0.86727128666107323</v>
      </c>
      <c r="O988">
        <f t="shared" ca="1" si="474"/>
        <v>7.3857595425206792</v>
      </c>
      <c r="P988">
        <f t="shared" ca="1" si="475"/>
        <v>633.44436086968494</v>
      </c>
      <c r="Q988">
        <f t="shared" ca="1" si="476"/>
        <v>636.22465873002818</v>
      </c>
      <c r="R988">
        <f t="shared" ca="1" si="477"/>
        <v>1.4839965425134221E-2</v>
      </c>
      <c r="S988">
        <f t="shared" ca="1" si="478"/>
        <v>2.067101435725621</v>
      </c>
      <c r="T988">
        <f t="shared" ca="1" si="479"/>
        <v>42.032181045985091</v>
      </c>
      <c r="U988">
        <f t="shared" ca="1" si="500"/>
        <v>-1.4339965425165246E-2</v>
      </c>
      <c r="V988">
        <f t="shared" ca="1" si="501"/>
        <v>0</v>
      </c>
      <c r="W988">
        <f t="shared" ca="1" si="480"/>
        <v>7.8704927955744521</v>
      </c>
      <c r="X988">
        <f t="shared" ca="1" si="481"/>
        <v>40.926562536987156</v>
      </c>
      <c r="Y988">
        <f t="shared" ca="1" si="482"/>
        <v>1.954376137591419</v>
      </c>
      <c r="Z988">
        <f t="shared" ca="1" si="483"/>
        <v>1.2212117730344649</v>
      </c>
      <c r="AA988">
        <f t="shared" ca="1" si="484"/>
        <v>640.01349279557451</v>
      </c>
      <c r="AB988">
        <f t="shared" ca="1" si="485"/>
        <v>640.08950493597195</v>
      </c>
      <c r="AC988">
        <f t="shared" ca="1" si="486"/>
        <v>1.3732626696529051E-4</v>
      </c>
      <c r="AD988">
        <f t="shared" ca="1" si="487"/>
        <v>0.1389810267830853</v>
      </c>
      <c r="AE988">
        <f t="shared" ca="1" si="488"/>
        <v>167.27793903258535</v>
      </c>
      <c r="AF988">
        <f t="shared" ca="1" si="489"/>
        <v>-5.6062499425024725E-6</v>
      </c>
      <c r="AG988">
        <f t="shared" ca="1" si="490"/>
        <v>1</v>
      </c>
      <c r="AH988">
        <f ca="1"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+99)&gt;=IFERROR(AE988,-1E+99)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>7.8704927955744521</v>
      </c>
      <c r="AI988">
        <f t="shared" ca="1" si="491"/>
        <v>640.01349279557451</v>
      </c>
      <c r="AJ988">
        <f t="shared" ca="1" si="492"/>
        <v>640.08950493597195</v>
      </c>
      <c r="AM988">
        <v>0</v>
      </c>
      <c r="AN988">
        <v>0</v>
      </c>
      <c r="AO988">
        <f t="shared" si="493"/>
        <v>0</v>
      </c>
      <c r="AP988">
        <f t="shared" si="502"/>
        <v>0</v>
      </c>
      <c r="AQ988">
        <f t="shared" ca="1" si="494"/>
        <v>0.1389810267830853</v>
      </c>
      <c r="AR988" t="str">
        <f t="shared" ca="1" si="495"/>
        <v>Subcritical</v>
      </c>
      <c r="AS988">
        <f t="shared" ca="1" si="496"/>
        <v>1.3732626696529051E-4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190</v>
      </c>
      <c r="I989">
        <v>5.7000000000000002E-2</v>
      </c>
      <c r="J989">
        <f t="shared" si="497"/>
        <v>1</v>
      </c>
      <c r="K989">
        <f t="shared" ca="1" si="498"/>
        <v>49.98</v>
      </c>
      <c r="L989">
        <f t="shared" ca="1" si="499"/>
        <v>1.301360869684927</v>
      </c>
      <c r="M989">
        <f t="shared" ca="1" si="472"/>
        <v>6.7670765223616209</v>
      </c>
      <c r="N989">
        <f t="shared" ca="1" si="473"/>
        <v>0.86727128666107323</v>
      </c>
      <c r="O989">
        <f t="shared" ca="1" si="474"/>
        <v>7.3857595425206792</v>
      </c>
      <c r="P989">
        <f t="shared" ca="1" si="475"/>
        <v>633.44386086968495</v>
      </c>
      <c r="Q989">
        <f t="shared" ca="1" si="476"/>
        <v>636.22415873002819</v>
      </c>
      <c r="R989">
        <f t="shared" ca="1" si="477"/>
        <v>1.4839965425134221E-2</v>
      </c>
      <c r="S989">
        <f t="shared" ca="1" si="478"/>
        <v>2.067101435725621</v>
      </c>
      <c r="T989">
        <f t="shared" ca="1" si="479"/>
        <v>42.032181045985091</v>
      </c>
      <c r="U989">
        <f t="shared" ca="1" si="500"/>
        <v>-1.4604093721914069E-2</v>
      </c>
      <c r="V989">
        <f t="shared" ca="1" si="501"/>
        <v>0</v>
      </c>
      <c r="W989">
        <f t="shared" ca="1" si="480"/>
        <v>7.8708473901429032</v>
      </c>
      <c r="X989">
        <f t="shared" ca="1" si="481"/>
        <v>40.928406428743095</v>
      </c>
      <c r="Y989">
        <f t="shared" ca="1" si="482"/>
        <v>1.9543980016016886</v>
      </c>
      <c r="Z989">
        <f t="shared" ca="1" si="483"/>
        <v>1.221156755443578</v>
      </c>
      <c r="AA989">
        <f t="shared" ca="1" si="484"/>
        <v>640.01334739014294</v>
      </c>
      <c r="AB989">
        <f t="shared" ca="1" si="485"/>
        <v>640.08935268175173</v>
      </c>
      <c r="AC989">
        <f t="shared" ca="1" si="486"/>
        <v>1.3731184551225102E-4</v>
      </c>
      <c r="AD989">
        <f t="shared" ca="1" si="487"/>
        <v>0.13897163490447742</v>
      </c>
      <c r="AE989">
        <f t="shared" ca="1" si="488"/>
        <v>167.29217139259399</v>
      </c>
      <c r="AF989">
        <f t="shared" ca="1" si="489"/>
        <v>-5.3856945214647567E-6</v>
      </c>
      <c r="AG989">
        <f t="shared" ca="1" si="490"/>
        <v>1</v>
      </c>
      <c r="AH989">
        <f ca="1"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+99)&gt;=IFERROR(AE989,-1E+99)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>7.8708473901429032</v>
      </c>
      <c r="AI989">
        <f t="shared" ca="1" si="491"/>
        <v>640.01334739014294</v>
      </c>
      <c r="AJ989">
        <f t="shared" ca="1" si="492"/>
        <v>640.08935268175173</v>
      </c>
      <c r="AM989">
        <v>0</v>
      </c>
      <c r="AN989">
        <v>0</v>
      </c>
      <c r="AO989">
        <f t="shared" si="493"/>
        <v>0</v>
      </c>
      <c r="AP989">
        <f t="shared" si="502"/>
        <v>0</v>
      </c>
      <c r="AQ989">
        <f t="shared" ca="1" si="494"/>
        <v>0.13897163490447742</v>
      </c>
      <c r="AR989" t="str">
        <f t="shared" ca="1" si="495"/>
        <v>Subcritical</v>
      </c>
      <c r="AS989">
        <f t="shared" ca="1" si="496"/>
        <v>1.3731184551225102E-4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190</v>
      </c>
      <c r="I990">
        <v>5.7000000000000002E-2</v>
      </c>
      <c r="J990">
        <f t="shared" si="497"/>
        <v>1</v>
      </c>
      <c r="K990">
        <f t="shared" ca="1" si="498"/>
        <v>49.98</v>
      </c>
      <c r="L990">
        <f t="shared" ca="1" si="499"/>
        <v>1.301360869684927</v>
      </c>
      <c r="M990">
        <f t="shared" ca="1" si="472"/>
        <v>6.7670765223616209</v>
      </c>
      <c r="N990">
        <f t="shared" ca="1" si="473"/>
        <v>0.86727128666107323</v>
      </c>
      <c r="O990">
        <f t="shared" ca="1" si="474"/>
        <v>7.3857595425206792</v>
      </c>
      <c r="P990">
        <f t="shared" ca="1" si="475"/>
        <v>633.44336086968497</v>
      </c>
      <c r="Q990">
        <f t="shared" ca="1" si="476"/>
        <v>636.22365873002821</v>
      </c>
      <c r="R990">
        <f t="shared" ca="1" si="477"/>
        <v>1.4839965425134221E-2</v>
      </c>
      <c r="S990">
        <f t="shared" ca="1" si="478"/>
        <v>2.067101435725621</v>
      </c>
      <c r="T990">
        <f t="shared" ca="1" si="479"/>
        <v>42.032181045985091</v>
      </c>
      <c r="U990">
        <f t="shared" ca="1" si="500"/>
        <v>-1.4604093721914069E-2</v>
      </c>
      <c r="V990">
        <f t="shared" ca="1" si="501"/>
        <v>0</v>
      </c>
      <c r="W990">
        <f t="shared" ca="1" si="480"/>
        <v>7.8712022224836868</v>
      </c>
      <c r="X990">
        <f t="shared" ca="1" si="481"/>
        <v>40.930251556915174</v>
      </c>
      <c r="Y990">
        <f t="shared" ca="1" si="482"/>
        <v>1.9544198787905196</v>
      </c>
      <c r="Z990">
        <f t="shared" ca="1" si="483"/>
        <v>1.2211017059228375</v>
      </c>
      <c r="AA990">
        <f t="shared" ca="1" si="484"/>
        <v>640.01320222248376</v>
      </c>
      <c r="AB990">
        <f t="shared" ca="1" si="485"/>
        <v>640.08920066163807</v>
      </c>
      <c r="AC990">
        <f t="shared" ca="1" si="486"/>
        <v>1.3729741662462164E-4</v>
      </c>
      <c r="AD990">
        <f t="shared" ca="1" si="487"/>
        <v>0.13896223778697656</v>
      </c>
      <c r="AE990">
        <f t="shared" ca="1" si="488"/>
        <v>167.30641397584159</v>
      </c>
      <c r="AF990">
        <f t="shared" ca="1" si="489"/>
        <v>-5.4319003766067908E-6</v>
      </c>
      <c r="AG990">
        <f t="shared" ca="1" si="490"/>
        <v>1</v>
      </c>
      <c r="AH990">
        <f ca="1"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+99)&gt;=IFERROR(AE990,-1E+99)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>7.8712022224836868</v>
      </c>
      <c r="AI990">
        <f t="shared" ca="1" si="491"/>
        <v>640.01320222248376</v>
      </c>
      <c r="AJ990">
        <f t="shared" ca="1" si="492"/>
        <v>640.08920066163807</v>
      </c>
      <c r="AM990">
        <v>0</v>
      </c>
      <c r="AN990">
        <v>0</v>
      </c>
      <c r="AO990">
        <f t="shared" si="493"/>
        <v>0</v>
      </c>
      <c r="AP990">
        <f t="shared" si="502"/>
        <v>0</v>
      </c>
      <c r="AQ990">
        <f t="shared" ca="1" si="494"/>
        <v>0.13896223778697656</v>
      </c>
      <c r="AR990" t="str">
        <f t="shared" ca="1" si="495"/>
        <v>Subcritical</v>
      </c>
      <c r="AS990">
        <f t="shared" ca="1" si="496"/>
        <v>1.3729741662462164E-4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190</v>
      </c>
      <c r="I991">
        <v>0</v>
      </c>
      <c r="J991">
        <f t="shared" si="497"/>
        <v>1</v>
      </c>
      <c r="K991">
        <f t="shared" ca="1" si="498"/>
        <v>49.98</v>
      </c>
      <c r="L991">
        <f t="shared" ca="1" si="499"/>
        <v>1.301360869684927</v>
      </c>
      <c r="M991">
        <f t="shared" ca="1" si="472"/>
        <v>6.7670765223616209</v>
      </c>
      <c r="N991">
        <f t="shared" ca="1" si="473"/>
        <v>0.86727128666107323</v>
      </c>
      <c r="O991">
        <f t="shared" ca="1" si="474"/>
        <v>7.3857595425206792</v>
      </c>
      <c r="P991">
        <f t="shared" ca="1" si="475"/>
        <v>633.44286086968486</v>
      </c>
      <c r="Q991">
        <f t="shared" ca="1" si="476"/>
        <v>636.2231587300281</v>
      </c>
      <c r="R991">
        <f t="shared" ca="1" si="477"/>
        <v>1.4839965425134221E-2</v>
      </c>
      <c r="S991">
        <f t="shared" ca="1" si="478"/>
        <v>2.067101435725621</v>
      </c>
      <c r="T991">
        <f t="shared" ca="1" si="479"/>
        <v>42.032181045985091</v>
      </c>
      <c r="U991">
        <f t="shared" ca="1" si="500"/>
        <v>-1.433996542505156E-2</v>
      </c>
      <c r="V991">
        <f t="shared" ca="1" si="501"/>
        <v>0</v>
      </c>
      <c r="W991">
        <f t="shared" ca="1" si="480"/>
        <v>7.8715643379667917</v>
      </c>
      <c r="X991">
        <f t="shared" ca="1" si="481"/>
        <v>40.932134557427318</v>
      </c>
      <c r="Y991">
        <f t="shared" ca="1" si="482"/>
        <v>1.9544422034929165</v>
      </c>
      <c r="Z991">
        <f t="shared" ca="1" si="483"/>
        <v>1.2210455315951976</v>
      </c>
      <c r="AA991">
        <f t="shared" ca="1" si="484"/>
        <v>640.01306433796674</v>
      </c>
      <c r="AB991">
        <f t="shared" ca="1" si="485"/>
        <v>640.08905578497126</v>
      </c>
      <c r="AC991">
        <f t="shared" ca="1" si="486"/>
        <v>1.3728269388086983E-4</v>
      </c>
      <c r="AD991">
        <f t="shared" ca="1" si="487"/>
        <v>0.13895264887993419</v>
      </c>
      <c r="AE991">
        <f t="shared" ca="1" si="488"/>
        <v>167.32094959755636</v>
      </c>
      <c r="AF991">
        <f t="shared" ca="1" si="489"/>
        <v>-5.7856400417222176E-6</v>
      </c>
      <c r="AG991">
        <f t="shared" ca="1" si="490"/>
        <v>1</v>
      </c>
      <c r="AH991">
        <f ca="1"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+99)&gt;=IFERROR(AE991,-1E+99)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>7.8715643379667917</v>
      </c>
      <c r="AI991">
        <f t="shared" ca="1" si="491"/>
        <v>640.01306433796674</v>
      </c>
      <c r="AJ991">
        <f t="shared" ca="1" si="492"/>
        <v>640.08905578497126</v>
      </c>
      <c r="AM991">
        <v>0</v>
      </c>
      <c r="AN991">
        <v>0</v>
      </c>
      <c r="AO991">
        <f t="shared" si="493"/>
        <v>0</v>
      </c>
      <c r="AP991">
        <f t="shared" si="502"/>
        <v>0</v>
      </c>
      <c r="AQ991">
        <f t="shared" ca="1" si="494"/>
        <v>0.13895264887993419</v>
      </c>
      <c r="AR991" t="str">
        <f t="shared" ca="1" si="495"/>
        <v>Subcritical</v>
      </c>
      <c r="AS991">
        <f t="shared" ca="1" si="496"/>
        <v>1.3728269388086983E-4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190</v>
      </c>
      <c r="I992">
        <v>2E-3</v>
      </c>
      <c r="J992">
        <f t="shared" si="497"/>
        <v>1</v>
      </c>
      <c r="K992">
        <f t="shared" ca="1" si="498"/>
        <v>49.98</v>
      </c>
      <c r="L992">
        <f t="shared" ca="1" si="499"/>
        <v>1.301360869684927</v>
      </c>
      <c r="M992">
        <f t="shared" ca="1" si="472"/>
        <v>6.7670765223616209</v>
      </c>
      <c r="N992">
        <f t="shared" ca="1" si="473"/>
        <v>0.86727128666107323</v>
      </c>
      <c r="O992">
        <f t="shared" ca="1" si="474"/>
        <v>7.3857595425206792</v>
      </c>
      <c r="P992">
        <f t="shared" ca="1" si="475"/>
        <v>633.44236086968488</v>
      </c>
      <c r="Q992">
        <f t="shared" ca="1" si="476"/>
        <v>636.22265873002812</v>
      </c>
      <c r="R992">
        <f t="shared" ca="1" si="477"/>
        <v>1.4839965425134221E-2</v>
      </c>
      <c r="S992">
        <f t="shared" ca="1" si="478"/>
        <v>2.067101435725621</v>
      </c>
      <c r="T992">
        <f t="shared" ca="1" si="479"/>
        <v>42.032181045985091</v>
      </c>
      <c r="U992">
        <f t="shared" ca="1" si="500"/>
        <v>-1.4349233084658408E-2</v>
      </c>
      <c r="V992">
        <f t="shared" ca="1" si="501"/>
        <v>0</v>
      </c>
      <c r="W992">
        <f t="shared" ca="1" si="480"/>
        <v>7.8719258516224091</v>
      </c>
      <c r="X992">
        <f t="shared" ca="1" si="481"/>
        <v>40.934014428436527</v>
      </c>
      <c r="Y992">
        <f t="shared" ca="1" si="482"/>
        <v>1.9544644895520649</v>
      </c>
      <c r="Z992">
        <f t="shared" ca="1" si="483"/>
        <v>1.2209894557832397</v>
      </c>
      <c r="AA992">
        <f t="shared" ca="1" si="484"/>
        <v>640.01292585162241</v>
      </c>
      <c r="AB992">
        <f t="shared" ca="1" si="485"/>
        <v>640.08891031906046</v>
      </c>
      <c r="AC992">
        <f t="shared" ca="1" si="486"/>
        <v>1.3726799792838676E-4</v>
      </c>
      <c r="AD992">
        <f t="shared" ca="1" si="487"/>
        <v>0.13894307700941677</v>
      </c>
      <c r="AE992">
        <f t="shared" ca="1" si="488"/>
        <v>167.33546176783665</v>
      </c>
      <c r="AF992">
        <f t="shared" ca="1" si="489"/>
        <v>-5.8510672715783585E-6</v>
      </c>
      <c r="AG992">
        <f t="shared" ca="1" si="490"/>
        <v>1</v>
      </c>
      <c r="AH992">
        <f ca="1"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+99)&gt;=IFERROR(AE992,-1E+99)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>7.8719258516224091</v>
      </c>
      <c r="AI992">
        <f t="shared" ca="1" si="491"/>
        <v>640.01292585162241</v>
      </c>
      <c r="AJ992">
        <f t="shared" ca="1" si="492"/>
        <v>640.08891031906046</v>
      </c>
      <c r="AM992">
        <v>0</v>
      </c>
      <c r="AN992">
        <v>0</v>
      </c>
      <c r="AO992">
        <f t="shared" si="493"/>
        <v>0</v>
      </c>
      <c r="AP992">
        <f t="shared" si="502"/>
        <v>0</v>
      </c>
      <c r="AQ992">
        <f t="shared" ca="1" si="494"/>
        <v>0.13894307700941677</v>
      </c>
      <c r="AR992" t="str">
        <f t="shared" ca="1" si="495"/>
        <v>Subcritical</v>
      </c>
      <c r="AS992">
        <f t="shared" ca="1" si="496"/>
        <v>1.3726799792838676E-4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190</v>
      </c>
      <c r="I993">
        <v>0.06</v>
      </c>
      <c r="J993">
        <f t="shared" si="497"/>
        <v>1.0009999999999764</v>
      </c>
      <c r="K993">
        <f t="shared" ca="1" si="498"/>
        <v>49.98</v>
      </c>
      <c r="L993">
        <f t="shared" ca="1" si="499"/>
        <v>1.301360869684927</v>
      </c>
      <c r="M993">
        <f t="shared" ca="1" si="472"/>
        <v>6.7670765223616209</v>
      </c>
      <c r="N993">
        <f t="shared" ca="1" si="473"/>
        <v>0.86727128666107323</v>
      </c>
      <c r="O993">
        <f t="shared" ca="1" si="474"/>
        <v>7.3857595425206792</v>
      </c>
      <c r="P993">
        <f t="shared" ca="1" si="475"/>
        <v>633.44186086968489</v>
      </c>
      <c r="Q993">
        <f t="shared" ca="1" si="476"/>
        <v>636.22215873002813</v>
      </c>
      <c r="R993">
        <f t="shared" ca="1" si="477"/>
        <v>1.4839965425134221E-2</v>
      </c>
      <c r="S993">
        <f t="shared" ca="1" si="478"/>
        <v>2.067101435725621</v>
      </c>
      <c r="T993">
        <f t="shared" ca="1" si="479"/>
        <v>42.032181045985091</v>
      </c>
      <c r="U993">
        <f t="shared" ca="1" si="500"/>
        <v>-1.4632835176598746E-2</v>
      </c>
      <c r="V993">
        <f t="shared" ca="1" si="501"/>
        <v>0</v>
      </c>
      <c r="W993">
        <f t="shared" ca="1" si="480"/>
        <v>7.8722797313557082</v>
      </c>
      <c r="X993">
        <f t="shared" ca="1" si="481"/>
        <v>40.935854603049684</v>
      </c>
      <c r="Y993">
        <f t="shared" ca="1" si="482"/>
        <v>1.9544863035161808</v>
      </c>
      <c r="Z993">
        <f t="shared" ca="1" si="483"/>
        <v>1.2209345690874263</v>
      </c>
      <c r="AA993">
        <f t="shared" ca="1" si="484"/>
        <v>640.01277973135564</v>
      </c>
      <c r="AB993">
        <f t="shared" ca="1" si="485"/>
        <v>640.08875736754283</v>
      </c>
      <c r="AC993">
        <f t="shared" ca="1" si="486"/>
        <v>1.3725361455079848E-4</v>
      </c>
      <c r="AD993">
        <f t="shared" ca="1" si="487"/>
        <v>0.1389337083281442</v>
      </c>
      <c r="AE993">
        <f t="shared" ca="1" si="488"/>
        <v>167.34966817474071</v>
      </c>
      <c r="AF993">
        <f t="shared" ca="1" si="489"/>
        <v>-5.5296819709838019E-6</v>
      </c>
      <c r="AG993">
        <f t="shared" ca="1" si="490"/>
        <v>1</v>
      </c>
      <c r="AH993">
        <f ca="1"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+99)&gt;=IFERROR(AE993,-1E+99)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>7.8722797313557082</v>
      </c>
      <c r="AI993">
        <f t="shared" ca="1" si="491"/>
        <v>640.01277973135564</v>
      </c>
      <c r="AJ993">
        <f t="shared" ca="1" si="492"/>
        <v>640.08875736754283</v>
      </c>
      <c r="AM993">
        <v>0</v>
      </c>
      <c r="AN993">
        <v>0</v>
      </c>
      <c r="AO993">
        <f t="shared" si="493"/>
        <v>0</v>
      </c>
      <c r="AP993">
        <f t="shared" si="502"/>
        <v>0</v>
      </c>
      <c r="AQ993">
        <f t="shared" ca="1" si="494"/>
        <v>0.1389337083281442</v>
      </c>
      <c r="AR993" t="str">
        <f t="shared" ca="1" si="495"/>
        <v>Subcritical</v>
      </c>
      <c r="AS993">
        <f t="shared" ca="1" si="496"/>
        <v>1.3725361455079848E-4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190</v>
      </c>
      <c r="I994">
        <v>5.7000000000000002E-2</v>
      </c>
      <c r="J994">
        <f t="shared" si="497"/>
        <v>1</v>
      </c>
      <c r="K994">
        <f t="shared" ca="1" si="498"/>
        <v>49.98</v>
      </c>
      <c r="L994">
        <f t="shared" ca="1" si="499"/>
        <v>1.301360869684927</v>
      </c>
      <c r="M994">
        <f t="shared" ca="1" si="472"/>
        <v>6.7670765223616209</v>
      </c>
      <c r="N994">
        <f t="shared" ca="1" si="473"/>
        <v>0.86727128666107323</v>
      </c>
      <c r="O994">
        <f t="shared" ca="1" si="474"/>
        <v>7.3857595425206792</v>
      </c>
      <c r="P994">
        <f t="shared" ca="1" si="475"/>
        <v>633.4413608696849</v>
      </c>
      <c r="Q994">
        <f t="shared" ca="1" si="476"/>
        <v>636.22165873002814</v>
      </c>
      <c r="R994">
        <f t="shared" ca="1" si="477"/>
        <v>1.4839965425134221E-2</v>
      </c>
      <c r="S994">
        <f t="shared" ca="1" si="478"/>
        <v>2.067101435725621</v>
      </c>
      <c r="T994">
        <f t="shared" ca="1" si="479"/>
        <v>42.032181045985091</v>
      </c>
      <c r="U994">
        <f t="shared" ca="1" si="500"/>
        <v>-1.4604093721914069E-2</v>
      </c>
      <c r="V994">
        <f t="shared" ca="1" si="501"/>
        <v>0</v>
      </c>
      <c r="W994">
        <f t="shared" ca="1" si="480"/>
        <v>7.8726344770344312</v>
      </c>
      <c r="X994">
        <f t="shared" ca="1" si="481"/>
        <v>40.937699280579047</v>
      </c>
      <c r="Y994">
        <f t="shared" ca="1" si="482"/>
        <v>1.9545081693795305</v>
      </c>
      <c r="Z994">
        <f t="shared" ca="1" si="483"/>
        <v>1.2208795530361092</v>
      </c>
      <c r="AA994">
        <f t="shared" ca="1" si="484"/>
        <v>640.01263447703445</v>
      </c>
      <c r="AB994">
        <f t="shared" ca="1" si="485"/>
        <v>640.08860526617934</v>
      </c>
      <c r="AC994">
        <f t="shared" ca="1" si="486"/>
        <v>1.3723919820778004E-4</v>
      </c>
      <c r="AD994">
        <f t="shared" ca="1" si="487"/>
        <v>0.13892431777833861</v>
      </c>
      <c r="AE994">
        <f t="shared" ca="1" si="488"/>
        <v>167.36391002361611</v>
      </c>
      <c r="AF994">
        <f t="shared" ca="1" si="489"/>
        <v>-5.4038549706092454E-6</v>
      </c>
      <c r="AG994">
        <f t="shared" ca="1" si="490"/>
        <v>1</v>
      </c>
      <c r="AH994">
        <f ca="1"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+99)&gt;=IFERROR(AE994,-1E+99)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>7.8726344770344312</v>
      </c>
      <c r="AI994">
        <f t="shared" ca="1" si="491"/>
        <v>640.01263447703445</v>
      </c>
      <c r="AJ994">
        <f t="shared" ca="1" si="492"/>
        <v>640.08860526617934</v>
      </c>
      <c r="AM994">
        <v>0</v>
      </c>
      <c r="AN994">
        <v>0</v>
      </c>
      <c r="AO994">
        <f t="shared" si="493"/>
        <v>0</v>
      </c>
      <c r="AP994">
        <f t="shared" si="502"/>
        <v>0</v>
      </c>
      <c r="AQ994">
        <f t="shared" ca="1" si="494"/>
        <v>0.13892431777833861</v>
      </c>
      <c r="AR994" t="str">
        <f t="shared" ca="1" si="495"/>
        <v>Subcritical</v>
      </c>
      <c r="AS994">
        <f t="shared" ca="1" si="496"/>
        <v>1.3723919820778004E-4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190</v>
      </c>
      <c r="I995">
        <v>0</v>
      </c>
      <c r="J995">
        <f t="shared" si="497"/>
        <v>1</v>
      </c>
      <c r="K995">
        <f t="shared" ca="1" si="498"/>
        <v>49.98</v>
      </c>
      <c r="L995">
        <f t="shared" ca="1" si="499"/>
        <v>1.301360869684927</v>
      </c>
      <c r="M995">
        <f t="shared" ca="1" si="472"/>
        <v>6.7670765223616209</v>
      </c>
      <c r="N995">
        <f t="shared" ca="1" si="473"/>
        <v>0.86727128666107323</v>
      </c>
      <c r="O995">
        <f t="shared" ca="1" si="474"/>
        <v>7.3857595425206792</v>
      </c>
      <c r="P995">
        <f t="shared" ca="1" si="475"/>
        <v>633.44086086968491</v>
      </c>
      <c r="Q995">
        <f t="shared" ca="1" si="476"/>
        <v>636.22115873002815</v>
      </c>
      <c r="R995">
        <f t="shared" ca="1" si="477"/>
        <v>1.4839965425134221E-2</v>
      </c>
      <c r="S995">
        <f t="shared" ca="1" si="478"/>
        <v>2.067101435725621</v>
      </c>
      <c r="T995">
        <f t="shared" ca="1" si="479"/>
        <v>42.032181045985091</v>
      </c>
      <c r="U995">
        <f t="shared" ca="1" si="500"/>
        <v>-1.4339965425165246E-2</v>
      </c>
      <c r="V995">
        <f t="shared" ca="1" si="501"/>
        <v>0</v>
      </c>
      <c r="W995">
        <f t="shared" ca="1" si="480"/>
        <v>7.8729966789963388</v>
      </c>
      <c r="X995">
        <f t="shared" ca="1" si="481"/>
        <v>40.939582730780963</v>
      </c>
      <c r="Y995">
        <f t="shared" ca="1" si="482"/>
        <v>1.9545304933059684</v>
      </c>
      <c r="Z995">
        <f t="shared" ca="1" si="483"/>
        <v>1.2208233857357289</v>
      </c>
      <c r="AA995">
        <f t="shared" ca="1" si="484"/>
        <v>640.01249667899629</v>
      </c>
      <c r="AB995">
        <f t="shared" ca="1" si="485"/>
        <v>640.0884604781379</v>
      </c>
      <c r="AC995">
        <f t="shared" ca="1" si="486"/>
        <v>1.3722448115630035E-4</v>
      </c>
      <c r="AD995">
        <f t="shared" ca="1" si="487"/>
        <v>0.13891473094302645</v>
      </c>
      <c r="AE995">
        <f t="shared" ca="1" si="488"/>
        <v>167.37845191847552</v>
      </c>
      <c r="AF995">
        <f t="shared" ca="1" si="489"/>
        <v>-5.6106867987182341E-6</v>
      </c>
      <c r="AG995">
        <f t="shared" ca="1" si="490"/>
        <v>1</v>
      </c>
      <c r="AH995">
        <f ca="1"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+99)&gt;=IFERROR(AE995,-1E+99)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>7.8729966789963388</v>
      </c>
      <c r="AI995">
        <f t="shared" ca="1" si="491"/>
        <v>640.01249667899629</v>
      </c>
      <c r="AJ995">
        <f t="shared" ca="1" si="492"/>
        <v>640.0884604781379</v>
      </c>
      <c r="AM995">
        <v>0</v>
      </c>
      <c r="AN995">
        <v>0</v>
      </c>
      <c r="AO995">
        <f t="shared" si="493"/>
        <v>0</v>
      </c>
      <c r="AP995">
        <f t="shared" si="502"/>
        <v>0</v>
      </c>
      <c r="AQ995">
        <f t="shared" ca="1" si="494"/>
        <v>0.13891473094302645</v>
      </c>
      <c r="AR995" t="str">
        <f t="shared" ca="1" si="495"/>
        <v>Subcritical</v>
      </c>
      <c r="AS995">
        <f t="shared" ca="1" si="496"/>
        <v>1.3722448115630035E-4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190</v>
      </c>
      <c r="I996">
        <v>0</v>
      </c>
      <c r="J996">
        <f t="shared" si="497"/>
        <v>0.99900000000002365</v>
      </c>
      <c r="K996">
        <f t="shared" ca="1" si="498"/>
        <v>49.98</v>
      </c>
      <c r="L996">
        <f t="shared" ca="1" si="499"/>
        <v>1.301360869684927</v>
      </c>
      <c r="M996">
        <f t="shared" ca="1" si="472"/>
        <v>6.7670765223616209</v>
      </c>
      <c r="N996">
        <f t="shared" ca="1" si="473"/>
        <v>0.86727128666107323</v>
      </c>
      <c r="O996">
        <f t="shared" ca="1" si="474"/>
        <v>7.3857595425206792</v>
      </c>
      <c r="P996">
        <f t="shared" ca="1" si="475"/>
        <v>633.44036086968492</v>
      </c>
      <c r="Q996">
        <f t="shared" ca="1" si="476"/>
        <v>636.22065873002816</v>
      </c>
      <c r="R996">
        <f t="shared" ca="1" si="477"/>
        <v>1.4839965425134221E-2</v>
      </c>
      <c r="S996">
        <f t="shared" ca="1" si="478"/>
        <v>2.067101435725621</v>
      </c>
      <c r="T996">
        <f t="shared" ca="1" si="479"/>
        <v>42.032181045985091</v>
      </c>
      <c r="U996">
        <f t="shared" ca="1" si="500"/>
        <v>-1.4325125459777155E-2</v>
      </c>
      <c r="V996">
        <f t="shared" ca="1" si="501"/>
        <v>0</v>
      </c>
      <c r="W996">
        <f t="shared" ca="1" si="480"/>
        <v>7.8733588244403379</v>
      </c>
      <c r="X996">
        <f t="shared" ca="1" si="481"/>
        <v>40.941465887089755</v>
      </c>
      <c r="Y996">
        <f t="shared" ca="1" si="482"/>
        <v>1.9545528122052829</v>
      </c>
      <c r="Z996">
        <f t="shared" ca="1" si="483"/>
        <v>1.2207672323662548</v>
      </c>
      <c r="AA996">
        <f t="shared" ca="1" si="484"/>
        <v>640.0123588244403</v>
      </c>
      <c r="AB996">
        <f t="shared" ca="1" si="485"/>
        <v>640.08831563563399</v>
      </c>
      <c r="AC996">
        <f t="shared" ca="1" si="486"/>
        <v>1.3720976872813012E-4</v>
      </c>
      <c r="AD996">
        <f t="shared" ca="1" si="487"/>
        <v>0.13890514670594076</v>
      </c>
      <c r="AE996">
        <f t="shared" ca="1" si="488"/>
        <v>167.39299225257344</v>
      </c>
      <c r="AF996">
        <f t="shared" ca="1" si="489"/>
        <v>-5.6259067378050531E-6</v>
      </c>
      <c r="AG996">
        <f t="shared" ca="1" si="490"/>
        <v>1</v>
      </c>
      <c r="AH996">
        <f ca="1"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+99)&gt;=IFERROR(AE996,-1E+99)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>7.8733588244403379</v>
      </c>
      <c r="AI996">
        <f t="shared" ca="1" si="491"/>
        <v>640.0123588244403</v>
      </c>
      <c r="AJ996">
        <f t="shared" ca="1" si="492"/>
        <v>640.08831563563399</v>
      </c>
      <c r="AM996">
        <v>0</v>
      </c>
      <c r="AN996">
        <v>0</v>
      </c>
      <c r="AO996">
        <f t="shared" si="493"/>
        <v>0</v>
      </c>
      <c r="AP996">
        <f t="shared" si="502"/>
        <v>0</v>
      </c>
      <c r="AQ996">
        <f t="shared" ca="1" si="494"/>
        <v>0.13890514670594076</v>
      </c>
      <c r="AR996" t="str">
        <f t="shared" ca="1" si="495"/>
        <v>Subcritical</v>
      </c>
      <c r="AS996">
        <f t="shared" ca="1" si="496"/>
        <v>1.3720976872813012E-4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190</v>
      </c>
      <c r="I997">
        <v>5.7000000000000002E-2</v>
      </c>
      <c r="J997">
        <f t="shared" si="497"/>
        <v>1</v>
      </c>
      <c r="K997">
        <f t="shared" ca="1" si="498"/>
        <v>49.98</v>
      </c>
      <c r="L997">
        <f t="shared" ca="1" si="499"/>
        <v>1.301360869684927</v>
      </c>
      <c r="M997">
        <f t="shared" ca="1" si="472"/>
        <v>6.7670765223616209</v>
      </c>
      <c r="N997">
        <f t="shared" ca="1" si="473"/>
        <v>0.86727128666107323</v>
      </c>
      <c r="O997">
        <f t="shared" ca="1" si="474"/>
        <v>7.3857595425206792</v>
      </c>
      <c r="P997">
        <f t="shared" ca="1" si="475"/>
        <v>633.43986086968494</v>
      </c>
      <c r="Q997">
        <f t="shared" ca="1" si="476"/>
        <v>636.22015873002817</v>
      </c>
      <c r="R997">
        <f t="shared" ca="1" si="477"/>
        <v>1.4839965425134221E-2</v>
      </c>
      <c r="S997">
        <f t="shared" ca="1" si="478"/>
        <v>2.067101435725621</v>
      </c>
      <c r="T997">
        <f t="shared" ca="1" si="479"/>
        <v>42.032181045985091</v>
      </c>
      <c r="U997">
        <f t="shared" ca="1" si="500"/>
        <v>-1.4604093721914069E-2</v>
      </c>
      <c r="V997">
        <f t="shared" ca="1" si="501"/>
        <v>0</v>
      </c>
      <c r="W997">
        <f t="shared" ca="1" si="480"/>
        <v>7.8737135175050481</v>
      </c>
      <c r="X997">
        <f t="shared" ca="1" si="481"/>
        <v>40.943310291026251</v>
      </c>
      <c r="Y997">
        <f t="shared" ca="1" si="482"/>
        <v>1.9545746703209135</v>
      </c>
      <c r="Z997">
        <f t="shared" ca="1" si="483"/>
        <v>1.2207122395512402</v>
      </c>
      <c r="AA997">
        <f t="shared" ca="1" si="484"/>
        <v>640.01221351750507</v>
      </c>
      <c r="AB997">
        <f t="shared" ca="1" si="485"/>
        <v>640.08816348548623</v>
      </c>
      <c r="AC997">
        <f t="shared" ca="1" si="486"/>
        <v>1.3719536131330469E-4</v>
      </c>
      <c r="AD997">
        <f t="shared" ca="1" si="487"/>
        <v>0.13889576076551735</v>
      </c>
      <c r="AE997">
        <f t="shared" ca="1" si="488"/>
        <v>167.40723405622009</v>
      </c>
      <c r="AF997">
        <f t="shared" ca="1" si="489"/>
        <v>-5.3536901987172314E-6</v>
      </c>
      <c r="AG997">
        <f t="shared" ca="1" si="490"/>
        <v>1</v>
      </c>
      <c r="AH997">
        <f ca="1"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+99)&gt;=IFERROR(AE997,-1E+99)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>7.8737135175050481</v>
      </c>
      <c r="AI997">
        <f t="shared" ca="1" si="491"/>
        <v>640.01221351750507</v>
      </c>
      <c r="AJ997">
        <f t="shared" ca="1" si="492"/>
        <v>640.08816348548623</v>
      </c>
      <c r="AM997">
        <v>0</v>
      </c>
      <c r="AN997">
        <v>0</v>
      </c>
      <c r="AO997">
        <f t="shared" si="493"/>
        <v>0</v>
      </c>
      <c r="AP997">
        <f t="shared" si="502"/>
        <v>0</v>
      </c>
      <c r="AQ997">
        <f t="shared" ca="1" si="494"/>
        <v>0.13889576076551735</v>
      </c>
      <c r="AR997" t="str">
        <f t="shared" ca="1" si="495"/>
        <v>Subcritical</v>
      </c>
      <c r="AS997">
        <f t="shared" ca="1" si="496"/>
        <v>1.3719536131330469E-4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190</v>
      </c>
      <c r="I998">
        <v>5.7000000000000002E-2</v>
      </c>
      <c r="J998">
        <f t="shared" si="497"/>
        <v>1</v>
      </c>
      <c r="K998">
        <f t="shared" ca="1" si="498"/>
        <v>49.98</v>
      </c>
      <c r="L998">
        <f t="shared" ca="1" si="499"/>
        <v>1.301360869684927</v>
      </c>
      <c r="M998">
        <f t="shared" ca="1" si="472"/>
        <v>6.7670765223616209</v>
      </c>
      <c r="N998">
        <f t="shared" ca="1" si="473"/>
        <v>0.86727128666107323</v>
      </c>
      <c r="O998">
        <f t="shared" ca="1" si="474"/>
        <v>7.3857595425206792</v>
      </c>
      <c r="P998">
        <f t="shared" ca="1" si="475"/>
        <v>633.43936086968495</v>
      </c>
      <c r="Q998">
        <f t="shared" ca="1" si="476"/>
        <v>636.21965873002819</v>
      </c>
      <c r="R998">
        <f t="shared" ca="1" si="477"/>
        <v>1.4839965425134221E-2</v>
      </c>
      <c r="S998">
        <f t="shared" ca="1" si="478"/>
        <v>2.067101435725621</v>
      </c>
      <c r="T998">
        <f t="shared" ca="1" si="479"/>
        <v>42.032181045985091</v>
      </c>
      <c r="U998">
        <f t="shared" ca="1" si="500"/>
        <v>-1.4604093721914069E-2</v>
      </c>
      <c r="V998">
        <f t="shared" ca="1" si="501"/>
        <v>0</v>
      </c>
      <c r="W998">
        <f t="shared" ca="1" si="480"/>
        <v>7.8740685013303864</v>
      </c>
      <c r="X998">
        <f t="shared" ca="1" si="481"/>
        <v>40.945156206918007</v>
      </c>
      <c r="Y998">
        <f t="shared" ca="1" si="482"/>
        <v>1.9545965448725713</v>
      </c>
      <c r="Z998">
        <f t="shared" ca="1" si="483"/>
        <v>1.2206572066161878</v>
      </c>
      <c r="AA998">
        <f t="shared" ca="1" si="484"/>
        <v>640.01206850133042</v>
      </c>
      <c r="AB998">
        <f t="shared" ca="1" si="485"/>
        <v>640.08801162141526</v>
      </c>
      <c r="AC998">
        <f t="shared" ca="1" si="486"/>
        <v>1.371809443216951E-4</v>
      </c>
      <c r="AD998">
        <f t="shared" ca="1" si="487"/>
        <v>0.13888636818922234</v>
      </c>
      <c r="AE998">
        <f t="shared" ca="1" si="488"/>
        <v>167.42148821489954</v>
      </c>
      <c r="AF998">
        <f t="shared" ca="1" si="489"/>
        <v>-5.3367801911008428E-6</v>
      </c>
      <c r="AG998">
        <f t="shared" ca="1" si="490"/>
        <v>1</v>
      </c>
      <c r="AH998">
        <f ca="1"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+99)&gt;=IFERROR(AE998,-1E+99)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>7.8740685013303864</v>
      </c>
      <c r="AI998">
        <f t="shared" ca="1" si="491"/>
        <v>640.01206850133042</v>
      </c>
      <c r="AJ998">
        <f t="shared" ca="1" si="492"/>
        <v>640.08801162141526</v>
      </c>
      <c r="AM998">
        <v>0</v>
      </c>
      <c r="AN998">
        <v>0</v>
      </c>
      <c r="AO998">
        <f t="shared" si="493"/>
        <v>0</v>
      </c>
      <c r="AP998">
        <f t="shared" si="502"/>
        <v>0</v>
      </c>
      <c r="AQ998">
        <f t="shared" ca="1" si="494"/>
        <v>0.13888636818922234</v>
      </c>
      <c r="AR998" t="str">
        <f t="shared" ca="1" si="495"/>
        <v>Subcritical</v>
      </c>
      <c r="AS998">
        <f t="shared" ca="1" si="496"/>
        <v>1.371809443216951E-4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190</v>
      </c>
      <c r="I999">
        <v>0</v>
      </c>
      <c r="J999">
        <f t="shared" si="497"/>
        <v>1</v>
      </c>
      <c r="K999">
        <f t="shared" ca="1" si="498"/>
        <v>49.98</v>
      </c>
      <c r="L999">
        <f t="shared" ca="1" si="499"/>
        <v>1.301360869684927</v>
      </c>
      <c r="M999">
        <f t="shared" ca="1" si="472"/>
        <v>6.7670765223616209</v>
      </c>
      <c r="N999">
        <f t="shared" ca="1" si="473"/>
        <v>0.86727128666107323</v>
      </c>
      <c r="O999">
        <f t="shared" ca="1" si="474"/>
        <v>7.3857595425206792</v>
      </c>
      <c r="P999">
        <f t="shared" ca="1" si="475"/>
        <v>633.43886086968496</v>
      </c>
      <c r="Q999">
        <f t="shared" ca="1" si="476"/>
        <v>636.2191587300282</v>
      </c>
      <c r="R999">
        <f t="shared" ca="1" si="477"/>
        <v>1.4839965425134221E-2</v>
      </c>
      <c r="S999">
        <f t="shared" ca="1" si="478"/>
        <v>2.067101435725621</v>
      </c>
      <c r="T999">
        <f t="shared" ca="1" si="479"/>
        <v>42.032181045985091</v>
      </c>
      <c r="U999">
        <f t="shared" ca="1" si="500"/>
        <v>-1.4339965425165246E-2</v>
      </c>
      <c r="V999">
        <f t="shared" ca="1" si="501"/>
        <v>0</v>
      </c>
      <c r="W999">
        <f t="shared" ca="1" si="480"/>
        <v>7.8744308268825405</v>
      </c>
      <c r="X999">
        <f t="shared" ca="1" si="481"/>
        <v>40.947040299789215</v>
      </c>
      <c r="Y999">
        <f t="shared" ca="1" si="482"/>
        <v>1.9546188703017147</v>
      </c>
      <c r="Z999">
        <f t="shared" ca="1" si="483"/>
        <v>1.2206010406143391</v>
      </c>
      <c r="AA999">
        <f t="shared" ca="1" si="484"/>
        <v>640.01193082688258</v>
      </c>
      <c r="AB999">
        <f t="shared" ca="1" si="485"/>
        <v>640.08786695839888</v>
      </c>
      <c r="AC999">
        <f t="shared" ca="1" si="486"/>
        <v>1.3716623146382058E-4</v>
      </c>
      <c r="AD999">
        <f t="shared" ca="1" si="487"/>
        <v>0.13887678244856189</v>
      </c>
      <c r="AE999">
        <f t="shared" ca="1" si="488"/>
        <v>167.43603787794282</v>
      </c>
      <c r="AF999">
        <f t="shared" ca="1" si="489"/>
        <v>-5.6865495707825175E-6</v>
      </c>
      <c r="AG999">
        <f t="shared" ca="1" si="490"/>
        <v>1</v>
      </c>
      <c r="AH999">
        <f ca="1"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+99)&gt;=IFERROR(AE999,-1E+99)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>7.8744308268825405</v>
      </c>
      <c r="AI999">
        <f t="shared" ca="1" si="491"/>
        <v>640.01193082688258</v>
      </c>
      <c r="AJ999">
        <f t="shared" ca="1" si="492"/>
        <v>640.08786695839888</v>
      </c>
      <c r="AM999">
        <v>0</v>
      </c>
      <c r="AN999">
        <v>0</v>
      </c>
      <c r="AO999">
        <f t="shared" si="493"/>
        <v>0</v>
      </c>
      <c r="AP999">
        <f t="shared" si="502"/>
        <v>0</v>
      </c>
      <c r="AQ999">
        <f t="shared" ca="1" si="494"/>
        <v>0.13887678244856189</v>
      </c>
      <c r="AR999" t="str">
        <f t="shared" ca="1" si="495"/>
        <v>Subcritical</v>
      </c>
      <c r="AS999">
        <f t="shared" ca="1" si="496"/>
        <v>1.3716623146382058E-4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190</v>
      </c>
      <c r="I1000">
        <v>0</v>
      </c>
      <c r="J1000">
        <f t="shared" si="497"/>
        <v>1</v>
      </c>
      <c r="K1000">
        <f t="shared" ca="1" si="498"/>
        <v>49.98</v>
      </c>
      <c r="L1000">
        <f t="shared" ca="1" si="499"/>
        <v>1.301360869684927</v>
      </c>
      <c r="M1000">
        <f t="shared" ca="1" si="472"/>
        <v>6.7670765223616209</v>
      </c>
      <c r="N1000">
        <f t="shared" ca="1" si="473"/>
        <v>0.86727128666107323</v>
      </c>
      <c r="O1000">
        <f t="shared" ca="1" si="474"/>
        <v>7.3857595425206792</v>
      </c>
      <c r="P1000">
        <f t="shared" ca="1" si="475"/>
        <v>633.43836086968486</v>
      </c>
      <c r="Q1000">
        <f t="shared" ca="1" si="476"/>
        <v>636.2186587300281</v>
      </c>
      <c r="R1000">
        <f t="shared" ca="1" si="477"/>
        <v>1.4839965425134221E-2</v>
      </c>
      <c r="S1000">
        <f t="shared" ca="1" si="478"/>
        <v>2.067101435725621</v>
      </c>
      <c r="T1000">
        <f t="shared" ca="1" si="479"/>
        <v>42.032181045985091</v>
      </c>
      <c r="U1000">
        <f t="shared" ca="1" si="500"/>
        <v>-1.433996542505156E-2</v>
      </c>
      <c r="V1000">
        <f t="shared" ca="1" si="501"/>
        <v>0</v>
      </c>
      <c r="W1000">
        <f t="shared" ca="1" si="480"/>
        <v>7.8747928101688016</v>
      </c>
      <c r="X1000">
        <f t="shared" ca="1" si="481"/>
        <v>40.948922612877773</v>
      </c>
      <c r="Y1000">
        <f t="shared" ca="1" si="482"/>
        <v>1.9546411730991498</v>
      </c>
      <c r="Z1000">
        <f t="shared" ca="1" si="483"/>
        <v>1.2205449328301032</v>
      </c>
      <c r="AA1000">
        <f t="shared" ca="1" si="484"/>
        <v>640.0117928101688</v>
      </c>
      <c r="AB1000">
        <f t="shared" ca="1" si="485"/>
        <v>640.08772196068139</v>
      </c>
      <c r="AC1000">
        <f t="shared" ca="1" si="486"/>
        <v>1.3715153482803029E-4</v>
      </c>
      <c r="AD1000">
        <f t="shared" ca="1" si="487"/>
        <v>0.13886720686398529</v>
      </c>
      <c r="AE1000">
        <f t="shared" ca="1" si="488"/>
        <v>167.45057450482838</v>
      </c>
      <c r="AF1000">
        <f t="shared" ca="1" si="489"/>
        <v>-5.8770876876224065E-6</v>
      </c>
      <c r="AG1000">
        <f t="shared" ca="1" si="490"/>
        <v>1</v>
      </c>
      <c r="AH1000">
        <f ca="1"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+99)&gt;=IFERROR(AE1000,-1E+99)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>7.8747928101688016</v>
      </c>
      <c r="AI1000">
        <f t="shared" ca="1" si="491"/>
        <v>640.0117928101688</v>
      </c>
      <c r="AJ1000">
        <f t="shared" ca="1" si="492"/>
        <v>640.08772196068139</v>
      </c>
      <c r="AM1000">
        <v>0</v>
      </c>
      <c r="AN1000">
        <v>0</v>
      </c>
      <c r="AO1000">
        <f t="shared" si="493"/>
        <v>0</v>
      </c>
      <c r="AP1000">
        <f t="shared" si="502"/>
        <v>0</v>
      </c>
      <c r="AQ1000">
        <f t="shared" ca="1" si="494"/>
        <v>0.13886720686398529</v>
      </c>
      <c r="AR1000" t="str">
        <f t="shared" ca="1" si="495"/>
        <v>Subcritical</v>
      </c>
      <c r="AS1000">
        <f t="shared" ca="1" si="496"/>
        <v>1.3715153482803029E-4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190</v>
      </c>
      <c r="I1001">
        <v>5.7000000000000002E-2</v>
      </c>
      <c r="J1001">
        <f t="shared" si="497"/>
        <v>1</v>
      </c>
      <c r="K1001">
        <f t="shared" ca="1" si="498"/>
        <v>49.98</v>
      </c>
      <c r="L1001">
        <f t="shared" ca="1" si="499"/>
        <v>1.301360869684927</v>
      </c>
      <c r="M1001">
        <f t="shared" ca="1" si="472"/>
        <v>6.7670765223616209</v>
      </c>
      <c r="N1001">
        <f t="shared" ca="1" si="473"/>
        <v>0.86727128666107323</v>
      </c>
      <c r="O1001">
        <f t="shared" ca="1" si="474"/>
        <v>7.3857595425206792</v>
      </c>
      <c r="P1001">
        <f t="shared" ca="1" si="475"/>
        <v>633.43786086968487</v>
      </c>
      <c r="Q1001">
        <f t="shared" ca="1" si="476"/>
        <v>636.21815873002811</v>
      </c>
      <c r="R1001">
        <f t="shared" ca="1" si="477"/>
        <v>1.4839965425134221E-2</v>
      </c>
      <c r="S1001">
        <f t="shared" ca="1" si="478"/>
        <v>2.067101435725621</v>
      </c>
      <c r="T1001">
        <f t="shared" ca="1" si="479"/>
        <v>42.032181045985091</v>
      </c>
      <c r="U1001">
        <f t="shared" ca="1" si="500"/>
        <v>-1.4604093721914069E-2</v>
      </c>
      <c r="V1001">
        <f t="shared" ca="1" si="501"/>
        <v>0</v>
      </c>
      <c r="W1001">
        <f t="shared" ca="1" si="480"/>
        <v>7.8751473031606176</v>
      </c>
      <c r="X1001">
        <f t="shared" ca="1" si="481"/>
        <v>40.950765976435214</v>
      </c>
      <c r="Y1001">
        <f t="shared" ca="1" si="482"/>
        <v>1.9546630129048079</v>
      </c>
      <c r="Z1001">
        <f t="shared" ca="1" si="483"/>
        <v>1.2204899910482891</v>
      </c>
      <c r="AA1001">
        <f t="shared" ca="1" si="484"/>
        <v>640.01164730316054</v>
      </c>
      <c r="AB1001">
        <f t="shared" ca="1" si="485"/>
        <v>640.08756961805602</v>
      </c>
      <c r="AC1001">
        <f t="shared" ca="1" si="486"/>
        <v>1.3713714455118622E-4</v>
      </c>
      <c r="AD1001">
        <f t="shared" ca="1" si="487"/>
        <v>0.13885783048744066</v>
      </c>
      <c r="AE1001">
        <f t="shared" ca="1" si="488"/>
        <v>167.46481102018959</v>
      </c>
      <c r="AF1001">
        <f t="shared" ca="1" si="489"/>
        <v>-5.8044222441822058E-6</v>
      </c>
      <c r="AG1001">
        <f t="shared" ca="1" si="490"/>
        <v>1</v>
      </c>
      <c r="AH1001">
        <f ca="1"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+99)&gt;=IFERROR(AE1001,-1E+99)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>7.8751473031606176</v>
      </c>
      <c r="AI1001">
        <f t="shared" ca="1" si="491"/>
        <v>640.01164730316054</v>
      </c>
      <c r="AJ1001">
        <f t="shared" ca="1" si="492"/>
        <v>640.08756961805602</v>
      </c>
      <c r="AM1001">
        <v>0</v>
      </c>
      <c r="AN1001">
        <v>0</v>
      </c>
      <c r="AO1001">
        <f t="shared" si="493"/>
        <v>0</v>
      </c>
      <c r="AP1001">
        <f t="shared" si="502"/>
        <v>0</v>
      </c>
      <c r="AQ1001">
        <f t="shared" ca="1" si="494"/>
        <v>0.13885783048744066</v>
      </c>
      <c r="AR1001" t="str">
        <f t="shared" ca="1" si="495"/>
        <v>Subcritical</v>
      </c>
      <c r="AS1001">
        <f t="shared" ca="1" si="496"/>
        <v>1.3713714455118622E-4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190</v>
      </c>
      <c r="I1002">
        <v>0.06</v>
      </c>
      <c r="J1002">
        <f t="shared" si="497"/>
        <v>1</v>
      </c>
      <c r="K1002">
        <f t="shared" ca="1" si="498"/>
        <v>49.98</v>
      </c>
      <c r="L1002">
        <f t="shared" ca="1" si="499"/>
        <v>1.301360869684927</v>
      </c>
      <c r="M1002">
        <f t="shared" ca="1" si="472"/>
        <v>6.7670765223616209</v>
      </c>
      <c r="N1002">
        <f t="shared" ca="1" si="473"/>
        <v>0.86727128666107323</v>
      </c>
      <c r="O1002">
        <f t="shared" ca="1" si="474"/>
        <v>7.3857595425206792</v>
      </c>
      <c r="P1002">
        <f t="shared" ca="1" si="475"/>
        <v>633.43736086968488</v>
      </c>
      <c r="Q1002">
        <f t="shared" ca="1" si="476"/>
        <v>636.21765873002812</v>
      </c>
      <c r="R1002">
        <f t="shared" ca="1" si="477"/>
        <v>1.4839965425134221E-2</v>
      </c>
      <c r="S1002">
        <f t="shared" ca="1" si="478"/>
        <v>2.067101435725621</v>
      </c>
      <c r="T1002">
        <f t="shared" ca="1" si="479"/>
        <v>42.032181045985091</v>
      </c>
      <c r="U1002">
        <f t="shared" ca="1" si="500"/>
        <v>-1.4617995211210655E-2</v>
      </c>
      <c r="V1002">
        <f t="shared" ca="1" si="501"/>
        <v>0</v>
      </c>
      <c r="W1002">
        <f t="shared" ca="1" si="480"/>
        <v>7.8755014978945281</v>
      </c>
      <c r="X1002">
        <f t="shared" ca="1" si="481"/>
        <v>40.952607789051548</v>
      </c>
      <c r="Y1002">
        <f t="shared" ca="1" si="482"/>
        <v>1.9546848328589621</v>
      </c>
      <c r="Z1002">
        <f t="shared" ca="1" si="483"/>
        <v>1.2204351004324046</v>
      </c>
      <c r="AA1002">
        <f t="shared" ca="1" si="484"/>
        <v>640.01150149789453</v>
      </c>
      <c r="AB1002">
        <f t="shared" ca="1" si="485"/>
        <v>640.08741698384597</v>
      </c>
      <c r="AC1002">
        <f t="shared" ca="1" si="486"/>
        <v>1.3712276860564437E-4</v>
      </c>
      <c r="AD1002">
        <f t="shared" ca="1" si="487"/>
        <v>0.13884846305363197</v>
      </c>
      <c r="AE1002">
        <f t="shared" ca="1" si="488"/>
        <v>167.47903623525127</v>
      </c>
      <c r="AF1002">
        <f t="shared" ca="1" si="489"/>
        <v>-5.9770223970190273E-6</v>
      </c>
      <c r="AG1002">
        <f t="shared" ca="1" si="490"/>
        <v>1</v>
      </c>
      <c r="AH1002">
        <f ca="1"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+99)&gt;=IFERROR(AE1002,-1E+99)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>7.8755014978945281</v>
      </c>
      <c r="AI1002">
        <f t="shared" ca="1" si="491"/>
        <v>640.01150149789453</v>
      </c>
      <c r="AJ1002">
        <f t="shared" ca="1" si="492"/>
        <v>640.08741698384597</v>
      </c>
      <c r="AM1002">
        <v>0</v>
      </c>
      <c r="AN1002">
        <v>0</v>
      </c>
      <c r="AO1002">
        <f t="shared" si="493"/>
        <v>0</v>
      </c>
      <c r="AP1002">
        <f t="shared" si="502"/>
        <v>0</v>
      </c>
      <c r="AQ1002">
        <f t="shared" ca="1" si="494"/>
        <v>0.13884846305363197</v>
      </c>
      <c r="AR1002" t="str">
        <f t="shared" ca="1" si="495"/>
        <v>Subcritical</v>
      </c>
      <c r="AS1002">
        <f t="shared" ca="1" si="496"/>
        <v>1.3712276860564437E-4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190</v>
      </c>
      <c r="I1003">
        <v>2E-3</v>
      </c>
      <c r="J1003">
        <f t="shared" si="497"/>
        <v>1.0009999999999764</v>
      </c>
      <c r="K1003">
        <f t="shared" ca="1" si="498"/>
        <v>49.98</v>
      </c>
      <c r="L1003">
        <f t="shared" ca="1" si="499"/>
        <v>1.301360869684927</v>
      </c>
      <c r="M1003">
        <f t="shared" ca="1" si="472"/>
        <v>6.7670765223616209</v>
      </c>
      <c r="N1003">
        <f t="shared" ca="1" si="473"/>
        <v>0.86727128666107323</v>
      </c>
      <c r="O1003">
        <f t="shared" ca="1" si="474"/>
        <v>7.3857595425206792</v>
      </c>
      <c r="P1003">
        <f t="shared" ca="1" si="475"/>
        <v>633.43686086968489</v>
      </c>
      <c r="Q1003">
        <f t="shared" ca="1" si="476"/>
        <v>636.21715873002813</v>
      </c>
      <c r="R1003">
        <f t="shared" ca="1" si="477"/>
        <v>1.4839965425134221E-2</v>
      </c>
      <c r="S1003">
        <f t="shared" ca="1" si="478"/>
        <v>2.067101435725621</v>
      </c>
      <c r="T1003">
        <f t="shared" ca="1" si="479"/>
        <v>42.032181045985091</v>
      </c>
      <c r="U1003">
        <f t="shared" ca="1" si="500"/>
        <v>-1.43640730500465E-2</v>
      </c>
      <c r="V1003">
        <f t="shared" ca="1" si="501"/>
        <v>0</v>
      </c>
      <c r="W1003">
        <f t="shared" ca="1" si="480"/>
        <v>7.8758628275735978</v>
      </c>
      <c r="X1003">
        <f t="shared" ca="1" si="481"/>
        <v>40.954486703382713</v>
      </c>
      <c r="Y1003">
        <f t="shared" ca="1" si="482"/>
        <v>1.9547070908367612</v>
      </c>
      <c r="Z1003">
        <f t="shared" ca="1" si="483"/>
        <v>1.2203791091800402</v>
      </c>
      <c r="AA1003">
        <f t="shared" ca="1" si="484"/>
        <v>640.01136282757352</v>
      </c>
      <c r="AB1003">
        <f t="shared" ca="1" si="485"/>
        <v>640.0872713479672</v>
      </c>
      <c r="AC1003">
        <f t="shared" ca="1" si="486"/>
        <v>1.3710810535921467E-4</v>
      </c>
      <c r="AD1003">
        <f t="shared" ca="1" si="487"/>
        <v>0.13883890800621781</v>
      </c>
      <c r="AE1003">
        <f t="shared" ca="1" si="488"/>
        <v>167.4935487030335</v>
      </c>
      <c r="AF1003">
        <f t="shared" ca="1" si="489"/>
        <v>-6.4470390270798816E-6</v>
      </c>
      <c r="AG1003">
        <f t="shared" ca="1" si="490"/>
        <v>1</v>
      </c>
      <c r="AH1003">
        <f ca="1"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+99)&gt;=IFERROR(AE1003,-1E+99)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>7.8758628275735978</v>
      </c>
      <c r="AI1003">
        <f t="shared" ca="1" si="491"/>
        <v>640.01136282757352</v>
      </c>
      <c r="AJ1003">
        <f t="shared" ca="1" si="492"/>
        <v>640.0872713479672</v>
      </c>
      <c r="AM1003">
        <v>0</v>
      </c>
      <c r="AN1003">
        <v>0</v>
      </c>
      <c r="AO1003">
        <f t="shared" si="493"/>
        <v>0</v>
      </c>
      <c r="AP1003">
        <f t="shared" si="502"/>
        <v>0</v>
      </c>
      <c r="AQ1003">
        <f t="shared" ca="1" si="494"/>
        <v>0.13883890800621781</v>
      </c>
      <c r="AR1003" t="str">
        <f t="shared" ca="1" si="495"/>
        <v>Subcritical</v>
      </c>
      <c r="AS1003">
        <f t="shared" ca="1" si="496"/>
        <v>1.3710810535921467E-4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190</v>
      </c>
      <c r="I1004">
        <v>0</v>
      </c>
      <c r="J1004">
        <f t="shared" si="497"/>
        <v>1</v>
      </c>
      <c r="K1004">
        <f t="shared" ca="1" si="498"/>
        <v>49.98</v>
      </c>
      <c r="L1004">
        <f t="shared" ca="1" si="499"/>
        <v>1.301360869684927</v>
      </c>
      <c r="M1004">
        <f t="shared" ca="1" si="472"/>
        <v>6.7670765223616209</v>
      </c>
      <c r="N1004">
        <f t="shared" ca="1" si="473"/>
        <v>0.86727128666107323</v>
      </c>
      <c r="O1004">
        <f t="shared" ca="1" si="474"/>
        <v>7.3857595425206792</v>
      </c>
      <c r="P1004">
        <f t="shared" ca="1" si="475"/>
        <v>633.4363608696849</v>
      </c>
      <c r="Q1004">
        <f t="shared" ca="1" si="476"/>
        <v>636.21665873002814</v>
      </c>
      <c r="R1004">
        <f t="shared" ca="1" si="477"/>
        <v>1.4839965425134221E-2</v>
      </c>
      <c r="S1004">
        <f t="shared" ca="1" si="478"/>
        <v>2.067101435725621</v>
      </c>
      <c r="T1004">
        <f t="shared" ca="1" si="479"/>
        <v>42.032181045985091</v>
      </c>
      <c r="U1004">
        <f t="shared" ca="1" si="500"/>
        <v>-1.4339965425165246E-2</v>
      </c>
      <c r="V1004">
        <f t="shared" ca="1" si="501"/>
        <v>0</v>
      </c>
      <c r="W1004">
        <f t="shared" ca="1" si="480"/>
        <v>7.8762240890713384</v>
      </c>
      <c r="X1004">
        <f t="shared" ca="1" si="481"/>
        <v>40.956365263170959</v>
      </c>
      <c r="Y1004">
        <f t="shared" ca="1" si="482"/>
        <v>1.9547293430796362</v>
      </c>
      <c r="Z1004">
        <f t="shared" ca="1" si="483"/>
        <v>1.220323133628836</v>
      </c>
      <c r="AA1004">
        <f t="shared" ca="1" si="484"/>
        <v>640.01122408907133</v>
      </c>
      <c r="AB1004">
        <f t="shared" ca="1" si="485"/>
        <v>640.08712564617986</v>
      </c>
      <c r="AC1004">
        <f t="shared" ca="1" si="486"/>
        <v>1.3709344719142378E-4</v>
      </c>
      <c r="AD1004">
        <f t="shared" ca="1" si="487"/>
        <v>0.13882935585734504</v>
      </c>
      <c r="AE1004">
        <f t="shared" ca="1" si="488"/>
        <v>167.50805913725804</v>
      </c>
      <c r="AF1004">
        <f t="shared" ca="1" si="489"/>
        <v>-6.583290428352484E-6</v>
      </c>
      <c r="AG1004">
        <f t="shared" ca="1" si="490"/>
        <v>1</v>
      </c>
      <c r="AH1004">
        <f ca="1"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+99)&gt;=IFERROR(AE1004,-1E+99)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>7.8762240890713384</v>
      </c>
      <c r="AI1004">
        <f t="shared" ca="1" si="491"/>
        <v>640.01122408907133</v>
      </c>
      <c r="AJ1004">
        <f t="shared" ca="1" si="492"/>
        <v>640.08712564617986</v>
      </c>
      <c r="AM1004">
        <v>0</v>
      </c>
      <c r="AN1004">
        <v>0</v>
      </c>
      <c r="AO1004">
        <f t="shared" si="493"/>
        <v>0</v>
      </c>
      <c r="AP1004">
        <f t="shared" si="502"/>
        <v>0</v>
      </c>
      <c r="AQ1004">
        <f t="shared" ca="1" si="494"/>
        <v>0.13882935585734504</v>
      </c>
      <c r="AR1004" t="str">
        <f t="shared" ca="1" si="495"/>
        <v>Subcritical</v>
      </c>
      <c r="AS1004">
        <f t="shared" ca="1" si="496"/>
        <v>1.3709344719142378E-4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190</v>
      </c>
      <c r="I1005">
        <v>5.7000000000000002E-2</v>
      </c>
      <c r="J1005">
        <f t="shared" si="497"/>
        <v>0.99900000000002365</v>
      </c>
      <c r="K1005">
        <f t="shared" ca="1" si="498"/>
        <v>49.98</v>
      </c>
      <c r="L1005">
        <f t="shared" ca="1" si="499"/>
        <v>1.301360869684927</v>
      </c>
      <c r="M1005">
        <f t="shared" ca="1" si="472"/>
        <v>6.7670765223616209</v>
      </c>
      <c r="N1005">
        <f t="shared" ca="1" si="473"/>
        <v>0.86727128666107323</v>
      </c>
      <c r="O1005">
        <f t="shared" ca="1" si="474"/>
        <v>7.3857595425206792</v>
      </c>
      <c r="P1005">
        <f t="shared" ca="1" si="475"/>
        <v>633.43586086968492</v>
      </c>
      <c r="Q1005">
        <f t="shared" ca="1" si="476"/>
        <v>636.21615873002816</v>
      </c>
      <c r="R1005">
        <f t="shared" ca="1" si="477"/>
        <v>1.4839965425134221E-2</v>
      </c>
      <c r="S1005">
        <f t="shared" ca="1" si="478"/>
        <v>2.067101435725621</v>
      </c>
      <c r="T1005">
        <f t="shared" ca="1" si="479"/>
        <v>42.032181045985091</v>
      </c>
      <c r="U1005">
        <f t="shared" ca="1" si="500"/>
        <v>-1.4589253756525977E-2</v>
      </c>
      <c r="V1005">
        <f t="shared" ca="1" si="501"/>
        <v>0</v>
      </c>
      <c r="W1005">
        <f t="shared" ca="1" si="480"/>
        <v>7.8765780606799787</v>
      </c>
      <c r="X1005">
        <f t="shared" ca="1" si="481"/>
        <v>40.958205915535892</v>
      </c>
      <c r="Y1005">
        <f t="shared" ca="1" si="482"/>
        <v>1.9547511448064139</v>
      </c>
      <c r="Z1005">
        <f t="shared" ca="1" si="483"/>
        <v>1.2202682925875432</v>
      </c>
      <c r="AA1005">
        <f t="shared" ca="1" si="484"/>
        <v>640.01107806068001</v>
      </c>
      <c r="AB1005">
        <f t="shared" ca="1" si="485"/>
        <v>640.0869727959448</v>
      </c>
      <c r="AC1005">
        <f t="shared" ca="1" si="486"/>
        <v>1.3707908705210272E-4</v>
      </c>
      <c r="AD1005">
        <f t="shared" ca="1" si="487"/>
        <v>0.13881999752344679</v>
      </c>
      <c r="AE1005">
        <f t="shared" ca="1" si="488"/>
        <v>167.52227744931938</v>
      </c>
      <c r="AF1005">
        <f t="shared" ca="1" si="489"/>
        <v>-6.1338873820204753E-6</v>
      </c>
      <c r="AG1005">
        <f t="shared" ca="1" si="490"/>
        <v>1</v>
      </c>
      <c r="AH1005">
        <f ca="1"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+99)&gt;=IFERROR(AE1005,-1E+99)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>7.8765780606799787</v>
      </c>
      <c r="AI1005">
        <f t="shared" ca="1" si="491"/>
        <v>640.01107806068001</v>
      </c>
      <c r="AJ1005">
        <f t="shared" ca="1" si="492"/>
        <v>640.0869727959448</v>
      </c>
      <c r="AM1005">
        <v>0</v>
      </c>
      <c r="AN1005">
        <v>0</v>
      </c>
      <c r="AO1005">
        <f t="shared" si="493"/>
        <v>0</v>
      </c>
      <c r="AP1005">
        <f t="shared" si="502"/>
        <v>0</v>
      </c>
      <c r="AQ1005">
        <f t="shared" ca="1" si="494"/>
        <v>0.13881999752344679</v>
      </c>
      <c r="AR1005" t="str">
        <f t="shared" ca="1" si="495"/>
        <v>Subcritical</v>
      </c>
      <c r="AS1005">
        <f t="shared" ca="1" si="496"/>
        <v>1.3707908705210272E-4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190</v>
      </c>
      <c r="I1006">
        <v>5.7000000000000002E-2</v>
      </c>
      <c r="J1006">
        <f t="shared" si="497"/>
        <v>1</v>
      </c>
      <c r="K1006">
        <f t="shared" ca="1" si="498"/>
        <v>49.98</v>
      </c>
      <c r="L1006">
        <f t="shared" ca="1" si="499"/>
        <v>1.301360869684927</v>
      </c>
      <c r="M1006">
        <f t="shared" ca="1" si="472"/>
        <v>6.7670765223616209</v>
      </c>
      <c r="N1006">
        <f t="shared" ca="1" si="473"/>
        <v>0.86727128666107323</v>
      </c>
      <c r="O1006">
        <f t="shared" ca="1" si="474"/>
        <v>7.3857595425206792</v>
      </c>
      <c r="P1006">
        <f t="shared" ca="1" si="475"/>
        <v>633.43536086968493</v>
      </c>
      <c r="Q1006">
        <f t="shared" ca="1" si="476"/>
        <v>636.21565873002817</v>
      </c>
      <c r="R1006">
        <f t="shared" ca="1" si="477"/>
        <v>1.4839965425134221E-2</v>
      </c>
      <c r="S1006">
        <f t="shared" ca="1" si="478"/>
        <v>2.067101435725621</v>
      </c>
      <c r="T1006">
        <f t="shared" ca="1" si="479"/>
        <v>42.032181045985091</v>
      </c>
      <c r="U1006">
        <f t="shared" ca="1" si="500"/>
        <v>-1.4604093721914069E-2</v>
      </c>
      <c r="V1006">
        <f t="shared" ca="1" si="501"/>
        <v>0</v>
      </c>
      <c r="W1006">
        <f t="shared" ca="1" si="480"/>
        <v>7.8769323688676902</v>
      </c>
      <c r="X1006">
        <f t="shared" ca="1" si="481"/>
        <v>40.960048318111987</v>
      </c>
      <c r="Y1006">
        <f t="shared" ca="1" si="482"/>
        <v>1.9547729657884012</v>
      </c>
      <c r="Z1006">
        <f t="shared" ca="1" si="483"/>
        <v>1.220213404335744</v>
      </c>
      <c r="AA1006">
        <f t="shared" ca="1" si="484"/>
        <v>640.01093236886766</v>
      </c>
      <c r="AB1006">
        <f t="shared" ca="1" si="485"/>
        <v>640.08682027672296</v>
      </c>
      <c r="AC1006">
        <f t="shared" ca="1" si="486"/>
        <v>1.3706471547967011E-4</v>
      </c>
      <c r="AD1006">
        <f t="shared" ca="1" si="487"/>
        <v>0.13881063134388452</v>
      </c>
      <c r="AE1006">
        <f t="shared" ca="1" si="488"/>
        <v>167.536509958686</v>
      </c>
      <c r="AF1006">
        <f t="shared" ca="1" si="489"/>
        <v>-5.5941978871487663E-6</v>
      </c>
      <c r="AG1006">
        <f t="shared" ca="1" si="490"/>
        <v>1</v>
      </c>
      <c r="AH1006">
        <f ca="1"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+99)&gt;=IFERROR(AE1006,-1E+99)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>7.8769323688676902</v>
      </c>
      <c r="AI1006">
        <f t="shared" ca="1" si="491"/>
        <v>640.01093236886766</v>
      </c>
      <c r="AJ1006">
        <f t="shared" ca="1" si="492"/>
        <v>640.08682027672296</v>
      </c>
      <c r="AM1006">
        <v>0</v>
      </c>
      <c r="AN1006">
        <v>0</v>
      </c>
      <c r="AO1006">
        <f t="shared" si="493"/>
        <v>0</v>
      </c>
      <c r="AP1006">
        <f t="shared" si="502"/>
        <v>0</v>
      </c>
      <c r="AQ1006">
        <f t="shared" ca="1" si="494"/>
        <v>0.13881063134388452</v>
      </c>
      <c r="AR1006" t="str">
        <f t="shared" ca="1" si="495"/>
        <v>Subcritical</v>
      </c>
      <c r="AS1006">
        <f t="shared" ca="1" si="496"/>
        <v>1.3706471547967011E-4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190</v>
      </c>
      <c r="I1007">
        <v>0</v>
      </c>
      <c r="J1007">
        <f t="shared" si="497"/>
        <v>1</v>
      </c>
      <c r="K1007">
        <f t="shared" ca="1" si="498"/>
        <v>49.98</v>
      </c>
      <c r="L1007">
        <f t="shared" ca="1" si="499"/>
        <v>1.301360869684927</v>
      </c>
      <c r="M1007">
        <f t="shared" ca="1" si="472"/>
        <v>6.7670765223616209</v>
      </c>
      <c r="N1007">
        <f t="shared" ca="1" si="473"/>
        <v>0.86727128666107323</v>
      </c>
      <c r="O1007">
        <f t="shared" ca="1" si="474"/>
        <v>7.3857595425206792</v>
      </c>
      <c r="P1007">
        <f t="shared" ca="1" si="475"/>
        <v>633.43486086968494</v>
      </c>
      <c r="Q1007">
        <f t="shared" ca="1" si="476"/>
        <v>636.21515873002818</v>
      </c>
      <c r="R1007">
        <f t="shared" ca="1" si="477"/>
        <v>1.4839965425134221E-2</v>
      </c>
      <c r="S1007">
        <f t="shared" ca="1" si="478"/>
        <v>2.067101435725621</v>
      </c>
      <c r="T1007">
        <f t="shared" ca="1" si="479"/>
        <v>42.032181045985091</v>
      </c>
      <c r="U1007">
        <f t="shared" ca="1" si="500"/>
        <v>-1.4339965425165246E-2</v>
      </c>
      <c r="V1007">
        <f t="shared" ca="1" si="501"/>
        <v>0</v>
      </c>
      <c r="W1007">
        <f t="shared" ca="1" si="480"/>
        <v>7.8772945492533202</v>
      </c>
      <c r="X1007">
        <f t="shared" ca="1" si="481"/>
        <v>40.961931656117265</v>
      </c>
      <c r="Y1007">
        <f t="shared" ca="1" si="482"/>
        <v>1.9547952700745861</v>
      </c>
      <c r="Z1007">
        <f t="shared" ca="1" si="483"/>
        <v>1.2201573016524472</v>
      </c>
      <c r="AA1007">
        <f t="shared" ca="1" si="484"/>
        <v>640.01079454925332</v>
      </c>
      <c r="AB1007">
        <f t="shared" ca="1" si="485"/>
        <v>640.08667547895652</v>
      </c>
      <c r="AC1007">
        <f t="shared" ca="1" si="486"/>
        <v>1.3705002688903738E-4</v>
      </c>
      <c r="AD1007">
        <f t="shared" ca="1" si="487"/>
        <v>0.13880105815036095</v>
      </c>
      <c r="AE1007">
        <f t="shared" ca="1" si="488"/>
        <v>167.55105939381585</v>
      </c>
      <c r="AF1007">
        <f t="shared" ca="1" si="489"/>
        <v>-5.3464442544282065E-6</v>
      </c>
      <c r="AG1007">
        <f t="shared" ca="1" si="490"/>
        <v>1</v>
      </c>
      <c r="AH1007">
        <f ca="1"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+99)&gt;=IFERROR(AE1007,-1E+99)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>7.8772945492533202</v>
      </c>
      <c r="AI1007">
        <f t="shared" ca="1" si="491"/>
        <v>640.01079454925332</v>
      </c>
      <c r="AJ1007">
        <f t="shared" ca="1" si="492"/>
        <v>640.08667547895652</v>
      </c>
      <c r="AM1007">
        <v>0</v>
      </c>
      <c r="AN1007">
        <v>0</v>
      </c>
      <c r="AO1007">
        <f t="shared" si="493"/>
        <v>0</v>
      </c>
      <c r="AP1007">
        <f t="shared" si="502"/>
        <v>0</v>
      </c>
      <c r="AQ1007">
        <f t="shared" ca="1" si="494"/>
        <v>0.13880105815036095</v>
      </c>
      <c r="AR1007" t="str">
        <f t="shared" ca="1" si="495"/>
        <v>Subcritical</v>
      </c>
      <c r="AS1007">
        <f t="shared" ca="1" si="496"/>
        <v>1.3705002688903738E-4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190</v>
      </c>
      <c r="I1008">
        <v>0</v>
      </c>
      <c r="J1008">
        <f t="shared" si="497"/>
        <v>1</v>
      </c>
      <c r="K1008">
        <f t="shared" ca="1" si="498"/>
        <v>49.98</v>
      </c>
      <c r="L1008">
        <f t="shared" ca="1" si="499"/>
        <v>1.301360869684927</v>
      </c>
      <c r="M1008">
        <f t="shared" ca="1" si="472"/>
        <v>6.7670765223616209</v>
      </c>
      <c r="N1008">
        <f t="shared" ca="1" si="473"/>
        <v>0.86727128666107323</v>
      </c>
      <c r="O1008">
        <f t="shared" ca="1" si="474"/>
        <v>7.3857595425206792</v>
      </c>
      <c r="P1008">
        <f t="shared" ca="1" si="475"/>
        <v>633.43436086968495</v>
      </c>
      <c r="Q1008">
        <f t="shared" ca="1" si="476"/>
        <v>636.21465873002819</v>
      </c>
      <c r="R1008">
        <f t="shared" ca="1" si="477"/>
        <v>1.4839965425134221E-2</v>
      </c>
      <c r="S1008">
        <f t="shared" ca="1" si="478"/>
        <v>2.067101435725621</v>
      </c>
      <c r="T1008">
        <f t="shared" ca="1" si="479"/>
        <v>42.032181045985091</v>
      </c>
      <c r="U1008">
        <f t="shared" ca="1" si="500"/>
        <v>-1.4339965425165246E-2</v>
      </c>
      <c r="V1008">
        <f t="shared" ca="1" si="501"/>
        <v>0</v>
      </c>
      <c r="W1008">
        <f t="shared" ca="1" si="480"/>
        <v>7.8776569959599199</v>
      </c>
      <c r="X1008">
        <f t="shared" ca="1" si="481"/>
        <v>40.963816378991588</v>
      </c>
      <c r="Y1008">
        <f t="shared" ca="1" si="482"/>
        <v>1.9548175892180297</v>
      </c>
      <c r="Z1008">
        <f t="shared" ca="1" si="483"/>
        <v>1.2201011628797453</v>
      </c>
      <c r="AA1008">
        <f t="shared" ca="1" si="484"/>
        <v>640.01065699595995</v>
      </c>
      <c r="AB1008">
        <f t="shared" ca="1" si="485"/>
        <v>640.08653094334329</v>
      </c>
      <c r="AC1008">
        <f t="shared" ca="1" si="486"/>
        <v>1.3703532982144531E-4</v>
      </c>
      <c r="AD1008">
        <f t="shared" ca="1" si="487"/>
        <v>0.13879147901894662</v>
      </c>
      <c r="AE1008">
        <f t="shared" ca="1" si="488"/>
        <v>167.56562023670853</v>
      </c>
      <c r="AF1008">
        <f t="shared" ca="1" si="489"/>
        <v>-5.249185960565228E-6</v>
      </c>
      <c r="AG1008">
        <f t="shared" ca="1" si="490"/>
        <v>1</v>
      </c>
      <c r="AH1008">
        <f ca="1"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+99)&gt;=IFERROR(AE1008,-1E+99)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>7.8776569959599199</v>
      </c>
      <c r="AI1008">
        <f t="shared" ca="1" si="491"/>
        <v>640.01065699595995</v>
      </c>
      <c r="AJ1008">
        <f t="shared" ca="1" si="492"/>
        <v>640.08653094334329</v>
      </c>
      <c r="AM1008">
        <v>0</v>
      </c>
      <c r="AN1008">
        <v>0</v>
      </c>
      <c r="AO1008">
        <f t="shared" si="493"/>
        <v>0</v>
      </c>
      <c r="AP1008">
        <f t="shared" si="502"/>
        <v>0</v>
      </c>
      <c r="AQ1008">
        <f t="shared" ca="1" si="494"/>
        <v>0.13879147901894662</v>
      </c>
      <c r="AR1008" t="str">
        <f t="shared" ca="1" si="495"/>
        <v>Subcritical</v>
      </c>
      <c r="AS1008">
        <f t="shared" ca="1" si="496"/>
        <v>1.3703532982144531E-4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190</v>
      </c>
      <c r="I1009">
        <v>5.7000000000000002E-2</v>
      </c>
      <c r="J1009">
        <f t="shared" si="497"/>
        <v>1</v>
      </c>
      <c r="K1009">
        <f t="shared" ca="1" si="498"/>
        <v>49.98</v>
      </c>
      <c r="L1009">
        <f t="shared" ca="1" si="499"/>
        <v>1.301360869684927</v>
      </c>
      <c r="M1009">
        <f t="shared" ca="1" si="472"/>
        <v>6.7670765223616209</v>
      </c>
      <c r="N1009">
        <f t="shared" ca="1" si="473"/>
        <v>0.86727128666107323</v>
      </c>
      <c r="O1009">
        <f t="shared" ca="1" si="474"/>
        <v>7.3857595425206792</v>
      </c>
      <c r="P1009">
        <f t="shared" ca="1" si="475"/>
        <v>633.43386086968496</v>
      </c>
      <c r="Q1009">
        <f t="shared" ca="1" si="476"/>
        <v>636.2141587300282</v>
      </c>
      <c r="R1009">
        <f t="shared" ca="1" si="477"/>
        <v>1.4839965425134221E-2</v>
      </c>
      <c r="S1009">
        <f t="shared" ca="1" si="478"/>
        <v>2.067101435725621</v>
      </c>
      <c r="T1009">
        <f t="shared" ca="1" si="479"/>
        <v>42.032181045985091</v>
      </c>
      <c r="U1009">
        <f t="shared" ca="1" si="500"/>
        <v>-1.4604093721914069E-2</v>
      </c>
      <c r="V1009">
        <f t="shared" ca="1" si="501"/>
        <v>0</v>
      </c>
      <c r="W1009">
        <f t="shared" ca="1" si="480"/>
        <v>7.8780122500112117</v>
      </c>
      <c r="X1009">
        <f t="shared" ca="1" si="481"/>
        <v>40.9656637000583</v>
      </c>
      <c r="Y1009">
        <f t="shared" ca="1" si="482"/>
        <v>1.9548394639457722</v>
      </c>
      <c r="Z1009">
        <f t="shared" ca="1" si="483"/>
        <v>1.2200461431784118</v>
      </c>
      <c r="AA1009">
        <f t="shared" ca="1" si="484"/>
        <v>640.01051225001129</v>
      </c>
      <c r="AB1009">
        <f t="shared" ca="1" si="485"/>
        <v>640.08637935457216</v>
      </c>
      <c r="AC1009">
        <f t="shared" ca="1" si="486"/>
        <v>1.3702092666872058E-4</v>
      </c>
      <c r="AD1009">
        <f t="shared" ca="1" si="487"/>
        <v>0.13878209105194836</v>
      </c>
      <c r="AE1009">
        <f t="shared" ca="1" si="488"/>
        <v>167.57989281212602</v>
      </c>
      <c r="AF1009">
        <f t="shared" ca="1" si="489"/>
        <v>-5.1265801630506758E-6</v>
      </c>
      <c r="AG1009">
        <f t="shared" ca="1" si="490"/>
        <v>1</v>
      </c>
      <c r="AH1009">
        <f ca="1"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+99)&gt;=IFERROR(AE1009,-1E+99)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>7.8780122500112117</v>
      </c>
      <c r="AI1009">
        <f t="shared" ca="1" si="491"/>
        <v>640.01051225001129</v>
      </c>
      <c r="AJ1009">
        <f t="shared" ca="1" si="492"/>
        <v>640.08637935457216</v>
      </c>
      <c r="AM1009">
        <v>0</v>
      </c>
      <c r="AN1009">
        <v>0</v>
      </c>
      <c r="AO1009">
        <f t="shared" si="493"/>
        <v>0</v>
      </c>
      <c r="AP1009">
        <f t="shared" si="502"/>
        <v>0</v>
      </c>
      <c r="AQ1009">
        <f t="shared" ca="1" si="494"/>
        <v>0.13878209105194836</v>
      </c>
      <c r="AR1009" t="str">
        <f t="shared" ca="1" si="495"/>
        <v>Subcritical</v>
      </c>
      <c r="AS1009">
        <f t="shared" ca="1" si="496"/>
        <v>1.3702092666872058E-4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190</v>
      </c>
      <c r="I1010">
        <v>5.7000000000000002E-2</v>
      </c>
      <c r="J1010">
        <f t="shared" si="497"/>
        <v>1</v>
      </c>
      <c r="K1010">
        <f t="shared" ca="1" si="498"/>
        <v>49.98</v>
      </c>
      <c r="L1010">
        <f t="shared" ca="1" si="499"/>
        <v>1.301360869684927</v>
      </c>
      <c r="M1010">
        <f t="shared" ca="1" si="472"/>
        <v>6.7670765223616209</v>
      </c>
      <c r="N1010">
        <f t="shared" ca="1" si="473"/>
        <v>0.86727128666107323</v>
      </c>
      <c r="O1010">
        <f t="shared" ca="1" si="474"/>
        <v>7.3857595425206792</v>
      </c>
      <c r="P1010">
        <f t="shared" ca="1" si="475"/>
        <v>633.43336086968486</v>
      </c>
      <c r="Q1010">
        <f t="shared" ca="1" si="476"/>
        <v>636.2136587300281</v>
      </c>
      <c r="R1010">
        <f t="shared" ca="1" si="477"/>
        <v>1.4839965425134221E-2</v>
      </c>
      <c r="S1010">
        <f t="shared" ca="1" si="478"/>
        <v>2.067101435725621</v>
      </c>
      <c r="T1010">
        <f t="shared" ca="1" si="479"/>
        <v>42.032181045985091</v>
      </c>
      <c r="U1010">
        <f t="shared" ca="1" si="500"/>
        <v>-1.4604093721800382E-2</v>
      </c>
      <c r="V1010">
        <f t="shared" ca="1" si="501"/>
        <v>0</v>
      </c>
      <c r="W1010">
        <f t="shared" ca="1" si="480"/>
        <v>7.8783676441344985</v>
      </c>
      <c r="X1010">
        <f t="shared" ca="1" si="481"/>
        <v>40.967511749499394</v>
      </c>
      <c r="Y1010">
        <f t="shared" ca="1" si="482"/>
        <v>1.9548613458142918</v>
      </c>
      <c r="Z1010">
        <f t="shared" ca="1" si="483"/>
        <v>1.2199911067484037</v>
      </c>
      <c r="AA1010">
        <f t="shared" ca="1" si="484"/>
        <v>640.01036764413448</v>
      </c>
      <c r="AB1010">
        <f t="shared" ca="1" si="485"/>
        <v>640.08622790410107</v>
      </c>
      <c r="AC1010">
        <f t="shared" ca="1" si="486"/>
        <v>1.3700652007087833E-4</v>
      </c>
      <c r="AD1010">
        <f t="shared" ca="1" si="487"/>
        <v>0.13877270044232587</v>
      </c>
      <c r="AE1010">
        <f t="shared" ca="1" si="488"/>
        <v>167.59417169698358</v>
      </c>
      <c r="AF1010">
        <f t="shared" ca="1" si="489"/>
        <v>-5.0095101187253022E-6</v>
      </c>
      <c r="AG1010">
        <f t="shared" ca="1" si="490"/>
        <v>1</v>
      </c>
      <c r="AH1010">
        <f ca="1"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+99)&gt;=IFERROR(AE1010,-1E+99)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>7.8783676441344985</v>
      </c>
      <c r="AI1010">
        <f t="shared" ca="1" si="491"/>
        <v>640.01036764413448</v>
      </c>
      <c r="AJ1010">
        <f t="shared" ca="1" si="492"/>
        <v>640.08622790410107</v>
      </c>
      <c r="AM1010">
        <v>0</v>
      </c>
      <c r="AN1010">
        <v>0</v>
      </c>
      <c r="AO1010">
        <f t="shared" si="493"/>
        <v>0</v>
      </c>
      <c r="AP1010">
        <f t="shared" si="502"/>
        <v>0</v>
      </c>
      <c r="AQ1010">
        <f t="shared" ca="1" si="494"/>
        <v>0.13877270044232587</v>
      </c>
      <c r="AR1010" t="str">
        <f t="shared" ca="1" si="495"/>
        <v>Subcritical</v>
      </c>
      <c r="AS1010">
        <f t="shared" ca="1" si="496"/>
        <v>1.3700652007087833E-4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190</v>
      </c>
      <c r="I1011">
        <v>2E-3</v>
      </c>
      <c r="J1011">
        <f t="shared" si="497"/>
        <v>1</v>
      </c>
      <c r="K1011">
        <f t="shared" ca="1" si="498"/>
        <v>49.98</v>
      </c>
      <c r="L1011">
        <f t="shared" ca="1" si="499"/>
        <v>1.301360869684927</v>
      </c>
      <c r="M1011">
        <f t="shared" ca="1" si="472"/>
        <v>6.7670765223616209</v>
      </c>
      <c r="N1011">
        <f t="shared" ca="1" si="473"/>
        <v>0.86727128666107323</v>
      </c>
      <c r="O1011">
        <f t="shared" ca="1" si="474"/>
        <v>7.3857595425206792</v>
      </c>
      <c r="P1011">
        <f t="shared" ca="1" si="475"/>
        <v>633.43286086968487</v>
      </c>
      <c r="Q1011">
        <f t="shared" ca="1" si="476"/>
        <v>636.21315873002811</v>
      </c>
      <c r="R1011">
        <f t="shared" ca="1" si="477"/>
        <v>1.4839965425134221E-2</v>
      </c>
      <c r="S1011">
        <f t="shared" ca="1" si="478"/>
        <v>2.067101435725621</v>
      </c>
      <c r="T1011">
        <f t="shared" ca="1" si="479"/>
        <v>42.032181045985091</v>
      </c>
      <c r="U1011">
        <f t="shared" ca="1" si="500"/>
        <v>-1.4349233084658408E-2</v>
      </c>
      <c r="V1011">
        <f t="shared" ca="1" si="501"/>
        <v>0</v>
      </c>
      <c r="W1011">
        <f t="shared" ca="1" si="480"/>
        <v>7.878730220027748</v>
      </c>
      <c r="X1011">
        <f t="shared" ca="1" si="481"/>
        <v>40.969397144144288</v>
      </c>
      <c r="Y1011">
        <f t="shared" ca="1" si="482"/>
        <v>1.9548836683399127</v>
      </c>
      <c r="Z1011">
        <f t="shared" ca="1" si="483"/>
        <v>1.2199349632642467</v>
      </c>
      <c r="AA1011">
        <f t="shared" ca="1" si="484"/>
        <v>640.01023022002767</v>
      </c>
      <c r="AB1011">
        <f t="shared" ca="1" si="485"/>
        <v>640.08608349803967</v>
      </c>
      <c r="AC1011">
        <f t="shared" ca="1" si="486"/>
        <v>1.3699182464790995E-4</v>
      </c>
      <c r="AD1011">
        <f t="shared" ca="1" si="487"/>
        <v>0.13876312115945874</v>
      </c>
      <c r="AE1011">
        <f t="shared" ca="1" si="488"/>
        <v>167.60873983105793</v>
      </c>
      <c r="AF1011">
        <f t="shared" ca="1" si="489"/>
        <v>-5.0670702194111072E-6</v>
      </c>
      <c r="AG1011">
        <f t="shared" ca="1" si="490"/>
        <v>1</v>
      </c>
      <c r="AH1011">
        <f ca="1"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+99)&gt;=IFERROR(AE1011,-1E+99)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>7.878730220027748</v>
      </c>
      <c r="AI1011">
        <f t="shared" ca="1" si="491"/>
        <v>640.01023022002767</v>
      </c>
      <c r="AJ1011">
        <f t="shared" ca="1" si="492"/>
        <v>640.08608349803967</v>
      </c>
      <c r="AM1011">
        <v>0</v>
      </c>
      <c r="AN1011">
        <v>0</v>
      </c>
      <c r="AO1011">
        <f t="shared" si="493"/>
        <v>0</v>
      </c>
      <c r="AP1011">
        <f t="shared" si="502"/>
        <v>0</v>
      </c>
      <c r="AQ1011">
        <f t="shared" ca="1" si="494"/>
        <v>0.13876312115945874</v>
      </c>
      <c r="AR1011" t="str">
        <f t="shared" ca="1" si="495"/>
        <v>Subcritical</v>
      </c>
      <c r="AS1011">
        <f t="shared" ca="1" si="496"/>
        <v>1.3699182464790995E-4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190</v>
      </c>
      <c r="I1012">
        <v>2E-3</v>
      </c>
      <c r="J1012">
        <f t="shared" si="497"/>
        <v>1.0009999999999764</v>
      </c>
      <c r="K1012">
        <f t="shared" ca="1" si="498"/>
        <v>49.98</v>
      </c>
      <c r="L1012">
        <f t="shared" ca="1" si="499"/>
        <v>1.301360869684927</v>
      </c>
      <c r="M1012">
        <f t="shared" ca="1" si="472"/>
        <v>6.7670765223616209</v>
      </c>
      <c r="N1012">
        <f t="shared" ca="1" si="473"/>
        <v>0.86727128666107323</v>
      </c>
      <c r="O1012">
        <f t="shared" ca="1" si="474"/>
        <v>7.3857595425206792</v>
      </c>
      <c r="P1012">
        <f t="shared" ca="1" si="475"/>
        <v>633.43236086968489</v>
      </c>
      <c r="Q1012">
        <f t="shared" ca="1" si="476"/>
        <v>636.21265873002812</v>
      </c>
      <c r="R1012">
        <f t="shared" ca="1" si="477"/>
        <v>1.4839965425134221E-2</v>
      </c>
      <c r="S1012">
        <f t="shared" ca="1" si="478"/>
        <v>2.067101435725621</v>
      </c>
      <c r="T1012">
        <f t="shared" ca="1" si="479"/>
        <v>42.032181045985091</v>
      </c>
      <c r="U1012">
        <f t="shared" ca="1" si="500"/>
        <v>-1.43640730500465E-2</v>
      </c>
      <c r="V1012">
        <f t="shared" ca="1" si="501"/>
        <v>0</v>
      </c>
      <c r="W1012">
        <f t="shared" ca="1" si="480"/>
        <v>7.879092606421052</v>
      </c>
      <c r="X1012">
        <f t="shared" ca="1" si="481"/>
        <v>40.971281553389474</v>
      </c>
      <c r="Y1012">
        <f t="shared" ca="1" si="482"/>
        <v>1.9549059776551823</v>
      </c>
      <c r="Z1012">
        <f t="shared" ca="1" si="483"/>
        <v>1.21987885428654</v>
      </c>
      <c r="AA1012">
        <f t="shared" ca="1" si="484"/>
        <v>640.01009260642104</v>
      </c>
      <c r="AB1012">
        <f t="shared" ca="1" si="485"/>
        <v>640.08593890709051</v>
      </c>
      <c r="AC1012">
        <f t="shared" ca="1" si="486"/>
        <v>1.3697713922821981E-4</v>
      </c>
      <c r="AD1012">
        <f t="shared" ca="1" si="487"/>
        <v>0.1387535479843541</v>
      </c>
      <c r="AE1012">
        <f t="shared" ca="1" si="488"/>
        <v>167.62330106047872</v>
      </c>
      <c r="AF1012">
        <f t="shared" ca="1" si="489"/>
        <v>-5.7322358770761639E-6</v>
      </c>
      <c r="AG1012">
        <f t="shared" ca="1" si="490"/>
        <v>1</v>
      </c>
      <c r="AH1012">
        <f ca="1"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+99)&gt;=IFERROR(AE1012,-1E+99)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>7.879092606421052</v>
      </c>
      <c r="AI1012">
        <f t="shared" ca="1" si="491"/>
        <v>640.01009260642104</v>
      </c>
      <c r="AJ1012">
        <f t="shared" ca="1" si="492"/>
        <v>640.08593890709051</v>
      </c>
      <c r="AM1012">
        <v>0</v>
      </c>
      <c r="AN1012">
        <v>0</v>
      </c>
      <c r="AO1012">
        <f t="shared" si="493"/>
        <v>0</v>
      </c>
      <c r="AP1012">
        <f t="shared" si="502"/>
        <v>0</v>
      </c>
      <c r="AQ1012">
        <f t="shared" ca="1" si="494"/>
        <v>0.1387535479843541</v>
      </c>
      <c r="AR1012" t="str">
        <f t="shared" ca="1" si="495"/>
        <v>Subcritical</v>
      </c>
      <c r="AS1012">
        <f t="shared" ca="1" si="496"/>
        <v>1.3697713922821981E-4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190</v>
      </c>
      <c r="I1013">
        <v>5.7000000000000002E-2</v>
      </c>
      <c r="J1013">
        <f t="shared" si="497"/>
        <v>1</v>
      </c>
      <c r="K1013">
        <f t="shared" ca="1" si="498"/>
        <v>49.98</v>
      </c>
      <c r="L1013">
        <f t="shared" ca="1" si="499"/>
        <v>1.301360869684927</v>
      </c>
      <c r="M1013">
        <f t="shared" ca="1" si="472"/>
        <v>6.7670765223616209</v>
      </c>
      <c r="N1013">
        <f t="shared" ca="1" si="473"/>
        <v>0.86727128666107323</v>
      </c>
      <c r="O1013">
        <f t="shared" ca="1" si="474"/>
        <v>7.3857595425206792</v>
      </c>
      <c r="P1013">
        <f t="shared" ca="1" si="475"/>
        <v>633.4318608696849</v>
      </c>
      <c r="Q1013">
        <f t="shared" ca="1" si="476"/>
        <v>636.21215873002814</v>
      </c>
      <c r="R1013">
        <f t="shared" ca="1" si="477"/>
        <v>1.4839965425134221E-2</v>
      </c>
      <c r="S1013">
        <f t="shared" ca="1" si="478"/>
        <v>2.067101435725621</v>
      </c>
      <c r="T1013">
        <f t="shared" ca="1" si="479"/>
        <v>42.032181045985091</v>
      </c>
      <c r="U1013">
        <f t="shared" ca="1" si="500"/>
        <v>-1.4604093721914069E-2</v>
      </c>
      <c r="V1013">
        <f t="shared" ca="1" si="501"/>
        <v>0</v>
      </c>
      <c r="W1013">
        <f t="shared" ca="1" si="480"/>
        <v>7.8794474047367835</v>
      </c>
      <c r="X1013">
        <f t="shared" ca="1" si="481"/>
        <v>40.973126504631274</v>
      </c>
      <c r="Y1013">
        <f t="shared" ca="1" si="482"/>
        <v>1.9549278183366394</v>
      </c>
      <c r="Z1013">
        <f t="shared" ca="1" si="483"/>
        <v>1.2198239251854666</v>
      </c>
      <c r="AA1013">
        <f t="shared" ca="1" si="484"/>
        <v>640.00994740473675</v>
      </c>
      <c r="AB1013">
        <f t="shared" ca="1" si="485"/>
        <v>640.08578687509635</v>
      </c>
      <c r="AC1013">
        <f t="shared" ca="1" si="486"/>
        <v>1.3696276355855571E-4</v>
      </c>
      <c r="AD1013">
        <f t="shared" ca="1" si="487"/>
        <v>0.13874417633014796</v>
      </c>
      <c r="AE1013">
        <f t="shared" ca="1" si="488"/>
        <v>167.63755807660868</v>
      </c>
      <c r="AF1013">
        <f t="shared" ca="1" si="489"/>
        <v>-7.6735665288651944E-6</v>
      </c>
      <c r="AG1013">
        <f t="shared" ca="1" si="490"/>
        <v>1</v>
      </c>
      <c r="AH1013">
        <f ca="1"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+99)&gt;=IFERROR(AE1013,-1E+99)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>7.8794474047367835</v>
      </c>
      <c r="AI1013">
        <f t="shared" ca="1" si="491"/>
        <v>640.00994740473675</v>
      </c>
      <c r="AJ1013">
        <f t="shared" ca="1" si="492"/>
        <v>640.08578687509635</v>
      </c>
      <c r="AM1013">
        <v>0</v>
      </c>
      <c r="AN1013">
        <v>0</v>
      </c>
      <c r="AO1013">
        <f t="shared" si="493"/>
        <v>0</v>
      </c>
      <c r="AP1013">
        <f t="shared" si="502"/>
        <v>0</v>
      </c>
      <c r="AQ1013">
        <f t="shared" ca="1" si="494"/>
        <v>0.13874417633014796</v>
      </c>
      <c r="AR1013" t="str">
        <f t="shared" ca="1" si="495"/>
        <v>Subcritical</v>
      </c>
      <c r="AS1013">
        <f t="shared" ca="1" si="496"/>
        <v>1.3696276355855571E-4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190</v>
      </c>
      <c r="I1014">
        <v>5.7000000000000002E-2</v>
      </c>
      <c r="J1014">
        <f t="shared" si="497"/>
        <v>1</v>
      </c>
      <c r="K1014">
        <f t="shared" ca="1" si="498"/>
        <v>49.98</v>
      </c>
      <c r="L1014">
        <f t="shared" ca="1" si="499"/>
        <v>1.301360869684927</v>
      </c>
      <c r="M1014">
        <f t="shared" ca="1" si="472"/>
        <v>6.7670765223616209</v>
      </c>
      <c r="N1014">
        <f t="shared" ca="1" si="473"/>
        <v>0.86727128666107323</v>
      </c>
      <c r="O1014">
        <f t="shared" ca="1" si="474"/>
        <v>7.3857595425206792</v>
      </c>
      <c r="P1014">
        <f t="shared" ca="1" si="475"/>
        <v>633.43136086968491</v>
      </c>
      <c r="Q1014">
        <f t="shared" ca="1" si="476"/>
        <v>636.21165873002815</v>
      </c>
      <c r="R1014">
        <f t="shared" ca="1" si="477"/>
        <v>1.4839965425134221E-2</v>
      </c>
      <c r="S1014">
        <f t="shared" ca="1" si="478"/>
        <v>2.067101435725621</v>
      </c>
      <c r="T1014">
        <f t="shared" ca="1" si="479"/>
        <v>42.032181045985091</v>
      </c>
      <c r="U1014">
        <f t="shared" ca="1" si="500"/>
        <v>-1.4604093721914069E-2</v>
      </c>
      <c r="V1014">
        <f t="shared" ca="1" si="501"/>
        <v>0</v>
      </c>
      <c r="W1014">
        <f t="shared" ca="1" si="480"/>
        <v>7.8798002095034994</v>
      </c>
      <c r="X1014">
        <f t="shared" ca="1" si="481"/>
        <v>40.974961089418201</v>
      </c>
      <c r="Y1014">
        <f t="shared" ca="1" si="482"/>
        <v>1.9549495348327575</v>
      </c>
      <c r="Z1014">
        <f t="shared" ca="1" si="483"/>
        <v>1.2197693096261988</v>
      </c>
      <c r="AA1014">
        <f t="shared" ca="1" si="484"/>
        <v>640.00980020950351</v>
      </c>
      <c r="AB1014">
        <f t="shared" ca="1" si="485"/>
        <v>640.08563288884636</v>
      </c>
      <c r="AC1014">
        <f t="shared" ca="1" si="486"/>
        <v>1.3694847086949895E-4</v>
      </c>
      <c r="AD1014">
        <f t="shared" ca="1" si="487"/>
        <v>0.13873485837965133</v>
      </c>
      <c r="AE1014">
        <f t="shared" ca="1" si="488"/>
        <v>167.65173565915373</v>
      </c>
      <c r="AF1014">
        <f t="shared" ca="1" si="489"/>
        <v>-1.1728382560249884E-5</v>
      </c>
      <c r="AG1014">
        <f t="shared" ca="1" si="490"/>
        <v>1</v>
      </c>
      <c r="AH1014">
        <f ca="1"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+99)&gt;=IFERROR(AE1014,-1E+99)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>7.8798002095034994</v>
      </c>
      <c r="AI1014">
        <f t="shared" ca="1" si="491"/>
        <v>640.00980020950351</v>
      </c>
      <c r="AJ1014">
        <f t="shared" ca="1" si="492"/>
        <v>640.08563288884636</v>
      </c>
      <c r="AM1014">
        <v>0</v>
      </c>
      <c r="AN1014">
        <v>0</v>
      </c>
      <c r="AO1014">
        <f t="shared" si="493"/>
        <v>0</v>
      </c>
      <c r="AP1014">
        <f t="shared" si="502"/>
        <v>0</v>
      </c>
      <c r="AQ1014">
        <f t="shared" ca="1" si="494"/>
        <v>0.13873485837965133</v>
      </c>
      <c r="AR1014" t="str">
        <f t="shared" ca="1" si="495"/>
        <v>Subcritical</v>
      </c>
      <c r="AS1014">
        <f t="shared" ca="1" si="496"/>
        <v>1.3694847086949895E-4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190</v>
      </c>
      <c r="I1015">
        <v>0</v>
      </c>
      <c r="J1015">
        <f t="shared" si="497"/>
        <v>0.99900000000002365</v>
      </c>
      <c r="K1015">
        <f t="shared" ca="1" si="498"/>
        <v>49.98</v>
      </c>
      <c r="L1015">
        <f t="shared" ca="1" si="499"/>
        <v>1.301360869684927</v>
      </c>
      <c r="M1015">
        <f t="shared" ca="1" si="472"/>
        <v>6.7670765223616209</v>
      </c>
      <c r="N1015">
        <f t="shared" ca="1" si="473"/>
        <v>0.86727128666107323</v>
      </c>
      <c r="O1015">
        <f t="shared" ca="1" si="474"/>
        <v>7.3857595425206792</v>
      </c>
      <c r="P1015">
        <f t="shared" ca="1" si="475"/>
        <v>633.43086086968492</v>
      </c>
      <c r="Q1015">
        <f t="shared" ca="1" si="476"/>
        <v>636.21115873002816</v>
      </c>
      <c r="R1015">
        <f t="shared" ca="1" si="477"/>
        <v>1.4839965425134221E-2</v>
      </c>
      <c r="S1015">
        <f t="shared" ca="1" si="478"/>
        <v>2.067101435725621</v>
      </c>
      <c r="T1015">
        <f t="shared" ca="1" si="479"/>
        <v>42.032181045985091</v>
      </c>
      <c r="U1015">
        <f t="shared" ca="1" si="500"/>
        <v>-1.4325125459777155E-2</v>
      </c>
      <c r="V1015">
        <f t="shared" ca="1" si="501"/>
        <v>0</v>
      </c>
      <c r="W1015">
        <f t="shared" ca="1" si="480"/>
        <v>7.8801562879733069</v>
      </c>
      <c r="X1015">
        <f t="shared" ca="1" si="481"/>
        <v>40.976812697461199</v>
      </c>
      <c r="Y1015">
        <f t="shared" ca="1" si="482"/>
        <v>1.9549714513554002</v>
      </c>
      <c r="Z1015">
        <f t="shared" ca="1" si="483"/>
        <v>1.2197141922435712</v>
      </c>
      <c r="AA1015">
        <f t="shared" ca="1" si="484"/>
        <v>640.00965628797326</v>
      </c>
      <c r="AB1015">
        <f t="shared" ca="1" si="485"/>
        <v>640.08548211420975</v>
      </c>
      <c r="AC1015">
        <f t="shared" ca="1" si="486"/>
        <v>1.3693404778776752E-4</v>
      </c>
      <c r="AD1015">
        <f t="shared" ca="1" si="487"/>
        <v>0.13872545502465247</v>
      </c>
      <c r="AE1015">
        <f t="shared" ca="1" si="488"/>
        <v>167.66604547814933</v>
      </c>
      <c r="AF1015">
        <f t="shared" ca="1" si="489"/>
        <v>-1.8963821730721975E-5</v>
      </c>
      <c r="AG1015">
        <f t="shared" ca="1" si="490"/>
        <v>1</v>
      </c>
      <c r="AH1015">
        <f ca="1"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+99)&gt;=IFERROR(AE1015,-1E+99)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>7.8801562879733069</v>
      </c>
      <c r="AI1015">
        <f t="shared" ca="1" si="491"/>
        <v>640.00965628797326</v>
      </c>
      <c r="AJ1015">
        <f t="shared" ca="1" si="492"/>
        <v>640.08548211420975</v>
      </c>
      <c r="AM1015">
        <v>0</v>
      </c>
      <c r="AN1015">
        <v>0</v>
      </c>
      <c r="AO1015">
        <f t="shared" si="493"/>
        <v>0</v>
      </c>
      <c r="AP1015">
        <f t="shared" si="502"/>
        <v>0</v>
      </c>
      <c r="AQ1015">
        <f t="shared" ca="1" si="494"/>
        <v>0.13872545502465247</v>
      </c>
      <c r="AR1015" t="str">
        <f t="shared" ca="1" si="495"/>
        <v>Subcritical</v>
      </c>
      <c r="AS1015">
        <f t="shared" ca="1" si="496"/>
        <v>1.3693404778776752E-4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190</v>
      </c>
      <c r="I1016">
        <v>5.7000000000000002E-2</v>
      </c>
      <c r="J1016">
        <f t="shared" si="497"/>
        <v>1</v>
      </c>
      <c r="K1016">
        <f t="shared" ca="1" si="498"/>
        <v>49.98</v>
      </c>
      <c r="L1016">
        <f t="shared" ca="1" si="499"/>
        <v>1.301360869684927</v>
      </c>
      <c r="M1016">
        <f t="shared" ca="1" si="472"/>
        <v>6.7670765223616209</v>
      </c>
      <c r="N1016">
        <f t="shared" ca="1" si="473"/>
        <v>0.86727128666107323</v>
      </c>
      <c r="O1016">
        <f t="shared" ca="1" si="474"/>
        <v>7.3857595425206792</v>
      </c>
      <c r="P1016">
        <f t="shared" ca="1" si="475"/>
        <v>633.43036086968493</v>
      </c>
      <c r="Q1016">
        <f t="shared" ca="1" si="476"/>
        <v>636.21065873002817</v>
      </c>
      <c r="R1016">
        <f t="shared" ca="1" si="477"/>
        <v>1.4839965425134221E-2</v>
      </c>
      <c r="S1016">
        <f t="shared" ca="1" si="478"/>
        <v>2.067101435725621</v>
      </c>
      <c r="T1016">
        <f t="shared" ca="1" si="479"/>
        <v>42.032181045985091</v>
      </c>
      <c r="U1016">
        <f t="shared" ca="1" si="500"/>
        <v>-1.4604093721914069E-2</v>
      </c>
      <c r="V1016">
        <f t="shared" ca="1" si="501"/>
        <v>0</v>
      </c>
      <c r="W1016">
        <f t="shared" ca="1" si="480"/>
        <v>7.8804974934042713</v>
      </c>
      <c r="X1016">
        <f t="shared" ca="1" si="481"/>
        <v>40.978586965702213</v>
      </c>
      <c r="Y1016">
        <f t="shared" ca="1" si="482"/>
        <v>1.9549924510497432</v>
      </c>
      <c r="Z1016">
        <f t="shared" ca="1" si="483"/>
        <v>1.2196613817316757</v>
      </c>
      <c r="AA1016">
        <f t="shared" ca="1" si="484"/>
        <v>640.0094974934043</v>
      </c>
      <c r="AB1016">
        <f t="shared" ca="1" si="485"/>
        <v>640.08531675365339</v>
      </c>
      <c r="AC1016">
        <f t="shared" ca="1" si="486"/>
        <v>1.369202292453827E-4</v>
      </c>
      <c r="AD1016">
        <f t="shared" ca="1" si="487"/>
        <v>0.1387164454349005</v>
      </c>
      <c r="AE1016">
        <f t="shared" ca="1" si="488"/>
        <v>167.67975823281967</v>
      </c>
      <c r="AF1016">
        <f t="shared" ca="1" si="489"/>
        <v>-3.0171138632795191E-5</v>
      </c>
      <c r="AG1016">
        <f t="shared" ca="1" si="490"/>
        <v>1</v>
      </c>
      <c r="AH1016">
        <f ca="1"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+99)&gt;=IFERROR(AE1016,-1E+99)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>7.8804974934042713</v>
      </c>
      <c r="AI1016">
        <f t="shared" ca="1" si="491"/>
        <v>640.0094974934043</v>
      </c>
      <c r="AJ1016">
        <f t="shared" ca="1" si="492"/>
        <v>640.08531675365339</v>
      </c>
      <c r="AM1016">
        <v>0</v>
      </c>
      <c r="AN1016">
        <v>0</v>
      </c>
      <c r="AO1016">
        <f t="shared" si="493"/>
        <v>0</v>
      </c>
      <c r="AP1016">
        <f t="shared" si="502"/>
        <v>0</v>
      </c>
      <c r="AQ1016">
        <f t="shared" ca="1" si="494"/>
        <v>0.1387164454349005</v>
      </c>
      <c r="AR1016" t="str">
        <f t="shared" ca="1" si="495"/>
        <v>Subcritical</v>
      </c>
      <c r="AS1016">
        <f t="shared" ca="1" si="496"/>
        <v>1.369202292453827E-4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190</v>
      </c>
      <c r="I1017">
        <v>5.7000000000000002E-2</v>
      </c>
      <c r="J1017">
        <f t="shared" si="497"/>
        <v>1</v>
      </c>
      <c r="K1017">
        <f t="shared" ca="1" si="498"/>
        <v>49.98</v>
      </c>
      <c r="L1017">
        <f t="shared" ca="1" si="499"/>
        <v>1.301360869684927</v>
      </c>
      <c r="M1017">
        <f t="shared" ca="1" si="472"/>
        <v>6.7670765223616209</v>
      </c>
      <c r="N1017">
        <f t="shared" ca="1" si="473"/>
        <v>0.86727128666107323</v>
      </c>
      <c r="O1017">
        <f t="shared" ca="1" si="474"/>
        <v>7.3857595425206792</v>
      </c>
      <c r="P1017">
        <f t="shared" ca="1" si="475"/>
        <v>633.42986086968494</v>
      </c>
      <c r="Q1017">
        <f t="shared" ca="1" si="476"/>
        <v>636.21015873002818</v>
      </c>
      <c r="R1017">
        <f t="shared" ca="1" si="477"/>
        <v>1.4839965425134221E-2</v>
      </c>
      <c r="S1017">
        <f t="shared" ca="1" si="478"/>
        <v>2.067101435725621</v>
      </c>
      <c r="T1017">
        <f t="shared" ca="1" si="479"/>
        <v>42.032181045985091</v>
      </c>
      <c r="U1017">
        <f t="shared" ca="1" si="500"/>
        <v>-1.4604093721914069E-2</v>
      </c>
      <c r="V1017">
        <f t="shared" ca="1" si="501"/>
        <v>0</v>
      </c>
      <c r="W1017">
        <f t="shared" ca="1" si="480"/>
        <v>7.880827218395094</v>
      </c>
      <c r="X1017">
        <f t="shared" ca="1" si="481"/>
        <v>40.98030153565449</v>
      </c>
      <c r="Y1017">
        <f t="shared" ca="1" si="482"/>
        <v>1.9550127428743986</v>
      </c>
      <c r="Z1017">
        <f t="shared" ca="1" si="483"/>
        <v>1.2196103524644739</v>
      </c>
      <c r="AA1017">
        <f t="shared" ca="1" si="484"/>
        <v>640.00932721839513</v>
      </c>
      <c r="AB1017">
        <f t="shared" ca="1" si="485"/>
        <v>640.08514013439094</v>
      </c>
      <c r="AC1017">
        <f t="shared" ca="1" si="486"/>
        <v>1.3690687760537897E-4</v>
      </c>
      <c r="AD1017">
        <f t="shared" ca="1" si="487"/>
        <v>0.13870773991471505</v>
      </c>
      <c r="AE1017">
        <f t="shared" ca="1" si="488"/>
        <v>167.6930101957262</v>
      </c>
      <c r="AF1017">
        <f t="shared" ca="1" si="489"/>
        <v>-4.3515480797395867E-5</v>
      </c>
      <c r="AG1017">
        <f t="shared" ca="1" si="490"/>
        <v>1</v>
      </c>
      <c r="AH1017">
        <f ca="1"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+99)&gt;=IFERROR(AE1017,-1E+99)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>7.880827218395094</v>
      </c>
      <c r="AI1017">
        <f t="shared" ca="1" si="491"/>
        <v>640.00932721839513</v>
      </c>
      <c r="AJ1017">
        <f t="shared" ca="1" si="492"/>
        <v>640.08514013439094</v>
      </c>
      <c r="AM1017">
        <v>0</v>
      </c>
      <c r="AN1017">
        <v>0</v>
      </c>
      <c r="AO1017">
        <f t="shared" si="493"/>
        <v>0</v>
      </c>
      <c r="AP1017">
        <f t="shared" si="502"/>
        <v>0</v>
      </c>
      <c r="AQ1017">
        <f t="shared" ca="1" si="494"/>
        <v>0.13870773991471505</v>
      </c>
      <c r="AR1017" t="str">
        <f t="shared" ca="1" si="495"/>
        <v>Subcritical</v>
      </c>
      <c r="AS1017">
        <f t="shared" ca="1" si="496"/>
        <v>1.3690687760537897E-4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190</v>
      </c>
      <c r="I1018">
        <v>0</v>
      </c>
      <c r="J1018">
        <f t="shared" si="497"/>
        <v>1</v>
      </c>
      <c r="K1018">
        <f t="shared" ca="1" si="498"/>
        <v>49.98</v>
      </c>
      <c r="L1018">
        <f t="shared" ca="1" si="499"/>
        <v>1.301360869684927</v>
      </c>
      <c r="M1018">
        <f t="shared" ca="1" si="472"/>
        <v>6.7670765223616209</v>
      </c>
      <c r="N1018">
        <f t="shared" ca="1" si="473"/>
        <v>0.86727128666107323</v>
      </c>
      <c r="O1018">
        <f t="shared" ca="1" si="474"/>
        <v>7.3857595425206792</v>
      </c>
      <c r="P1018">
        <f t="shared" ca="1" si="475"/>
        <v>633.42936086968496</v>
      </c>
      <c r="Q1018">
        <f t="shared" ca="1" si="476"/>
        <v>636.2096587300282</v>
      </c>
      <c r="R1018">
        <f t="shared" ca="1" si="477"/>
        <v>1.4839965425134221E-2</v>
      </c>
      <c r="S1018">
        <f t="shared" ca="1" si="478"/>
        <v>2.067101435725621</v>
      </c>
      <c r="T1018">
        <f t="shared" ca="1" si="479"/>
        <v>42.032181045985091</v>
      </c>
      <c r="U1018">
        <f t="shared" ca="1" si="500"/>
        <v>-1.4339965425165246E-2</v>
      </c>
      <c r="V1018">
        <f t="shared" ca="1" si="501"/>
        <v>0</v>
      </c>
      <c r="W1018">
        <f t="shared" ca="1" si="480"/>
        <v>7.8811506471274173</v>
      </c>
      <c r="X1018">
        <f t="shared" ca="1" si="481"/>
        <v>40.981983365062568</v>
      </c>
      <c r="Y1018">
        <f t="shared" ca="1" si="482"/>
        <v>1.9550326459764489</v>
      </c>
      <c r="Z1018">
        <f t="shared" ca="1" si="483"/>
        <v>1.2195603017741767</v>
      </c>
      <c r="AA1018">
        <f t="shared" ca="1" si="484"/>
        <v>640.00915064712751</v>
      </c>
      <c r="AB1018">
        <f t="shared" ca="1" si="485"/>
        <v>640.08495734079031</v>
      </c>
      <c r="AC1018">
        <f t="shared" ca="1" si="486"/>
        <v>1.3689378278686014E-4</v>
      </c>
      <c r="AD1018">
        <f t="shared" ca="1" si="487"/>
        <v>0.13869920151526857</v>
      </c>
      <c r="AE1018">
        <f t="shared" ca="1" si="488"/>
        <v>167.70600967635991</v>
      </c>
      <c r="AF1018">
        <f t="shared" ca="1" si="489"/>
        <v>-5.174498960514029E-5</v>
      </c>
      <c r="AG1018">
        <f t="shared" ca="1" si="490"/>
        <v>1</v>
      </c>
      <c r="AH1018">
        <f ca="1"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+99)&gt;=IFERROR(AE1018,-1E+99)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>7.8811506471274173</v>
      </c>
      <c r="AI1018">
        <f t="shared" ca="1" si="491"/>
        <v>640.00915064712751</v>
      </c>
      <c r="AJ1018">
        <f t="shared" ca="1" si="492"/>
        <v>640.08495734079031</v>
      </c>
      <c r="AM1018">
        <v>0</v>
      </c>
      <c r="AN1018">
        <v>0</v>
      </c>
      <c r="AO1018">
        <f t="shared" si="493"/>
        <v>0</v>
      </c>
      <c r="AP1018">
        <f t="shared" si="502"/>
        <v>0</v>
      </c>
      <c r="AQ1018">
        <f t="shared" ca="1" si="494"/>
        <v>0.13869920151526857</v>
      </c>
      <c r="AR1018" t="str">
        <f t="shared" ca="1" si="495"/>
        <v>Subcritical</v>
      </c>
      <c r="AS1018">
        <f t="shared" ca="1" si="496"/>
        <v>1.3689378278686014E-4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190</v>
      </c>
      <c r="I1019">
        <v>0</v>
      </c>
      <c r="J1019">
        <f t="shared" si="497"/>
        <v>1</v>
      </c>
      <c r="K1019">
        <f t="shared" ca="1" si="498"/>
        <v>49.98</v>
      </c>
      <c r="L1019">
        <f t="shared" ca="1" si="499"/>
        <v>1.301360869684927</v>
      </c>
      <c r="M1019">
        <f t="shared" ca="1" si="472"/>
        <v>6.7670765223616209</v>
      </c>
      <c r="N1019">
        <f t="shared" ca="1" si="473"/>
        <v>0.86727128666107323</v>
      </c>
      <c r="O1019">
        <f t="shared" ca="1" si="474"/>
        <v>7.3857595425206792</v>
      </c>
      <c r="P1019">
        <f t="shared" ca="1" si="475"/>
        <v>633.42886086968497</v>
      </c>
      <c r="Q1019">
        <f t="shared" ca="1" si="476"/>
        <v>636.20915873002821</v>
      </c>
      <c r="R1019">
        <f t="shared" ca="1" si="477"/>
        <v>1.4839965425134221E-2</v>
      </c>
      <c r="S1019">
        <f t="shared" ca="1" si="478"/>
        <v>2.067101435725621</v>
      </c>
      <c r="T1019">
        <f t="shared" ca="1" si="479"/>
        <v>42.032181045985091</v>
      </c>
      <c r="U1019">
        <f t="shared" ca="1" si="500"/>
        <v>-1.4339965425165246E-2</v>
      </c>
      <c r="V1019">
        <f t="shared" ca="1" si="501"/>
        <v>0</v>
      </c>
      <c r="W1019">
        <f t="shared" ca="1" si="480"/>
        <v>7.8814658123251018</v>
      </c>
      <c r="X1019">
        <f t="shared" ca="1" si="481"/>
        <v>40.983622224090531</v>
      </c>
      <c r="Y1019">
        <f t="shared" ca="1" si="482"/>
        <v>1.9550520393768829</v>
      </c>
      <c r="Z1019">
        <f t="shared" ca="1" si="483"/>
        <v>1.2195115338199978</v>
      </c>
      <c r="AA1019">
        <f t="shared" ca="1" si="484"/>
        <v>640.00896581232519</v>
      </c>
      <c r="AB1019">
        <f t="shared" ca="1" si="485"/>
        <v>640.08476644337111</v>
      </c>
      <c r="AC1019">
        <f t="shared" ca="1" si="486"/>
        <v>1.368810243150775E-4</v>
      </c>
      <c r="AD1019">
        <f t="shared" ca="1" si="487"/>
        <v>0.13869088211276778</v>
      </c>
      <c r="AE1019">
        <f t="shared" ca="1" si="488"/>
        <v>167.71867756647174</v>
      </c>
      <c r="AF1019">
        <f t="shared" ca="1" si="489"/>
        <v>-4.5012648570263991E-5</v>
      </c>
      <c r="AG1019">
        <f t="shared" ca="1" si="490"/>
        <v>1</v>
      </c>
      <c r="AH1019">
        <f ca="1"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+99)&gt;=IFERROR(AE1019,-1E+99)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>7.8814658123251018</v>
      </c>
      <c r="AI1019">
        <f t="shared" ca="1" si="491"/>
        <v>640.00896581232519</v>
      </c>
      <c r="AJ1019">
        <f t="shared" ca="1" si="492"/>
        <v>640.08476644337111</v>
      </c>
      <c r="AM1019">
        <v>0</v>
      </c>
      <c r="AN1019">
        <v>0</v>
      </c>
      <c r="AO1019">
        <f t="shared" si="493"/>
        <v>0</v>
      </c>
      <c r="AP1019">
        <f t="shared" si="502"/>
        <v>0</v>
      </c>
      <c r="AQ1019">
        <f t="shared" ca="1" si="494"/>
        <v>0.13869088211276778</v>
      </c>
      <c r="AR1019" t="str">
        <f t="shared" ca="1" si="495"/>
        <v>Subcritical</v>
      </c>
      <c r="AS1019">
        <f t="shared" ca="1" si="496"/>
        <v>1.368810243150775E-4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190</v>
      </c>
      <c r="I1020">
        <v>5.7000000000000002E-2</v>
      </c>
      <c r="J1020">
        <f t="shared" si="497"/>
        <v>1</v>
      </c>
      <c r="K1020">
        <f t="shared" ca="1" si="498"/>
        <v>49.98</v>
      </c>
      <c r="L1020">
        <f t="shared" ca="1" si="499"/>
        <v>1.301360869684927</v>
      </c>
      <c r="M1020">
        <f t="shared" ca="1" si="472"/>
        <v>6.7670765223616209</v>
      </c>
      <c r="N1020">
        <f t="shared" ca="1" si="473"/>
        <v>0.86727128666107323</v>
      </c>
      <c r="O1020">
        <f t="shared" ca="1" si="474"/>
        <v>7.3857595425206792</v>
      </c>
      <c r="P1020">
        <f t="shared" ca="1" si="475"/>
        <v>633.42836086968487</v>
      </c>
      <c r="Q1020">
        <f t="shared" ca="1" si="476"/>
        <v>636.20865873002811</v>
      </c>
      <c r="R1020">
        <f t="shared" ca="1" si="477"/>
        <v>1.4839965425134221E-2</v>
      </c>
      <c r="S1020">
        <f t="shared" ca="1" si="478"/>
        <v>2.067101435725621</v>
      </c>
      <c r="T1020">
        <f t="shared" ca="1" si="479"/>
        <v>42.032181045985091</v>
      </c>
      <c r="U1020">
        <f t="shared" ca="1" si="500"/>
        <v>-1.4604093721800382E-2</v>
      </c>
      <c r="V1020">
        <f t="shared" ca="1" si="501"/>
        <v>0</v>
      </c>
      <c r="W1020">
        <f t="shared" ca="1" si="480"/>
        <v>7.8817807414803882</v>
      </c>
      <c r="X1020">
        <f t="shared" ca="1" si="481"/>
        <v>40.985259855698018</v>
      </c>
      <c r="Y1020">
        <f t="shared" ca="1" si="482"/>
        <v>1.9550714170877366</v>
      </c>
      <c r="Z1020">
        <f t="shared" ca="1" si="483"/>
        <v>1.2194628062862332</v>
      </c>
      <c r="AA1020">
        <f t="shared" ca="1" si="484"/>
        <v>640.00878074148034</v>
      </c>
      <c r="AB1020">
        <f t="shared" ca="1" si="485"/>
        <v>640.08457531517638</v>
      </c>
      <c r="AC1020">
        <f t="shared" ca="1" si="486"/>
        <v>1.3686827715038178E-4</v>
      </c>
      <c r="AD1020">
        <f t="shared" ca="1" si="487"/>
        <v>0.13868256977178636</v>
      </c>
      <c r="AE1020">
        <f t="shared" ca="1" si="488"/>
        <v>167.73133650476967</v>
      </c>
      <c r="AF1020">
        <f t="shared" ca="1" si="489"/>
        <v>-2.2345377828969504E-5</v>
      </c>
      <c r="AG1020">
        <f t="shared" ca="1" si="490"/>
        <v>1</v>
      </c>
      <c r="AH1020">
        <f ca="1"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+99)&gt;=IFERROR(AE1020,-1E+99)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>7.8817807414803882</v>
      </c>
      <c r="AI1020">
        <f t="shared" ca="1" si="491"/>
        <v>640.00878074148034</v>
      </c>
      <c r="AJ1020">
        <f t="shared" ca="1" si="492"/>
        <v>640.08457531517638</v>
      </c>
      <c r="AM1020">
        <v>0</v>
      </c>
      <c r="AN1020">
        <v>0</v>
      </c>
      <c r="AO1020">
        <f t="shared" si="493"/>
        <v>0</v>
      </c>
      <c r="AP1020">
        <f t="shared" si="502"/>
        <v>0</v>
      </c>
      <c r="AQ1020">
        <f t="shared" ca="1" si="494"/>
        <v>0.13868256977178636</v>
      </c>
      <c r="AR1020" t="str">
        <f t="shared" ca="1" si="495"/>
        <v>Subcritical</v>
      </c>
      <c r="AS1020">
        <f t="shared" ca="1" si="496"/>
        <v>1.3686827715038178E-4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190</v>
      </c>
      <c r="I1021">
        <v>0.06</v>
      </c>
      <c r="J1021">
        <f t="shared" si="497"/>
        <v>1</v>
      </c>
      <c r="K1021">
        <f t="shared" ca="1" si="498"/>
        <v>49.98</v>
      </c>
      <c r="L1021">
        <f t="shared" ca="1" si="499"/>
        <v>1.301360869684927</v>
      </c>
      <c r="M1021">
        <f t="shared" ca="1" si="472"/>
        <v>6.7670765223616209</v>
      </c>
      <c r="N1021">
        <f t="shared" ca="1" si="473"/>
        <v>0.86727128666107323</v>
      </c>
      <c r="O1021">
        <f t="shared" ca="1" si="474"/>
        <v>7.3857595425206792</v>
      </c>
      <c r="P1021">
        <f t="shared" ca="1" si="475"/>
        <v>633.42786086968488</v>
      </c>
      <c r="Q1021">
        <f t="shared" ca="1" si="476"/>
        <v>636.20815873002812</v>
      </c>
      <c r="R1021">
        <f t="shared" ca="1" si="477"/>
        <v>1.4839965425134221E-2</v>
      </c>
      <c r="S1021">
        <f t="shared" ca="1" si="478"/>
        <v>2.067101435725621</v>
      </c>
      <c r="T1021">
        <f t="shared" ca="1" si="479"/>
        <v>42.032181045985091</v>
      </c>
      <c r="U1021">
        <f t="shared" ca="1" si="500"/>
        <v>-1.4617995211210655E-2</v>
      </c>
      <c r="V1021">
        <f t="shared" ca="1" si="501"/>
        <v>0</v>
      </c>
      <c r="W1021">
        <f t="shared" ca="1" si="480"/>
        <v>7.8821185017401945</v>
      </c>
      <c r="X1021">
        <f t="shared" ca="1" si="481"/>
        <v>40.98701620904901</v>
      </c>
      <c r="Y1021">
        <f t="shared" ca="1" si="482"/>
        <v>1.9550921983110823</v>
      </c>
      <c r="Z1021">
        <f t="shared" ca="1" si="483"/>
        <v>1.2194105505285731</v>
      </c>
      <c r="AA1021">
        <f t="shared" ca="1" si="484"/>
        <v>640.0086185017401</v>
      </c>
      <c r="AB1021">
        <f t="shared" ca="1" si="485"/>
        <v>640.0844065797595</v>
      </c>
      <c r="AC1021">
        <f t="shared" ca="1" si="486"/>
        <v>1.3685460781286284E-4</v>
      </c>
      <c r="AD1021">
        <f t="shared" ca="1" si="487"/>
        <v>0.13867365574207915</v>
      </c>
      <c r="AE1021">
        <f t="shared" ca="1" si="488"/>
        <v>167.74491376070191</v>
      </c>
      <c r="AF1021">
        <f t="shared" ca="1" si="489"/>
        <v>-2.0403035705385264E-8</v>
      </c>
      <c r="AG1021">
        <f t="shared" ca="1" si="490"/>
        <v>1</v>
      </c>
      <c r="AH1021">
        <f ca="1"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+99)&gt;=IFERROR(AE1021,-1E+99)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>7.8821185017401945</v>
      </c>
      <c r="AI1021">
        <f t="shared" ca="1" si="491"/>
        <v>640.0086185017401</v>
      </c>
      <c r="AJ1021">
        <f t="shared" ca="1" si="492"/>
        <v>640.0844065797595</v>
      </c>
      <c r="AM1021">
        <v>0</v>
      </c>
      <c r="AN1021">
        <v>0</v>
      </c>
      <c r="AO1021">
        <f t="shared" si="493"/>
        <v>0</v>
      </c>
      <c r="AP1021">
        <f t="shared" si="502"/>
        <v>0</v>
      </c>
      <c r="AQ1021">
        <f t="shared" ca="1" si="494"/>
        <v>0.13867365574207915</v>
      </c>
      <c r="AR1021" t="str">
        <f t="shared" ca="1" si="495"/>
        <v>Subcritical</v>
      </c>
      <c r="AS1021">
        <f t="shared" ca="1" si="496"/>
        <v>1.3685460781286284E-4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190</v>
      </c>
      <c r="I1022">
        <v>2E-3</v>
      </c>
      <c r="J1022">
        <f t="shared" si="497"/>
        <v>1.0009999999999764</v>
      </c>
      <c r="K1022">
        <f t="shared" ca="1" si="498"/>
        <v>49.98</v>
      </c>
      <c r="L1022">
        <f t="shared" ca="1" si="499"/>
        <v>1.301360869684927</v>
      </c>
      <c r="M1022">
        <f t="shared" ca="1" si="472"/>
        <v>6.7670765223616209</v>
      </c>
      <c r="N1022">
        <f t="shared" ca="1" si="473"/>
        <v>0.86727128666107323</v>
      </c>
      <c r="O1022">
        <f t="shared" ca="1" si="474"/>
        <v>7.3857595425206792</v>
      </c>
      <c r="P1022">
        <f t="shared" ca="1" si="475"/>
        <v>633.42736086968489</v>
      </c>
      <c r="Q1022">
        <f t="shared" ca="1" si="476"/>
        <v>636.20765873002813</v>
      </c>
      <c r="R1022">
        <f t="shared" ca="1" si="477"/>
        <v>1.4839965425134221E-2</v>
      </c>
      <c r="S1022">
        <f t="shared" ca="1" si="478"/>
        <v>2.067101435725621</v>
      </c>
      <c r="T1022">
        <f t="shared" ca="1" si="479"/>
        <v>42.032181045985091</v>
      </c>
      <c r="U1022">
        <f t="shared" ca="1" si="500"/>
        <v>-1.43640730500465E-2</v>
      </c>
      <c r="V1022">
        <f t="shared" ca="1" si="501"/>
        <v>0</v>
      </c>
      <c r="W1022">
        <f t="shared" ca="1" si="480"/>
        <v>7.8824862163167415</v>
      </c>
      <c r="X1022">
        <f t="shared" ca="1" si="481"/>
        <v>40.988928324847059</v>
      </c>
      <c r="Y1022">
        <f t="shared" ca="1" si="482"/>
        <v>1.9551148209975631</v>
      </c>
      <c r="Z1022">
        <f t="shared" ca="1" si="483"/>
        <v>1.2193536655532085</v>
      </c>
      <c r="AA1022">
        <f t="shared" ca="1" si="484"/>
        <v>640.00848621631667</v>
      </c>
      <c r="AB1022">
        <f t="shared" ca="1" si="485"/>
        <v>640.08426722353875</v>
      </c>
      <c r="AC1022">
        <f t="shared" ca="1" si="486"/>
        <v>1.3683972849725729E-4</v>
      </c>
      <c r="AD1022">
        <f t="shared" ca="1" si="487"/>
        <v>0.13866395225605271</v>
      </c>
      <c r="AE1022">
        <f t="shared" ca="1" si="488"/>
        <v>167.75969581792552</v>
      </c>
      <c r="AF1022">
        <f t="shared" ca="1" si="489"/>
        <v>2.1047600284873624E-6</v>
      </c>
      <c r="AG1022">
        <f t="shared" ca="1" si="490"/>
        <v>1</v>
      </c>
      <c r="AH1022">
        <f ca="1"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+99)&gt;=IFERROR(AE1022,-1E+99)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>7.8824862163167415</v>
      </c>
      <c r="AI1022">
        <f t="shared" ca="1" si="491"/>
        <v>640.00848621631667</v>
      </c>
      <c r="AJ1022">
        <f t="shared" ca="1" si="492"/>
        <v>640.08426722353875</v>
      </c>
      <c r="AM1022">
        <v>0</v>
      </c>
      <c r="AN1022">
        <v>0</v>
      </c>
      <c r="AO1022">
        <f t="shared" si="493"/>
        <v>0</v>
      </c>
      <c r="AP1022">
        <f t="shared" si="502"/>
        <v>0</v>
      </c>
      <c r="AQ1022">
        <f t="shared" ca="1" si="494"/>
        <v>0.13866395225605271</v>
      </c>
      <c r="AR1022" t="str">
        <f t="shared" ca="1" si="495"/>
        <v>Subcritical</v>
      </c>
      <c r="AS1022">
        <f t="shared" ca="1" si="496"/>
        <v>1.3683972849725729E-4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190</v>
      </c>
      <c r="I1023">
        <v>0</v>
      </c>
      <c r="J1023">
        <f t="shared" si="497"/>
        <v>1</v>
      </c>
      <c r="K1023">
        <f t="shared" ca="1" si="498"/>
        <v>49.98</v>
      </c>
      <c r="L1023">
        <f t="shared" ca="1" si="499"/>
        <v>1.301360869684927</v>
      </c>
      <c r="M1023">
        <f t="shared" ca="1" si="472"/>
        <v>6.7670765223616209</v>
      </c>
      <c r="N1023">
        <f t="shared" ca="1" si="473"/>
        <v>0.86727128666107323</v>
      </c>
      <c r="O1023">
        <f t="shared" ca="1" si="474"/>
        <v>7.3857595425206792</v>
      </c>
      <c r="P1023">
        <f t="shared" ca="1" si="475"/>
        <v>633.4268608696849</v>
      </c>
      <c r="Q1023">
        <f t="shared" ca="1" si="476"/>
        <v>636.20715873002814</v>
      </c>
      <c r="R1023">
        <f t="shared" ca="1" si="477"/>
        <v>1.4839965425134221E-2</v>
      </c>
      <c r="S1023">
        <f t="shared" ca="1" si="478"/>
        <v>2.067101435725621</v>
      </c>
      <c r="T1023">
        <f t="shared" ca="1" si="479"/>
        <v>42.032181045985091</v>
      </c>
      <c r="U1023">
        <f t="shared" ca="1" si="500"/>
        <v>-1.4339965425165246E-2</v>
      </c>
      <c r="V1023">
        <f t="shared" ca="1" si="501"/>
        <v>0</v>
      </c>
      <c r="W1023">
        <f t="shared" ca="1" si="480"/>
        <v>7.8828563604500204</v>
      </c>
      <c r="X1023">
        <f t="shared" ca="1" si="481"/>
        <v>40.990853074340109</v>
      </c>
      <c r="Y1023">
        <f t="shared" ca="1" si="482"/>
        <v>1.9551375915533582</v>
      </c>
      <c r="Z1023">
        <f t="shared" ca="1" si="483"/>
        <v>1.2192964100883035</v>
      </c>
      <c r="AA1023">
        <f t="shared" ca="1" si="484"/>
        <v>640.00835636044997</v>
      </c>
      <c r="AB1023">
        <f t="shared" ca="1" si="485"/>
        <v>640.08413025115613</v>
      </c>
      <c r="AC1023">
        <f t="shared" ca="1" si="486"/>
        <v>1.3682475328077837E-4</v>
      </c>
      <c r="AD1023">
        <f t="shared" ca="1" si="487"/>
        <v>0.13865418580017044</v>
      </c>
      <c r="AE1023">
        <f t="shared" ca="1" si="488"/>
        <v>167.77457628027904</v>
      </c>
      <c r="AF1023">
        <f t="shared" ca="1" si="489"/>
        <v>-1.1168366199854063E-5</v>
      </c>
      <c r="AG1023">
        <f t="shared" ca="1" si="490"/>
        <v>1</v>
      </c>
      <c r="AH1023">
        <f ca="1"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+99)&gt;=IFERROR(AE1023,-1E+99)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>7.8828563604500204</v>
      </c>
      <c r="AI1023">
        <f t="shared" ca="1" si="491"/>
        <v>640.00835636044997</v>
      </c>
      <c r="AJ1023">
        <f t="shared" ca="1" si="492"/>
        <v>640.08413025115613</v>
      </c>
      <c r="AM1023">
        <v>0</v>
      </c>
      <c r="AN1023">
        <v>0</v>
      </c>
      <c r="AO1023">
        <f t="shared" si="493"/>
        <v>0</v>
      </c>
      <c r="AP1023">
        <f t="shared" si="502"/>
        <v>0</v>
      </c>
      <c r="AQ1023">
        <f t="shared" ca="1" si="494"/>
        <v>0.13865418580017044</v>
      </c>
      <c r="AR1023" t="str">
        <f t="shared" ca="1" si="495"/>
        <v>Subcritical</v>
      </c>
      <c r="AS1023">
        <f t="shared" ca="1" si="496"/>
        <v>1.3682475328077837E-4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190</v>
      </c>
      <c r="I1024">
        <v>5.7000000000000002E-2</v>
      </c>
      <c r="J1024">
        <f t="shared" si="497"/>
        <v>0.99900000000002365</v>
      </c>
      <c r="K1024">
        <f t="shared" ca="1" si="498"/>
        <v>49.98</v>
      </c>
      <c r="L1024">
        <f t="shared" ca="1" si="499"/>
        <v>1.301360869684927</v>
      </c>
      <c r="M1024">
        <f t="shared" ca="1" si="472"/>
        <v>6.7670765223616209</v>
      </c>
      <c r="N1024">
        <f t="shared" ca="1" si="473"/>
        <v>0.86727128666107323</v>
      </c>
      <c r="O1024">
        <f t="shared" ca="1" si="474"/>
        <v>7.3857595425206792</v>
      </c>
      <c r="P1024">
        <f t="shared" ca="1" si="475"/>
        <v>633.42636086968491</v>
      </c>
      <c r="Q1024">
        <f t="shared" ca="1" si="476"/>
        <v>636.20665873002815</v>
      </c>
      <c r="R1024">
        <f t="shared" ca="1" si="477"/>
        <v>1.4839965425134221E-2</v>
      </c>
      <c r="S1024">
        <f t="shared" ca="1" si="478"/>
        <v>2.067101435725621</v>
      </c>
      <c r="T1024">
        <f t="shared" ca="1" si="479"/>
        <v>42.032181045985091</v>
      </c>
      <c r="U1024">
        <f t="shared" ca="1" si="500"/>
        <v>-1.4589253756525977E-2</v>
      </c>
      <c r="V1024">
        <f t="shared" ca="1" si="501"/>
        <v>0</v>
      </c>
      <c r="W1024">
        <f t="shared" ca="1" si="480"/>
        <v>7.8832058839879906</v>
      </c>
      <c r="X1024">
        <f t="shared" ca="1" si="481"/>
        <v>40.992670596737554</v>
      </c>
      <c r="Y1024">
        <f t="shared" ca="1" si="482"/>
        <v>1.9551590920936508</v>
      </c>
      <c r="Z1024">
        <f t="shared" ca="1" si="483"/>
        <v>1.2192423492402984</v>
      </c>
      <c r="AA1024">
        <f t="shared" ca="1" si="484"/>
        <v>640.00820588398801</v>
      </c>
      <c r="AB1024">
        <f t="shared" ca="1" si="485"/>
        <v>640.08397305555684</v>
      </c>
      <c r="AC1024">
        <f t="shared" ca="1" si="486"/>
        <v>1.3681061454684629E-4</v>
      </c>
      <c r="AD1024">
        <f t="shared" ca="1" si="487"/>
        <v>0.1386449644823905</v>
      </c>
      <c r="AE1024">
        <f t="shared" ca="1" si="488"/>
        <v>167.7886284366289</v>
      </c>
      <c r="AF1024">
        <f t="shared" ca="1" si="489"/>
        <v>-1.3260470041132066E-5</v>
      </c>
      <c r="AG1024">
        <f t="shared" ca="1" si="490"/>
        <v>1</v>
      </c>
      <c r="AH1024">
        <f ca="1"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+99)&gt;=IFERROR(AE1024,-1E+99)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>7.8832058839879906</v>
      </c>
      <c r="AI1024">
        <f t="shared" ca="1" si="491"/>
        <v>640.00820588398801</v>
      </c>
      <c r="AJ1024">
        <f t="shared" ca="1" si="492"/>
        <v>640.08397305555684</v>
      </c>
      <c r="AM1024">
        <v>0</v>
      </c>
      <c r="AN1024">
        <v>0</v>
      </c>
      <c r="AO1024">
        <f t="shared" si="493"/>
        <v>0</v>
      </c>
      <c r="AP1024">
        <f t="shared" si="502"/>
        <v>0</v>
      </c>
      <c r="AQ1024">
        <f t="shared" ca="1" si="494"/>
        <v>0.1386449644823905</v>
      </c>
      <c r="AR1024" t="str">
        <f t="shared" ca="1" si="495"/>
        <v>Subcritical</v>
      </c>
      <c r="AS1024">
        <f t="shared" ca="1" si="496"/>
        <v>1.3681061454684629E-4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190</v>
      </c>
      <c r="I1025">
        <v>5.7000000000000002E-2</v>
      </c>
      <c r="J1025">
        <f t="shared" si="497"/>
        <v>1</v>
      </c>
      <c r="K1025">
        <f t="shared" ca="1" si="498"/>
        <v>49.98</v>
      </c>
      <c r="L1025">
        <f t="shared" ca="1" si="499"/>
        <v>1.301360869684927</v>
      </c>
      <c r="M1025">
        <f t="shared" ca="1" si="472"/>
        <v>6.7670765223616209</v>
      </c>
      <c r="N1025">
        <f t="shared" ca="1" si="473"/>
        <v>0.86727128666107323</v>
      </c>
      <c r="O1025">
        <f t="shared" ca="1" si="474"/>
        <v>7.3857595425206792</v>
      </c>
      <c r="P1025">
        <f t="shared" ca="1" si="475"/>
        <v>633.42586086968493</v>
      </c>
      <c r="Q1025">
        <f t="shared" ca="1" si="476"/>
        <v>636.20615873002816</v>
      </c>
      <c r="R1025">
        <f t="shared" ca="1" si="477"/>
        <v>1.4839965425134221E-2</v>
      </c>
      <c r="S1025">
        <f t="shared" ca="1" si="478"/>
        <v>2.067101435725621</v>
      </c>
      <c r="T1025">
        <f t="shared" ca="1" si="479"/>
        <v>42.032181045985091</v>
      </c>
      <c r="U1025">
        <f t="shared" ca="1" si="500"/>
        <v>-1.4604093721914069E-2</v>
      </c>
      <c r="V1025">
        <f t="shared" ca="1" si="501"/>
        <v>0</v>
      </c>
      <c r="W1025">
        <f t="shared" ca="1" si="480"/>
        <v>7.8835532950628782</v>
      </c>
      <c r="X1025">
        <f t="shared" ca="1" si="481"/>
        <v>40.994477134326971</v>
      </c>
      <c r="Y1025">
        <f t="shared" ca="1" si="482"/>
        <v>1.9551804612675028</v>
      </c>
      <c r="Z1025">
        <f t="shared" ca="1" si="483"/>
        <v>1.2191886198775042</v>
      </c>
      <c r="AA1025">
        <f t="shared" ca="1" si="484"/>
        <v>640.00805329506284</v>
      </c>
      <c r="AB1025">
        <f t="shared" ca="1" si="485"/>
        <v>640.08381378898935</v>
      </c>
      <c r="AC1025">
        <f t="shared" ca="1" si="486"/>
        <v>1.3679656340027591E-4</v>
      </c>
      <c r="AD1025">
        <f t="shared" ca="1" si="487"/>
        <v>0.13863579990957409</v>
      </c>
      <c r="AE1025">
        <f t="shared" ca="1" si="488"/>
        <v>167.80259631776573</v>
      </c>
      <c r="AF1025">
        <f t="shared" ca="1" si="489"/>
        <v>-1.1768145213864045E-7</v>
      </c>
      <c r="AG1025">
        <f t="shared" ca="1" si="490"/>
        <v>1</v>
      </c>
      <c r="AH1025">
        <f ca="1"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+99)&gt;=IFERROR(AE1025,-1E+99)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>7.8835532950628782</v>
      </c>
      <c r="AI1025">
        <f t="shared" ca="1" si="491"/>
        <v>640.00805329506284</v>
      </c>
      <c r="AJ1025">
        <f t="shared" ca="1" si="492"/>
        <v>640.08381378898935</v>
      </c>
      <c r="AM1025">
        <v>0</v>
      </c>
      <c r="AN1025">
        <v>0</v>
      </c>
      <c r="AO1025">
        <f t="shared" si="493"/>
        <v>0</v>
      </c>
      <c r="AP1025">
        <f t="shared" si="502"/>
        <v>0</v>
      </c>
      <c r="AQ1025">
        <f t="shared" ca="1" si="494"/>
        <v>0.13863579990957409</v>
      </c>
      <c r="AR1025" t="str">
        <f t="shared" ca="1" si="495"/>
        <v>Subcritical</v>
      </c>
      <c r="AS1025">
        <f t="shared" ca="1" si="496"/>
        <v>1.3679656340027591E-4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190</v>
      </c>
      <c r="I1026">
        <v>0</v>
      </c>
      <c r="J1026">
        <f t="shared" si="497"/>
        <v>1</v>
      </c>
      <c r="K1026">
        <f t="shared" ca="1" si="498"/>
        <v>49.98</v>
      </c>
      <c r="L1026">
        <f t="shared" ca="1" si="499"/>
        <v>1.301360869684927</v>
      </c>
      <c r="M1026">
        <f t="shared" ca="1" si="472"/>
        <v>6.7670765223616209</v>
      </c>
      <c r="N1026">
        <f t="shared" ca="1" si="473"/>
        <v>0.86727128666107323</v>
      </c>
      <c r="O1026">
        <f t="shared" ca="1" si="474"/>
        <v>7.3857595425206792</v>
      </c>
      <c r="P1026">
        <f t="shared" ca="1" si="475"/>
        <v>633.42536086968494</v>
      </c>
      <c r="Q1026">
        <f t="shared" ca="1" si="476"/>
        <v>636.20565873002818</v>
      </c>
      <c r="R1026">
        <f t="shared" ca="1" si="477"/>
        <v>1.4839965425134221E-2</v>
      </c>
      <c r="S1026">
        <f t="shared" ca="1" si="478"/>
        <v>2.067101435725621</v>
      </c>
      <c r="T1026">
        <f t="shared" ca="1" si="479"/>
        <v>42.032181045985091</v>
      </c>
      <c r="U1026">
        <f t="shared" ca="1" si="500"/>
        <v>-1.4339965425165246E-2</v>
      </c>
      <c r="V1026">
        <f t="shared" ca="1" si="501"/>
        <v>0</v>
      </c>
      <c r="W1026">
        <f t="shared" ca="1" si="480"/>
        <v>7.8839213545273399</v>
      </c>
      <c r="X1026">
        <f t="shared" ca="1" si="481"/>
        <v>40.996391043542168</v>
      </c>
      <c r="Y1026">
        <f t="shared" ca="1" si="482"/>
        <v>1.9552030989739555</v>
      </c>
      <c r="Z1026">
        <f t="shared" ca="1" si="483"/>
        <v>1.2191317022738992</v>
      </c>
      <c r="AA1026">
        <f t="shared" ca="1" si="484"/>
        <v>640.00792135452741</v>
      </c>
      <c r="AB1026">
        <f t="shared" ca="1" si="485"/>
        <v>640.08367477488878</v>
      </c>
      <c r="AC1026">
        <f t="shared" ca="1" si="486"/>
        <v>1.3678167944507083E-4</v>
      </c>
      <c r="AD1026">
        <f t="shared" ca="1" si="487"/>
        <v>0.1386260917414367</v>
      </c>
      <c r="AE1026">
        <f t="shared" ca="1" si="488"/>
        <v>167.81739509140539</v>
      </c>
      <c r="AF1026">
        <f t="shared" ca="1" si="489"/>
        <v>1.3494070572050987E-6</v>
      </c>
      <c r="AG1026">
        <f t="shared" ca="1" si="490"/>
        <v>1</v>
      </c>
      <c r="AH1026">
        <f ca="1"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+99)&gt;=IFERROR(AE1026,-1E+99)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>7.8839213545273399</v>
      </c>
      <c r="AI1026">
        <f t="shared" ca="1" si="491"/>
        <v>640.00792135452741</v>
      </c>
      <c r="AJ1026">
        <f t="shared" ca="1" si="492"/>
        <v>640.08367477488878</v>
      </c>
      <c r="AM1026">
        <v>0</v>
      </c>
      <c r="AN1026">
        <v>0</v>
      </c>
      <c r="AO1026">
        <f t="shared" si="493"/>
        <v>0</v>
      </c>
      <c r="AP1026">
        <f t="shared" si="502"/>
        <v>0</v>
      </c>
      <c r="AQ1026">
        <f t="shared" ca="1" si="494"/>
        <v>0.1386260917414367</v>
      </c>
      <c r="AR1026" t="str">
        <f t="shared" ca="1" si="495"/>
        <v>Subcritical</v>
      </c>
      <c r="AS1026">
        <f t="shared" ca="1" si="496"/>
        <v>1.3678167944507083E-4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190</v>
      </c>
      <c r="I1027">
        <v>0</v>
      </c>
      <c r="J1027">
        <f t="shared" si="497"/>
        <v>1</v>
      </c>
      <c r="K1027">
        <f t="shared" ca="1" si="498"/>
        <v>49.98</v>
      </c>
      <c r="L1027">
        <f t="shared" ca="1" si="499"/>
        <v>1.301360869684927</v>
      </c>
      <c r="M1027">
        <f t="shared" ca="1" si="472"/>
        <v>6.7670765223616209</v>
      </c>
      <c r="N1027">
        <f t="shared" ca="1" si="473"/>
        <v>0.86727128666107323</v>
      </c>
      <c r="O1027">
        <f t="shared" ca="1" si="474"/>
        <v>7.3857595425206792</v>
      </c>
      <c r="P1027">
        <f t="shared" ca="1" si="475"/>
        <v>633.42486086968495</v>
      </c>
      <c r="Q1027">
        <f t="shared" ca="1" si="476"/>
        <v>636.20515873002819</v>
      </c>
      <c r="R1027">
        <f t="shared" ca="1" si="477"/>
        <v>1.4839965425134221E-2</v>
      </c>
      <c r="S1027">
        <f t="shared" ca="1" si="478"/>
        <v>2.067101435725621</v>
      </c>
      <c r="T1027">
        <f t="shared" ca="1" si="479"/>
        <v>42.032181045985091</v>
      </c>
      <c r="U1027">
        <f t="shared" ca="1" si="500"/>
        <v>-1.4339965425165246E-2</v>
      </c>
      <c r="V1027">
        <f t="shared" ca="1" si="501"/>
        <v>0</v>
      </c>
      <c r="W1027">
        <f t="shared" ca="1" si="480"/>
        <v>7.8842907649260381</v>
      </c>
      <c r="X1027">
        <f t="shared" ca="1" si="481"/>
        <v>40.998311977615401</v>
      </c>
      <c r="Y1027">
        <f t="shared" ca="1" si="482"/>
        <v>1.9552258181721949</v>
      </c>
      <c r="Z1027">
        <f t="shared" ca="1" si="483"/>
        <v>1.2190745811019852</v>
      </c>
      <c r="AA1027">
        <f t="shared" ca="1" si="484"/>
        <v>640.00779076492609</v>
      </c>
      <c r="AB1027">
        <f t="shared" ca="1" si="485"/>
        <v>640.08353708675531</v>
      </c>
      <c r="AC1027">
        <f t="shared" ca="1" si="486"/>
        <v>1.3676674326087762E-4</v>
      </c>
      <c r="AD1027">
        <f t="shared" ca="1" si="487"/>
        <v>0.13861634907944681</v>
      </c>
      <c r="AE1027">
        <f t="shared" ca="1" si="488"/>
        <v>167.83224891835596</v>
      </c>
      <c r="AF1027">
        <f t="shared" ca="1" si="489"/>
        <v>-1.3619040259982285E-5</v>
      </c>
      <c r="AG1027">
        <f t="shared" ca="1" si="490"/>
        <v>1</v>
      </c>
      <c r="AH1027">
        <f ca="1"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+99)&gt;=IFERROR(AE1027,-1E+99)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>7.8842907649260381</v>
      </c>
      <c r="AI1027">
        <f t="shared" ca="1" si="491"/>
        <v>640.00779076492609</v>
      </c>
      <c r="AJ1027">
        <f t="shared" ca="1" si="492"/>
        <v>640.08353708675531</v>
      </c>
      <c r="AM1027">
        <v>0</v>
      </c>
      <c r="AN1027">
        <v>0</v>
      </c>
      <c r="AO1027">
        <f t="shared" si="493"/>
        <v>0</v>
      </c>
      <c r="AP1027">
        <f t="shared" si="502"/>
        <v>0</v>
      </c>
      <c r="AQ1027">
        <f t="shared" ca="1" si="494"/>
        <v>0.13861634907944681</v>
      </c>
      <c r="AR1027" t="str">
        <f t="shared" ca="1" si="495"/>
        <v>Subcritical</v>
      </c>
      <c r="AS1027">
        <f t="shared" ca="1" si="496"/>
        <v>1.3676674326087762E-4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190</v>
      </c>
      <c r="I1028">
        <v>5.7000000000000002E-2</v>
      </c>
      <c r="J1028">
        <f t="shared" si="497"/>
        <v>1</v>
      </c>
      <c r="K1028">
        <f t="shared" ca="1" si="498"/>
        <v>49.98</v>
      </c>
      <c r="L1028">
        <f t="shared" ca="1" si="499"/>
        <v>1.301360869684927</v>
      </c>
      <c r="M1028">
        <f t="shared" ca="1" si="472"/>
        <v>6.7670765223616209</v>
      </c>
      <c r="N1028">
        <f t="shared" ca="1" si="473"/>
        <v>0.86727128666107323</v>
      </c>
      <c r="O1028">
        <f t="shared" ca="1" si="474"/>
        <v>7.3857595425206792</v>
      </c>
      <c r="P1028">
        <f t="shared" ca="1" si="475"/>
        <v>633.42436086968496</v>
      </c>
      <c r="Q1028">
        <f t="shared" ca="1" si="476"/>
        <v>636.2046587300282</v>
      </c>
      <c r="R1028">
        <f t="shared" ca="1" si="477"/>
        <v>1.4839965425134221E-2</v>
      </c>
      <c r="S1028">
        <f t="shared" ca="1" si="478"/>
        <v>2.067101435725621</v>
      </c>
      <c r="T1028">
        <f t="shared" ca="1" si="479"/>
        <v>42.032181045985091</v>
      </c>
      <c r="U1028">
        <f t="shared" ca="1" si="500"/>
        <v>-1.4604093721914069E-2</v>
      </c>
      <c r="V1028">
        <f t="shared" ca="1" si="501"/>
        <v>0</v>
      </c>
      <c r="W1028">
        <f t="shared" ca="1" si="480"/>
        <v>7.8846376631986566</v>
      </c>
      <c r="X1028">
        <f t="shared" ca="1" si="481"/>
        <v>41.000115848633016</v>
      </c>
      <c r="Y1028">
        <f t="shared" ca="1" si="482"/>
        <v>1.9552471513891443</v>
      </c>
      <c r="Z1028">
        <f t="shared" ca="1" si="483"/>
        <v>1.2190209458070684</v>
      </c>
      <c r="AA1028">
        <f t="shared" ca="1" si="484"/>
        <v>640.00763766319869</v>
      </c>
      <c r="AB1028">
        <f t="shared" ca="1" si="485"/>
        <v>640.08337731999359</v>
      </c>
      <c r="AC1028">
        <f t="shared" ca="1" si="486"/>
        <v>1.3675271948804384E-4</v>
      </c>
      <c r="AD1028">
        <f t="shared" ca="1" si="487"/>
        <v>0.1386072011809894</v>
      </c>
      <c r="AE1028">
        <f t="shared" ca="1" si="488"/>
        <v>167.846198213675</v>
      </c>
      <c r="AF1028">
        <f t="shared" ca="1" si="489"/>
        <v>-1.9458912333902845E-5</v>
      </c>
      <c r="AG1028">
        <f t="shared" ca="1" si="490"/>
        <v>1</v>
      </c>
      <c r="AH1028">
        <f ca="1"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+99)&gt;=IFERROR(AE1028,-1E+99)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>7.8846376631986566</v>
      </c>
      <c r="AI1028">
        <f t="shared" ca="1" si="491"/>
        <v>640.00763766319869</v>
      </c>
      <c r="AJ1028">
        <f t="shared" ca="1" si="492"/>
        <v>640.08337731999359</v>
      </c>
      <c r="AM1028">
        <v>0</v>
      </c>
      <c r="AN1028">
        <v>0</v>
      </c>
      <c r="AO1028">
        <f t="shared" si="493"/>
        <v>0</v>
      </c>
      <c r="AP1028">
        <f t="shared" si="502"/>
        <v>0</v>
      </c>
      <c r="AQ1028">
        <f t="shared" ca="1" si="494"/>
        <v>0.1386072011809894</v>
      </c>
      <c r="AR1028" t="str">
        <f t="shared" ca="1" si="495"/>
        <v>Subcritical</v>
      </c>
      <c r="AS1028">
        <f t="shared" ca="1" si="496"/>
        <v>1.3675271948804384E-4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190</v>
      </c>
      <c r="I1029">
        <v>5.7000000000000002E-2</v>
      </c>
      <c r="J1029">
        <f t="shared" si="497"/>
        <v>1</v>
      </c>
      <c r="K1029">
        <f t="shared" ca="1" si="498"/>
        <v>49.98</v>
      </c>
      <c r="L1029">
        <f t="shared" ca="1" si="499"/>
        <v>1.301360869684927</v>
      </c>
      <c r="M1029">
        <f t="shared" ca="1" si="472"/>
        <v>6.7670765223616209</v>
      </c>
      <c r="N1029">
        <f t="shared" ca="1" si="473"/>
        <v>0.86727128666107323</v>
      </c>
      <c r="O1029">
        <f t="shared" ca="1" si="474"/>
        <v>7.3857595425206792</v>
      </c>
      <c r="P1029">
        <f t="shared" ca="1" si="475"/>
        <v>633.42386086968486</v>
      </c>
      <c r="Q1029">
        <f t="shared" ca="1" si="476"/>
        <v>636.2041587300281</v>
      </c>
      <c r="R1029">
        <f t="shared" ca="1" si="477"/>
        <v>1.4839965425134221E-2</v>
      </c>
      <c r="S1029">
        <f t="shared" ca="1" si="478"/>
        <v>2.067101435725621</v>
      </c>
      <c r="T1029">
        <f t="shared" ca="1" si="479"/>
        <v>42.032181045985091</v>
      </c>
      <c r="U1029">
        <f t="shared" ca="1" si="500"/>
        <v>-1.4604093721800382E-2</v>
      </c>
      <c r="V1029">
        <f t="shared" ca="1" si="501"/>
        <v>0</v>
      </c>
      <c r="W1029">
        <f t="shared" ca="1" si="480"/>
        <v>7.8849787180038087</v>
      </c>
      <c r="X1029">
        <f t="shared" ca="1" si="481"/>
        <v>41.001889333619808</v>
      </c>
      <c r="Y1029">
        <f t="shared" ca="1" si="482"/>
        <v>1.9552681238739789</v>
      </c>
      <c r="Z1029">
        <f t="shared" ca="1" si="483"/>
        <v>1.2189682185942228</v>
      </c>
      <c r="AA1029">
        <f t="shared" ca="1" si="484"/>
        <v>640.00747871800377</v>
      </c>
      <c r="AB1029">
        <f t="shared" ca="1" si="485"/>
        <v>640.08321182289387</v>
      </c>
      <c r="AC1029">
        <f t="shared" ca="1" si="486"/>
        <v>1.3673893401168333E-4</v>
      </c>
      <c r="AD1029">
        <f t="shared" ca="1" si="487"/>
        <v>0.13859820835884645</v>
      </c>
      <c r="AE1029">
        <f t="shared" ca="1" si="488"/>
        <v>167.85991316795622</v>
      </c>
      <c r="AF1029">
        <f t="shared" ca="1" si="489"/>
        <v>-1.3420139453046431E-5</v>
      </c>
      <c r="AG1029">
        <f t="shared" ca="1" si="490"/>
        <v>1</v>
      </c>
      <c r="AH1029">
        <f ca="1"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+99)&gt;=IFERROR(AE1029,-1E+99)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>7.8849787180038087</v>
      </c>
      <c r="AI1029">
        <f t="shared" ca="1" si="491"/>
        <v>640.00747871800377</v>
      </c>
      <c r="AJ1029">
        <f t="shared" ca="1" si="492"/>
        <v>640.08321182289387</v>
      </c>
      <c r="AM1029">
        <v>0</v>
      </c>
      <c r="AN1029">
        <v>0</v>
      </c>
      <c r="AO1029">
        <f t="shared" si="493"/>
        <v>0</v>
      </c>
      <c r="AP1029">
        <f t="shared" si="502"/>
        <v>0</v>
      </c>
      <c r="AQ1029">
        <f t="shared" ca="1" si="494"/>
        <v>0.13859820835884645</v>
      </c>
      <c r="AR1029" t="str">
        <f t="shared" ca="1" si="495"/>
        <v>Subcritical</v>
      </c>
      <c r="AS1029">
        <f t="shared" ca="1" si="496"/>
        <v>1.3673893401168333E-4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190</v>
      </c>
      <c r="I1030">
        <v>2E-3</v>
      </c>
      <c r="J1030">
        <f t="shared" si="497"/>
        <v>1</v>
      </c>
      <c r="K1030">
        <f t="shared" ca="1" si="498"/>
        <v>49.98</v>
      </c>
      <c r="L1030">
        <f t="shared" ca="1" si="499"/>
        <v>1.301360869684927</v>
      </c>
      <c r="M1030">
        <f t="shared" ca="1" si="472"/>
        <v>6.7670765223616209</v>
      </c>
      <c r="N1030">
        <f t="shared" ca="1" si="473"/>
        <v>0.86727128666107323</v>
      </c>
      <c r="O1030">
        <f t="shared" ca="1" si="474"/>
        <v>7.3857595425206792</v>
      </c>
      <c r="P1030">
        <f t="shared" ca="1" si="475"/>
        <v>633.42336086968487</v>
      </c>
      <c r="Q1030">
        <f t="shared" ca="1" si="476"/>
        <v>636.20365873002811</v>
      </c>
      <c r="R1030">
        <f t="shared" ca="1" si="477"/>
        <v>1.4839965425134221E-2</v>
      </c>
      <c r="S1030">
        <f t="shared" ca="1" si="478"/>
        <v>2.067101435725621</v>
      </c>
      <c r="T1030">
        <f t="shared" ca="1" si="479"/>
        <v>42.032181045985091</v>
      </c>
      <c r="U1030">
        <f t="shared" ca="1" si="500"/>
        <v>-1.4349233084658408E-2</v>
      </c>
      <c r="V1030">
        <f t="shared" ca="1" si="501"/>
        <v>0</v>
      </c>
      <c r="W1030">
        <f t="shared" ca="1" si="480"/>
        <v>7.8853328526705999</v>
      </c>
      <c r="X1030">
        <f t="shared" ca="1" si="481"/>
        <v>41.003730833887118</v>
      </c>
      <c r="Y1030">
        <f t="shared" ca="1" si="482"/>
        <v>1.9552898992349834</v>
      </c>
      <c r="Z1030">
        <f t="shared" ca="1" si="483"/>
        <v>1.2189134740562322</v>
      </c>
      <c r="AA1030">
        <f t="shared" ca="1" si="484"/>
        <v>640.00733285267052</v>
      </c>
      <c r="AB1030">
        <f t="shared" ca="1" si="485"/>
        <v>640.08305915528194</v>
      </c>
      <c r="AC1030">
        <f t="shared" ca="1" si="486"/>
        <v>1.3672462201456482E-4</v>
      </c>
      <c r="AD1030">
        <f t="shared" ca="1" si="487"/>
        <v>0.13858887168019859</v>
      </c>
      <c r="AE1030">
        <f t="shared" ca="1" si="488"/>
        <v>167.87415477190362</v>
      </c>
      <c r="AF1030">
        <f t="shared" ca="1" si="489"/>
        <v>-2.2823794665782771E-5</v>
      </c>
      <c r="AG1030">
        <f t="shared" ca="1" si="490"/>
        <v>1</v>
      </c>
      <c r="AH1030">
        <f ca="1"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+99)&gt;=IFERROR(AE1030,-1E+99)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>7.8853328526705999</v>
      </c>
      <c r="AI1030">
        <f t="shared" ca="1" si="491"/>
        <v>640.00733285267052</v>
      </c>
      <c r="AJ1030">
        <f t="shared" ca="1" si="492"/>
        <v>640.08305915528194</v>
      </c>
      <c r="AM1030">
        <v>0</v>
      </c>
      <c r="AN1030">
        <v>0</v>
      </c>
      <c r="AO1030">
        <f t="shared" si="493"/>
        <v>0</v>
      </c>
      <c r="AP1030">
        <f t="shared" si="502"/>
        <v>0</v>
      </c>
      <c r="AQ1030">
        <f t="shared" ca="1" si="494"/>
        <v>0.13858887168019859</v>
      </c>
      <c r="AR1030" t="str">
        <f t="shared" ca="1" si="495"/>
        <v>Subcritical</v>
      </c>
      <c r="AS1030">
        <f t="shared" ca="1" si="496"/>
        <v>1.3672462201456482E-4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190</v>
      </c>
      <c r="I1031">
        <v>2E-3</v>
      </c>
      <c r="J1031">
        <f t="shared" si="497"/>
        <v>1.0009999999999764</v>
      </c>
      <c r="K1031">
        <f t="shared" ca="1" si="498"/>
        <v>49.98</v>
      </c>
      <c r="L1031">
        <f t="shared" ca="1" si="499"/>
        <v>1.301360869684927</v>
      </c>
      <c r="M1031">
        <f t="shared" ca="1" si="472"/>
        <v>6.7670765223616209</v>
      </c>
      <c r="N1031">
        <f t="shared" ca="1" si="473"/>
        <v>0.86727128666107323</v>
      </c>
      <c r="O1031">
        <f t="shared" ca="1" si="474"/>
        <v>7.3857595425206792</v>
      </c>
      <c r="P1031">
        <f t="shared" ca="1" si="475"/>
        <v>633.42286086968488</v>
      </c>
      <c r="Q1031">
        <f t="shared" ca="1" si="476"/>
        <v>636.20315873002812</v>
      </c>
      <c r="R1031">
        <f t="shared" ca="1" si="477"/>
        <v>1.4839965425134221E-2</v>
      </c>
      <c r="S1031">
        <f t="shared" ca="1" si="478"/>
        <v>2.067101435725621</v>
      </c>
      <c r="T1031">
        <f t="shared" ca="1" si="479"/>
        <v>42.032181045985091</v>
      </c>
      <c r="U1031">
        <f t="shared" ca="1" si="500"/>
        <v>-1.43640730500465E-2</v>
      </c>
      <c r="V1031">
        <f t="shared" ca="1" si="501"/>
        <v>0</v>
      </c>
      <c r="W1031">
        <f t="shared" ca="1" si="480"/>
        <v>7.8856770626992807</v>
      </c>
      <c r="X1031">
        <f t="shared" ca="1" si="481"/>
        <v>41.005520726036259</v>
      </c>
      <c r="Y1031">
        <f t="shared" ca="1" si="482"/>
        <v>1.9553110629310373</v>
      </c>
      <c r="Z1031">
        <f t="shared" ca="1" si="483"/>
        <v>1.2188602684483272</v>
      </c>
      <c r="AA1031">
        <f t="shared" ca="1" si="484"/>
        <v>640.00717706269927</v>
      </c>
      <c r="AB1031">
        <f t="shared" ca="1" si="485"/>
        <v>640.08289675454444</v>
      </c>
      <c r="AC1031">
        <f t="shared" ca="1" si="486"/>
        <v>1.3671071322892675E-4</v>
      </c>
      <c r="AD1031">
        <f t="shared" ca="1" si="487"/>
        <v>0.13857979766691869</v>
      </c>
      <c r="AE1031">
        <f t="shared" ca="1" si="488"/>
        <v>167.88799790332317</v>
      </c>
      <c r="AF1031">
        <f t="shared" ca="1" si="489"/>
        <v>-4.9457651357442955E-5</v>
      </c>
      <c r="AG1031">
        <f t="shared" ca="1" si="490"/>
        <v>1</v>
      </c>
      <c r="AH1031">
        <f ca="1"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+99)&gt;=IFERROR(AE1031,-1E+99)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>7.8856770626992807</v>
      </c>
      <c r="AI1031">
        <f t="shared" ca="1" si="491"/>
        <v>640.00717706269927</v>
      </c>
      <c r="AJ1031">
        <f t="shared" ca="1" si="492"/>
        <v>640.08289675454444</v>
      </c>
      <c r="AM1031">
        <v>0</v>
      </c>
      <c r="AN1031">
        <v>0</v>
      </c>
      <c r="AO1031">
        <f t="shared" si="493"/>
        <v>0</v>
      </c>
      <c r="AP1031">
        <f t="shared" si="502"/>
        <v>0</v>
      </c>
      <c r="AQ1031">
        <f t="shared" ca="1" si="494"/>
        <v>0.13857979766691869</v>
      </c>
      <c r="AR1031" t="str">
        <f t="shared" ca="1" si="495"/>
        <v>Subcritical</v>
      </c>
      <c r="AS1031">
        <f t="shared" ca="1" si="496"/>
        <v>1.3671071322892675E-4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190</v>
      </c>
      <c r="I1032">
        <v>5.7000000000000002E-2</v>
      </c>
      <c r="J1032">
        <f t="shared" si="497"/>
        <v>1</v>
      </c>
      <c r="K1032">
        <f t="shared" ca="1" si="498"/>
        <v>49.98</v>
      </c>
      <c r="L1032">
        <f t="shared" ca="1" si="499"/>
        <v>1.301360869684927</v>
      </c>
      <c r="M1032">
        <f t="shared" ca="1" si="472"/>
        <v>6.7670765223616209</v>
      </c>
      <c r="N1032">
        <f t="shared" ca="1" si="473"/>
        <v>0.86727128666107323</v>
      </c>
      <c r="O1032">
        <f t="shared" ca="1" si="474"/>
        <v>7.3857595425206792</v>
      </c>
      <c r="P1032">
        <f t="shared" ca="1" si="475"/>
        <v>633.42236086968489</v>
      </c>
      <c r="Q1032">
        <f t="shared" ca="1" si="476"/>
        <v>636.20265873002813</v>
      </c>
      <c r="R1032">
        <f t="shared" ca="1" si="477"/>
        <v>1.4839965425134221E-2</v>
      </c>
      <c r="S1032">
        <f t="shared" ca="1" si="478"/>
        <v>2.067101435725621</v>
      </c>
      <c r="T1032">
        <f t="shared" ca="1" si="479"/>
        <v>42.032181045985091</v>
      </c>
      <c r="U1032">
        <f t="shared" ca="1" si="500"/>
        <v>-1.4604093721914069E-2</v>
      </c>
      <c r="V1032">
        <f t="shared" ca="1" si="501"/>
        <v>0</v>
      </c>
      <c r="W1032">
        <f t="shared" ca="1" si="480"/>
        <v>7.8859872898836532</v>
      </c>
      <c r="X1032">
        <f t="shared" ca="1" si="481"/>
        <v>41.007133907394994</v>
      </c>
      <c r="Y1032">
        <f t="shared" ca="1" si="482"/>
        <v>1.9553301360071547</v>
      </c>
      <c r="Z1032">
        <f t="shared" ca="1" si="483"/>
        <v>1.2188123196531637</v>
      </c>
      <c r="AA1032">
        <f t="shared" ca="1" si="484"/>
        <v>640.00698728988368</v>
      </c>
      <c r="AB1032">
        <f t="shared" ca="1" si="485"/>
        <v>640.08270102436575</v>
      </c>
      <c r="AC1032">
        <f t="shared" ca="1" si="486"/>
        <v>1.3669817940465922E-4</v>
      </c>
      <c r="AD1032">
        <f t="shared" ca="1" si="487"/>
        <v>0.13857162035264281</v>
      </c>
      <c r="AE1032">
        <f t="shared" ca="1" si="488"/>
        <v>167.90047489120784</v>
      </c>
      <c r="AF1032">
        <f t="shared" ca="1" si="489"/>
        <v>-5.9354567838454386E-5</v>
      </c>
      <c r="AG1032">
        <f t="shared" ca="1" si="490"/>
        <v>1</v>
      </c>
      <c r="AH1032">
        <f ca="1"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+99)&gt;=IFERROR(AE1032,-1E+99)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>7.8859872898836532</v>
      </c>
      <c r="AI1032">
        <f t="shared" ca="1" si="491"/>
        <v>640.00698728988368</v>
      </c>
      <c r="AJ1032">
        <f t="shared" ca="1" si="492"/>
        <v>640.08270102436575</v>
      </c>
      <c r="AM1032">
        <v>0</v>
      </c>
      <c r="AN1032">
        <v>0</v>
      </c>
      <c r="AO1032">
        <f t="shared" si="493"/>
        <v>0</v>
      </c>
      <c r="AP1032">
        <f t="shared" si="502"/>
        <v>0</v>
      </c>
      <c r="AQ1032">
        <f t="shared" ca="1" si="494"/>
        <v>0.13857162035264281</v>
      </c>
      <c r="AR1032" t="str">
        <f t="shared" ca="1" si="495"/>
        <v>Subcritical</v>
      </c>
      <c r="AS1032">
        <f t="shared" ca="1" si="496"/>
        <v>1.3669817940465922E-4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190</v>
      </c>
      <c r="I1033">
        <v>5.7000000000000002E-2</v>
      </c>
      <c r="J1033">
        <f t="shared" si="497"/>
        <v>0.99900000000002365</v>
      </c>
      <c r="K1033">
        <f t="shared" ca="1" si="498"/>
        <v>49.98</v>
      </c>
      <c r="L1033">
        <f t="shared" ca="1" si="499"/>
        <v>1.301360869684927</v>
      </c>
      <c r="M1033">
        <f t="shared" ca="1" si="472"/>
        <v>6.7670765223616209</v>
      </c>
      <c r="N1033">
        <f t="shared" ca="1" si="473"/>
        <v>0.86727128666107323</v>
      </c>
      <c r="O1033">
        <f t="shared" ca="1" si="474"/>
        <v>7.3857595425206792</v>
      </c>
      <c r="P1033">
        <f t="shared" ca="1" si="475"/>
        <v>633.42186086968491</v>
      </c>
      <c r="Q1033">
        <f t="shared" ca="1" si="476"/>
        <v>636.20215873002815</v>
      </c>
      <c r="R1033">
        <f t="shared" ca="1" si="477"/>
        <v>1.4839965425134221E-2</v>
      </c>
      <c r="S1033">
        <f t="shared" ca="1" si="478"/>
        <v>2.067101435725621</v>
      </c>
      <c r="T1033">
        <f t="shared" ca="1" si="479"/>
        <v>42.032181045985091</v>
      </c>
      <c r="U1033">
        <f t="shared" ca="1" si="500"/>
        <v>-1.4589253756525977E-2</v>
      </c>
      <c r="V1033">
        <f t="shared" ca="1" si="501"/>
        <v>0</v>
      </c>
      <c r="W1033">
        <f t="shared" ca="1" si="480"/>
        <v>7.8862878388121915</v>
      </c>
      <c r="X1033">
        <f t="shared" ca="1" si="481"/>
        <v>41.008696761823394</v>
      </c>
      <c r="Y1033">
        <f t="shared" ca="1" si="482"/>
        <v>1.9553486129782105</v>
      </c>
      <c r="Z1033">
        <f t="shared" ca="1" si="483"/>
        <v>1.2187658703294453</v>
      </c>
      <c r="AA1033">
        <f t="shared" ca="1" si="484"/>
        <v>640.00678783881222</v>
      </c>
      <c r="AB1033">
        <f t="shared" ca="1" si="485"/>
        <v>640.08249580245547</v>
      </c>
      <c r="AC1033">
        <f t="shared" ca="1" si="486"/>
        <v>1.3668603821830418E-4</v>
      </c>
      <c r="AD1033">
        <f t="shared" ca="1" si="487"/>
        <v>0.13856369891557296</v>
      </c>
      <c r="AE1033">
        <f t="shared" ca="1" si="488"/>
        <v>167.91256312615192</v>
      </c>
      <c r="AF1033">
        <f t="shared" ca="1" si="489"/>
        <v>-3.9072137042239774E-5</v>
      </c>
      <c r="AG1033">
        <f t="shared" ca="1" si="490"/>
        <v>1</v>
      </c>
      <c r="AH1033">
        <f ca="1"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+99)&gt;=IFERROR(AE1033,-1E+99)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>7.8862878388121915</v>
      </c>
      <c r="AI1033">
        <f t="shared" ca="1" si="491"/>
        <v>640.00678783881222</v>
      </c>
      <c r="AJ1033">
        <f t="shared" ca="1" si="492"/>
        <v>640.08249580245547</v>
      </c>
      <c r="AM1033">
        <v>0</v>
      </c>
      <c r="AN1033">
        <v>0</v>
      </c>
      <c r="AO1033">
        <f t="shared" si="493"/>
        <v>0</v>
      </c>
      <c r="AP1033">
        <f t="shared" si="502"/>
        <v>0</v>
      </c>
      <c r="AQ1033">
        <f t="shared" ca="1" si="494"/>
        <v>0.13856369891557296</v>
      </c>
      <c r="AR1033" t="str">
        <f t="shared" ca="1" si="495"/>
        <v>Subcritical</v>
      </c>
      <c r="AS1033">
        <f t="shared" ca="1" si="496"/>
        <v>1.3668603821830418E-4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190</v>
      </c>
      <c r="I1034">
        <v>0</v>
      </c>
      <c r="J1034">
        <f t="shared" si="497"/>
        <v>1</v>
      </c>
      <c r="K1034">
        <f t="shared" ca="1" si="498"/>
        <v>49.98</v>
      </c>
      <c r="L1034">
        <f t="shared" ca="1" si="499"/>
        <v>1.301360869684927</v>
      </c>
      <c r="M1034">
        <f t="shared" ca="1" si="472"/>
        <v>6.7670765223616209</v>
      </c>
      <c r="N1034">
        <f t="shared" ca="1" si="473"/>
        <v>0.86727128666107323</v>
      </c>
      <c r="O1034">
        <f t="shared" ca="1" si="474"/>
        <v>7.3857595425206792</v>
      </c>
      <c r="P1034">
        <f t="shared" ca="1" si="475"/>
        <v>633.42136086968492</v>
      </c>
      <c r="Q1034">
        <f t="shared" ca="1" si="476"/>
        <v>636.20165873002816</v>
      </c>
      <c r="R1034">
        <f t="shared" ca="1" si="477"/>
        <v>1.4839965425134221E-2</v>
      </c>
      <c r="S1034">
        <f t="shared" ca="1" si="478"/>
        <v>2.067101435725621</v>
      </c>
      <c r="T1034">
        <f t="shared" ca="1" si="479"/>
        <v>42.032181045985091</v>
      </c>
      <c r="U1034">
        <f t="shared" ca="1" si="500"/>
        <v>-1.4339965425165246E-2</v>
      </c>
      <c r="V1034">
        <f t="shared" ca="1" si="501"/>
        <v>0</v>
      </c>
      <c r="W1034">
        <f t="shared" ca="1" si="480"/>
        <v>7.886616359314778</v>
      </c>
      <c r="X1034">
        <f t="shared" ca="1" si="481"/>
        <v>41.010405068436846</v>
      </c>
      <c r="Y1034">
        <f t="shared" ca="1" si="482"/>
        <v>1.9553688083577689</v>
      </c>
      <c r="Z1034">
        <f t="shared" ca="1" si="483"/>
        <v>1.2187151020965283</v>
      </c>
      <c r="AA1034">
        <f t="shared" ca="1" si="484"/>
        <v>640.00661635931476</v>
      </c>
      <c r="AB1034">
        <f t="shared" ca="1" si="485"/>
        <v>640.08231801579177</v>
      </c>
      <c r="AC1034">
        <f t="shared" ca="1" si="486"/>
        <v>1.3667276889175632E-4</v>
      </c>
      <c r="AD1034">
        <f t="shared" ca="1" si="487"/>
        <v>0.13855504110722755</v>
      </c>
      <c r="AE1034">
        <f t="shared" ca="1" si="488"/>
        <v>167.92577695037426</v>
      </c>
      <c r="AF1034">
        <f t="shared" ca="1" si="489"/>
        <v>-1.4401515386452957E-5</v>
      </c>
      <c r="AG1034">
        <f t="shared" ca="1" si="490"/>
        <v>1</v>
      </c>
      <c r="AH1034">
        <f ca="1"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+99)&gt;=IFERROR(AE1034,-1E+99)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>7.886616359314778</v>
      </c>
      <c r="AI1034">
        <f t="shared" ca="1" si="491"/>
        <v>640.00661635931476</v>
      </c>
      <c r="AJ1034">
        <f t="shared" ca="1" si="492"/>
        <v>640.08231801579177</v>
      </c>
      <c r="AM1034">
        <v>0</v>
      </c>
      <c r="AN1034">
        <v>0</v>
      </c>
      <c r="AO1034">
        <f t="shared" si="493"/>
        <v>0</v>
      </c>
      <c r="AP1034">
        <f t="shared" si="502"/>
        <v>0</v>
      </c>
      <c r="AQ1034">
        <f t="shared" ca="1" si="494"/>
        <v>0.13855504110722755</v>
      </c>
      <c r="AR1034" t="str">
        <f t="shared" ca="1" si="495"/>
        <v>Subcritical</v>
      </c>
      <c r="AS1034">
        <f t="shared" ca="1" si="496"/>
        <v>1.3667276889175632E-4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190</v>
      </c>
      <c r="I1035">
        <v>0</v>
      </c>
      <c r="J1035">
        <f t="shared" si="497"/>
        <v>1</v>
      </c>
      <c r="K1035">
        <f t="shared" ca="1" si="498"/>
        <v>49.98</v>
      </c>
      <c r="L1035">
        <f t="shared" ca="1" si="499"/>
        <v>1.301360869684927</v>
      </c>
      <c r="M1035">
        <f t="shared" ca="1" si="472"/>
        <v>6.7670765223616209</v>
      </c>
      <c r="N1035">
        <f t="shared" ca="1" si="473"/>
        <v>0.86727128666107323</v>
      </c>
      <c r="O1035">
        <f t="shared" ca="1" si="474"/>
        <v>7.3857595425206792</v>
      </c>
      <c r="P1035">
        <f t="shared" ca="1" si="475"/>
        <v>633.42086086968493</v>
      </c>
      <c r="Q1035">
        <f t="shared" ca="1" si="476"/>
        <v>636.20115873002817</v>
      </c>
      <c r="R1035">
        <f t="shared" ca="1" si="477"/>
        <v>1.4839965425134221E-2</v>
      </c>
      <c r="S1035">
        <f t="shared" ca="1" si="478"/>
        <v>2.067101435725621</v>
      </c>
      <c r="T1035">
        <f t="shared" ca="1" si="479"/>
        <v>42.032181045985091</v>
      </c>
      <c r="U1035">
        <f t="shared" ca="1" si="500"/>
        <v>-1.4339965425165246E-2</v>
      </c>
      <c r="V1035">
        <f t="shared" ca="1" si="501"/>
        <v>0</v>
      </c>
      <c r="W1035">
        <f t="shared" ca="1" si="480"/>
        <v>7.8869699919764606</v>
      </c>
      <c r="X1035">
        <f t="shared" ca="1" si="481"/>
        <v>41.012243958277594</v>
      </c>
      <c r="Y1035">
        <f t="shared" ca="1" si="482"/>
        <v>1.9553905460612504</v>
      </c>
      <c r="Z1035">
        <f t="shared" ca="1" si="483"/>
        <v>1.2186604578585225</v>
      </c>
      <c r="AA1035">
        <f t="shared" ca="1" si="484"/>
        <v>640.00646999197647</v>
      </c>
      <c r="AB1035">
        <f t="shared" ca="1" si="485"/>
        <v>640.08216486004721</v>
      </c>
      <c r="AC1035">
        <f t="shared" ca="1" si="486"/>
        <v>1.3665848737893214E-4</v>
      </c>
      <c r="AD1035">
        <f t="shared" ca="1" si="487"/>
        <v>0.13854572250221409</v>
      </c>
      <c r="AE1035">
        <f t="shared" ca="1" si="488"/>
        <v>167.94000149269041</v>
      </c>
      <c r="AF1035">
        <f t="shared" ca="1" si="489"/>
        <v>-5.2744559297934757E-6</v>
      </c>
      <c r="AG1035">
        <f t="shared" ca="1" si="490"/>
        <v>1</v>
      </c>
      <c r="AH1035">
        <f ca="1"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+99)&gt;=IFERROR(AE1035,-1E+99)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>7.8869699919764606</v>
      </c>
      <c r="AI1035">
        <f t="shared" ca="1" si="491"/>
        <v>640.00646999197647</v>
      </c>
      <c r="AJ1035">
        <f t="shared" ca="1" si="492"/>
        <v>640.08216486004721</v>
      </c>
      <c r="AM1035">
        <v>0</v>
      </c>
      <c r="AN1035">
        <v>0</v>
      </c>
      <c r="AO1035">
        <f t="shared" si="493"/>
        <v>0</v>
      </c>
      <c r="AP1035">
        <f t="shared" si="502"/>
        <v>0</v>
      </c>
      <c r="AQ1035">
        <f t="shared" ca="1" si="494"/>
        <v>0.13854572250221409</v>
      </c>
      <c r="AR1035" t="str">
        <f t="shared" ca="1" si="495"/>
        <v>Subcritical</v>
      </c>
      <c r="AS1035">
        <f t="shared" ca="1" si="496"/>
        <v>1.3665848737893214E-4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190</v>
      </c>
      <c r="I1036">
        <v>5.7000000000000002E-2</v>
      </c>
      <c r="J1036">
        <f t="shared" si="497"/>
        <v>1</v>
      </c>
      <c r="K1036">
        <f t="shared" ca="1" si="498"/>
        <v>49.98</v>
      </c>
      <c r="L1036">
        <f t="shared" ca="1" si="499"/>
        <v>1.301360869684927</v>
      </c>
      <c r="M1036">
        <f t="shared" ca="1" si="472"/>
        <v>6.7670765223616209</v>
      </c>
      <c r="N1036">
        <f t="shared" ca="1" si="473"/>
        <v>0.86727128666107323</v>
      </c>
      <c r="O1036">
        <f t="shared" ca="1" si="474"/>
        <v>7.3857595425206792</v>
      </c>
      <c r="P1036">
        <f t="shared" ca="1" si="475"/>
        <v>633.42036086968494</v>
      </c>
      <c r="Q1036">
        <f t="shared" ca="1" si="476"/>
        <v>636.20065873002818</v>
      </c>
      <c r="R1036">
        <f t="shared" ca="1" si="477"/>
        <v>1.4839965425134221E-2</v>
      </c>
      <c r="S1036">
        <f t="shared" ca="1" si="478"/>
        <v>2.067101435725621</v>
      </c>
      <c r="T1036">
        <f t="shared" ca="1" si="479"/>
        <v>42.032181045985091</v>
      </c>
      <c r="U1036">
        <f t="shared" ca="1" si="500"/>
        <v>-1.4604093721914069E-2</v>
      </c>
      <c r="V1036">
        <f t="shared" ca="1" si="501"/>
        <v>0</v>
      </c>
      <c r="W1036">
        <f t="shared" ca="1" si="480"/>
        <v>7.8873256054911529</v>
      </c>
      <c r="X1036">
        <f t="shared" ca="1" si="481"/>
        <v>41.014093148553997</v>
      </c>
      <c r="Y1036">
        <f t="shared" ca="1" si="482"/>
        <v>1.955412404048896</v>
      </c>
      <c r="Z1036">
        <f t="shared" ca="1" si="483"/>
        <v>1.2186055124752186</v>
      </c>
      <c r="AA1036">
        <f t="shared" ca="1" si="484"/>
        <v>640.00632560549116</v>
      </c>
      <c r="AB1036">
        <f t="shared" ca="1" si="485"/>
        <v>640.08201364805154</v>
      </c>
      <c r="AC1036">
        <f t="shared" ca="1" si="486"/>
        <v>1.3664412808842507E-4</v>
      </c>
      <c r="AD1036">
        <f t="shared" ca="1" si="487"/>
        <v>0.13853635275286361</v>
      </c>
      <c r="AE1036">
        <f t="shared" ca="1" si="488"/>
        <v>167.95430639390227</v>
      </c>
      <c r="AF1036">
        <f t="shared" ca="1" si="489"/>
        <v>-4.8192663371082745E-6</v>
      </c>
      <c r="AG1036">
        <f t="shared" ca="1" si="490"/>
        <v>1</v>
      </c>
      <c r="AH1036">
        <f ca="1"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+99)&gt;=IFERROR(AE1036,-1E+99)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>7.8873256054911529</v>
      </c>
      <c r="AI1036">
        <f t="shared" ca="1" si="491"/>
        <v>640.00632560549116</v>
      </c>
      <c r="AJ1036">
        <f t="shared" ca="1" si="492"/>
        <v>640.08201364805154</v>
      </c>
      <c r="AM1036">
        <v>0</v>
      </c>
      <c r="AN1036">
        <v>0</v>
      </c>
      <c r="AO1036">
        <f t="shared" si="493"/>
        <v>0</v>
      </c>
      <c r="AP1036">
        <f t="shared" si="502"/>
        <v>0</v>
      </c>
      <c r="AQ1036">
        <f t="shared" ca="1" si="494"/>
        <v>0.13853635275286361</v>
      </c>
      <c r="AR1036" t="str">
        <f t="shared" ca="1" si="495"/>
        <v>Subcritical</v>
      </c>
      <c r="AS1036">
        <f t="shared" ca="1" si="496"/>
        <v>1.3664412808842507E-4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190</v>
      </c>
      <c r="I1037">
        <v>5.7000000000000002E-2</v>
      </c>
      <c r="J1037">
        <f t="shared" si="497"/>
        <v>1</v>
      </c>
      <c r="K1037">
        <f t="shared" ca="1" si="498"/>
        <v>49.98</v>
      </c>
      <c r="L1037">
        <f t="shared" ca="1" si="499"/>
        <v>1.301360869684927</v>
      </c>
      <c r="M1037">
        <f t="shared" ca="1" si="472"/>
        <v>6.7670765223616209</v>
      </c>
      <c r="N1037">
        <f t="shared" ca="1" si="473"/>
        <v>0.86727128666107323</v>
      </c>
      <c r="O1037">
        <f t="shared" ca="1" si="474"/>
        <v>7.3857595425206792</v>
      </c>
      <c r="P1037">
        <f t="shared" ca="1" si="475"/>
        <v>633.41986086968495</v>
      </c>
      <c r="Q1037">
        <f t="shared" ca="1" si="476"/>
        <v>636.20015873002819</v>
      </c>
      <c r="R1037">
        <f t="shared" ca="1" si="477"/>
        <v>1.4839965425134221E-2</v>
      </c>
      <c r="S1037">
        <f t="shared" ca="1" si="478"/>
        <v>2.067101435725621</v>
      </c>
      <c r="T1037">
        <f t="shared" ca="1" si="479"/>
        <v>42.032181045985091</v>
      </c>
      <c r="U1037">
        <f t="shared" ca="1" si="500"/>
        <v>-1.4604093721914069E-2</v>
      </c>
      <c r="V1037">
        <f t="shared" ca="1" si="501"/>
        <v>0</v>
      </c>
      <c r="W1037">
        <f t="shared" ca="1" si="480"/>
        <v>7.8876816972016792</v>
      </c>
      <c r="X1037">
        <f t="shared" ca="1" si="481"/>
        <v>41.015944825448734</v>
      </c>
      <c r="Y1037">
        <f t="shared" ca="1" si="482"/>
        <v>1.9554342899438204</v>
      </c>
      <c r="Z1037">
        <f t="shared" ca="1" si="483"/>
        <v>1.2185504981708828</v>
      </c>
      <c r="AA1037">
        <f t="shared" ca="1" si="484"/>
        <v>640.00618169720167</v>
      </c>
      <c r="AB1037">
        <f t="shared" ca="1" si="485"/>
        <v>640.08186290599838</v>
      </c>
      <c r="AC1037">
        <f t="shared" ca="1" si="486"/>
        <v>1.3662975171851118E-4</v>
      </c>
      <c r="AD1037">
        <f t="shared" ca="1" si="487"/>
        <v>0.13852697146214882</v>
      </c>
      <c r="AE1037">
        <f t="shared" ca="1" si="488"/>
        <v>167.9686312152256</v>
      </c>
      <c r="AF1037">
        <f t="shared" ca="1" si="489"/>
        <v>-4.59926820894907E-6</v>
      </c>
      <c r="AG1037">
        <f t="shared" ca="1" si="490"/>
        <v>1</v>
      </c>
      <c r="AH1037">
        <f ca="1"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+99)&gt;=IFERROR(AE1037,-1E+99)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>7.8876816972016792</v>
      </c>
      <c r="AI1037">
        <f t="shared" ca="1" si="491"/>
        <v>640.00618169720167</v>
      </c>
      <c r="AJ1037">
        <f t="shared" ca="1" si="492"/>
        <v>640.08186290599838</v>
      </c>
      <c r="AM1037">
        <v>0</v>
      </c>
      <c r="AN1037">
        <v>0</v>
      </c>
      <c r="AO1037">
        <f t="shared" si="493"/>
        <v>0</v>
      </c>
      <c r="AP1037">
        <f t="shared" si="502"/>
        <v>0</v>
      </c>
      <c r="AQ1037">
        <f t="shared" ca="1" si="494"/>
        <v>0.13852697146214882</v>
      </c>
      <c r="AR1037" t="str">
        <f t="shared" ca="1" si="495"/>
        <v>Subcritical</v>
      </c>
      <c r="AS1037">
        <f t="shared" ca="1" si="496"/>
        <v>1.3662975171851118E-4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190</v>
      </c>
      <c r="I1038">
        <v>0</v>
      </c>
      <c r="J1038">
        <f t="shared" si="497"/>
        <v>1</v>
      </c>
      <c r="K1038">
        <f t="shared" ca="1" si="498"/>
        <v>49.98</v>
      </c>
      <c r="L1038">
        <f t="shared" ca="1" si="499"/>
        <v>1.301360869684927</v>
      </c>
      <c r="M1038">
        <f t="shared" ca="1" si="472"/>
        <v>6.7670765223616209</v>
      </c>
      <c r="N1038">
        <f t="shared" ca="1" si="473"/>
        <v>0.86727128666107323</v>
      </c>
      <c r="O1038">
        <f t="shared" ca="1" si="474"/>
        <v>7.3857595425206792</v>
      </c>
      <c r="P1038">
        <f t="shared" ca="1" si="475"/>
        <v>633.41936086968497</v>
      </c>
      <c r="Q1038">
        <f t="shared" ca="1" si="476"/>
        <v>636.1996587300282</v>
      </c>
      <c r="R1038">
        <f t="shared" ca="1" si="477"/>
        <v>1.4839965425134221E-2</v>
      </c>
      <c r="S1038">
        <f t="shared" ca="1" si="478"/>
        <v>2.067101435725621</v>
      </c>
      <c r="T1038">
        <f t="shared" ca="1" si="479"/>
        <v>42.032181045985091</v>
      </c>
      <c r="U1038">
        <f t="shared" ca="1" si="500"/>
        <v>-1.4339965425165246E-2</v>
      </c>
      <c r="V1038">
        <f t="shared" ca="1" si="501"/>
        <v>0</v>
      </c>
      <c r="W1038">
        <f t="shared" ca="1" si="480"/>
        <v>7.8880453121206786</v>
      </c>
      <c r="X1038">
        <f t="shared" ca="1" si="481"/>
        <v>41.01783562302753</v>
      </c>
      <c r="Y1038">
        <f t="shared" ca="1" si="482"/>
        <v>1.955456636692092</v>
      </c>
      <c r="Z1038">
        <f t="shared" ca="1" si="483"/>
        <v>1.2184943266958017</v>
      </c>
      <c r="AA1038">
        <f t="shared" ca="1" si="484"/>
        <v>640.0060453121207</v>
      </c>
      <c r="AB1038">
        <f t="shared" ca="1" si="485"/>
        <v>640.08171954373074</v>
      </c>
      <c r="AC1038">
        <f t="shared" ca="1" si="486"/>
        <v>1.3661507391850628E-4</v>
      </c>
      <c r="AD1038">
        <f t="shared" ca="1" si="487"/>
        <v>0.13851739306388378</v>
      </c>
      <c r="AE1038">
        <f t="shared" ca="1" si="488"/>
        <v>167.98325938594215</v>
      </c>
      <c r="AF1038">
        <f t="shared" ca="1" si="489"/>
        <v>-4.810053042092477E-6</v>
      </c>
      <c r="AG1038">
        <f t="shared" ca="1" si="490"/>
        <v>1</v>
      </c>
      <c r="AH1038">
        <f ca="1"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+99)&gt;=IFERROR(AE1038,-1E+99)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>7.8880453121206786</v>
      </c>
      <c r="AI1038">
        <f t="shared" ca="1" si="491"/>
        <v>640.0060453121207</v>
      </c>
      <c r="AJ1038">
        <f t="shared" ca="1" si="492"/>
        <v>640.08171954373074</v>
      </c>
      <c r="AM1038">
        <v>0</v>
      </c>
      <c r="AN1038">
        <v>0</v>
      </c>
      <c r="AO1038">
        <f t="shared" si="493"/>
        <v>0</v>
      </c>
      <c r="AP1038">
        <f t="shared" si="502"/>
        <v>0</v>
      </c>
      <c r="AQ1038">
        <f t="shared" ca="1" si="494"/>
        <v>0.13851739306388378</v>
      </c>
      <c r="AR1038" t="str">
        <f t="shared" ca="1" si="495"/>
        <v>Subcritical</v>
      </c>
      <c r="AS1038">
        <f t="shared" ca="1" si="496"/>
        <v>1.3661507391850628E-4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190</v>
      </c>
      <c r="I1039">
        <v>2E-3</v>
      </c>
      <c r="J1039">
        <f t="shared" si="497"/>
        <v>1</v>
      </c>
      <c r="K1039">
        <f t="shared" ca="1" si="498"/>
        <v>49.98</v>
      </c>
      <c r="L1039">
        <f t="shared" ca="1" si="499"/>
        <v>1.301360869684927</v>
      </c>
      <c r="M1039">
        <f t="shared" ca="1" si="472"/>
        <v>6.7670765223616209</v>
      </c>
      <c r="N1039">
        <f t="shared" ca="1" si="473"/>
        <v>0.86727128666107323</v>
      </c>
      <c r="O1039">
        <f t="shared" ca="1" si="474"/>
        <v>7.3857595425206792</v>
      </c>
      <c r="P1039">
        <f t="shared" ca="1" si="475"/>
        <v>633.41886086968486</v>
      </c>
      <c r="Q1039">
        <f t="shared" ca="1" si="476"/>
        <v>636.1991587300281</v>
      </c>
      <c r="R1039">
        <f t="shared" ca="1" si="477"/>
        <v>1.4839965425134221E-2</v>
      </c>
      <c r="S1039">
        <f t="shared" ca="1" si="478"/>
        <v>2.067101435725621</v>
      </c>
      <c r="T1039">
        <f t="shared" ca="1" si="479"/>
        <v>42.032181045985091</v>
      </c>
      <c r="U1039">
        <f t="shared" ca="1" si="500"/>
        <v>-1.4349233084544721E-2</v>
      </c>
      <c r="V1039">
        <f t="shared" ca="1" si="501"/>
        <v>0</v>
      </c>
      <c r="W1039">
        <f t="shared" ca="1" si="480"/>
        <v>7.8884084695098293</v>
      </c>
      <c r="X1039">
        <f t="shared" ca="1" si="481"/>
        <v>41.019724041451113</v>
      </c>
      <c r="Y1039">
        <f t="shared" ca="1" si="482"/>
        <v>1.9554789537753456</v>
      </c>
      <c r="Z1039">
        <f t="shared" ca="1" si="483"/>
        <v>1.2184382310688968</v>
      </c>
      <c r="AA1039">
        <f t="shared" ca="1" si="484"/>
        <v>640.00590846950979</v>
      </c>
      <c r="AB1039">
        <f t="shared" ca="1" si="485"/>
        <v>640.08157573367544</v>
      </c>
      <c r="AC1039">
        <f t="shared" ca="1" si="486"/>
        <v>1.3660041690835009E-4</v>
      </c>
      <c r="AD1039">
        <f t="shared" ca="1" si="487"/>
        <v>0.13850782781962973</v>
      </c>
      <c r="AE1039">
        <f t="shared" ca="1" si="488"/>
        <v>167.99786986286361</v>
      </c>
      <c r="AF1039">
        <f t="shared" ca="1" si="489"/>
        <v>-5.0470198402763344E-6</v>
      </c>
      <c r="AG1039">
        <f t="shared" ca="1" si="490"/>
        <v>1</v>
      </c>
      <c r="AH1039">
        <f ca="1"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+99)&gt;=IFERROR(AE1039,-1E+99)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>7.8884084695098293</v>
      </c>
      <c r="AI1039">
        <f t="shared" ca="1" si="491"/>
        <v>640.00590846950979</v>
      </c>
      <c r="AJ1039">
        <f t="shared" ca="1" si="492"/>
        <v>640.08157573367544</v>
      </c>
      <c r="AM1039">
        <v>0</v>
      </c>
      <c r="AN1039">
        <v>0</v>
      </c>
      <c r="AO1039">
        <f t="shared" si="493"/>
        <v>0</v>
      </c>
      <c r="AP1039">
        <f t="shared" si="502"/>
        <v>0</v>
      </c>
      <c r="AQ1039">
        <f t="shared" ca="1" si="494"/>
        <v>0.13850782781962973</v>
      </c>
      <c r="AR1039" t="str">
        <f t="shared" ca="1" si="495"/>
        <v>Subcritical</v>
      </c>
      <c r="AS1039">
        <f t="shared" ca="1" si="496"/>
        <v>1.3660041690835009E-4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190</v>
      </c>
      <c r="I1040">
        <v>0.06</v>
      </c>
      <c r="J1040">
        <f t="shared" si="497"/>
        <v>1.0009999999999764</v>
      </c>
      <c r="K1040">
        <f t="shared" ca="1" si="498"/>
        <v>49.98</v>
      </c>
      <c r="L1040">
        <f t="shared" ca="1" si="499"/>
        <v>1.301360869684927</v>
      </c>
      <c r="M1040">
        <f t="shared" ca="1" si="472"/>
        <v>6.7670765223616209</v>
      </c>
      <c r="N1040">
        <f t="shared" ca="1" si="473"/>
        <v>0.86727128666107323</v>
      </c>
      <c r="O1040">
        <f t="shared" ca="1" si="474"/>
        <v>7.3857595425206792</v>
      </c>
      <c r="P1040">
        <f t="shared" ca="1" si="475"/>
        <v>633.41836086968488</v>
      </c>
      <c r="Q1040">
        <f t="shared" ca="1" si="476"/>
        <v>636.19865873002811</v>
      </c>
      <c r="R1040">
        <f t="shared" ca="1" si="477"/>
        <v>1.4839965425134221E-2</v>
      </c>
      <c r="S1040">
        <f t="shared" ca="1" si="478"/>
        <v>2.067101435725621</v>
      </c>
      <c r="T1040">
        <f t="shared" ca="1" si="479"/>
        <v>42.032181045985091</v>
      </c>
      <c r="U1040">
        <f t="shared" ca="1" si="500"/>
        <v>-1.4632835176598746E-2</v>
      </c>
      <c r="V1040">
        <f t="shared" ca="1" si="501"/>
        <v>0</v>
      </c>
      <c r="W1040">
        <f t="shared" ca="1" si="480"/>
        <v>7.8887638466299208</v>
      </c>
      <c r="X1040">
        <f t="shared" ca="1" si="481"/>
        <v>41.021572002475587</v>
      </c>
      <c r="Y1040">
        <f t="shared" ca="1" si="482"/>
        <v>1.9555007912422384</v>
      </c>
      <c r="Z1040">
        <f t="shared" ca="1" si="483"/>
        <v>1.2183833422323207</v>
      </c>
      <c r="AA1040">
        <f t="shared" ca="1" si="484"/>
        <v>640.00576384662986</v>
      </c>
      <c r="AB1040">
        <f t="shared" ca="1" si="485"/>
        <v>640.08142429355291</v>
      </c>
      <c r="AC1040">
        <f t="shared" ca="1" si="486"/>
        <v>1.3658607615449258E-4</v>
      </c>
      <c r="AD1040">
        <f t="shared" ca="1" si="487"/>
        <v>0.13849846856647618</v>
      </c>
      <c r="AE1040">
        <f t="shared" ca="1" si="488"/>
        <v>168.01216801491023</v>
      </c>
      <c r="AF1040">
        <f t="shared" ca="1" si="489"/>
        <v>-5.209593382460298E-6</v>
      </c>
      <c r="AG1040">
        <f t="shared" ca="1" si="490"/>
        <v>1</v>
      </c>
      <c r="AH1040">
        <f ca="1"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+99)&gt;=IFERROR(AE1040,-1E+99)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>7.8887638466299208</v>
      </c>
      <c r="AI1040">
        <f t="shared" ca="1" si="491"/>
        <v>640.00576384662986</v>
      </c>
      <c r="AJ1040">
        <f t="shared" ca="1" si="492"/>
        <v>640.08142429355291</v>
      </c>
      <c r="AM1040">
        <v>0</v>
      </c>
      <c r="AN1040">
        <v>0</v>
      </c>
      <c r="AO1040">
        <f t="shared" si="493"/>
        <v>0</v>
      </c>
      <c r="AP1040">
        <f t="shared" si="502"/>
        <v>0</v>
      </c>
      <c r="AQ1040">
        <f t="shared" ca="1" si="494"/>
        <v>0.13849846856647618</v>
      </c>
      <c r="AR1040" t="str">
        <f t="shared" ca="1" si="495"/>
        <v>Subcritical</v>
      </c>
      <c r="AS1040">
        <f t="shared" ca="1" si="496"/>
        <v>1.3658607615449258E-4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190</v>
      </c>
      <c r="I1041">
        <v>5.7000000000000002E-2</v>
      </c>
      <c r="J1041">
        <f t="shared" si="497"/>
        <v>1</v>
      </c>
      <c r="K1041">
        <f t="shared" ca="1" si="498"/>
        <v>49.98</v>
      </c>
      <c r="L1041">
        <f t="shared" ca="1" si="499"/>
        <v>1.301360869684927</v>
      </c>
      <c r="M1041">
        <f t="shared" ca="1" si="472"/>
        <v>6.7670765223616209</v>
      </c>
      <c r="N1041">
        <f t="shared" ca="1" si="473"/>
        <v>0.86727128666107323</v>
      </c>
      <c r="O1041">
        <f t="shared" ca="1" si="474"/>
        <v>7.3857595425206792</v>
      </c>
      <c r="P1041">
        <f t="shared" ca="1" si="475"/>
        <v>633.41786086968489</v>
      </c>
      <c r="Q1041">
        <f t="shared" ca="1" si="476"/>
        <v>636.19815873002813</v>
      </c>
      <c r="R1041">
        <f t="shared" ca="1" si="477"/>
        <v>1.4839965425134221E-2</v>
      </c>
      <c r="S1041">
        <f t="shared" ca="1" si="478"/>
        <v>2.067101435725621</v>
      </c>
      <c r="T1041">
        <f t="shared" ca="1" si="479"/>
        <v>42.032181045985091</v>
      </c>
      <c r="U1041">
        <f t="shared" ca="1" si="500"/>
        <v>-1.4604093721914069E-2</v>
      </c>
      <c r="V1041">
        <f t="shared" ca="1" si="501"/>
        <v>0</v>
      </c>
      <c r="W1041">
        <f t="shared" ca="1" si="480"/>
        <v>7.8891195921680364</v>
      </c>
      <c r="X1041">
        <f t="shared" ca="1" si="481"/>
        <v>41.023421879273791</v>
      </c>
      <c r="Y1041">
        <f t="shared" ca="1" si="482"/>
        <v>1.9555226498659124</v>
      </c>
      <c r="Z1041">
        <f t="shared" ca="1" si="483"/>
        <v>1.2183284014455003</v>
      </c>
      <c r="AA1041">
        <f t="shared" ca="1" si="484"/>
        <v>640.00561959216805</v>
      </c>
      <c r="AB1041">
        <f t="shared" ca="1" si="485"/>
        <v>640.08127321570362</v>
      </c>
      <c r="AC1041">
        <f t="shared" ca="1" si="486"/>
        <v>1.3657172275743392E-4</v>
      </c>
      <c r="AD1041">
        <f t="shared" ca="1" si="487"/>
        <v>0.13848910066625406</v>
      </c>
      <c r="AE1041">
        <f t="shared" ca="1" si="488"/>
        <v>168.02648167277138</v>
      </c>
      <c r="AF1041">
        <f t="shared" ca="1" si="489"/>
        <v>-5.5365410389640601E-6</v>
      </c>
      <c r="AG1041">
        <f t="shared" ca="1" si="490"/>
        <v>1</v>
      </c>
      <c r="AH1041">
        <f ca="1"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+99)&gt;=IFERROR(AE1041,-1E+99)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>7.8891195921680364</v>
      </c>
      <c r="AI1041">
        <f t="shared" ca="1" si="491"/>
        <v>640.00561959216805</v>
      </c>
      <c r="AJ1041">
        <f t="shared" ca="1" si="492"/>
        <v>640.08127321570362</v>
      </c>
      <c r="AM1041">
        <v>0</v>
      </c>
      <c r="AN1041">
        <v>0</v>
      </c>
      <c r="AO1041">
        <f t="shared" si="493"/>
        <v>0</v>
      </c>
      <c r="AP1041">
        <f t="shared" si="502"/>
        <v>0</v>
      </c>
      <c r="AQ1041">
        <f t="shared" ca="1" si="494"/>
        <v>0.13848910066625406</v>
      </c>
      <c r="AR1041" t="str">
        <f t="shared" ca="1" si="495"/>
        <v>Subcritical</v>
      </c>
      <c r="AS1041">
        <f t="shared" ca="1" si="496"/>
        <v>1.3657172275743392E-4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190</v>
      </c>
      <c r="I1042">
        <v>0</v>
      </c>
      <c r="J1042">
        <f t="shared" si="497"/>
        <v>1</v>
      </c>
      <c r="K1042">
        <f t="shared" ca="1" si="498"/>
        <v>49.98</v>
      </c>
      <c r="L1042">
        <f t="shared" ca="1" si="499"/>
        <v>1.301360869684927</v>
      </c>
      <c r="M1042">
        <f t="shared" ca="1" si="472"/>
        <v>6.7670765223616209</v>
      </c>
      <c r="N1042">
        <f t="shared" ca="1" si="473"/>
        <v>0.86727128666107323</v>
      </c>
      <c r="O1042">
        <f t="shared" ca="1" si="474"/>
        <v>7.3857595425206792</v>
      </c>
      <c r="P1042">
        <f t="shared" ca="1" si="475"/>
        <v>633.4173608696849</v>
      </c>
      <c r="Q1042">
        <f t="shared" ca="1" si="476"/>
        <v>636.19765873002814</v>
      </c>
      <c r="R1042">
        <f t="shared" ca="1" si="477"/>
        <v>1.4839965425134221E-2</v>
      </c>
      <c r="S1042">
        <f t="shared" ca="1" si="478"/>
        <v>2.067101435725621</v>
      </c>
      <c r="T1042">
        <f t="shared" ca="1" si="479"/>
        <v>42.032181045985091</v>
      </c>
      <c r="U1042">
        <f t="shared" ca="1" si="500"/>
        <v>-1.4339965425165246E-2</v>
      </c>
      <c r="V1042">
        <f t="shared" ca="1" si="501"/>
        <v>0</v>
      </c>
      <c r="W1042">
        <f t="shared" ca="1" si="480"/>
        <v>7.8894823035202633</v>
      </c>
      <c r="X1042">
        <f t="shared" ca="1" si="481"/>
        <v>41.025307978305371</v>
      </c>
      <c r="Y1042">
        <f t="shared" ca="1" si="482"/>
        <v>1.955544934974403</v>
      </c>
      <c r="Z1042">
        <f t="shared" ca="1" si="483"/>
        <v>1.218272389970356</v>
      </c>
      <c r="AA1042">
        <f t="shared" ca="1" si="484"/>
        <v>640.00548230352024</v>
      </c>
      <c r="AB1042">
        <f t="shared" ca="1" si="485"/>
        <v>640.0811289710108</v>
      </c>
      <c r="AC1042">
        <f t="shared" ca="1" si="486"/>
        <v>1.3655709059835094E-4</v>
      </c>
      <c r="AD1042">
        <f t="shared" ca="1" si="487"/>
        <v>0.13847955042144125</v>
      </c>
      <c r="AE1042">
        <f t="shared" ca="1" si="488"/>
        <v>168.04107630831686</v>
      </c>
      <c r="AF1042">
        <f t="shared" ca="1" si="489"/>
        <v>-5.768088840341079E-6</v>
      </c>
      <c r="AG1042">
        <f t="shared" ca="1" si="490"/>
        <v>1</v>
      </c>
      <c r="AH1042">
        <f ca="1"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+99)&gt;=IFERROR(AE1042,-1E+99)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>7.8894823035202633</v>
      </c>
      <c r="AI1042">
        <f t="shared" ca="1" si="491"/>
        <v>640.00548230352024</v>
      </c>
      <c r="AJ1042">
        <f t="shared" ca="1" si="492"/>
        <v>640.0811289710108</v>
      </c>
      <c r="AM1042">
        <v>0</v>
      </c>
      <c r="AN1042">
        <v>0</v>
      </c>
      <c r="AO1042">
        <f t="shared" si="493"/>
        <v>0</v>
      </c>
      <c r="AP1042">
        <f t="shared" si="502"/>
        <v>0</v>
      </c>
      <c r="AQ1042">
        <f t="shared" ca="1" si="494"/>
        <v>0.13847955042144125</v>
      </c>
      <c r="AR1042" t="str">
        <f t="shared" ca="1" si="495"/>
        <v>Subcritical</v>
      </c>
      <c r="AS1042">
        <f t="shared" ca="1" si="496"/>
        <v>1.3655709059835094E-4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190</v>
      </c>
      <c r="I1043">
        <v>5.7000000000000002E-2</v>
      </c>
      <c r="J1043">
        <f t="shared" si="497"/>
        <v>0.99900000000002365</v>
      </c>
      <c r="K1043">
        <f t="shared" ca="1" si="498"/>
        <v>49.98</v>
      </c>
      <c r="L1043">
        <f t="shared" ca="1" si="499"/>
        <v>1.301360869684927</v>
      </c>
      <c r="M1043">
        <f t="shared" ca="1" si="472"/>
        <v>6.7670765223616209</v>
      </c>
      <c r="N1043">
        <f t="shared" ca="1" si="473"/>
        <v>0.86727128666107323</v>
      </c>
      <c r="O1043">
        <f t="shared" ca="1" si="474"/>
        <v>7.3857595425206792</v>
      </c>
      <c r="P1043">
        <f t="shared" ca="1" si="475"/>
        <v>633.41686086968491</v>
      </c>
      <c r="Q1043">
        <f t="shared" ca="1" si="476"/>
        <v>636.19715873002815</v>
      </c>
      <c r="R1043">
        <f t="shared" ca="1" si="477"/>
        <v>1.4839965425134221E-2</v>
      </c>
      <c r="S1043">
        <f t="shared" ca="1" si="478"/>
        <v>2.067101435725621</v>
      </c>
      <c r="T1043">
        <f t="shared" ca="1" si="479"/>
        <v>42.032181045985091</v>
      </c>
      <c r="U1043">
        <f t="shared" ca="1" si="500"/>
        <v>-1.4589253756525977E-2</v>
      </c>
      <c r="V1043">
        <f t="shared" ca="1" si="501"/>
        <v>0</v>
      </c>
      <c r="W1043">
        <f t="shared" ca="1" si="480"/>
        <v>7.8898376511001906</v>
      </c>
      <c r="X1043">
        <f t="shared" ca="1" si="481"/>
        <v>41.027155785720993</v>
      </c>
      <c r="Y1043">
        <f t="shared" ca="1" si="482"/>
        <v>1.9555667661557183</v>
      </c>
      <c r="Z1043">
        <f t="shared" ca="1" si="483"/>
        <v>1.2182175206353187</v>
      </c>
      <c r="AA1043">
        <f t="shared" ca="1" si="484"/>
        <v>640.00533765110015</v>
      </c>
      <c r="AB1043">
        <f t="shared" ca="1" si="485"/>
        <v>640.08097750469767</v>
      </c>
      <c r="AC1043">
        <f t="shared" ca="1" si="486"/>
        <v>1.3654275774368016E-4</v>
      </c>
      <c r="AD1043">
        <f t="shared" ca="1" si="487"/>
        <v>0.13847019513026532</v>
      </c>
      <c r="AE1043">
        <f t="shared" ca="1" si="488"/>
        <v>168.05537533217441</v>
      </c>
      <c r="AF1043">
        <f t="shared" ca="1" si="489"/>
        <v>-5.4954575716692489E-6</v>
      </c>
      <c r="AG1043">
        <f t="shared" ca="1" si="490"/>
        <v>1</v>
      </c>
      <c r="AH1043">
        <f ca="1"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+99)&gt;=IFERROR(AE1043,-1E+99)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>7.8898376511001906</v>
      </c>
      <c r="AI1043">
        <f t="shared" ca="1" si="491"/>
        <v>640.00533765110015</v>
      </c>
      <c r="AJ1043">
        <f t="shared" ca="1" si="492"/>
        <v>640.08097750469767</v>
      </c>
      <c r="AM1043">
        <v>0</v>
      </c>
      <c r="AN1043">
        <v>0</v>
      </c>
      <c r="AO1043">
        <f t="shared" si="493"/>
        <v>0</v>
      </c>
      <c r="AP1043">
        <f t="shared" si="502"/>
        <v>0</v>
      </c>
      <c r="AQ1043">
        <f t="shared" ca="1" si="494"/>
        <v>0.13847019513026532</v>
      </c>
      <c r="AR1043" t="str">
        <f t="shared" ca="1" si="495"/>
        <v>Subcritical</v>
      </c>
      <c r="AS1043">
        <f t="shared" ca="1" si="496"/>
        <v>1.3654275774368016E-4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190</v>
      </c>
      <c r="I1044">
        <v>5.7000000000000002E-2</v>
      </c>
      <c r="J1044">
        <f t="shared" si="497"/>
        <v>1</v>
      </c>
      <c r="K1044">
        <f t="shared" ca="1" si="498"/>
        <v>49.98</v>
      </c>
      <c r="L1044">
        <f t="shared" ca="1" si="499"/>
        <v>1.301360869684927</v>
      </c>
      <c r="M1044">
        <f t="shared" ca="1" si="472"/>
        <v>6.7670765223616209</v>
      </c>
      <c r="N1044">
        <f t="shared" ca="1" si="473"/>
        <v>0.86727128666107323</v>
      </c>
      <c r="O1044">
        <f t="shared" ca="1" si="474"/>
        <v>7.3857595425206792</v>
      </c>
      <c r="P1044">
        <f t="shared" ca="1" si="475"/>
        <v>633.41636086968492</v>
      </c>
      <c r="Q1044">
        <f t="shared" ca="1" si="476"/>
        <v>636.19665873002816</v>
      </c>
      <c r="R1044">
        <f t="shared" ca="1" si="477"/>
        <v>1.4839965425134221E-2</v>
      </c>
      <c r="S1044">
        <f t="shared" ca="1" si="478"/>
        <v>2.067101435725621</v>
      </c>
      <c r="T1044">
        <f t="shared" ca="1" si="479"/>
        <v>42.032181045985091</v>
      </c>
      <c r="U1044">
        <f t="shared" ca="1" si="500"/>
        <v>-1.4604093721914069E-2</v>
      </c>
      <c r="V1044">
        <f t="shared" ca="1" si="501"/>
        <v>0</v>
      </c>
      <c r="W1044">
        <f t="shared" ca="1" si="480"/>
        <v>7.8901931544900323</v>
      </c>
      <c r="X1044">
        <f t="shared" ca="1" si="481"/>
        <v>41.029004403348168</v>
      </c>
      <c r="Y1044">
        <f t="shared" ca="1" si="482"/>
        <v>1.9555886054293887</v>
      </c>
      <c r="Z1044">
        <f t="shared" ca="1" si="483"/>
        <v>1.2181626321871311</v>
      </c>
      <c r="AA1044">
        <f t="shared" ca="1" si="484"/>
        <v>640.00519315449003</v>
      </c>
      <c r="AB1044">
        <f t="shared" ca="1" si="485"/>
        <v>640.08082619212803</v>
      </c>
      <c r="AC1044">
        <f t="shared" ca="1" si="486"/>
        <v>1.3652842082452699E-4</v>
      </c>
      <c r="AD1044">
        <f t="shared" ca="1" si="487"/>
        <v>0.13846083679106502</v>
      </c>
      <c r="AE1044">
        <f t="shared" ca="1" si="488"/>
        <v>168.06968130799373</v>
      </c>
      <c r="AF1044">
        <f t="shared" ca="1" si="489"/>
        <v>-5.1665216460605734E-6</v>
      </c>
      <c r="AG1044">
        <f t="shared" ca="1" si="490"/>
        <v>1</v>
      </c>
      <c r="AH1044">
        <f ca="1"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+99)&gt;=IFERROR(AE1044,-1E+99)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>7.8901931544900323</v>
      </c>
      <c r="AI1044">
        <f t="shared" ca="1" si="491"/>
        <v>640.00519315449003</v>
      </c>
      <c r="AJ1044">
        <f t="shared" ca="1" si="492"/>
        <v>640.08082619212803</v>
      </c>
      <c r="AM1044">
        <v>0</v>
      </c>
      <c r="AN1044">
        <v>0</v>
      </c>
      <c r="AO1044">
        <f t="shared" si="493"/>
        <v>0</v>
      </c>
      <c r="AP1044">
        <f t="shared" si="502"/>
        <v>0</v>
      </c>
      <c r="AQ1044">
        <f t="shared" ca="1" si="494"/>
        <v>0.13846083679106502</v>
      </c>
      <c r="AR1044" t="str">
        <f t="shared" ca="1" si="495"/>
        <v>Subcritical</v>
      </c>
      <c r="AS1044">
        <f t="shared" ca="1" si="496"/>
        <v>1.3652842082452699E-4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190</v>
      </c>
      <c r="I1045">
        <v>0</v>
      </c>
      <c r="J1045">
        <f t="shared" si="497"/>
        <v>1</v>
      </c>
      <c r="K1045">
        <f t="shared" ca="1" si="498"/>
        <v>49.98</v>
      </c>
      <c r="L1045">
        <f t="shared" ca="1" si="499"/>
        <v>1.301360869684927</v>
      </c>
      <c r="M1045">
        <f t="shared" ca="1" si="472"/>
        <v>6.7670765223616209</v>
      </c>
      <c r="N1045">
        <f t="shared" ca="1" si="473"/>
        <v>0.86727128666107323</v>
      </c>
      <c r="O1045">
        <f t="shared" ca="1" si="474"/>
        <v>7.3857595425206792</v>
      </c>
      <c r="P1045">
        <f t="shared" ca="1" si="475"/>
        <v>633.41586086968493</v>
      </c>
      <c r="Q1045">
        <f t="shared" ca="1" si="476"/>
        <v>636.19615873002817</v>
      </c>
      <c r="R1045">
        <f t="shared" ca="1" si="477"/>
        <v>1.4839965425134221E-2</v>
      </c>
      <c r="S1045">
        <f t="shared" ca="1" si="478"/>
        <v>2.067101435725621</v>
      </c>
      <c r="T1045">
        <f t="shared" ca="1" si="479"/>
        <v>42.032181045985091</v>
      </c>
      <c r="U1045">
        <f t="shared" ca="1" si="500"/>
        <v>-1.4339965425165246E-2</v>
      </c>
      <c r="V1045">
        <f t="shared" ca="1" si="501"/>
        <v>0</v>
      </c>
      <c r="W1045">
        <f t="shared" ca="1" si="480"/>
        <v>7.8905562865453165</v>
      </c>
      <c r="X1045">
        <f t="shared" ca="1" si="481"/>
        <v>41.03089269003565</v>
      </c>
      <c r="Y1045">
        <f t="shared" ca="1" si="482"/>
        <v>1.9556109118188469</v>
      </c>
      <c r="Z1045">
        <f t="shared" ca="1" si="483"/>
        <v>1.2181065710066219</v>
      </c>
      <c r="AA1045">
        <f t="shared" ca="1" si="484"/>
        <v>640.00505628654537</v>
      </c>
      <c r="AB1045">
        <f t="shared" ca="1" si="485"/>
        <v>640.08068236291285</v>
      </c>
      <c r="AC1045">
        <f t="shared" ca="1" si="486"/>
        <v>1.3651377854479875E-4</v>
      </c>
      <c r="AD1045">
        <f t="shared" ca="1" si="487"/>
        <v>0.13845127872165969</v>
      </c>
      <c r="AE1045">
        <f t="shared" ca="1" si="488"/>
        <v>168.08429497696667</v>
      </c>
      <c r="AF1045">
        <f t="shared" ca="1" si="489"/>
        <v>-5.3973730018697097E-6</v>
      </c>
      <c r="AG1045">
        <f t="shared" ca="1" si="490"/>
        <v>1</v>
      </c>
      <c r="AH1045">
        <f ca="1"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+99)&gt;=IFERROR(AE1045,-1E+99)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>7.8905562865453165</v>
      </c>
      <c r="AI1045">
        <f t="shared" ca="1" si="491"/>
        <v>640.00505628654537</v>
      </c>
      <c r="AJ1045">
        <f t="shared" ca="1" si="492"/>
        <v>640.08068236291285</v>
      </c>
      <c r="AM1045">
        <v>0</v>
      </c>
      <c r="AN1045">
        <v>0</v>
      </c>
      <c r="AO1045">
        <f t="shared" si="493"/>
        <v>0</v>
      </c>
      <c r="AP1045">
        <f t="shared" si="502"/>
        <v>0</v>
      </c>
      <c r="AQ1045">
        <f t="shared" ca="1" si="494"/>
        <v>0.13845127872165969</v>
      </c>
      <c r="AR1045" t="str">
        <f t="shared" ca="1" si="495"/>
        <v>Subcritical</v>
      </c>
      <c r="AS1045">
        <f t="shared" ca="1" si="496"/>
        <v>1.3651377854479875E-4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190</v>
      </c>
      <c r="I1046">
        <v>0</v>
      </c>
      <c r="J1046">
        <f t="shared" si="497"/>
        <v>1</v>
      </c>
      <c r="K1046">
        <f t="shared" ca="1" si="498"/>
        <v>49.98</v>
      </c>
      <c r="L1046">
        <f t="shared" ca="1" si="499"/>
        <v>1.301360869684927</v>
      </c>
      <c r="M1046">
        <f t="shared" ref="M1046:M1109" ca="1" si="503">((F1046)+(G1046)*(L1046))*(L1046)</f>
        <v>6.7670765223616209</v>
      </c>
      <c r="N1046">
        <f t="shared" ref="N1046:N1109" ca="1" si="504">(((F1046)+(G1046)*(L1046))*(L1046))/MAX((F1046)+2*(L1046)*SQRT(1+(G1046)^2),0.000001)</f>
        <v>0.86727128666107323</v>
      </c>
      <c r="O1046">
        <f t="shared" ref="O1046:O1109" ca="1" si="505">ABS(K1046)/MAX(((F1046)+(G1046)*(L1046))*(L1046),0.000001)</f>
        <v>7.3857595425206792</v>
      </c>
      <c r="P1046">
        <f t="shared" ref="P1046:P1109" ca="1" si="506">E1046+L1046</f>
        <v>633.41536086968495</v>
      </c>
      <c r="Q1046">
        <f t="shared" ref="Q1046:Q1109" ca="1" si="507">P1046+((ABS(K1046)/MAX(((F1046)+(G1046)*(L1046))*(L1046),0.000001))^2)/(2*$I$5)</f>
        <v>636.19565873002819</v>
      </c>
      <c r="R1046">
        <f t="shared" ref="R1046:R1109" ca="1" si="508">((ABS(K1046)*$D$6)/(MAX(((F1046)+(G1046)*(L1046))*(L1046),0.000001)*MAX(((((F1046)+(G1046)*(L1046))*(L1046))/MAX((F1046)+2*(L1046)*SQRT(1+(G1046)^2),0.000001))^(2/3),0.000001)))^2</f>
        <v>1.4839965425134221E-2</v>
      </c>
      <c r="S1046">
        <f t="shared" ref="S1046:S1109" ca="1" si="509">ABS(ABS(K1046)/MAX(((F1046)+(G1046)*(L1046))*(L1046),0.000001))/SQRT($I$5*MAX((((F1046)+(G1046)*(L1046))*(L1046))/MAX((F1046)+2*(G1046)*(L1046),0.000001),0.000001))</f>
        <v>2.067101435725621</v>
      </c>
      <c r="T1046">
        <f t="shared" ref="T1046:T1109" ca="1" si="510">((F1046)*(L1046)^2)/2+(G1046)*(L1046)^3/3+(ABS(K1046)^2)/($I$5*MAX(((F1046)+(G1046)*(L1046))*(L1046),0.000001))</f>
        <v>42.032181045985091</v>
      </c>
      <c r="U1046">
        <f t="shared" ca="1" si="500"/>
        <v>-1.4339965425165246E-2</v>
      </c>
      <c r="V1046">
        <f t="shared" ca="1" si="501"/>
        <v>0</v>
      </c>
      <c r="W1046">
        <f t="shared" ref="W1046:W1109" ca="1" si="511"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>7.8909191951144582</v>
      </c>
      <c r="X1046">
        <f t="shared" ref="X1046:X1109" ca="1" si="512">((F1046)+(G1046)*(W1046))*(W1046)</f>
        <v>41.03277981459518</v>
      </c>
      <c r="Y1046">
        <f t="shared" ref="Y1046:Y1109" ca="1" si="513">(((F1046)+(G1046)*(W1046))*(W1046))/MAX((F1046)+2*(W1046)*SQRT(1+(G1046)^2),0.000001)</f>
        <v>1.9556332029372525</v>
      </c>
      <c r="Z1046">
        <f t="shared" ref="Z1046:Z1109" ca="1" si="514">ABS(K1046)/MAX(((F1046)+(G1046)*(W1046))*(W1046),0.000001)</f>
        <v>1.2180505494834237</v>
      </c>
      <c r="AA1046">
        <f t="shared" ref="AA1046:AA1109" ca="1" si="515">E1046+W1046</f>
        <v>640.00491919511444</v>
      </c>
      <c r="AB1046">
        <f t="shared" ref="AB1046:AB1109" ca="1" si="516">AA1046+((ABS(K1046)/MAX(((F1046)+(G1046)*(W1046))*(W1046),0.000001))^2)/(2*$I$5)</f>
        <v>640.08053831545578</v>
      </c>
      <c r="AC1046">
        <f t="shared" ref="AC1046:AC1109" ca="1" si="517">((ABS(K1046)*$D$6)/(MAX(((F1046)+(G1046)*(W1046))*(W1046),0.000001)*MAX(((((F1046)+(G1046)*(W1046))*(W1046))/MAX((F1046)+2*(W1046)*SQRT(1+(G1046)^2),0.000001))^(2/3),0.000001)))^2</f>
        <v>1.3649914759031098E-4</v>
      </c>
      <c r="AD1046">
        <f t="shared" ref="AD1046:AD1109" ca="1" si="518">ABS(ABS(K1046)/MAX(((F1046)+(G1046)*(W1046))*(W1046),0.000001))/SQRT($I$5*MAX((((F1046)+(G1046)*(W1046))*(W1046))/MAX((F1046)+2*(G1046)*(W1046),0.000001),0.000001))</f>
        <v>0.13844172763328055</v>
      </c>
      <c r="AE1046">
        <f t="shared" ref="AE1046:AE1109" ca="1" si="519">((F1046)*(W1046)^2)/2+(G1046)*(W1046)^3/3+(ABS(K1046)^2)/($I$5*MAX(((F1046)+(G1046)*(W1046))*(W1046),0.000001))</f>
        <v>168.09890036342534</v>
      </c>
      <c r="AF1046">
        <f t="shared" ref="AF1046:AF1109" ca="1" si="520">IF($D$20=0,0,IFERROR(AB1047+(((AC1046+AC1047)/2)*J1047)+(IF(Z1046&gt;Z1047,$D$8*((Z1046^2-Z1047^2)/(2*$I$5)),$D$9*((Z1047^2-Z1046^2)/(2*$I$5)))+($D$10*(ABS(I1047)/90)*(MAX(Z1046^2,Z1047^2)/(2*$I$5))))-AB1046,0))</f>
        <v>-5.7574103493607254E-6</v>
      </c>
      <c r="AG1046">
        <f t="shared" ref="AG1046:AG1109" ca="1" si="521">IF($D$20=0,1,IFERROR(IF(ROUND(AD1046,3)=1,1,IF(AND(ABS(AF1046)&lt;$D$19,AD1046&lt;1),1,0)),0))</f>
        <v>1</v>
      </c>
      <c r="AH1046">
        <f ca="1"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+99)&gt;=IFERROR(AE1046,-1E+99)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>7.8909191951144582</v>
      </c>
      <c r="AI1046">
        <f t="shared" ref="AI1046:AI1109" ca="1" si="522">E1046+AH1046</f>
        <v>640.00491919511444</v>
      </c>
      <c r="AJ1046">
        <f t="shared" ref="AJ1046:AJ1109" ca="1" si="523">AI1046+((ABS(K1046)/MAX(((F1046)+(G1046)*(AH1046))*(AH1046),0.000001))^2)/(2*$I$5)</f>
        <v>640.08053831545578</v>
      </c>
      <c r="AM1046">
        <v>0</v>
      </c>
      <c r="AN1046">
        <v>0</v>
      </c>
      <c r="AO1046">
        <f t="shared" ref="AO1046:AO1109" si="524">AM1046+AN1046</f>
        <v>0</v>
      </c>
      <c r="AP1046">
        <f t="shared" si="502"/>
        <v>0</v>
      </c>
      <c r="AQ1046">
        <f t="shared" ref="AQ1046:AQ1109" ca="1" si="525">ABS(ABS(K1046)/MAX(((F1046)+(G1046)*(AH1046))*(AH1046),0.000001))/SQRT($I$5*MAX((((F1046)+(G1046)*(AH1046))*(AH1046))/MAX((F1046)+2*(G1046)*(AH1046),0.000001),0.000001))</f>
        <v>0.13844172763328055</v>
      </c>
      <c r="AR1046" t="str">
        <f t="shared" ref="AR1046:AR1109" ca="1" si="526">IF(AQ1046&lt;1,"Subcritical","Supercritical")</f>
        <v>Subcritical</v>
      </c>
      <c r="AS1046">
        <f t="shared" ref="AS1046:AS1109" ca="1" si="527">((ABS(K1046)*$D$6)/(MAX(((F1046)+(G1046)*(AH1046))*(AH1046),0.000001)*MAX(((((F1046)+(G1046)*(AH1046))*(AH1046))/MAX((F1046)+2*(AH1046)*SQRT(1+(G1046)^2),0.000001))^(2/3),0.000001)))^2</f>
        <v>1.3649914759031098E-4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190</v>
      </c>
      <c r="I1047">
        <v>5.7000000000000002E-2</v>
      </c>
      <c r="J1047">
        <f t="shared" ref="J1047:J1110" si="528">B1047-B1046</f>
        <v>1</v>
      </c>
      <c r="K1047">
        <f t="shared" ref="K1047:K1110" ca="1" si="529">MAX(0,K1046-AO1046)</f>
        <v>49.98</v>
      </c>
      <c r="L1047">
        <f t="shared" ref="L1047:L1110" ca="1" si="530"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>1.301360869684927</v>
      </c>
      <c r="M1047">
        <f t="shared" ca="1" si="503"/>
        <v>6.7670765223616209</v>
      </c>
      <c r="N1047">
        <f t="shared" ca="1" si="504"/>
        <v>0.86727128666107323</v>
      </c>
      <c r="O1047">
        <f t="shared" ca="1" si="505"/>
        <v>7.3857595425206792</v>
      </c>
      <c r="P1047">
        <f t="shared" ca="1" si="506"/>
        <v>633.41486086968496</v>
      </c>
      <c r="Q1047">
        <f t="shared" ca="1" si="507"/>
        <v>636.1951587300282</v>
      </c>
      <c r="R1047">
        <f t="shared" ca="1" si="508"/>
        <v>1.4839965425134221E-2</v>
      </c>
      <c r="S1047">
        <f t="shared" ca="1" si="509"/>
        <v>2.067101435725621</v>
      </c>
      <c r="T1047">
        <f t="shared" ca="1" si="510"/>
        <v>42.032181045985091</v>
      </c>
      <c r="U1047">
        <f t="shared" ref="U1047:U1110" ca="1" si="531">IF($D$20=0,0,IFERROR(Q1046-(((R1046+R1047)/2)*J1047)-(IF(O1046&gt;O1047,$D$8*((O1046^2-O1047^2)/(2*$I$5)),$D$9*((O1047^2-O1046^2)/(2*$I$5)))+($D$10*(ABS(I1047)/90)*(MAX(O1046^2,O1047^2)/(2*$I$5))))-Q1047,0))</f>
        <v>-1.4604093721914069E-2</v>
      </c>
      <c r="V1047">
        <f t="shared" ref="V1047:V1110" ca="1" si="532">IF($D$20=0,1,IFERROR(IF(ROUND(S1047,3)=1,1,IF(AND(ABS(U1047)&lt;$D$19,S1047&gt;1),1,0)),0))</f>
        <v>0</v>
      </c>
      <c r="W1047">
        <f t="shared" ca="1" si="511"/>
        <v>7.8912744725800099</v>
      </c>
      <c r="X1047">
        <f t="shared" ca="1" si="512"/>
        <v>41.034627257416055</v>
      </c>
      <c r="Y1047">
        <f t="shared" ca="1" si="513"/>
        <v>1.9556550238326211</v>
      </c>
      <c r="Z1047">
        <f t="shared" ca="1" si="514"/>
        <v>1.2179957109508597</v>
      </c>
      <c r="AA1047">
        <f t="shared" ca="1" si="515"/>
        <v>640.00477447258004</v>
      </c>
      <c r="AB1047">
        <f t="shared" ca="1" si="516"/>
        <v>640.08038678409355</v>
      </c>
      <c r="AC1047">
        <f t="shared" ca="1" si="517"/>
        <v>1.3648482653014676E-4</v>
      </c>
      <c r="AD1047">
        <f t="shared" ca="1" si="518"/>
        <v>0.13843237844525874</v>
      </c>
      <c r="AE1047">
        <f t="shared" ca="1" si="519"/>
        <v>168.11319932219703</v>
      </c>
      <c r="AF1047">
        <f t="shared" ca="1" si="520"/>
        <v>-5.6232081533380551E-6</v>
      </c>
      <c r="AG1047">
        <f t="shared" ca="1" si="521"/>
        <v>1</v>
      </c>
      <c r="AH1047">
        <f ca="1"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+99)&gt;=IFERROR(AE1047,-1E+99)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>7.8912744725800099</v>
      </c>
      <c r="AI1047">
        <f t="shared" ca="1" si="522"/>
        <v>640.00477447258004</v>
      </c>
      <c r="AJ1047">
        <f t="shared" ca="1" si="523"/>
        <v>640.08038678409355</v>
      </c>
      <c r="AM1047">
        <v>0</v>
      </c>
      <c r="AN1047">
        <v>0</v>
      </c>
      <c r="AO1047">
        <f t="shared" si="524"/>
        <v>0</v>
      </c>
      <c r="AP1047">
        <f t="shared" ref="AP1047:AP1110" si="533">AP1046+AO1047</f>
        <v>0</v>
      </c>
      <c r="AQ1047">
        <f t="shared" ca="1" si="525"/>
        <v>0.13843237844525874</v>
      </c>
      <c r="AR1047" t="str">
        <f t="shared" ca="1" si="526"/>
        <v>Subcritical</v>
      </c>
      <c r="AS1047">
        <f t="shared" ca="1" si="527"/>
        <v>1.3648482653014676E-4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190</v>
      </c>
      <c r="I1048">
        <v>5.7000000000000002E-2</v>
      </c>
      <c r="J1048">
        <f t="shared" si="528"/>
        <v>1</v>
      </c>
      <c r="K1048">
        <f t="shared" ca="1" si="529"/>
        <v>49.98</v>
      </c>
      <c r="L1048">
        <f t="shared" ca="1" si="530"/>
        <v>1.301360869684927</v>
      </c>
      <c r="M1048">
        <f t="shared" ca="1" si="503"/>
        <v>6.7670765223616209</v>
      </c>
      <c r="N1048">
        <f t="shared" ca="1" si="504"/>
        <v>0.86727128666107323</v>
      </c>
      <c r="O1048">
        <f t="shared" ca="1" si="505"/>
        <v>7.3857595425206792</v>
      </c>
      <c r="P1048">
        <f t="shared" ca="1" si="506"/>
        <v>633.41436086968497</v>
      </c>
      <c r="Q1048">
        <f t="shared" ca="1" si="507"/>
        <v>636.19465873002821</v>
      </c>
      <c r="R1048">
        <f t="shared" ca="1" si="508"/>
        <v>1.4839965425134221E-2</v>
      </c>
      <c r="S1048">
        <f t="shared" ca="1" si="509"/>
        <v>2.067101435725621</v>
      </c>
      <c r="T1048">
        <f t="shared" ca="1" si="510"/>
        <v>42.032181045985091</v>
      </c>
      <c r="U1048">
        <f t="shared" ca="1" si="531"/>
        <v>-1.4604093721914069E-2</v>
      </c>
      <c r="V1048">
        <f t="shared" ca="1" si="532"/>
        <v>0</v>
      </c>
      <c r="W1048">
        <f t="shared" ca="1" si="511"/>
        <v>7.8916299029747963</v>
      </c>
      <c r="X1048">
        <f t="shared" ca="1" si="512"/>
        <v>41.036475495468942</v>
      </c>
      <c r="Y1048">
        <f t="shared" ca="1" si="513"/>
        <v>1.9556768526420027</v>
      </c>
      <c r="Z1048">
        <f t="shared" ca="1" si="514"/>
        <v>1.2179408537538405</v>
      </c>
      <c r="AA1048">
        <f t="shared" ca="1" si="515"/>
        <v>640.0046299029749</v>
      </c>
      <c r="AB1048">
        <f t="shared" ca="1" si="516"/>
        <v>640.08023540364991</v>
      </c>
      <c r="AC1048">
        <f t="shared" ca="1" si="517"/>
        <v>1.3647050152282213E-4</v>
      </c>
      <c r="AD1048">
        <f t="shared" ca="1" si="518"/>
        <v>0.13842302628578546</v>
      </c>
      <c r="AE1048">
        <f t="shared" ca="1" si="519"/>
        <v>168.12750511790856</v>
      </c>
      <c r="AF1048">
        <f t="shared" ca="1" si="520"/>
        <v>-5.3896550298304646E-6</v>
      </c>
      <c r="AG1048">
        <f t="shared" ca="1" si="521"/>
        <v>1</v>
      </c>
      <c r="AH1048">
        <f ca="1"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+99)&gt;=IFERROR(AE1048,-1E+99)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>7.8916299029747963</v>
      </c>
      <c r="AI1048">
        <f t="shared" ca="1" si="522"/>
        <v>640.0046299029749</v>
      </c>
      <c r="AJ1048">
        <f t="shared" ca="1" si="523"/>
        <v>640.08023540364991</v>
      </c>
      <c r="AM1048">
        <v>0</v>
      </c>
      <c r="AN1048">
        <v>0</v>
      </c>
      <c r="AO1048">
        <f t="shared" si="524"/>
        <v>0</v>
      </c>
      <c r="AP1048">
        <f t="shared" si="533"/>
        <v>0</v>
      </c>
      <c r="AQ1048">
        <f t="shared" ca="1" si="525"/>
        <v>0.13842302628578546</v>
      </c>
      <c r="AR1048" t="str">
        <f t="shared" ca="1" si="526"/>
        <v>Subcritical</v>
      </c>
      <c r="AS1048">
        <f t="shared" ca="1" si="527"/>
        <v>1.3647050152282213E-4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190</v>
      </c>
      <c r="I1049">
        <v>2E-3</v>
      </c>
      <c r="J1049">
        <f t="shared" si="528"/>
        <v>1</v>
      </c>
      <c r="K1049">
        <f t="shared" ca="1" si="529"/>
        <v>49.98</v>
      </c>
      <c r="L1049">
        <f t="shared" ca="1" si="530"/>
        <v>1.301360869684927</v>
      </c>
      <c r="M1049">
        <f t="shared" ca="1" si="503"/>
        <v>6.7670765223616209</v>
      </c>
      <c r="N1049">
        <f t="shared" ca="1" si="504"/>
        <v>0.86727128666107323</v>
      </c>
      <c r="O1049">
        <f t="shared" ca="1" si="505"/>
        <v>7.3857595425206792</v>
      </c>
      <c r="P1049">
        <f t="shared" ca="1" si="506"/>
        <v>633.41386086968487</v>
      </c>
      <c r="Q1049">
        <f t="shared" ca="1" si="507"/>
        <v>636.19415873002811</v>
      </c>
      <c r="R1049">
        <f t="shared" ca="1" si="508"/>
        <v>1.4839965425134221E-2</v>
      </c>
      <c r="S1049">
        <f t="shared" ca="1" si="509"/>
        <v>2.067101435725621</v>
      </c>
      <c r="T1049">
        <f t="shared" ca="1" si="510"/>
        <v>42.032181045985091</v>
      </c>
      <c r="U1049">
        <f t="shared" ca="1" si="531"/>
        <v>-1.4349233084544721E-2</v>
      </c>
      <c r="V1049">
        <f t="shared" ca="1" si="532"/>
        <v>0</v>
      </c>
      <c r="W1049">
        <f t="shared" ca="1" si="511"/>
        <v>7.8919926071668494</v>
      </c>
      <c r="X1049">
        <f t="shared" ca="1" si="512"/>
        <v>41.038361557267621</v>
      </c>
      <c r="Y1049">
        <f t="shared" ca="1" si="513"/>
        <v>1.9556991266480315</v>
      </c>
      <c r="Z1049">
        <f t="shared" ca="1" si="514"/>
        <v>1.2178848790114252</v>
      </c>
      <c r="AA1049">
        <f t="shared" ca="1" si="515"/>
        <v>640.00449260716675</v>
      </c>
      <c r="AB1049">
        <f t="shared" ca="1" si="516"/>
        <v>640.08009115856964</v>
      </c>
      <c r="AC1049">
        <f t="shared" ca="1" si="517"/>
        <v>1.3645588564357435E-4</v>
      </c>
      <c r="AD1049">
        <f t="shared" ca="1" si="518"/>
        <v>0.13841348382213586</v>
      </c>
      <c r="AE1049">
        <f t="shared" ca="1" si="519"/>
        <v>168.14210438145298</v>
      </c>
      <c r="AF1049">
        <f t="shared" ca="1" si="520"/>
        <v>-5.6211398486993858E-6</v>
      </c>
      <c r="AG1049">
        <f t="shared" ca="1" si="521"/>
        <v>1</v>
      </c>
      <c r="AH1049">
        <f ca="1"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+99)&gt;=IFERROR(AE1049,-1E+99)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>7.8919926071668494</v>
      </c>
      <c r="AI1049">
        <f t="shared" ca="1" si="522"/>
        <v>640.00449260716675</v>
      </c>
      <c r="AJ1049">
        <f t="shared" ca="1" si="523"/>
        <v>640.08009115856964</v>
      </c>
      <c r="AM1049">
        <v>0</v>
      </c>
      <c r="AN1049">
        <v>0</v>
      </c>
      <c r="AO1049">
        <f t="shared" si="524"/>
        <v>0</v>
      </c>
      <c r="AP1049">
        <f t="shared" si="533"/>
        <v>0</v>
      </c>
      <c r="AQ1049">
        <f t="shared" ca="1" si="525"/>
        <v>0.13841348382213586</v>
      </c>
      <c r="AR1049" t="str">
        <f t="shared" ca="1" si="526"/>
        <v>Subcritical</v>
      </c>
      <c r="AS1049">
        <f t="shared" ca="1" si="527"/>
        <v>1.3645588564357435E-4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190</v>
      </c>
      <c r="I1050">
        <v>2E-3</v>
      </c>
      <c r="J1050">
        <f t="shared" si="528"/>
        <v>1.0009999999999764</v>
      </c>
      <c r="K1050">
        <f t="shared" ca="1" si="529"/>
        <v>49.98</v>
      </c>
      <c r="L1050">
        <f t="shared" ca="1" si="530"/>
        <v>1.301360869684927</v>
      </c>
      <c r="M1050">
        <f t="shared" ca="1" si="503"/>
        <v>6.7670765223616209</v>
      </c>
      <c r="N1050">
        <f t="shared" ca="1" si="504"/>
        <v>0.86727128666107323</v>
      </c>
      <c r="O1050">
        <f t="shared" ca="1" si="505"/>
        <v>7.3857595425206792</v>
      </c>
      <c r="P1050">
        <f t="shared" ca="1" si="506"/>
        <v>633.41336086968488</v>
      </c>
      <c r="Q1050">
        <f t="shared" ca="1" si="507"/>
        <v>636.19365873002812</v>
      </c>
      <c r="R1050">
        <f t="shared" ca="1" si="508"/>
        <v>1.4839965425134221E-2</v>
      </c>
      <c r="S1050">
        <f t="shared" ca="1" si="509"/>
        <v>2.067101435725621</v>
      </c>
      <c r="T1050">
        <f t="shared" ca="1" si="510"/>
        <v>42.032181045985091</v>
      </c>
      <c r="U1050">
        <f t="shared" ca="1" si="531"/>
        <v>-1.43640730500465E-2</v>
      </c>
      <c r="V1050">
        <f t="shared" ca="1" si="532"/>
        <v>0</v>
      </c>
      <c r="W1050">
        <f t="shared" ca="1" si="511"/>
        <v>7.8923549500562586</v>
      </c>
      <c r="X1050">
        <f t="shared" ca="1" si="512"/>
        <v>41.040245740292548</v>
      </c>
      <c r="Y1050">
        <f t="shared" ca="1" si="513"/>
        <v>1.95572137692847</v>
      </c>
      <c r="Z1050">
        <f t="shared" ca="1" si="514"/>
        <v>1.2178289651645668</v>
      </c>
      <c r="AA1050">
        <f t="shared" ca="1" si="515"/>
        <v>640.00435495005627</v>
      </c>
      <c r="AB1050">
        <f t="shared" ca="1" si="516"/>
        <v>640.07994656006611</v>
      </c>
      <c r="AC1050">
        <f t="shared" ca="1" si="517"/>
        <v>1.3644128662885168E-4</v>
      </c>
      <c r="AD1050">
        <f t="shared" ca="1" si="518"/>
        <v>0.13840395195876926</v>
      </c>
      <c r="AE1050">
        <f t="shared" ca="1" si="519"/>
        <v>168.15668981138106</v>
      </c>
      <c r="AF1050">
        <f t="shared" ca="1" si="520"/>
        <v>-5.8673359717431595E-6</v>
      </c>
      <c r="AG1050">
        <f t="shared" ca="1" si="521"/>
        <v>1</v>
      </c>
      <c r="AH1050">
        <f ca="1"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+99)&gt;=IFERROR(AE1050,-1E+99)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>7.8923549500562586</v>
      </c>
      <c r="AI1050">
        <f t="shared" ca="1" si="522"/>
        <v>640.00435495005627</v>
      </c>
      <c r="AJ1050">
        <f t="shared" ca="1" si="523"/>
        <v>640.07994656006611</v>
      </c>
      <c r="AM1050">
        <v>0</v>
      </c>
      <c r="AN1050">
        <v>0</v>
      </c>
      <c r="AO1050">
        <f t="shared" si="524"/>
        <v>0</v>
      </c>
      <c r="AP1050">
        <f t="shared" si="533"/>
        <v>0</v>
      </c>
      <c r="AQ1050">
        <f t="shared" ca="1" si="525"/>
        <v>0.13840395195876926</v>
      </c>
      <c r="AR1050" t="str">
        <f t="shared" ca="1" si="526"/>
        <v>Subcritical</v>
      </c>
      <c r="AS1050">
        <f t="shared" ca="1" si="527"/>
        <v>1.3644128662885168E-4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190</v>
      </c>
      <c r="I1051">
        <v>5.7000000000000002E-2</v>
      </c>
      <c r="J1051">
        <f t="shared" si="528"/>
        <v>1</v>
      </c>
      <c r="K1051">
        <f t="shared" ca="1" si="529"/>
        <v>49.98</v>
      </c>
      <c r="L1051">
        <f t="shared" ca="1" si="530"/>
        <v>1.301360869684927</v>
      </c>
      <c r="M1051">
        <f t="shared" ca="1" si="503"/>
        <v>6.7670765223616209</v>
      </c>
      <c r="N1051">
        <f t="shared" ca="1" si="504"/>
        <v>0.86727128666107323</v>
      </c>
      <c r="O1051">
        <f t="shared" ca="1" si="505"/>
        <v>7.3857595425206792</v>
      </c>
      <c r="P1051">
        <f t="shared" ca="1" si="506"/>
        <v>633.41286086968489</v>
      </c>
      <c r="Q1051">
        <f t="shared" ca="1" si="507"/>
        <v>636.19315873002813</v>
      </c>
      <c r="R1051">
        <f t="shared" ca="1" si="508"/>
        <v>1.4839965425134221E-2</v>
      </c>
      <c r="S1051">
        <f t="shared" ca="1" si="509"/>
        <v>2.067101435725621</v>
      </c>
      <c r="T1051">
        <f t="shared" ca="1" si="510"/>
        <v>42.032181045985091</v>
      </c>
      <c r="U1051">
        <f t="shared" ca="1" si="531"/>
        <v>-1.4604093721914069E-2</v>
      </c>
      <c r="V1051">
        <f t="shared" ca="1" si="532"/>
        <v>0</v>
      </c>
      <c r="W1051">
        <f t="shared" ca="1" si="511"/>
        <v>7.892710175476422</v>
      </c>
      <c r="X1051">
        <f t="shared" ca="1" si="512"/>
        <v>41.042092912477393</v>
      </c>
      <c r="Y1051">
        <f t="shared" ca="1" si="513"/>
        <v>1.9557431886568752</v>
      </c>
      <c r="Z1051">
        <f t="shared" ca="1" si="514"/>
        <v>1.2177741546120167</v>
      </c>
      <c r="AA1051">
        <f t="shared" ca="1" si="515"/>
        <v>640.00421017547637</v>
      </c>
      <c r="AB1051">
        <f t="shared" ca="1" si="516"/>
        <v>640.07979498137036</v>
      </c>
      <c r="AC1051">
        <f t="shared" ca="1" si="517"/>
        <v>1.3642697661735373E-4</v>
      </c>
      <c r="AD1051">
        <f t="shared" ca="1" si="518"/>
        <v>0.13839460839090009</v>
      </c>
      <c r="AE1051">
        <f t="shared" ca="1" si="519"/>
        <v>168.17098942912884</v>
      </c>
      <c r="AF1051">
        <f t="shared" ca="1" si="520"/>
        <v>-5.5496560662504635E-6</v>
      </c>
      <c r="AG1051">
        <f t="shared" ca="1" si="521"/>
        <v>1</v>
      </c>
      <c r="AH1051">
        <f ca="1"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+99)&gt;=IFERROR(AE1051,-1E+99)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>7.892710175476422</v>
      </c>
      <c r="AI1051">
        <f t="shared" ca="1" si="522"/>
        <v>640.00421017547637</v>
      </c>
      <c r="AJ1051">
        <f t="shared" ca="1" si="523"/>
        <v>640.07979498137036</v>
      </c>
      <c r="AM1051">
        <v>0</v>
      </c>
      <c r="AN1051">
        <v>0</v>
      </c>
      <c r="AO1051">
        <f t="shared" si="524"/>
        <v>0</v>
      </c>
      <c r="AP1051">
        <f t="shared" si="533"/>
        <v>0</v>
      </c>
      <c r="AQ1051">
        <f t="shared" ca="1" si="525"/>
        <v>0.13839460839090009</v>
      </c>
      <c r="AR1051" t="str">
        <f t="shared" ca="1" si="526"/>
        <v>Subcritical</v>
      </c>
      <c r="AS1051">
        <f t="shared" ca="1" si="527"/>
        <v>1.3642697661735373E-4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190</v>
      </c>
      <c r="I1052">
        <v>5.7000000000000002E-2</v>
      </c>
      <c r="J1052">
        <f t="shared" si="528"/>
        <v>0.99900000000002365</v>
      </c>
      <c r="K1052">
        <f t="shared" ca="1" si="529"/>
        <v>49.98</v>
      </c>
      <c r="L1052">
        <f t="shared" ca="1" si="530"/>
        <v>1.301360869684927</v>
      </c>
      <c r="M1052">
        <f t="shared" ca="1" si="503"/>
        <v>6.7670765223616209</v>
      </c>
      <c r="N1052">
        <f t="shared" ca="1" si="504"/>
        <v>0.86727128666107323</v>
      </c>
      <c r="O1052">
        <f t="shared" ca="1" si="505"/>
        <v>7.3857595425206792</v>
      </c>
      <c r="P1052">
        <f t="shared" ca="1" si="506"/>
        <v>633.4123608696849</v>
      </c>
      <c r="Q1052">
        <f t="shared" ca="1" si="507"/>
        <v>636.19265873002814</v>
      </c>
      <c r="R1052">
        <f t="shared" ca="1" si="508"/>
        <v>1.4839965425134221E-2</v>
      </c>
      <c r="S1052">
        <f t="shared" ca="1" si="509"/>
        <v>2.067101435725621</v>
      </c>
      <c r="T1052">
        <f t="shared" ca="1" si="510"/>
        <v>42.032181045985091</v>
      </c>
      <c r="U1052">
        <f t="shared" ca="1" si="531"/>
        <v>-1.4589253756525977E-2</v>
      </c>
      <c r="V1052">
        <f t="shared" ca="1" si="532"/>
        <v>0</v>
      </c>
      <c r="W1052">
        <f t="shared" ca="1" si="511"/>
        <v>7.8930658796733209</v>
      </c>
      <c r="X1052">
        <f t="shared" ca="1" si="512"/>
        <v>41.043942574301269</v>
      </c>
      <c r="Y1052">
        <f t="shared" ca="1" si="513"/>
        <v>1.9557650283035812</v>
      </c>
      <c r="Z1052">
        <f t="shared" ca="1" si="514"/>
        <v>1.2177192751286481</v>
      </c>
      <c r="AA1052">
        <f t="shared" ca="1" si="515"/>
        <v>640.00406587967336</v>
      </c>
      <c r="AB1052">
        <f t="shared" ca="1" si="516"/>
        <v>640.07964387320135</v>
      </c>
      <c r="AC1052">
        <f t="shared" ca="1" si="517"/>
        <v>1.3641264953658159E-4</v>
      </c>
      <c r="AD1052">
        <f t="shared" ca="1" si="518"/>
        <v>0.13838525328304382</v>
      </c>
      <c r="AE1052">
        <f t="shared" ca="1" si="519"/>
        <v>168.18530900273453</v>
      </c>
      <c r="AF1052">
        <f t="shared" ca="1" si="520"/>
        <v>-5.1561949021561304E-6</v>
      </c>
      <c r="AG1052">
        <f t="shared" ca="1" si="521"/>
        <v>1</v>
      </c>
      <c r="AH1052">
        <f ca="1"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+99)&gt;=IFERROR(AE1052,-1E+99)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>7.8930658796733209</v>
      </c>
      <c r="AI1052">
        <f t="shared" ca="1" si="522"/>
        <v>640.00406587967336</v>
      </c>
      <c r="AJ1052">
        <f t="shared" ca="1" si="523"/>
        <v>640.07964387320135</v>
      </c>
      <c r="AM1052">
        <v>0</v>
      </c>
      <c r="AN1052">
        <v>0</v>
      </c>
      <c r="AO1052">
        <f t="shared" si="524"/>
        <v>0</v>
      </c>
      <c r="AP1052">
        <f t="shared" si="533"/>
        <v>0</v>
      </c>
      <c r="AQ1052">
        <f t="shared" ca="1" si="525"/>
        <v>0.13838525328304382</v>
      </c>
      <c r="AR1052" t="str">
        <f t="shared" ca="1" si="526"/>
        <v>Subcritical</v>
      </c>
      <c r="AS1052">
        <f t="shared" ca="1" si="527"/>
        <v>1.3641264953658159E-4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190</v>
      </c>
      <c r="I1053">
        <v>0</v>
      </c>
      <c r="J1053">
        <f t="shared" si="528"/>
        <v>1</v>
      </c>
      <c r="K1053">
        <f t="shared" ca="1" si="529"/>
        <v>49.98</v>
      </c>
      <c r="L1053">
        <f t="shared" ca="1" si="530"/>
        <v>1.301360869684927</v>
      </c>
      <c r="M1053">
        <f t="shared" ca="1" si="503"/>
        <v>6.7670765223616209</v>
      </c>
      <c r="N1053">
        <f t="shared" ca="1" si="504"/>
        <v>0.86727128666107323</v>
      </c>
      <c r="O1053">
        <f t="shared" ca="1" si="505"/>
        <v>7.3857595425206792</v>
      </c>
      <c r="P1053">
        <f t="shared" ca="1" si="506"/>
        <v>633.41186086968492</v>
      </c>
      <c r="Q1053">
        <f t="shared" ca="1" si="507"/>
        <v>636.19215873002815</v>
      </c>
      <c r="R1053">
        <f t="shared" ca="1" si="508"/>
        <v>1.4839965425134221E-2</v>
      </c>
      <c r="S1053">
        <f t="shared" ca="1" si="509"/>
        <v>2.067101435725621</v>
      </c>
      <c r="T1053">
        <f t="shared" ca="1" si="510"/>
        <v>42.032181045985091</v>
      </c>
      <c r="U1053">
        <f t="shared" ca="1" si="531"/>
        <v>-1.4339965425165246E-2</v>
      </c>
      <c r="V1053">
        <f t="shared" ca="1" si="532"/>
        <v>0</v>
      </c>
      <c r="W1053">
        <f t="shared" ca="1" si="511"/>
        <v>7.8934291348149888</v>
      </c>
      <c r="X1053">
        <f t="shared" ca="1" si="512"/>
        <v>41.045831501037945</v>
      </c>
      <c r="Y1053">
        <f t="shared" ca="1" si="513"/>
        <v>1.9557873300376385</v>
      </c>
      <c r="Z1053">
        <f t="shared" ca="1" si="514"/>
        <v>1.2176632357596686</v>
      </c>
      <c r="AA1053">
        <f t="shared" ca="1" si="515"/>
        <v>640.00392913481494</v>
      </c>
      <c r="AB1053">
        <f t="shared" ca="1" si="516"/>
        <v>640.07950017231349</v>
      </c>
      <c r="AC1053">
        <f t="shared" ca="1" si="517"/>
        <v>1.3639802060839211E-4</v>
      </c>
      <c r="AD1053">
        <f t="shared" ca="1" si="518"/>
        <v>0.1383757006711985</v>
      </c>
      <c r="AE1053">
        <f t="shared" ca="1" si="519"/>
        <v>168.19993325954454</v>
      </c>
      <c r="AF1053">
        <f t="shared" ca="1" si="520"/>
        <v>-5.3295151474230806E-6</v>
      </c>
      <c r="AG1053">
        <f t="shared" ca="1" si="521"/>
        <v>1</v>
      </c>
      <c r="AH1053">
        <f ca="1"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+99)&gt;=IFERROR(AE1053,-1E+99)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>7.8934291348149888</v>
      </c>
      <c r="AI1053">
        <f t="shared" ca="1" si="522"/>
        <v>640.00392913481494</v>
      </c>
      <c r="AJ1053">
        <f t="shared" ca="1" si="523"/>
        <v>640.07950017231349</v>
      </c>
      <c r="AM1053">
        <v>0</v>
      </c>
      <c r="AN1053">
        <v>0</v>
      </c>
      <c r="AO1053">
        <f t="shared" si="524"/>
        <v>0</v>
      </c>
      <c r="AP1053">
        <f t="shared" si="533"/>
        <v>0</v>
      </c>
      <c r="AQ1053">
        <f t="shared" ca="1" si="525"/>
        <v>0.1383757006711985</v>
      </c>
      <c r="AR1053" t="str">
        <f t="shared" ca="1" si="526"/>
        <v>Subcritical</v>
      </c>
      <c r="AS1053">
        <f t="shared" ca="1" si="527"/>
        <v>1.3639802060839211E-4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190</v>
      </c>
      <c r="I1054">
        <v>0</v>
      </c>
      <c r="J1054">
        <f t="shared" si="528"/>
        <v>1</v>
      </c>
      <c r="K1054">
        <f t="shared" ca="1" si="529"/>
        <v>49.98</v>
      </c>
      <c r="L1054">
        <f t="shared" ca="1" si="530"/>
        <v>1.301360869684927</v>
      </c>
      <c r="M1054">
        <f t="shared" ca="1" si="503"/>
        <v>6.7670765223616209</v>
      </c>
      <c r="N1054">
        <f t="shared" ca="1" si="504"/>
        <v>0.86727128666107323</v>
      </c>
      <c r="O1054">
        <f t="shared" ca="1" si="505"/>
        <v>7.3857595425206792</v>
      </c>
      <c r="P1054">
        <f t="shared" ca="1" si="506"/>
        <v>633.41136086968493</v>
      </c>
      <c r="Q1054">
        <f t="shared" ca="1" si="507"/>
        <v>636.19165873002817</v>
      </c>
      <c r="R1054">
        <f t="shared" ca="1" si="508"/>
        <v>1.4839965425134221E-2</v>
      </c>
      <c r="S1054">
        <f t="shared" ca="1" si="509"/>
        <v>2.067101435725621</v>
      </c>
      <c r="T1054">
        <f t="shared" ca="1" si="510"/>
        <v>42.032181045985091</v>
      </c>
      <c r="U1054">
        <f t="shared" ca="1" si="531"/>
        <v>-1.4339965425165246E-2</v>
      </c>
      <c r="V1054">
        <f t="shared" ca="1" si="532"/>
        <v>0</v>
      </c>
      <c r="W1054">
        <f t="shared" ca="1" si="511"/>
        <v>7.8937922252681725</v>
      </c>
      <c r="X1054">
        <f t="shared" ca="1" si="512"/>
        <v>41.047719571394495</v>
      </c>
      <c r="Y1054">
        <f t="shared" ca="1" si="513"/>
        <v>1.9558096201178361</v>
      </c>
      <c r="Z1054">
        <f t="shared" ca="1" si="514"/>
        <v>1.2176072269512936</v>
      </c>
      <c r="AA1054">
        <f t="shared" ca="1" si="515"/>
        <v>640.00379222526817</v>
      </c>
      <c r="AB1054">
        <f t="shared" ca="1" si="516"/>
        <v>640.07935631085047</v>
      </c>
      <c r="AC1054">
        <f t="shared" ca="1" si="517"/>
        <v>1.3638340062461254E-4</v>
      </c>
      <c r="AD1054">
        <f t="shared" ca="1" si="518"/>
        <v>0.13836615348842379</v>
      </c>
      <c r="AE1054">
        <f t="shared" ca="1" si="519"/>
        <v>168.2145515981303</v>
      </c>
      <c r="AF1054">
        <f t="shared" ca="1" si="520"/>
        <v>-5.640533800033154E-6</v>
      </c>
      <c r="AG1054">
        <f t="shared" ca="1" si="521"/>
        <v>1</v>
      </c>
      <c r="AH1054">
        <f ca="1"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+99)&gt;=IFERROR(AE1054,-1E+99)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>7.8937922252681725</v>
      </c>
      <c r="AI1054">
        <f t="shared" ca="1" si="522"/>
        <v>640.00379222526817</v>
      </c>
      <c r="AJ1054">
        <f t="shared" ca="1" si="523"/>
        <v>640.07935631085047</v>
      </c>
      <c r="AM1054">
        <v>0</v>
      </c>
      <c r="AN1054">
        <v>0</v>
      </c>
      <c r="AO1054">
        <f t="shared" si="524"/>
        <v>0</v>
      </c>
      <c r="AP1054">
        <f t="shared" si="533"/>
        <v>0</v>
      </c>
      <c r="AQ1054">
        <f t="shared" ca="1" si="525"/>
        <v>0.13836615348842379</v>
      </c>
      <c r="AR1054" t="str">
        <f t="shared" ca="1" si="526"/>
        <v>Subcritical</v>
      </c>
      <c r="AS1054">
        <f t="shared" ca="1" si="527"/>
        <v>1.3638340062461254E-4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190</v>
      </c>
      <c r="I1055">
        <v>5.7000000000000002E-2</v>
      </c>
      <c r="J1055">
        <f t="shared" si="528"/>
        <v>1</v>
      </c>
      <c r="K1055">
        <f t="shared" ca="1" si="529"/>
        <v>49.98</v>
      </c>
      <c r="L1055">
        <f t="shared" ca="1" si="530"/>
        <v>1.301360869684927</v>
      </c>
      <c r="M1055">
        <f t="shared" ca="1" si="503"/>
        <v>6.7670765223616209</v>
      </c>
      <c r="N1055">
        <f t="shared" ca="1" si="504"/>
        <v>0.86727128666107323</v>
      </c>
      <c r="O1055">
        <f t="shared" ca="1" si="505"/>
        <v>7.3857595425206792</v>
      </c>
      <c r="P1055">
        <f t="shared" ca="1" si="506"/>
        <v>633.41086086968494</v>
      </c>
      <c r="Q1055">
        <f t="shared" ca="1" si="507"/>
        <v>636.19115873002818</v>
      </c>
      <c r="R1055">
        <f t="shared" ca="1" si="508"/>
        <v>1.4839965425134221E-2</v>
      </c>
      <c r="S1055">
        <f t="shared" ca="1" si="509"/>
        <v>2.067101435725621</v>
      </c>
      <c r="T1055">
        <f t="shared" ca="1" si="510"/>
        <v>42.032181045985091</v>
      </c>
      <c r="U1055">
        <f t="shared" ca="1" si="531"/>
        <v>-1.4604093721914069E-2</v>
      </c>
      <c r="V1055">
        <f t="shared" ca="1" si="532"/>
        <v>0</v>
      </c>
      <c r="W1055">
        <f t="shared" ca="1" si="511"/>
        <v>7.894147739847452</v>
      </c>
      <c r="X1055">
        <f t="shared" ca="1" si="512"/>
        <v>41.04956824720675</v>
      </c>
      <c r="Y1055">
        <f t="shared" ca="1" si="513"/>
        <v>1.9558314436215221</v>
      </c>
      <c r="Z1055">
        <f t="shared" ca="1" si="514"/>
        <v>1.2175523917575168</v>
      </c>
      <c r="AA1055">
        <f t="shared" ca="1" si="515"/>
        <v>640.00364773984745</v>
      </c>
      <c r="AB1055">
        <f t="shared" ca="1" si="516"/>
        <v>640.07920501949445</v>
      </c>
      <c r="AC1055">
        <f t="shared" ca="1" si="517"/>
        <v>1.3636908792573848E-4</v>
      </c>
      <c r="AD1055">
        <f t="shared" ca="1" si="518"/>
        <v>0.13835680657106925</v>
      </c>
      <c r="AE1055">
        <f t="shared" ca="1" si="519"/>
        <v>168.22886561508739</v>
      </c>
      <c r="AF1055">
        <f t="shared" ca="1" si="520"/>
        <v>-5.4932290822762297E-6</v>
      </c>
      <c r="AG1055">
        <f t="shared" ca="1" si="521"/>
        <v>1</v>
      </c>
      <c r="AH1055">
        <f ca="1"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+99)&gt;=IFERROR(AE1055,-1E+99)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>7.894147739847452</v>
      </c>
      <c r="AI1055">
        <f t="shared" ca="1" si="522"/>
        <v>640.00364773984745</v>
      </c>
      <c r="AJ1055">
        <f t="shared" ca="1" si="523"/>
        <v>640.07920501949445</v>
      </c>
      <c r="AM1055">
        <v>0</v>
      </c>
      <c r="AN1055">
        <v>0</v>
      </c>
      <c r="AO1055">
        <f t="shared" si="524"/>
        <v>0</v>
      </c>
      <c r="AP1055">
        <f t="shared" si="533"/>
        <v>0</v>
      </c>
      <c r="AQ1055">
        <f t="shared" ca="1" si="525"/>
        <v>0.13835680657106925</v>
      </c>
      <c r="AR1055" t="str">
        <f t="shared" ca="1" si="526"/>
        <v>Subcritical</v>
      </c>
      <c r="AS1055">
        <f t="shared" ca="1" si="527"/>
        <v>1.3636908792573848E-4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190</v>
      </c>
      <c r="I1056">
        <v>5.7000000000000002E-2</v>
      </c>
      <c r="J1056">
        <f t="shared" si="528"/>
        <v>1</v>
      </c>
      <c r="K1056">
        <f t="shared" ca="1" si="529"/>
        <v>49.98</v>
      </c>
      <c r="L1056">
        <f t="shared" ca="1" si="530"/>
        <v>1.301360869684927</v>
      </c>
      <c r="M1056">
        <f t="shared" ca="1" si="503"/>
        <v>6.7670765223616209</v>
      </c>
      <c r="N1056">
        <f t="shared" ca="1" si="504"/>
        <v>0.86727128666107323</v>
      </c>
      <c r="O1056">
        <f t="shared" ca="1" si="505"/>
        <v>7.3857595425206792</v>
      </c>
      <c r="P1056">
        <f t="shared" ca="1" si="506"/>
        <v>633.41036086968495</v>
      </c>
      <c r="Q1056">
        <f t="shared" ca="1" si="507"/>
        <v>636.19065873002819</v>
      </c>
      <c r="R1056">
        <f t="shared" ca="1" si="508"/>
        <v>1.4839965425134221E-2</v>
      </c>
      <c r="S1056">
        <f t="shared" ca="1" si="509"/>
        <v>2.067101435725621</v>
      </c>
      <c r="T1056">
        <f t="shared" ca="1" si="510"/>
        <v>42.032181045985091</v>
      </c>
      <c r="U1056">
        <f t="shared" ca="1" si="531"/>
        <v>-1.4604093721914069E-2</v>
      </c>
      <c r="V1056">
        <f t="shared" ca="1" si="532"/>
        <v>0</v>
      </c>
      <c r="W1056">
        <f t="shared" ca="1" si="511"/>
        <v>7.8945034196523052</v>
      </c>
      <c r="X1056">
        <f t="shared" ca="1" si="512"/>
        <v>41.05141778219199</v>
      </c>
      <c r="Y1056">
        <f t="shared" ca="1" si="513"/>
        <v>1.9558532757880633</v>
      </c>
      <c r="Z1056">
        <f t="shared" ca="1" si="514"/>
        <v>1.2174975360213065</v>
      </c>
      <c r="AA1056">
        <f t="shared" ca="1" si="515"/>
        <v>640.00350341965236</v>
      </c>
      <c r="AB1056">
        <f t="shared" ca="1" si="516"/>
        <v>640.07905389112113</v>
      </c>
      <c r="AC1056">
        <f t="shared" ca="1" si="517"/>
        <v>1.3635477079179537E-4</v>
      </c>
      <c r="AD1056">
        <f t="shared" ca="1" si="518"/>
        <v>0.13834745636275561</v>
      </c>
      <c r="AE1056">
        <f t="shared" ca="1" si="519"/>
        <v>168.24318696736003</v>
      </c>
      <c r="AF1056">
        <f t="shared" ca="1" si="520"/>
        <v>-5.3586853709930438E-6</v>
      </c>
      <c r="AG1056">
        <f t="shared" ca="1" si="521"/>
        <v>1</v>
      </c>
      <c r="AH1056">
        <f ca="1"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+99)&gt;=IFERROR(AE1056,-1E+99)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>7.8945034196523052</v>
      </c>
      <c r="AI1056">
        <f t="shared" ca="1" si="522"/>
        <v>640.00350341965236</v>
      </c>
      <c r="AJ1056">
        <f t="shared" ca="1" si="523"/>
        <v>640.07905389112113</v>
      </c>
      <c r="AM1056">
        <v>0</v>
      </c>
      <c r="AN1056">
        <v>0</v>
      </c>
      <c r="AO1056">
        <f t="shared" si="524"/>
        <v>0</v>
      </c>
      <c r="AP1056">
        <f t="shared" si="533"/>
        <v>0</v>
      </c>
      <c r="AQ1056">
        <f t="shared" ca="1" si="525"/>
        <v>0.13834745636275561</v>
      </c>
      <c r="AR1056" t="str">
        <f t="shared" ca="1" si="526"/>
        <v>Subcritical</v>
      </c>
      <c r="AS1056">
        <f t="shared" ca="1" si="527"/>
        <v>1.3635477079179537E-4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190</v>
      </c>
      <c r="I1057">
        <v>0</v>
      </c>
      <c r="J1057">
        <f t="shared" si="528"/>
        <v>1</v>
      </c>
      <c r="K1057">
        <f t="shared" ca="1" si="529"/>
        <v>49.98</v>
      </c>
      <c r="L1057">
        <f t="shared" ca="1" si="530"/>
        <v>1.301360869684927</v>
      </c>
      <c r="M1057">
        <f t="shared" ca="1" si="503"/>
        <v>6.7670765223616209</v>
      </c>
      <c r="N1057">
        <f t="shared" ca="1" si="504"/>
        <v>0.86727128666107323</v>
      </c>
      <c r="O1057">
        <f t="shared" ca="1" si="505"/>
        <v>7.3857595425206792</v>
      </c>
      <c r="P1057">
        <f t="shared" ca="1" si="506"/>
        <v>633.40986086968496</v>
      </c>
      <c r="Q1057">
        <f t="shared" ca="1" si="507"/>
        <v>636.1901587300282</v>
      </c>
      <c r="R1057">
        <f t="shared" ca="1" si="508"/>
        <v>1.4839965425134221E-2</v>
      </c>
      <c r="S1057">
        <f t="shared" ca="1" si="509"/>
        <v>2.067101435725621</v>
      </c>
      <c r="T1057">
        <f t="shared" ca="1" si="510"/>
        <v>42.032181045985091</v>
      </c>
      <c r="U1057">
        <f t="shared" ca="1" si="531"/>
        <v>-1.4339965425165246E-2</v>
      </c>
      <c r="V1057">
        <f t="shared" ca="1" si="532"/>
        <v>0</v>
      </c>
      <c r="W1057">
        <f t="shared" ca="1" si="511"/>
        <v>7.8948665202489865</v>
      </c>
      <c r="X1057">
        <f t="shared" ca="1" si="512"/>
        <v>41.053305905294728</v>
      </c>
      <c r="Y1057">
        <f t="shared" ca="1" si="513"/>
        <v>1.9558755619276209</v>
      </c>
      <c r="Z1057">
        <f t="shared" ca="1" si="514"/>
        <v>1.2174415408907173</v>
      </c>
      <c r="AA1057">
        <f t="shared" ca="1" si="515"/>
        <v>640.00336652024907</v>
      </c>
      <c r="AB1057">
        <f t="shared" ca="1" si="516"/>
        <v>640.07891004244516</v>
      </c>
      <c r="AC1057">
        <f t="shared" ca="1" si="517"/>
        <v>1.3634015723634706E-4</v>
      </c>
      <c r="AD1057">
        <f t="shared" ca="1" si="518"/>
        <v>0.13833791216091942</v>
      </c>
      <c r="AE1057">
        <f t="shared" ca="1" si="519"/>
        <v>168.25780782038083</v>
      </c>
      <c r="AF1057">
        <f t="shared" ca="1" si="520"/>
        <v>-5.859253064954828E-6</v>
      </c>
      <c r="AG1057">
        <f t="shared" ca="1" si="521"/>
        <v>1</v>
      </c>
      <c r="AH1057">
        <f ca="1"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+99)&gt;=IFERROR(AE1057,-1E+99)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>7.8948665202489865</v>
      </c>
      <c r="AI1057">
        <f t="shared" ca="1" si="522"/>
        <v>640.00336652024907</v>
      </c>
      <c r="AJ1057">
        <f t="shared" ca="1" si="523"/>
        <v>640.07891004244516</v>
      </c>
      <c r="AM1057">
        <v>0</v>
      </c>
      <c r="AN1057">
        <v>0</v>
      </c>
      <c r="AO1057">
        <f t="shared" si="524"/>
        <v>0</v>
      </c>
      <c r="AP1057">
        <f t="shared" si="533"/>
        <v>0</v>
      </c>
      <c r="AQ1057">
        <f t="shared" ca="1" si="525"/>
        <v>0.13833791216091942</v>
      </c>
      <c r="AR1057" t="str">
        <f t="shared" ca="1" si="526"/>
        <v>Subcritical</v>
      </c>
      <c r="AS1057">
        <f t="shared" ca="1" si="527"/>
        <v>1.3634015723634706E-4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190</v>
      </c>
      <c r="I1058">
        <v>2E-3</v>
      </c>
      <c r="J1058">
        <f t="shared" si="528"/>
        <v>1</v>
      </c>
      <c r="K1058">
        <f t="shared" ca="1" si="529"/>
        <v>49.98</v>
      </c>
      <c r="L1058">
        <f t="shared" ca="1" si="530"/>
        <v>1.301360869684927</v>
      </c>
      <c r="M1058">
        <f t="shared" ca="1" si="503"/>
        <v>6.7670765223616209</v>
      </c>
      <c r="N1058">
        <f t="shared" ca="1" si="504"/>
        <v>0.86727128666107323</v>
      </c>
      <c r="O1058">
        <f t="shared" ca="1" si="505"/>
        <v>7.3857595425206792</v>
      </c>
      <c r="P1058">
        <f t="shared" ca="1" si="506"/>
        <v>633.40936086968486</v>
      </c>
      <c r="Q1058">
        <f t="shared" ca="1" si="507"/>
        <v>636.1896587300281</v>
      </c>
      <c r="R1058">
        <f t="shared" ca="1" si="508"/>
        <v>1.4839965425134221E-2</v>
      </c>
      <c r="S1058">
        <f t="shared" ca="1" si="509"/>
        <v>2.067101435725621</v>
      </c>
      <c r="T1058">
        <f t="shared" ca="1" si="510"/>
        <v>42.032181045985091</v>
      </c>
      <c r="U1058">
        <f t="shared" ca="1" si="531"/>
        <v>-1.4349233084544721E-2</v>
      </c>
      <c r="V1058">
        <f t="shared" ca="1" si="532"/>
        <v>0</v>
      </c>
      <c r="W1058">
        <f t="shared" ca="1" si="511"/>
        <v>7.8952288660409682</v>
      </c>
      <c r="X1058">
        <f t="shared" ca="1" si="512"/>
        <v>41.055190103413032</v>
      </c>
      <c r="Y1058">
        <f t="shared" ca="1" si="513"/>
        <v>1.9558978002020435</v>
      </c>
      <c r="Z1058">
        <f t="shared" ca="1" si="514"/>
        <v>1.2173856672958145</v>
      </c>
      <c r="AA1058">
        <f t="shared" ca="1" si="515"/>
        <v>640.0032288660409</v>
      </c>
      <c r="AB1058">
        <f t="shared" ca="1" si="516"/>
        <v>640.07876545436591</v>
      </c>
      <c r="AC1058">
        <f t="shared" ca="1" si="517"/>
        <v>1.3632557636182078E-4</v>
      </c>
      <c r="AD1058">
        <f t="shared" ca="1" si="518"/>
        <v>0.13832838889324794</v>
      </c>
      <c r="AE1058">
        <f t="shared" ca="1" si="519"/>
        <v>168.27239898952854</v>
      </c>
      <c r="AF1058">
        <f t="shared" ca="1" si="520"/>
        <v>-6.4853506955842022E-6</v>
      </c>
      <c r="AG1058">
        <f t="shared" ca="1" si="521"/>
        <v>1</v>
      </c>
      <c r="AH1058">
        <f ca="1"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+99)&gt;=IFERROR(AE1058,-1E+99)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>7.8952288660409682</v>
      </c>
      <c r="AI1058">
        <f t="shared" ca="1" si="522"/>
        <v>640.0032288660409</v>
      </c>
      <c r="AJ1058">
        <f t="shared" ca="1" si="523"/>
        <v>640.07876545436591</v>
      </c>
      <c r="AM1058">
        <v>0</v>
      </c>
      <c r="AN1058">
        <v>0</v>
      </c>
      <c r="AO1058">
        <f t="shared" si="524"/>
        <v>0</v>
      </c>
      <c r="AP1058">
        <f t="shared" si="533"/>
        <v>0</v>
      </c>
      <c r="AQ1058">
        <f t="shared" ca="1" si="525"/>
        <v>0.13832838889324794</v>
      </c>
      <c r="AR1058" t="str">
        <f t="shared" ca="1" si="526"/>
        <v>Subcritical</v>
      </c>
      <c r="AS1058">
        <f t="shared" ca="1" si="527"/>
        <v>1.3632557636182078E-4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190</v>
      </c>
      <c r="I1059">
        <v>0.06</v>
      </c>
      <c r="J1059">
        <f t="shared" si="528"/>
        <v>1.0009999999999764</v>
      </c>
      <c r="K1059">
        <f t="shared" ca="1" si="529"/>
        <v>49.98</v>
      </c>
      <c r="L1059">
        <f t="shared" ca="1" si="530"/>
        <v>1.301360869684927</v>
      </c>
      <c r="M1059">
        <f t="shared" ca="1" si="503"/>
        <v>6.7670765223616209</v>
      </c>
      <c r="N1059">
        <f t="shared" ca="1" si="504"/>
        <v>0.86727128666107323</v>
      </c>
      <c r="O1059">
        <f t="shared" ca="1" si="505"/>
        <v>7.3857595425206792</v>
      </c>
      <c r="P1059">
        <f t="shared" ca="1" si="506"/>
        <v>633.40886086968487</v>
      </c>
      <c r="Q1059">
        <f t="shared" ca="1" si="507"/>
        <v>636.18915873002811</v>
      </c>
      <c r="R1059">
        <f t="shared" ca="1" si="508"/>
        <v>1.4839965425134221E-2</v>
      </c>
      <c r="S1059">
        <f t="shared" ca="1" si="509"/>
        <v>2.067101435725621</v>
      </c>
      <c r="T1059">
        <f t="shared" ca="1" si="510"/>
        <v>42.032181045985091</v>
      </c>
      <c r="U1059">
        <f t="shared" ca="1" si="531"/>
        <v>-1.4632835176598746E-2</v>
      </c>
      <c r="V1059">
        <f t="shared" ca="1" si="532"/>
        <v>0</v>
      </c>
      <c r="W1059">
        <f t="shared" ca="1" si="511"/>
        <v>7.8955830523580284</v>
      </c>
      <c r="X1059">
        <f t="shared" ca="1" si="512"/>
        <v>41.057031872261746</v>
      </c>
      <c r="Y1059">
        <f t="shared" ca="1" si="513"/>
        <v>1.9559195362204063</v>
      </c>
      <c r="Z1059">
        <f t="shared" ca="1" si="514"/>
        <v>1.2173310568455056</v>
      </c>
      <c r="AA1059">
        <f t="shared" ca="1" si="515"/>
        <v>640.00308305235797</v>
      </c>
      <c r="AB1059">
        <f t="shared" ca="1" si="516"/>
        <v>640.07861286387481</v>
      </c>
      <c r="AC1059">
        <f t="shared" ca="1" si="517"/>
        <v>1.3631132604901484E-4</v>
      </c>
      <c r="AD1059">
        <f t="shared" ca="1" si="518"/>
        <v>0.13831908113101718</v>
      </c>
      <c r="AE1059">
        <f t="shared" ca="1" si="519"/>
        <v>168.28666227288309</v>
      </c>
      <c r="AF1059">
        <f t="shared" ca="1" si="520"/>
        <v>-6.4489938722545048E-6</v>
      </c>
      <c r="AG1059">
        <f t="shared" ca="1" si="521"/>
        <v>1</v>
      </c>
      <c r="AH1059">
        <f ca="1"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+99)&gt;=IFERROR(AE1059,-1E+99)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>7.8955830523580284</v>
      </c>
      <c r="AI1059">
        <f t="shared" ca="1" si="522"/>
        <v>640.00308305235797</v>
      </c>
      <c r="AJ1059">
        <f t="shared" ca="1" si="523"/>
        <v>640.07861286387481</v>
      </c>
      <c r="AM1059">
        <v>0</v>
      </c>
      <c r="AN1059">
        <v>0</v>
      </c>
      <c r="AO1059">
        <f t="shared" si="524"/>
        <v>0</v>
      </c>
      <c r="AP1059">
        <f t="shared" si="533"/>
        <v>0</v>
      </c>
      <c r="AQ1059">
        <f t="shared" ca="1" si="525"/>
        <v>0.13831908113101718</v>
      </c>
      <c r="AR1059" t="str">
        <f t="shared" ca="1" si="526"/>
        <v>Subcritical</v>
      </c>
      <c r="AS1059">
        <f t="shared" ca="1" si="527"/>
        <v>1.3631132604901484E-4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190</v>
      </c>
      <c r="I1060">
        <v>5.7000000000000002E-2</v>
      </c>
      <c r="J1060">
        <f t="shared" si="528"/>
        <v>1</v>
      </c>
      <c r="K1060">
        <f t="shared" ca="1" si="529"/>
        <v>49.98</v>
      </c>
      <c r="L1060">
        <f t="shared" ca="1" si="530"/>
        <v>1.301360869684927</v>
      </c>
      <c r="M1060">
        <f t="shared" ca="1" si="503"/>
        <v>6.7670765223616209</v>
      </c>
      <c r="N1060">
        <f t="shared" ca="1" si="504"/>
        <v>0.86727128666107323</v>
      </c>
      <c r="O1060">
        <f t="shared" ca="1" si="505"/>
        <v>7.3857595425206792</v>
      </c>
      <c r="P1060">
        <f t="shared" ca="1" si="506"/>
        <v>633.40836086968488</v>
      </c>
      <c r="Q1060">
        <f t="shared" ca="1" si="507"/>
        <v>636.18865873002812</v>
      </c>
      <c r="R1060">
        <f t="shared" ca="1" si="508"/>
        <v>1.4839965425134221E-2</v>
      </c>
      <c r="S1060">
        <f t="shared" ca="1" si="509"/>
        <v>2.067101435725621</v>
      </c>
      <c r="T1060">
        <f t="shared" ca="1" si="510"/>
        <v>42.032181045985091</v>
      </c>
      <c r="U1060">
        <f t="shared" ca="1" si="531"/>
        <v>-1.4604093721914069E-2</v>
      </c>
      <c r="V1060">
        <f t="shared" ca="1" si="532"/>
        <v>0</v>
      </c>
      <c r="W1060">
        <f t="shared" ca="1" si="511"/>
        <v>7.8959378155530642</v>
      </c>
      <c r="X1060">
        <f t="shared" ca="1" si="512"/>
        <v>41.058876640875937</v>
      </c>
      <c r="Y1060">
        <f t="shared" ca="1" si="513"/>
        <v>1.9559413061705726</v>
      </c>
      <c r="Z1060">
        <f t="shared" ca="1" si="514"/>
        <v>1.2172763623601597</v>
      </c>
      <c r="AA1060">
        <f t="shared" ca="1" si="515"/>
        <v>640.00293781555308</v>
      </c>
      <c r="AB1060">
        <f t="shared" ca="1" si="516"/>
        <v>640.07846084013829</v>
      </c>
      <c r="AC1060">
        <f t="shared" ca="1" si="517"/>
        <v>1.3629705472839365E-4</v>
      </c>
      <c r="AD1060">
        <f t="shared" ca="1" si="518"/>
        <v>0.13830975925517744</v>
      </c>
      <c r="AE1060">
        <f t="shared" ca="1" si="519"/>
        <v>168.30094946638596</v>
      </c>
      <c r="AF1060">
        <f t="shared" ca="1" si="520"/>
        <v>-5.9916577583862818E-6</v>
      </c>
      <c r="AG1060">
        <f t="shared" ca="1" si="521"/>
        <v>1</v>
      </c>
      <c r="AH1060">
        <f ca="1"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+99)&gt;=IFERROR(AE1060,-1E+99)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>7.8959378155530642</v>
      </c>
      <c r="AI1060">
        <f t="shared" ca="1" si="522"/>
        <v>640.00293781555308</v>
      </c>
      <c r="AJ1060">
        <f t="shared" ca="1" si="523"/>
        <v>640.07846084013829</v>
      </c>
      <c r="AM1060">
        <v>0</v>
      </c>
      <c r="AN1060">
        <v>0</v>
      </c>
      <c r="AO1060">
        <f t="shared" si="524"/>
        <v>0</v>
      </c>
      <c r="AP1060">
        <f t="shared" si="533"/>
        <v>0</v>
      </c>
      <c r="AQ1060">
        <f t="shared" ca="1" si="525"/>
        <v>0.13830975925517744</v>
      </c>
      <c r="AR1060" t="str">
        <f t="shared" ca="1" si="526"/>
        <v>Subcritical</v>
      </c>
      <c r="AS1060">
        <f t="shared" ca="1" si="527"/>
        <v>1.3629705472839365E-4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190</v>
      </c>
      <c r="I1061">
        <v>0</v>
      </c>
      <c r="J1061">
        <f t="shared" si="528"/>
        <v>1</v>
      </c>
      <c r="K1061">
        <f t="shared" ca="1" si="529"/>
        <v>49.98</v>
      </c>
      <c r="L1061">
        <f t="shared" ca="1" si="530"/>
        <v>1.301360869684927</v>
      </c>
      <c r="M1061">
        <f t="shared" ca="1" si="503"/>
        <v>6.7670765223616209</v>
      </c>
      <c r="N1061">
        <f t="shared" ca="1" si="504"/>
        <v>0.86727128666107323</v>
      </c>
      <c r="O1061">
        <f t="shared" ca="1" si="505"/>
        <v>7.3857595425206792</v>
      </c>
      <c r="P1061">
        <f t="shared" ca="1" si="506"/>
        <v>633.4078608696849</v>
      </c>
      <c r="Q1061">
        <f t="shared" ca="1" si="507"/>
        <v>636.18815873002814</v>
      </c>
      <c r="R1061">
        <f t="shared" ca="1" si="508"/>
        <v>1.4839965425134221E-2</v>
      </c>
      <c r="S1061">
        <f t="shared" ca="1" si="509"/>
        <v>2.067101435725621</v>
      </c>
      <c r="T1061">
        <f t="shared" ca="1" si="510"/>
        <v>42.032181045985091</v>
      </c>
      <c r="U1061">
        <f t="shared" ca="1" si="531"/>
        <v>-1.4339965425165246E-2</v>
      </c>
      <c r="V1061">
        <f t="shared" ca="1" si="532"/>
        <v>0</v>
      </c>
      <c r="W1061">
        <f t="shared" ca="1" si="511"/>
        <v>7.8963003318410916</v>
      </c>
      <c r="X1061">
        <f t="shared" ca="1" si="512"/>
        <v>41.060761725573677</v>
      </c>
      <c r="Y1061">
        <f t="shared" ca="1" si="513"/>
        <v>1.9559635503670587</v>
      </c>
      <c r="Z1061">
        <f t="shared" ca="1" si="514"/>
        <v>1.2172204776432871</v>
      </c>
      <c r="AA1061">
        <f t="shared" ca="1" si="515"/>
        <v>640.00280033184106</v>
      </c>
      <c r="AB1061">
        <f t="shared" ca="1" si="516"/>
        <v>640.07831642211602</v>
      </c>
      <c r="AC1061">
        <f t="shared" ca="1" si="517"/>
        <v>1.3628247379475058E-4</v>
      </c>
      <c r="AD1061">
        <f t="shared" ca="1" si="518"/>
        <v>0.13830023473807329</v>
      </c>
      <c r="AE1061">
        <f t="shared" ca="1" si="519"/>
        <v>168.31554959809947</v>
      </c>
      <c r="AF1061">
        <f t="shared" ca="1" si="520"/>
        <v>-5.7048173403018154E-6</v>
      </c>
      <c r="AG1061">
        <f t="shared" ca="1" si="521"/>
        <v>1</v>
      </c>
      <c r="AH1061">
        <f ca="1"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+99)&gt;=IFERROR(AE1061,-1E+99)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>7.8963003318410916</v>
      </c>
      <c r="AI1061">
        <f t="shared" ca="1" si="522"/>
        <v>640.00280033184106</v>
      </c>
      <c r="AJ1061">
        <f t="shared" ca="1" si="523"/>
        <v>640.07831642211602</v>
      </c>
      <c r="AM1061">
        <v>0</v>
      </c>
      <c r="AN1061">
        <v>0</v>
      </c>
      <c r="AO1061">
        <f t="shared" si="524"/>
        <v>0</v>
      </c>
      <c r="AP1061">
        <f t="shared" si="533"/>
        <v>0</v>
      </c>
      <c r="AQ1061">
        <f t="shared" ca="1" si="525"/>
        <v>0.13830023473807329</v>
      </c>
      <c r="AR1061" t="str">
        <f t="shared" ca="1" si="526"/>
        <v>Subcritical</v>
      </c>
      <c r="AS1061">
        <f t="shared" ca="1" si="527"/>
        <v>1.3628247379475058E-4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190</v>
      </c>
      <c r="I1062">
        <v>0</v>
      </c>
      <c r="J1062">
        <f t="shared" si="528"/>
        <v>0.99900000000002365</v>
      </c>
      <c r="K1062">
        <f t="shared" ca="1" si="529"/>
        <v>49.98</v>
      </c>
      <c r="L1062">
        <f t="shared" ca="1" si="530"/>
        <v>1.301360869684927</v>
      </c>
      <c r="M1062">
        <f t="shared" ca="1" si="503"/>
        <v>6.7670765223616209</v>
      </c>
      <c r="N1062">
        <f t="shared" ca="1" si="504"/>
        <v>0.86727128666107323</v>
      </c>
      <c r="O1062">
        <f t="shared" ca="1" si="505"/>
        <v>7.3857595425206792</v>
      </c>
      <c r="P1062">
        <f t="shared" ca="1" si="506"/>
        <v>633.40736086968491</v>
      </c>
      <c r="Q1062">
        <f t="shared" ca="1" si="507"/>
        <v>636.18765873002815</v>
      </c>
      <c r="R1062">
        <f t="shared" ca="1" si="508"/>
        <v>1.4839965425134221E-2</v>
      </c>
      <c r="S1062">
        <f t="shared" ca="1" si="509"/>
        <v>2.067101435725621</v>
      </c>
      <c r="T1062">
        <f t="shared" ca="1" si="510"/>
        <v>42.032181045985091</v>
      </c>
      <c r="U1062">
        <f t="shared" ca="1" si="531"/>
        <v>-1.4325125459777155E-2</v>
      </c>
      <c r="V1062">
        <f t="shared" ca="1" si="532"/>
        <v>0</v>
      </c>
      <c r="W1062">
        <f t="shared" ca="1" si="511"/>
        <v>7.8966632936050036</v>
      </c>
      <c r="X1062">
        <f t="shared" ca="1" si="512"/>
        <v>41.062649126746017</v>
      </c>
      <c r="Y1062">
        <f t="shared" ca="1" si="513"/>
        <v>1.9559858203588878</v>
      </c>
      <c r="Z1062">
        <f t="shared" ca="1" si="514"/>
        <v>1.2171645293933482</v>
      </c>
      <c r="AA1062">
        <f t="shared" ca="1" si="515"/>
        <v>640.002663293605</v>
      </c>
      <c r="AB1062">
        <f t="shared" ca="1" si="516"/>
        <v>640.07817244200521</v>
      </c>
      <c r="AC1062">
        <f t="shared" ca="1" si="517"/>
        <v>1.3626787724815736E-4</v>
      </c>
      <c r="AD1062">
        <f t="shared" ca="1" si="518"/>
        <v>0.13829069961194637</v>
      </c>
      <c r="AE1062">
        <f t="shared" ca="1" si="519"/>
        <v>168.33016838191793</v>
      </c>
      <c r="AF1062">
        <f t="shared" ca="1" si="520"/>
        <v>-5.4517576018042746E-6</v>
      </c>
      <c r="AG1062">
        <f t="shared" ca="1" si="521"/>
        <v>1</v>
      </c>
      <c r="AH1062">
        <f ca="1"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+99)&gt;=IFERROR(AE1062,-1E+99)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>7.8966632936050036</v>
      </c>
      <c r="AI1062">
        <f t="shared" ca="1" si="522"/>
        <v>640.002663293605</v>
      </c>
      <c r="AJ1062">
        <f t="shared" ca="1" si="523"/>
        <v>640.07817244200521</v>
      </c>
      <c r="AM1062">
        <v>0</v>
      </c>
      <c r="AN1062">
        <v>0</v>
      </c>
      <c r="AO1062">
        <f t="shared" si="524"/>
        <v>0</v>
      </c>
      <c r="AP1062">
        <f t="shared" si="533"/>
        <v>0</v>
      </c>
      <c r="AQ1062">
        <f t="shared" ca="1" si="525"/>
        <v>0.13829069961194637</v>
      </c>
      <c r="AR1062" t="str">
        <f t="shared" ca="1" si="526"/>
        <v>Subcritical</v>
      </c>
      <c r="AS1062">
        <f t="shared" ca="1" si="527"/>
        <v>1.3626787724815736E-4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190</v>
      </c>
      <c r="I1063">
        <v>5.7000000000000002E-2</v>
      </c>
      <c r="J1063">
        <f t="shared" si="528"/>
        <v>1</v>
      </c>
      <c r="K1063">
        <f t="shared" ca="1" si="529"/>
        <v>49.98</v>
      </c>
      <c r="L1063">
        <f t="shared" ca="1" si="530"/>
        <v>1.301360869684927</v>
      </c>
      <c r="M1063">
        <f t="shared" ca="1" si="503"/>
        <v>6.7670765223616209</v>
      </c>
      <c r="N1063">
        <f t="shared" ca="1" si="504"/>
        <v>0.86727128666107323</v>
      </c>
      <c r="O1063">
        <f t="shared" ca="1" si="505"/>
        <v>7.3857595425206792</v>
      </c>
      <c r="P1063">
        <f t="shared" ca="1" si="506"/>
        <v>633.40686086968492</v>
      </c>
      <c r="Q1063">
        <f t="shared" ca="1" si="507"/>
        <v>636.18715873002816</v>
      </c>
      <c r="R1063">
        <f t="shared" ca="1" si="508"/>
        <v>1.4839965425134221E-2</v>
      </c>
      <c r="S1063">
        <f t="shared" ca="1" si="509"/>
        <v>2.067101435725621</v>
      </c>
      <c r="T1063">
        <f t="shared" ca="1" si="510"/>
        <v>42.032181045985091</v>
      </c>
      <c r="U1063">
        <f t="shared" ca="1" si="531"/>
        <v>-1.4604093721914069E-2</v>
      </c>
      <c r="V1063">
        <f t="shared" ca="1" si="532"/>
        <v>0</v>
      </c>
      <c r="W1063">
        <f t="shared" ca="1" si="511"/>
        <v>7.897019121564842</v>
      </c>
      <c r="X1063">
        <f t="shared" ca="1" si="512"/>
        <v>41.064499432137183</v>
      </c>
      <c r="Y1063">
        <f t="shared" ca="1" si="513"/>
        <v>1.9560076511518967</v>
      </c>
      <c r="Z1063">
        <f t="shared" ca="1" si="514"/>
        <v>1.2171096857663268</v>
      </c>
      <c r="AA1063">
        <f t="shared" ca="1" si="515"/>
        <v>640.00251912156489</v>
      </c>
      <c r="AB1063">
        <f t="shared" ca="1" si="516"/>
        <v>640.07802146545816</v>
      </c>
      <c r="AC1063">
        <f t="shared" ca="1" si="517"/>
        <v>1.3625356982641535E-4</v>
      </c>
      <c r="AD1063">
        <f t="shared" ca="1" si="518"/>
        <v>0.13828135295675156</v>
      </c>
      <c r="AE1063">
        <f t="shared" ca="1" si="519"/>
        <v>168.34450053239942</v>
      </c>
      <c r="AF1063">
        <f t="shared" ca="1" si="520"/>
        <v>-4.9987869488177239E-6</v>
      </c>
      <c r="AG1063">
        <f t="shared" ca="1" si="521"/>
        <v>1</v>
      </c>
      <c r="AH1063">
        <f ca="1"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+99)&gt;=IFERROR(AE1063,-1E+99)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>7.897019121564842</v>
      </c>
      <c r="AI1063">
        <f t="shared" ca="1" si="522"/>
        <v>640.00251912156489</v>
      </c>
      <c r="AJ1063">
        <f t="shared" ca="1" si="523"/>
        <v>640.07802146545816</v>
      </c>
      <c r="AM1063">
        <v>0</v>
      </c>
      <c r="AN1063">
        <v>0</v>
      </c>
      <c r="AO1063">
        <f t="shared" si="524"/>
        <v>0</v>
      </c>
      <c r="AP1063">
        <f t="shared" si="533"/>
        <v>0</v>
      </c>
      <c r="AQ1063">
        <f t="shared" ca="1" si="525"/>
        <v>0.13828135295675156</v>
      </c>
      <c r="AR1063" t="str">
        <f t="shared" ca="1" si="526"/>
        <v>Subcritical</v>
      </c>
      <c r="AS1063">
        <f t="shared" ca="1" si="527"/>
        <v>1.3625356982641535E-4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190</v>
      </c>
      <c r="I1064">
        <v>5.7000000000000002E-2</v>
      </c>
      <c r="J1064">
        <f t="shared" si="528"/>
        <v>1</v>
      </c>
      <c r="K1064">
        <f t="shared" ca="1" si="529"/>
        <v>49.98</v>
      </c>
      <c r="L1064">
        <f t="shared" ca="1" si="530"/>
        <v>1.301360869684927</v>
      </c>
      <c r="M1064">
        <f t="shared" ca="1" si="503"/>
        <v>6.7670765223616209</v>
      </c>
      <c r="N1064">
        <f t="shared" ca="1" si="504"/>
        <v>0.86727128666107323</v>
      </c>
      <c r="O1064">
        <f t="shared" ca="1" si="505"/>
        <v>7.3857595425206792</v>
      </c>
      <c r="P1064">
        <f t="shared" ca="1" si="506"/>
        <v>633.40636086968493</v>
      </c>
      <c r="Q1064">
        <f t="shared" ca="1" si="507"/>
        <v>636.18665873002817</v>
      </c>
      <c r="R1064">
        <f t="shared" ca="1" si="508"/>
        <v>1.4839965425134221E-2</v>
      </c>
      <c r="S1064">
        <f t="shared" ca="1" si="509"/>
        <v>2.067101435725621</v>
      </c>
      <c r="T1064">
        <f t="shared" ca="1" si="510"/>
        <v>42.032181045985091</v>
      </c>
      <c r="U1064">
        <f t="shared" ca="1" si="531"/>
        <v>-1.4604093721914069E-2</v>
      </c>
      <c r="V1064">
        <f t="shared" ca="1" si="532"/>
        <v>0</v>
      </c>
      <c r="W1064">
        <f t="shared" ca="1" si="511"/>
        <v>7.8973754258952722</v>
      </c>
      <c r="X1064">
        <f t="shared" ca="1" si="512"/>
        <v>41.066352214655417</v>
      </c>
      <c r="Y1064">
        <f t="shared" ca="1" si="513"/>
        <v>1.956029509688278</v>
      </c>
      <c r="Z1064">
        <f t="shared" ca="1" si="514"/>
        <v>1.21705477366854</v>
      </c>
      <c r="AA1064">
        <f t="shared" ca="1" si="515"/>
        <v>640.00237542589525</v>
      </c>
      <c r="AB1064">
        <f t="shared" ca="1" si="516"/>
        <v>640.07787095709352</v>
      </c>
      <c r="AC1064">
        <f t="shared" ca="1" si="517"/>
        <v>1.3623924547030708E-4</v>
      </c>
      <c r="AD1064">
        <f t="shared" ca="1" si="518"/>
        <v>0.13827199484348879</v>
      </c>
      <c r="AE1064">
        <f t="shared" ca="1" si="519"/>
        <v>168.35885255522828</v>
      </c>
      <c r="AF1064">
        <f t="shared" ca="1" si="520"/>
        <v>-4.7285431037380476E-6</v>
      </c>
      <c r="AG1064">
        <f t="shared" ca="1" si="521"/>
        <v>1</v>
      </c>
      <c r="AH1064">
        <f ca="1"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+99)&gt;=IFERROR(AE1064,-1E+99)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>7.8973754258952722</v>
      </c>
      <c r="AI1064">
        <f t="shared" ca="1" si="522"/>
        <v>640.00237542589525</v>
      </c>
      <c r="AJ1064">
        <f t="shared" ca="1" si="523"/>
        <v>640.07787095709352</v>
      </c>
      <c r="AM1064">
        <v>0</v>
      </c>
      <c r="AN1064">
        <v>0</v>
      </c>
      <c r="AO1064">
        <f t="shared" si="524"/>
        <v>0</v>
      </c>
      <c r="AP1064">
        <f t="shared" si="533"/>
        <v>0</v>
      </c>
      <c r="AQ1064">
        <f t="shared" ca="1" si="525"/>
        <v>0.13827199484348879</v>
      </c>
      <c r="AR1064" t="str">
        <f t="shared" ca="1" si="526"/>
        <v>Subcritical</v>
      </c>
      <c r="AS1064">
        <f t="shared" ca="1" si="527"/>
        <v>1.3623924547030708E-4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190</v>
      </c>
      <c r="I1065">
        <v>0</v>
      </c>
      <c r="J1065">
        <f t="shared" si="528"/>
        <v>1</v>
      </c>
      <c r="K1065">
        <f t="shared" ca="1" si="529"/>
        <v>49.98</v>
      </c>
      <c r="L1065">
        <f t="shared" ca="1" si="530"/>
        <v>1.301360869684927</v>
      </c>
      <c r="M1065">
        <f t="shared" ca="1" si="503"/>
        <v>6.7670765223616209</v>
      </c>
      <c r="N1065">
        <f t="shared" ca="1" si="504"/>
        <v>0.86727128666107323</v>
      </c>
      <c r="O1065">
        <f t="shared" ca="1" si="505"/>
        <v>7.3857595425206792</v>
      </c>
      <c r="P1065">
        <f t="shared" ca="1" si="506"/>
        <v>633.40586086968494</v>
      </c>
      <c r="Q1065">
        <f t="shared" ca="1" si="507"/>
        <v>636.18615873002818</v>
      </c>
      <c r="R1065">
        <f t="shared" ca="1" si="508"/>
        <v>1.4839965425134221E-2</v>
      </c>
      <c r="S1065">
        <f t="shared" ca="1" si="509"/>
        <v>2.067101435725621</v>
      </c>
      <c r="T1065">
        <f t="shared" ca="1" si="510"/>
        <v>42.032181045985091</v>
      </c>
      <c r="U1065">
        <f t="shared" ca="1" si="531"/>
        <v>-1.4339965425165246E-2</v>
      </c>
      <c r="V1065">
        <f t="shared" ca="1" si="532"/>
        <v>0</v>
      </c>
      <c r="W1065">
        <f t="shared" ca="1" si="511"/>
        <v>7.8977392868183971</v>
      </c>
      <c r="X1065">
        <f t="shared" ca="1" si="512"/>
        <v>41.068244291455663</v>
      </c>
      <c r="Y1065">
        <f t="shared" ca="1" si="513"/>
        <v>1.9560518302747076</v>
      </c>
      <c r="Z1065">
        <f t="shared" ca="1" si="514"/>
        <v>1.2169987020944659</v>
      </c>
      <c r="AA1065">
        <f t="shared" ca="1" si="515"/>
        <v>640.00223928681839</v>
      </c>
      <c r="AB1065">
        <f t="shared" ca="1" si="516"/>
        <v>640.07772786178782</v>
      </c>
      <c r="AC1065">
        <f t="shared" ca="1" si="517"/>
        <v>1.362246196117325E-4</v>
      </c>
      <c r="AD1065">
        <f t="shared" ca="1" si="518"/>
        <v>0.13826243935025789</v>
      </c>
      <c r="AE1065">
        <f t="shared" ca="1" si="519"/>
        <v>168.37350966675669</v>
      </c>
      <c r="AF1065">
        <f t="shared" ca="1" si="520"/>
        <v>-4.863210392613837E-6</v>
      </c>
      <c r="AG1065">
        <f t="shared" ca="1" si="521"/>
        <v>1</v>
      </c>
      <c r="AH1065">
        <f ca="1"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+99)&gt;=IFERROR(AE1065,-1E+99)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>7.8977392868183971</v>
      </c>
      <c r="AI1065">
        <f t="shared" ca="1" si="522"/>
        <v>640.00223928681839</v>
      </c>
      <c r="AJ1065">
        <f t="shared" ca="1" si="523"/>
        <v>640.07772786178782</v>
      </c>
      <c r="AM1065">
        <v>0</v>
      </c>
      <c r="AN1065">
        <v>0</v>
      </c>
      <c r="AO1065">
        <f t="shared" si="524"/>
        <v>0</v>
      </c>
      <c r="AP1065">
        <f t="shared" si="533"/>
        <v>0</v>
      </c>
      <c r="AQ1065">
        <f t="shared" ca="1" si="525"/>
        <v>0.13826243935025789</v>
      </c>
      <c r="AR1065" t="str">
        <f t="shared" ca="1" si="526"/>
        <v>Subcritical</v>
      </c>
      <c r="AS1065">
        <f t="shared" ca="1" si="527"/>
        <v>1.362246196117325E-4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190</v>
      </c>
      <c r="I1066">
        <v>0</v>
      </c>
      <c r="J1066">
        <f t="shared" si="528"/>
        <v>1</v>
      </c>
      <c r="K1066">
        <f t="shared" ca="1" si="529"/>
        <v>49.98</v>
      </c>
      <c r="L1066">
        <f t="shared" ca="1" si="530"/>
        <v>1.301360869684927</v>
      </c>
      <c r="M1066">
        <f t="shared" ca="1" si="503"/>
        <v>6.7670765223616209</v>
      </c>
      <c r="N1066">
        <f t="shared" ca="1" si="504"/>
        <v>0.86727128666107323</v>
      </c>
      <c r="O1066">
        <f t="shared" ca="1" si="505"/>
        <v>7.3857595425206792</v>
      </c>
      <c r="P1066">
        <f t="shared" ca="1" si="506"/>
        <v>633.40536086968496</v>
      </c>
      <c r="Q1066">
        <f t="shared" ca="1" si="507"/>
        <v>636.18565873002819</v>
      </c>
      <c r="R1066">
        <f t="shared" ca="1" si="508"/>
        <v>1.4839965425134221E-2</v>
      </c>
      <c r="S1066">
        <f t="shared" ca="1" si="509"/>
        <v>2.067101435725621</v>
      </c>
      <c r="T1066">
        <f t="shared" ca="1" si="510"/>
        <v>42.032181045985091</v>
      </c>
      <c r="U1066">
        <f t="shared" ca="1" si="531"/>
        <v>-1.4339965425165246E-2</v>
      </c>
      <c r="V1066">
        <f t="shared" ca="1" si="532"/>
        <v>0</v>
      </c>
      <c r="W1066">
        <f t="shared" ca="1" si="511"/>
        <v>7.8981030234259064</v>
      </c>
      <c r="X1066">
        <f t="shared" ca="1" si="512"/>
        <v>41.070135721814715</v>
      </c>
      <c r="Y1066">
        <f t="shared" ca="1" si="513"/>
        <v>1.9560741416886982</v>
      </c>
      <c r="Z1066">
        <f t="shared" ca="1" si="514"/>
        <v>1.2169426548413558</v>
      </c>
      <c r="AA1066">
        <f t="shared" ca="1" si="515"/>
        <v>640.002103023426</v>
      </c>
      <c r="AB1066">
        <f t="shared" ca="1" si="516"/>
        <v>640.07758464550409</v>
      </c>
      <c r="AC1066">
        <f t="shared" ca="1" si="517"/>
        <v>1.3621000106468401E-4</v>
      </c>
      <c r="AD1066">
        <f t="shared" ca="1" si="518"/>
        <v>0.13825288822169085</v>
      </c>
      <c r="AE1066">
        <f t="shared" ca="1" si="519"/>
        <v>168.38816248498918</v>
      </c>
      <c r="AF1066">
        <f t="shared" ca="1" si="520"/>
        <v>-5.0591014542078483E-6</v>
      </c>
      <c r="AG1066">
        <f t="shared" ca="1" si="521"/>
        <v>1</v>
      </c>
      <c r="AH1066">
        <f ca="1"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+99)&gt;=IFERROR(AE1066,-1E+99)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>7.8981030234259064</v>
      </c>
      <c r="AI1066">
        <f t="shared" ca="1" si="522"/>
        <v>640.002103023426</v>
      </c>
      <c r="AJ1066">
        <f t="shared" ca="1" si="523"/>
        <v>640.07758464550409</v>
      </c>
      <c r="AM1066">
        <v>0</v>
      </c>
      <c r="AN1066">
        <v>0</v>
      </c>
      <c r="AO1066">
        <f t="shared" si="524"/>
        <v>0</v>
      </c>
      <c r="AP1066">
        <f t="shared" si="533"/>
        <v>0</v>
      </c>
      <c r="AQ1066">
        <f t="shared" ca="1" si="525"/>
        <v>0.13825288822169085</v>
      </c>
      <c r="AR1066" t="str">
        <f t="shared" ca="1" si="526"/>
        <v>Subcritical</v>
      </c>
      <c r="AS1066">
        <f t="shared" ca="1" si="527"/>
        <v>1.3621000106468401E-4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190</v>
      </c>
      <c r="I1067">
        <v>5.5E-2</v>
      </c>
      <c r="J1067">
        <f t="shared" si="528"/>
        <v>1</v>
      </c>
      <c r="K1067">
        <f t="shared" ca="1" si="529"/>
        <v>49.98</v>
      </c>
      <c r="L1067">
        <f t="shared" ca="1" si="530"/>
        <v>1.301360869684927</v>
      </c>
      <c r="M1067">
        <f t="shared" ca="1" si="503"/>
        <v>6.7670765223616209</v>
      </c>
      <c r="N1067">
        <f t="shared" ca="1" si="504"/>
        <v>0.86727128666107323</v>
      </c>
      <c r="O1067">
        <f t="shared" ca="1" si="505"/>
        <v>7.3857595425206792</v>
      </c>
      <c r="P1067">
        <f t="shared" ca="1" si="506"/>
        <v>633.40486086968497</v>
      </c>
      <c r="Q1067">
        <f t="shared" ca="1" si="507"/>
        <v>636.18515873002821</v>
      </c>
      <c r="R1067">
        <f t="shared" ca="1" si="508"/>
        <v>1.4839965425134221E-2</v>
      </c>
      <c r="S1067">
        <f t="shared" ca="1" si="509"/>
        <v>2.067101435725621</v>
      </c>
      <c r="T1067">
        <f t="shared" ca="1" si="510"/>
        <v>42.032181045985091</v>
      </c>
      <c r="U1067">
        <f t="shared" ca="1" si="531"/>
        <v>-1.459482606230722E-2</v>
      </c>
      <c r="V1067">
        <f t="shared" ca="1" si="532"/>
        <v>0</v>
      </c>
      <c r="W1067">
        <f t="shared" ca="1" si="511"/>
        <v>7.898459560683758</v>
      </c>
      <c r="X1067">
        <f t="shared" ca="1" si="512"/>
        <v>41.071989715555546</v>
      </c>
      <c r="Y1067">
        <f t="shared" ca="1" si="513"/>
        <v>1.956096009997897</v>
      </c>
      <c r="Z1067">
        <f t="shared" ca="1" si="514"/>
        <v>1.2168877219276923</v>
      </c>
      <c r="AA1067">
        <f t="shared" ca="1" si="515"/>
        <v>640.00195956068376</v>
      </c>
      <c r="AB1067">
        <f t="shared" ca="1" si="516"/>
        <v>640.07743436841963</v>
      </c>
      <c r="AC1067">
        <f t="shared" ca="1" si="517"/>
        <v>1.361956741043489E-4</v>
      </c>
      <c r="AD1067">
        <f t="shared" ca="1" si="518"/>
        <v>0.13824352720344249</v>
      </c>
      <c r="AE1067">
        <f t="shared" ca="1" si="519"/>
        <v>168.40252597679219</v>
      </c>
      <c r="AF1067">
        <f t="shared" ca="1" si="520"/>
        <v>-5.2432246775424574E-6</v>
      </c>
      <c r="AG1067">
        <f t="shared" ca="1" si="521"/>
        <v>1</v>
      </c>
      <c r="AH1067">
        <f ca="1"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+99)&gt;=IFERROR(AE1067,-1E+99)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>7.898459560683758</v>
      </c>
      <c r="AI1067">
        <f t="shared" ca="1" si="522"/>
        <v>640.00195956068376</v>
      </c>
      <c r="AJ1067">
        <f t="shared" ca="1" si="523"/>
        <v>640.07743436841963</v>
      </c>
      <c r="AM1067">
        <v>0</v>
      </c>
      <c r="AN1067">
        <v>0</v>
      </c>
      <c r="AO1067">
        <f t="shared" si="524"/>
        <v>0</v>
      </c>
      <c r="AP1067">
        <f t="shared" si="533"/>
        <v>0</v>
      </c>
      <c r="AQ1067">
        <f t="shared" ca="1" si="525"/>
        <v>0.13824352720344249</v>
      </c>
      <c r="AR1067" t="str">
        <f t="shared" ca="1" si="526"/>
        <v>Subcritical</v>
      </c>
      <c r="AS1067">
        <f t="shared" ca="1" si="527"/>
        <v>1.361956741043489E-4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190</v>
      </c>
      <c r="I1068">
        <v>5.5E-2</v>
      </c>
      <c r="J1068">
        <f t="shared" si="528"/>
        <v>1.0009999999999764</v>
      </c>
      <c r="K1068">
        <f t="shared" ca="1" si="529"/>
        <v>49.98</v>
      </c>
      <c r="L1068">
        <f t="shared" ca="1" si="530"/>
        <v>1.301360869684927</v>
      </c>
      <c r="M1068">
        <f t="shared" ca="1" si="503"/>
        <v>6.7670765223616209</v>
      </c>
      <c r="N1068">
        <f t="shared" ca="1" si="504"/>
        <v>0.86727128666107323</v>
      </c>
      <c r="O1068">
        <f t="shared" ca="1" si="505"/>
        <v>7.3857595425206792</v>
      </c>
      <c r="P1068">
        <f t="shared" ca="1" si="506"/>
        <v>633.40436086968487</v>
      </c>
      <c r="Q1068">
        <f t="shared" ca="1" si="507"/>
        <v>636.1846587300281</v>
      </c>
      <c r="R1068">
        <f t="shared" ca="1" si="508"/>
        <v>1.4839965425134221E-2</v>
      </c>
      <c r="S1068">
        <f t="shared" ca="1" si="509"/>
        <v>2.067101435725621</v>
      </c>
      <c r="T1068">
        <f t="shared" ca="1" si="510"/>
        <v>42.032181045985091</v>
      </c>
      <c r="U1068">
        <f t="shared" ca="1" si="531"/>
        <v>-1.4609666027581625E-2</v>
      </c>
      <c r="V1068">
        <f t="shared" ca="1" si="532"/>
        <v>0</v>
      </c>
      <c r="W1068">
        <f t="shared" ca="1" si="511"/>
        <v>7.8988157840861115</v>
      </c>
      <c r="X1068">
        <f t="shared" ca="1" si="512"/>
        <v>41.073842077247782</v>
      </c>
      <c r="Y1068">
        <f t="shared" ca="1" si="513"/>
        <v>1.9561178575733591</v>
      </c>
      <c r="Z1068">
        <f t="shared" ca="1" si="514"/>
        <v>1.2168328423234027</v>
      </c>
      <c r="AA1068">
        <f t="shared" ca="1" si="515"/>
        <v>640.00181578408603</v>
      </c>
      <c r="AB1068">
        <f t="shared" ca="1" si="516"/>
        <v>640.07728378439981</v>
      </c>
      <c r="AC1068">
        <f t="shared" ca="1" si="517"/>
        <v>1.3618136197542186E-4</v>
      </c>
      <c r="AD1068">
        <f t="shared" ca="1" si="518"/>
        <v>0.13823417548052624</v>
      </c>
      <c r="AE1068">
        <f t="shared" ca="1" si="519"/>
        <v>168.41687750996232</v>
      </c>
      <c r="AF1068">
        <f t="shared" ca="1" si="520"/>
        <v>-5.6113372011168394E-6</v>
      </c>
      <c r="AG1068">
        <f t="shared" ca="1" si="521"/>
        <v>1</v>
      </c>
      <c r="AH1068">
        <f ca="1"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+99)&gt;=IFERROR(AE1068,-1E+99)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>7.8988157840861115</v>
      </c>
      <c r="AI1068">
        <f t="shared" ca="1" si="522"/>
        <v>640.00181578408603</v>
      </c>
      <c r="AJ1068">
        <f t="shared" ca="1" si="523"/>
        <v>640.07728378439981</v>
      </c>
      <c r="AM1068">
        <v>0</v>
      </c>
      <c r="AN1068">
        <v>0</v>
      </c>
      <c r="AO1068">
        <f t="shared" si="524"/>
        <v>0</v>
      </c>
      <c r="AP1068">
        <f t="shared" si="533"/>
        <v>0</v>
      </c>
      <c r="AQ1068">
        <f t="shared" ca="1" si="525"/>
        <v>0.13823417548052624</v>
      </c>
      <c r="AR1068" t="str">
        <f t="shared" ca="1" si="526"/>
        <v>Subcritical</v>
      </c>
      <c r="AS1068">
        <f t="shared" ca="1" si="527"/>
        <v>1.3618136197542186E-4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190</v>
      </c>
      <c r="I1069">
        <v>0</v>
      </c>
      <c r="J1069">
        <f t="shared" si="528"/>
        <v>1</v>
      </c>
      <c r="K1069">
        <f t="shared" ca="1" si="529"/>
        <v>49.98</v>
      </c>
      <c r="L1069">
        <f t="shared" ca="1" si="530"/>
        <v>1.301360869684927</v>
      </c>
      <c r="M1069">
        <f t="shared" ca="1" si="503"/>
        <v>6.7670765223616209</v>
      </c>
      <c r="N1069">
        <f t="shared" ca="1" si="504"/>
        <v>0.86727128666107323</v>
      </c>
      <c r="O1069">
        <f t="shared" ca="1" si="505"/>
        <v>7.3857595425206792</v>
      </c>
      <c r="P1069">
        <f t="shared" ca="1" si="506"/>
        <v>633.40386086968488</v>
      </c>
      <c r="Q1069">
        <f t="shared" ca="1" si="507"/>
        <v>636.18415873002812</v>
      </c>
      <c r="R1069">
        <f t="shared" ca="1" si="508"/>
        <v>1.4839965425134221E-2</v>
      </c>
      <c r="S1069">
        <f t="shared" ca="1" si="509"/>
        <v>2.067101435725621</v>
      </c>
      <c r="T1069">
        <f t="shared" ca="1" si="510"/>
        <v>42.032181045985091</v>
      </c>
      <c r="U1069">
        <f t="shared" ca="1" si="531"/>
        <v>-1.4339965425165246E-2</v>
      </c>
      <c r="V1069">
        <f t="shared" ca="1" si="532"/>
        <v>0</v>
      </c>
      <c r="W1069">
        <f t="shared" ca="1" si="511"/>
        <v>7.8991787962982611</v>
      </c>
      <c r="X1069">
        <f t="shared" ca="1" si="512"/>
        <v>41.075729740750958</v>
      </c>
      <c r="Y1069">
        <f t="shared" ca="1" si="513"/>
        <v>1.9561401199888697</v>
      </c>
      <c r="Z1069">
        <f t="shared" ca="1" si="514"/>
        <v>1.2167769219304989</v>
      </c>
      <c r="AA1069">
        <f t="shared" ca="1" si="515"/>
        <v>640.00167879629828</v>
      </c>
      <c r="AB1069">
        <f t="shared" ca="1" si="516"/>
        <v>640.07713986040346</v>
      </c>
      <c r="AC1069">
        <f t="shared" ca="1" si="517"/>
        <v>1.3616677937172523E-4</v>
      </c>
      <c r="AD1069">
        <f t="shared" ca="1" si="518"/>
        <v>0.13822464661962755</v>
      </c>
      <c r="AE1069">
        <f t="shared" ca="1" si="519"/>
        <v>168.43150325557255</v>
      </c>
      <c r="AF1069">
        <f t="shared" ca="1" si="520"/>
        <v>-5.8479264453126234E-6</v>
      </c>
      <c r="AG1069">
        <f t="shared" ca="1" si="521"/>
        <v>1</v>
      </c>
      <c r="AH1069">
        <f ca="1"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+99)&gt;=IFERROR(AE1069,-1E+99)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>7.8991787962982611</v>
      </c>
      <c r="AI1069">
        <f t="shared" ca="1" si="522"/>
        <v>640.00167879629828</v>
      </c>
      <c r="AJ1069">
        <f t="shared" ca="1" si="523"/>
        <v>640.07713986040346</v>
      </c>
      <c r="AM1069">
        <v>0</v>
      </c>
      <c r="AN1069">
        <v>0</v>
      </c>
      <c r="AO1069">
        <f t="shared" si="524"/>
        <v>0</v>
      </c>
      <c r="AP1069">
        <f t="shared" si="533"/>
        <v>0</v>
      </c>
      <c r="AQ1069">
        <f t="shared" ca="1" si="525"/>
        <v>0.13822464661962755</v>
      </c>
      <c r="AR1069" t="str">
        <f t="shared" ca="1" si="526"/>
        <v>Subcritical</v>
      </c>
      <c r="AS1069">
        <f t="shared" ca="1" si="527"/>
        <v>1.3616677937172523E-4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190</v>
      </c>
      <c r="I1070">
        <v>5.7000000000000002E-2</v>
      </c>
      <c r="J1070">
        <f t="shared" si="528"/>
        <v>1</v>
      </c>
      <c r="K1070">
        <f t="shared" ca="1" si="529"/>
        <v>49.98</v>
      </c>
      <c r="L1070">
        <f t="shared" ca="1" si="530"/>
        <v>1.301360869684927</v>
      </c>
      <c r="M1070">
        <f t="shared" ca="1" si="503"/>
        <v>6.7670765223616209</v>
      </c>
      <c r="N1070">
        <f t="shared" ca="1" si="504"/>
        <v>0.86727128666107323</v>
      </c>
      <c r="O1070">
        <f t="shared" ca="1" si="505"/>
        <v>7.3857595425206792</v>
      </c>
      <c r="P1070">
        <f t="shared" ca="1" si="506"/>
        <v>633.40336086968489</v>
      </c>
      <c r="Q1070">
        <f t="shared" ca="1" si="507"/>
        <v>636.18365873002813</v>
      </c>
      <c r="R1070">
        <f t="shared" ca="1" si="508"/>
        <v>1.4839965425134221E-2</v>
      </c>
      <c r="S1070">
        <f t="shared" ca="1" si="509"/>
        <v>2.067101435725621</v>
      </c>
      <c r="T1070">
        <f t="shared" ca="1" si="510"/>
        <v>42.032181045985091</v>
      </c>
      <c r="U1070">
        <f t="shared" ca="1" si="531"/>
        <v>-1.4604093721914069E-2</v>
      </c>
      <c r="V1070">
        <f t="shared" ca="1" si="532"/>
        <v>0</v>
      </c>
      <c r="W1070">
        <f t="shared" ca="1" si="511"/>
        <v>7.8995343198191632</v>
      </c>
      <c r="X1070">
        <f t="shared" ca="1" si="512"/>
        <v>41.077578463059652</v>
      </c>
      <c r="Y1070">
        <f t="shared" ca="1" si="513"/>
        <v>1.9561619216540236</v>
      </c>
      <c r="Z1070">
        <f t="shared" ca="1" si="514"/>
        <v>1.2167221601182294</v>
      </c>
      <c r="AA1070">
        <f t="shared" ca="1" si="515"/>
        <v>640.00153431981914</v>
      </c>
      <c r="AB1070">
        <f t="shared" ca="1" si="516"/>
        <v>640.07698859173161</v>
      </c>
      <c r="AC1070">
        <f t="shared" ca="1" si="517"/>
        <v>1.3615249982929921E-4</v>
      </c>
      <c r="AD1070">
        <f t="shared" ca="1" si="518"/>
        <v>0.13821531539360901</v>
      </c>
      <c r="AE1070">
        <f t="shared" ca="1" si="519"/>
        <v>168.44582797171762</v>
      </c>
      <c r="AF1070">
        <f t="shared" ca="1" si="520"/>
        <v>-5.534972501664015E-6</v>
      </c>
      <c r="AG1070">
        <f t="shared" ca="1" si="521"/>
        <v>1</v>
      </c>
      <c r="AH1070">
        <f ca="1"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+99)&gt;=IFERROR(AE1070,-1E+99)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>7.8995343198191632</v>
      </c>
      <c r="AI1070">
        <f t="shared" ca="1" si="522"/>
        <v>640.00153431981914</v>
      </c>
      <c r="AJ1070">
        <f t="shared" ca="1" si="523"/>
        <v>640.07698859173161</v>
      </c>
      <c r="AM1070">
        <v>0</v>
      </c>
      <c r="AN1070">
        <v>0</v>
      </c>
      <c r="AO1070">
        <f t="shared" si="524"/>
        <v>0</v>
      </c>
      <c r="AP1070">
        <f t="shared" si="533"/>
        <v>0</v>
      </c>
      <c r="AQ1070">
        <f t="shared" ca="1" si="525"/>
        <v>0.13821531539360901</v>
      </c>
      <c r="AR1070" t="str">
        <f t="shared" ca="1" si="526"/>
        <v>Subcritical</v>
      </c>
      <c r="AS1070">
        <f t="shared" ca="1" si="527"/>
        <v>1.3615249982929921E-4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190</v>
      </c>
      <c r="I1071">
        <v>5.7000000000000002E-2</v>
      </c>
      <c r="J1071">
        <f t="shared" si="528"/>
        <v>0.99900000000002365</v>
      </c>
      <c r="K1071">
        <f t="shared" ca="1" si="529"/>
        <v>49.98</v>
      </c>
      <c r="L1071">
        <f t="shared" ca="1" si="530"/>
        <v>1.301360869684927</v>
      </c>
      <c r="M1071">
        <f t="shared" ca="1" si="503"/>
        <v>6.7670765223616209</v>
      </c>
      <c r="N1071">
        <f t="shared" ca="1" si="504"/>
        <v>0.86727128666107323</v>
      </c>
      <c r="O1071">
        <f t="shared" ca="1" si="505"/>
        <v>7.3857595425206792</v>
      </c>
      <c r="P1071">
        <f t="shared" ca="1" si="506"/>
        <v>633.4028608696849</v>
      </c>
      <c r="Q1071">
        <f t="shared" ca="1" si="507"/>
        <v>636.18315873002814</v>
      </c>
      <c r="R1071">
        <f t="shared" ca="1" si="508"/>
        <v>1.4839965425134221E-2</v>
      </c>
      <c r="S1071">
        <f t="shared" ca="1" si="509"/>
        <v>2.067101435725621</v>
      </c>
      <c r="T1071">
        <f t="shared" ca="1" si="510"/>
        <v>42.032181045985091</v>
      </c>
      <c r="U1071">
        <f t="shared" ca="1" si="531"/>
        <v>-1.4589253756525977E-2</v>
      </c>
      <c r="V1071">
        <f t="shared" ca="1" si="532"/>
        <v>0</v>
      </c>
      <c r="W1071">
        <f t="shared" ca="1" si="511"/>
        <v>7.8998903169420434</v>
      </c>
      <c r="X1071">
        <f t="shared" ca="1" si="512"/>
        <v>41.079429648098625</v>
      </c>
      <c r="Y1071">
        <f t="shared" ca="1" si="513"/>
        <v>1.9561837508823843</v>
      </c>
      <c r="Z1071">
        <f t="shared" ca="1" si="514"/>
        <v>1.2166673302951601</v>
      </c>
      <c r="AA1071">
        <f t="shared" ca="1" si="515"/>
        <v>640.00139031694198</v>
      </c>
      <c r="AB1071">
        <f t="shared" ca="1" si="516"/>
        <v>640.07683778853254</v>
      </c>
      <c r="AC1071">
        <f t="shared" ca="1" si="517"/>
        <v>1.3613820347765403E-4</v>
      </c>
      <c r="AD1071">
        <f t="shared" ca="1" si="518"/>
        <v>0.13820597278915939</v>
      </c>
      <c r="AE1071">
        <f t="shared" ca="1" si="519"/>
        <v>168.46017245392397</v>
      </c>
      <c r="AF1071">
        <f t="shared" ca="1" si="520"/>
        <v>-5.1473090252329712E-6</v>
      </c>
      <c r="AG1071">
        <f t="shared" ca="1" si="521"/>
        <v>1</v>
      </c>
      <c r="AH1071">
        <f ca="1"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+99)&gt;=IFERROR(AE1071,-1E+99)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>7.8998903169420434</v>
      </c>
      <c r="AI1071">
        <f t="shared" ca="1" si="522"/>
        <v>640.00139031694198</v>
      </c>
      <c r="AJ1071">
        <f t="shared" ca="1" si="523"/>
        <v>640.07683778853254</v>
      </c>
      <c r="AM1071">
        <v>0</v>
      </c>
      <c r="AN1071">
        <v>0</v>
      </c>
      <c r="AO1071">
        <f t="shared" si="524"/>
        <v>0</v>
      </c>
      <c r="AP1071">
        <f t="shared" si="533"/>
        <v>0</v>
      </c>
      <c r="AQ1071">
        <f t="shared" ca="1" si="525"/>
        <v>0.13820597278915939</v>
      </c>
      <c r="AR1071" t="str">
        <f t="shared" ca="1" si="526"/>
        <v>Subcritical</v>
      </c>
      <c r="AS1071">
        <f t="shared" ca="1" si="527"/>
        <v>1.3613820347765403E-4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190</v>
      </c>
      <c r="I1072">
        <v>0</v>
      </c>
      <c r="J1072">
        <f t="shared" si="528"/>
        <v>1</v>
      </c>
      <c r="K1072">
        <f t="shared" ca="1" si="529"/>
        <v>49.98</v>
      </c>
      <c r="L1072">
        <f t="shared" ca="1" si="530"/>
        <v>1.301360869684927</v>
      </c>
      <c r="M1072">
        <f t="shared" ca="1" si="503"/>
        <v>6.7670765223616209</v>
      </c>
      <c r="N1072">
        <f t="shared" ca="1" si="504"/>
        <v>0.86727128666107323</v>
      </c>
      <c r="O1072">
        <f t="shared" ca="1" si="505"/>
        <v>7.3857595425206792</v>
      </c>
      <c r="P1072">
        <f t="shared" ca="1" si="506"/>
        <v>633.40236086968491</v>
      </c>
      <c r="Q1072">
        <f t="shared" ca="1" si="507"/>
        <v>636.18265873002815</v>
      </c>
      <c r="R1072">
        <f t="shared" ca="1" si="508"/>
        <v>1.4839965425134221E-2</v>
      </c>
      <c r="S1072">
        <f t="shared" ca="1" si="509"/>
        <v>2.067101435725621</v>
      </c>
      <c r="T1072">
        <f t="shared" ca="1" si="510"/>
        <v>42.032181045985091</v>
      </c>
      <c r="U1072">
        <f t="shared" ca="1" si="531"/>
        <v>-1.4339965425165246E-2</v>
      </c>
      <c r="V1072">
        <f t="shared" ca="1" si="532"/>
        <v>0</v>
      </c>
      <c r="W1072">
        <f t="shared" ca="1" si="511"/>
        <v>7.9002538465937402</v>
      </c>
      <c r="X1072">
        <f t="shared" ca="1" si="512"/>
        <v>41.081320002287448</v>
      </c>
      <c r="Y1072">
        <f t="shared" ca="1" si="513"/>
        <v>1.956206040467019</v>
      </c>
      <c r="Z1072">
        <f t="shared" ca="1" si="514"/>
        <v>1.2166113454294327</v>
      </c>
      <c r="AA1072">
        <f t="shared" ca="1" si="515"/>
        <v>640.00125384659373</v>
      </c>
      <c r="AB1072">
        <f t="shared" ca="1" si="516"/>
        <v>640.07669437492336</v>
      </c>
      <c r="AC1072">
        <f t="shared" ca="1" si="517"/>
        <v>1.3612360691478493E-4</v>
      </c>
      <c r="AD1072">
        <f t="shared" ca="1" si="518"/>
        <v>0.13819643359102388</v>
      </c>
      <c r="AE1072">
        <f t="shared" ca="1" si="519"/>
        <v>168.4748211565134</v>
      </c>
      <c r="AF1072">
        <f t="shared" ca="1" si="520"/>
        <v>-5.3156226158534992E-6</v>
      </c>
      <c r="AG1072">
        <f t="shared" ca="1" si="521"/>
        <v>1</v>
      </c>
      <c r="AH1072">
        <f ca="1"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+99)&gt;=IFERROR(AE1072,-1E+99)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>7.9002538465937402</v>
      </c>
      <c r="AI1072">
        <f t="shared" ca="1" si="522"/>
        <v>640.00125384659373</v>
      </c>
      <c r="AJ1072">
        <f t="shared" ca="1" si="523"/>
        <v>640.07669437492336</v>
      </c>
      <c r="AM1072">
        <v>0</v>
      </c>
      <c r="AN1072">
        <v>0</v>
      </c>
      <c r="AO1072">
        <f t="shared" si="524"/>
        <v>0</v>
      </c>
      <c r="AP1072">
        <f t="shared" si="533"/>
        <v>0</v>
      </c>
      <c r="AQ1072">
        <f t="shared" ca="1" si="525"/>
        <v>0.13819643359102388</v>
      </c>
      <c r="AR1072" t="str">
        <f t="shared" ca="1" si="526"/>
        <v>Subcritical</v>
      </c>
      <c r="AS1072">
        <f t="shared" ca="1" si="527"/>
        <v>1.3612360691478493E-4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190</v>
      </c>
      <c r="I1073">
        <v>0</v>
      </c>
      <c r="J1073">
        <f t="shared" si="528"/>
        <v>1</v>
      </c>
      <c r="K1073">
        <f t="shared" ca="1" si="529"/>
        <v>49.98</v>
      </c>
      <c r="L1073">
        <f t="shared" ca="1" si="530"/>
        <v>1.301360869684927</v>
      </c>
      <c r="M1073">
        <f t="shared" ca="1" si="503"/>
        <v>6.7670765223616209</v>
      </c>
      <c r="N1073">
        <f t="shared" ca="1" si="504"/>
        <v>0.86727128666107323</v>
      </c>
      <c r="O1073">
        <f t="shared" ca="1" si="505"/>
        <v>7.3857595425206792</v>
      </c>
      <c r="P1073">
        <f t="shared" ca="1" si="506"/>
        <v>633.40186086968492</v>
      </c>
      <c r="Q1073">
        <f t="shared" ca="1" si="507"/>
        <v>636.18215873002816</v>
      </c>
      <c r="R1073">
        <f t="shared" ca="1" si="508"/>
        <v>1.4839965425134221E-2</v>
      </c>
      <c r="S1073">
        <f t="shared" ca="1" si="509"/>
        <v>2.067101435725621</v>
      </c>
      <c r="T1073">
        <f t="shared" ca="1" si="510"/>
        <v>42.032181045985091</v>
      </c>
      <c r="U1073">
        <f t="shared" ca="1" si="531"/>
        <v>-1.4339965425165246E-2</v>
      </c>
      <c r="V1073">
        <f t="shared" ca="1" si="532"/>
        <v>0</v>
      </c>
      <c r="W1073">
        <f t="shared" ca="1" si="511"/>
        <v>7.9006172169208844</v>
      </c>
      <c r="X1073">
        <f t="shared" ca="1" si="512"/>
        <v>41.0832095279886</v>
      </c>
      <c r="Y1073">
        <f t="shared" ca="1" si="513"/>
        <v>1.9562283187404628</v>
      </c>
      <c r="Z1073">
        <f t="shared" ca="1" si="514"/>
        <v>1.2165553902489121</v>
      </c>
      <c r="AA1073">
        <f t="shared" ca="1" si="515"/>
        <v>640.00111721692087</v>
      </c>
      <c r="AB1073">
        <f t="shared" ca="1" si="516"/>
        <v>640.07655080599034</v>
      </c>
      <c r="AC1073">
        <f t="shared" ca="1" si="517"/>
        <v>1.3610901905579794E-4</v>
      </c>
      <c r="AD1073">
        <f t="shared" ca="1" si="518"/>
        <v>0.13818689967022305</v>
      </c>
      <c r="AE1073">
        <f t="shared" ca="1" si="519"/>
        <v>168.48946415197872</v>
      </c>
      <c r="AF1073">
        <f t="shared" ca="1" si="520"/>
        <v>-5.5946505881365738E-6</v>
      </c>
      <c r="AG1073">
        <f t="shared" ca="1" si="521"/>
        <v>1</v>
      </c>
      <c r="AH1073">
        <f ca="1"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+99)&gt;=IFERROR(AE1073,-1E+99)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>7.9006172169208844</v>
      </c>
      <c r="AI1073">
        <f t="shared" ca="1" si="522"/>
        <v>640.00111721692087</v>
      </c>
      <c r="AJ1073">
        <f t="shared" ca="1" si="523"/>
        <v>640.07655080599034</v>
      </c>
      <c r="AM1073">
        <v>0</v>
      </c>
      <c r="AN1073">
        <v>0</v>
      </c>
      <c r="AO1073">
        <f t="shared" si="524"/>
        <v>0</v>
      </c>
      <c r="AP1073">
        <f t="shared" si="533"/>
        <v>0</v>
      </c>
      <c r="AQ1073">
        <f t="shared" ca="1" si="525"/>
        <v>0.13818689967022305</v>
      </c>
      <c r="AR1073" t="str">
        <f t="shared" ca="1" si="526"/>
        <v>Subcritical</v>
      </c>
      <c r="AS1073">
        <f t="shared" ca="1" si="527"/>
        <v>1.3610901905579794E-4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190</v>
      </c>
      <c r="I1074">
        <v>5.7000000000000002E-2</v>
      </c>
      <c r="J1074">
        <f t="shared" si="528"/>
        <v>1</v>
      </c>
      <c r="K1074">
        <f t="shared" ca="1" si="529"/>
        <v>49.98</v>
      </c>
      <c r="L1074">
        <f t="shared" ca="1" si="530"/>
        <v>1.301360869684927</v>
      </c>
      <c r="M1074">
        <f t="shared" ca="1" si="503"/>
        <v>6.7670765223616209</v>
      </c>
      <c r="N1074">
        <f t="shared" ca="1" si="504"/>
        <v>0.86727128666107323</v>
      </c>
      <c r="O1074">
        <f t="shared" ca="1" si="505"/>
        <v>7.3857595425206792</v>
      </c>
      <c r="P1074">
        <f t="shared" ca="1" si="506"/>
        <v>633.40136086968494</v>
      </c>
      <c r="Q1074">
        <f t="shared" ca="1" si="507"/>
        <v>636.18165873002818</v>
      </c>
      <c r="R1074">
        <f t="shared" ca="1" si="508"/>
        <v>1.4839965425134221E-2</v>
      </c>
      <c r="S1074">
        <f t="shared" ca="1" si="509"/>
        <v>2.067101435725621</v>
      </c>
      <c r="T1074">
        <f t="shared" ca="1" si="510"/>
        <v>42.032181045985091</v>
      </c>
      <c r="U1074">
        <f t="shared" ca="1" si="531"/>
        <v>-1.4604093721914069E-2</v>
      </c>
      <c r="V1074">
        <f t="shared" ca="1" si="532"/>
        <v>0</v>
      </c>
      <c r="W1074">
        <f t="shared" ca="1" si="511"/>
        <v>7.9009730573751762</v>
      </c>
      <c r="X1074">
        <f t="shared" ca="1" si="512"/>
        <v>41.08505989835092</v>
      </c>
      <c r="Y1074">
        <f t="shared" ca="1" si="513"/>
        <v>1.9562501338623823</v>
      </c>
      <c r="Z1074">
        <f t="shared" ca="1" si="514"/>
        <v>1.2165005995769791</v>
      </c>
      <c r="AA1074">
        <f t="shared" ca="1" si="515"/>
        <v>640.00097305737518</v>
      </c>
      <c r="AB1074">
        <f t="shared" ca="1" si="516"/>
        <v>640.07639985190985</v>
      </c>
      <c r="AC1074">
        <f t="shared" ca="1" si="517"/>
        <v>1.3609473572543431E-4</v>
      </c>
      <c r="AD1074">
        <f t="shared" ca="1" si="518"/>
        <v>0.13817756437661882</v>
      </c>
      <c r="AE1074">
        <f t="shared" ca="1" si="519"/>
        <v>168.50380440155686</v>
      </c>
      <c r="AF1074">
        <f t="shared" ca="1" si="520"/>
        <v>-5.3691169341618661E-6</v>
      </c>
      <c r="AG1074">
        <f t="shared" ca="1" si="521"/>
        <v>1</v>
      </c>
      <c r="AH1074">
        <f ca="1"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+99)&gt;=IFERROR(AE1074,-1E+99)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>7.9009730573751762</v>
      </c>
      <c r="AI1074">
        <f t="shared" ca="1" si="522"/>
        <v>640.00097305737518</v>
      </c>
      <c r="AJ1074">
        <f t="shared" ca="1" si="523"/>
        <v>640.07639985190985</v>
      </c>
      <c r="AM1074">
        <v>0</v>
      </c>
      <c r="AN1074">
        <v>0</v>
      </c>
      <c r="AO1074">
        <f t="shared" si="524"/>
        <v>0</v>
      </c>
      <c r="AP1074">
        <f t="shared" si="533"/>
        <v>0</v>
      </c>
      <c r="AQ1074">
        <f t="shared" ca="1" si="525"/>
        <v>0.13817756437661882</v>
      </c>
      <c r="AR1074" t="str">
        <f t="shared" ca="1" si="526"/>
        <v>Subcritical</v>
      </c>
      <c r="AS1074">
        <f t="shared" ca="1" si="527"/>
        <v>1.3609473572543431E-4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190</v>
      </c>
      <c r="I1075">
        <v>5.7000000000000002E-2</v>
      </c>
      <c r="J1075">
        <f t="shared" si="528"/>
        <v>1</v>
      </c>
      <c r="K1075">
        <f t="shared" ca="1" si="529"/>
        <v>49.98</v>
      </c>
      <c r="L1075">
        <f t="shared" ca="1" si="530"/>
        <v>1.301360869684927</v>
      </c>
      <c r="M1075">
        <f t="shared" ca="1" si="503"/>
        <v>6.7670765223616209</v>
      </c>
      <c r="N1075">
        <f t="shared" ca="1" si="504"/>
        <v>0.86727128666107323</v>
      </c>
      <c r="O1075">
        <f t="shared" ca="1" si="505"/>
        <v>7.3857595425206792</v>
      </c>
      <c r="P1075">
        <f t="shared" ca="1" si="506"/>
        <v>633.40086086968495</v>
      </c>
      <c r="Q1075">
        <f t="shared" ca="1" si="507"/>
        <v>636.18115873002819</v>
      </c>
      <c r="R1075">
        <f t="shared" ca="1" si="508"/>
        <v>1.4839965425134221E-2</v>
      </c>
      <c r="S1075">
        <f t="shared" ca="1" si="509"/>
        <v>2.067101435725621</v>
      </c>
      <c r="T1075">
        <f t="shared" ca="1" si="510"/>
        <v>42.032181045985091</v>
      </c>
      <c r="U1075">
        <f t="shared" ca="1" si="531"/>
        <v>-1.4604093721914069E-2</v>
      </c>
      <c r="V1075">
        <f t="shared" ca="1" si="532"/>
        <v>0</v>
      </c>
      <c r="W1075">
        <f t="shared" ca="1" si="511"/>
        <v>7.9013291437980469</v>
      </c>
      <c r="X1075">
        <f t="shared" ca="1" si="512"/>
        <v>41.086911547749843</v>
      </c>
      <c r="Y1075">
        <f t="shared" ca="1" si="513"/>
        <v>1.9562719625836722</v>
      </c>
      <c r="Z1075">
        <f t="shared" ca="1" si="514"/>
        <v>1.2164457759721099</v>
      </c>
      <c r="AA1075">
        <f t="shared" ca="1" si="515"/>
        <v>640.00082914379811</v>
      </c>
      <c r="AB1075">
        <f t="shared" ca="1" si="516"/>
        <v>640.07624914002031</v>
      </c>
      <c r="AC1075">
        <f t="shared" ca="1" si="517"/>
        <v>1.3608044473488554E-4</v>
      </c>
      <c r="AD1075">
        <f t="shared" ca="1" si="518"/>
        <v>0.13816822368228157</v>
      </c>
      <c r="AE1075">
        <f t="shared" ca="1" si="519"/>
        <v>168.51815524787395</v>
      </c>
      <c r="AF1075">
        <f t="shared" ca="1" si="520"/>
        <v>-5.0848814225901151E-6</v>
      </c>
      <c r="AG1075">
        <f t="shared" ca="1" si="521"/>
        <v>1</v>
      </c>
      <c r="AH1075">
        <f ca="1"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+99)&gt;=IFERROR(AE1075,-1E+99)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>7.9013291437980469</v>
      </c>
      <c r="AI1075">
        <f t="shared" ca="1" si="522"/>
        <v>640.00082914379811</v>
      </c>
      <c r="AJ1075">
        <f t="shared" ca="1" si="523"/>
        <v>640.07624914002031</v>
      </c>
      <c r="AM1075">
        <v>0</v>
      </c>
      <c r="AN1075">
        <v>0</v>
      </c>
      <c r="AO1075">
        <f t="shared" si="524"/>
        <v>0</v>
      </c>
      <c r="AP1075">
        <f t="shared" si="533"/>
        <v>0</v>
      </c>
      <c r="AQ1075">
        <f t="shared" ca="1" si="525"/>
        <v>0.13816822368228157</v>
      </c>
      <c r="AR1075" t="str">
        <f t="shared" ca="1" si="526"/>
        <v>Subcritical</v>
      </c>
      <c r="AS1075">
        <f t="shared" ca="1" si="527"/>
        <v>1.3608044473488554E-4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190</v>
      </c>
      <c r="I1076">
        <v>0</v>
      </c>
      <c r="J1076">
        <f t="shared" si="528"/>
        <v>1</v>
      </c>
      <c r="K1076">
        <f t="shared" ca="1" si="529"/>
        <v>49.98</v>
      </c>
      <c r="L1076">
        <f t="shared" ca="1" si="530"/>
        <v>1.301360869684927</v>
      </c>
      <c r="M1076">
        <f t="shared" ca="1" si="503"/>
        <v>6.7670765223616209</v>
      </c>
      <c r="N1076">
        <f t="shared" ca="1" si="504"/>
        <v>0.86727128666107323</v>
      </c>
      <c r="O1076">
        <f t="shared" ca="1" si="505"/>
        <v>7.3857595425206792</v>
      </c>
      <c r="P1076">
        <f t="shared" ca="1" si="506"/>
        <v>633.40036086968496</v>
      </c>
      <c r="Q1076">
        <f t="shared" ca="1" si="507"/>
        <v>636.1806587300282</v>
      </c>
      <c r="R1076">
        <f t="shared" ca="1" si="508"/>
        <v>1.4839965425134221E-2</v>
      </c>
      <c r="S1076">
        <f t="shared" ca="1" si="509"/>
        <v>2.067101435725621</v>
      </c>
      <c r="T1076">
        <f t="shared" ca="1" si="510"/>
        <v>42.032181045985091</v>
      </c>
      <c r="U1076">
        <f t="shared" ca="1" si="531"/>
        <v>-1.4339965425165246E-2</v>
      </c>
      <c r="V1076">
        <f t="shared" ca="1" si="532"/>
        <v>0</v>
      </c>
      <c r="W1076">
        <f t="shared" ca="1" si="511"/>
        <v>7.9016927922510911</v>
      </c>
      <c r="X1076">
        <f t="shared" ca="1" si="512"/>
        <v>41.088802519705673</v>
      </c>
      <c r="Y1076">
        <f t="shared" ca="1" si="513"/>
        <v>1.9562942533428498</v>
      </c>
      <c r="Z1076">
        <f t="shared" ca="1" si="514"/>
        <v>1.2163897932053438</v>
      </c>
      <c r="AA1076">
        <f t="shared" ca="1" si="515"/>
        <v>640.00069279225113</v>
      </c>
      <c r="AB1076">
        <f t="shared" ca="1" si="516"/>
        <v>640.07610584673705</v>
      </c>
      <c r="AC1076">
        <f t="shared" ca="1" si="517"/>
        <v>1.3606585253791352E-4</v>
      </c>
      <c r="AD1076">
        <f t="shared" ca="1" si="518"/>
        <v>0.13815868571034939</v>
      </c>
      <c r="AE1076">
        <f t="shared" ca="1" si="519"/>
        <v>168.53281156245458</v>
      </c>
      <c r="AF1076">
        <f t="shared" ca="1" si="520"/>
        <v>-5.3482751809497131E-6</v>
      </c>
      <c r="AG1076">
        <f t="shared" ca="1" si="521"/>
        <v>1</v>
      </c>
      <c r="AH1076">
        <f ca="1"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+99)&gt;=IFERROR(AE1076,-1E+99)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>7.9016927922510911</v>
      </c>
      <c r="AI1076">
        <f t="shared" ca="1" si="522"/>
        <v>640.00069279225113</v>
      </c>
      <c r="AJ1076">
        <f t="shared" ca="1" si="523"/>
        <v>640.07610584673705</v>
      </c>
      <c r="AM1076">
        <v>0</v>
      </c>
      <c r="AN1076">
        <v>0</v>
      </c>
      <c r="AO1076">
        <f t="shared" si="524"/>
        <v>0</v>
      </c>
      <c r="AP1076">
        <f t="shared" si="533"/>
        <v>0</v>
      </c>
      <c r="AQ1076">
        <f t="shared" ca="1" si="525"/>
        <v>0.13815868571034939</v>
      </c>
      <c r="AR1076" t="str">
        <f t="shared" ca="1" si="526"/>
        <v>Subcritical</v>
      </c>
      <c r="AS1076">
        <f t="shared" ca="1" si="527"/>
        <v>1.3606585253791352E-4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190</v>
      </c>
      <c r="I1077">
        <v>2E-3</v>
      </c>
      <c r="J1077">
        <f t="shared" si="528"/>
        <v>1</v>
      </c>
      <c r="K1077">
        <f t="shared" ca="1" si="529"/>
        <v>49.98</v>
      </c>
      <c r="L1077">
        <f t="shared" ca="1" si="530"/>
        <v>1.301360869684927</v>
      </c>
      <c r="M1077">
        <f t="shared" ca="1" si="503"/>
        <v>6.7670765223616209</v>
      </c>
      <c r="N1077">
        <f t="shared" ca="1" si="504"/>
        <v>0.86727128666107323</v>
      </c>
      <c r="O1077">
        <f t="shared" ca="1" si="505"/>
        <v>7.3857595425206792</v>
      </c>
      <c r="P1077">
        <f t="shared" ca="1" si="506"/>
        <v>633.39986086968486</v>
      </c>
      <c r="Q1077">
        <f t="shared" ca="1" si="507"/>
        <v>636.1801587300281</v>
      </c>
      <c r="R1077">
        <f t="shared" ca="1" si="508"/>
        <v>1.4839965425134221E-2</v>
      </c>
      <c r="S1077">
        <f t="shared" ca="1" si="509"/>
        <v>2.067101435725621</v>
      </c>
      <c r="T1077">
        <f t="shared" ca="1" si="510"/>
        <v>42.032181045985091</v>
      </c>
      <c r="U1077">
        <f t="shared" ca="1" si="531"/>
        <v>-1.4349233084544721E-2</v>
      </c>
      <c r="V1077">
        <f t="shared" ca="1" si="532"/>
        <v>0</v>
      </c>
      <c r="W1077">
        <f t="shared" ca="1" si="511"/>
        <v>7.9020559295060409</v>
      </c>
      <c r="X1077">
        <f t="shared" ca="1" si="512"/>
        <v>41.090690833431417</v>
      </c>
      <c r="Y1077">
        <f t="shared" ca="1" si="513"/>
        <v>1.9563165112263927</v>
      </c>
      <c r="Z1077">
        <f t="shared" ca="1" si="514"/>
        <v>1.2163338942779767</v>
      </c>
      <c r="AA1077">
        <f t="shared" ca="1" si="515"/>
        <v>640.00055592950594</v>
      </c>
      <c r="AB1077">
        <f t="shared" ca="1" si="516"/>
        <v>640.07596205297023</v>
      </c>
      <c r="AC1077">
        <f t="shared" ca="1" si="517"/>
        <v>1.3605128315678474E-4</v>
      </c>
      <c r="AD1077">
        <f t="shared" ca="1" si="518"/>
        <v>0.13814916224140816</v>
      </c>
      <c r="AE1077">
        <f t="shared" ca="1" si="519"/>
        <v>168.54744798634579</v>
      </c>
      <c r="AF1077">
        <f t="shared" ca="1" si="520"/>
        <v>-5.6984761158673791E-6</v>
      </c>
      <c r="AG1077">
        <f t="shared" ca="1" si="521"/>
        <v>1</v>
      </c>
      <c r="AH1077">
        <f ca="1"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+99)&gt;=IFERROR(AE1077,-1E+99)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>7.9020559295060409</v>
      </c>
      <c r="AI1077">
        <f t="shared" ca="1" si="522"/>
        <v>640.00055592950594</v>
      </c>
      <c r="AJ1077">
        <f t="shared" ca="1" si="523"/>
        <v>640.07596205297023</v>
      </c>
      <c r="AM1077">
        <v>0</v>
      </c>
      <c r="AN1077">
        <v>0</v>
      </c>
      <c r="AO1077">
        <f t="shared" si="524"/>
        <v>0</v>
      </c>
      <c r="AP1077">
        <f t="shared" si="533"/>
        <v>0</v>
      </c>
      <c r="AQ1077">
        <f t="shared" ca="1" si="525"/>
        <v>0.13814916224140816</v>
      </c>
      <c r="AR1077" t="str">
        <f t="shared" ca="1" si="526"/>
        <v>Subcritical</v>
      </c>
      <c r="AS1077">
        <f t="shared" ca="1" si="527"/>
        <v>1.3605128315678474E-4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190</v>
      </c>
      <c r="I1078">
        <v>0.06</v>
      </c>
      <c r="J1078">
        <f t="shared" si="528"/>
        <v>1.0009999999999764</v>
      </c>
      <c r="K1078">
        <f t="shared" ca="1" si="529"/>
        <v>49.98</v>
      </c>
      <c r="L1078">
        <f t="shared" ca="1" si="530"/>
        <v>1.301360869684927</v>
      </c>
      <c r="M1078">
        <f t="shared" ca="1" si="503"/>
        <v>6.7670765223616209</v>
      </c>
      <c r="N1078">
        <f t="shared" ca="1" si="504"/>
        <v>0.86727128666107323</v>
      </c>
      <c r="O1078">
        <f t="shared" ca="1" si="505"/>
        <v>7.3857595425206792</v>
      </c>
      <c r="P1078">
        <f t="shared" ca="1" si="506"/>
        <v>633.39936086968487</v>
      </c>
      <c r="Q1078">
        <f t="shared" ca="1" si="507"/>
        <v>636.17965873002811</v>
      </c>
      <c r="R1078">
        <f t="shared" ca="1" si="508"/>
        <v>1.4839965425134221E-2</v>
      </c>
      <c r="S1078">
        <f t="shared" ca="1" si="509"/>
        <v>2.067101435725621</v>
      </c>
      <c r="T1078">
        <f t="shared" ca="1" si="510"/>
        <v>42.032181045985091</v>
      </c>
      <c r="U1078">
        <f t="shared" ca="1" si="531"/>
        <v>-1.4632835176598746E-2</v>
      </c>
      <c r="V1078">
        <f t="shared" ca="1" si="532"/>
        <v>0</v>
      </c>
      <c r="W1078">
        <f t="shared" ca="1" si="511"/>
        <v>7.9024112018220682</v>
      </c>
      <c r="X1078">
        <f t="shared" ca="1" si="512"/>
        <v>41.092538249474757</v>
      </c>
      <c r="Y1078">
        <f t="shared" ca="1" si="513"/>
        <v>1.9563382855522544</v>
      </c>
      <c r="Z1078">
        <f t="shared" ca="1" si="514"/>
        <v>1.2162792109985769</v>
      </c>
      <c r="AA1078">
        <f t="shared" ca="1" si="515"/>
        <v>640.00041120182198</v>
      </c>
      <c r="AB1078">
        <f t="shared" ca="1" si="516"/>
        <v>640.07581054530351</v>
      </c>
      <c r="AC1078">
        <f t="shared" ca="1" si="517"/>
        <v>1.3603703155040534E-4</v>
      </c>
      <c r="AD1078">
        <f t="shared" ca="1" si="518"/>
        <v>0.13813984609347538</v>
      </c>
      <c r="AE1078">
        <f t="shared" ca="1" si="519"/>
        <v>168.5617680989744</v>
      </c>
      <c r="AF1078">
        <f t="shared" ca="1" si="520"/>
        <v>-5.5090710020522238E-6</v>
      </c>
      <c r="AG1078">
        <f t="shared" ca="1" si="521"/>
        <v>1</v>
      </c>
      <c r="AH1078">
        <f ca="1"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+99)&gt;=IFERROR(AE1078,-1E+99)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>7.9024112018220682</v>
      </c>
      <c r="AI1078">
        <f t="shared" ca="1" si="522"/>
        <v>640.00041120182198</v>
      </c>
      <c r="AJ1078">
        <f t="shared" ca="1" si="523"/>
        <v>640.07581054530351</v>
      </c>
      <c r="AM1078">
        <v>0</v>
      </c>
      <c r="AN1078">
        <v>0</v>
      </c>
      <c r="AO1078">
        <f t="shared" si="524"/>
        <v>0</v>
      </c>
      <c r="AP1078">
        <f t="shared" si="533"/>
        <v>0</v>
      </c>
      <c r="AQ1078">
        <f t="shared" ca="1" si="525"/>
        <v>0.13813984609347538</v>
      </c>
      <c r="AR1078" t="str">
        <f t="shared" ca="1" si="526"/>
        <v>Subcritical</v>
      </c>
      <c r="AS1078">
        <f t="shared" ca="1" si="527"/>
        <v>1.3603703155040534E-4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190</v>
      </c>
      <c r="I1079">
        <v>5.7000000000000002E-2</v>
      </c>
      <c r="J1079">
        <f t="shared" si="528"/>
        <v>1</v>
      </c>
      <c r="K1079">
        <f t="shared" ca="1" si="529"/>
        <v>49.98</v>
      </c>
      <c r="L1079">
        <f t="shared" ca="1" si="530"/>
        <v>1.301360869684927</v>
      </c>
      <c r="M1079">
        <f t="shared" ca="1" si="503"/>
        <v>6.7670765223616209</v>
      </c>
      <c r="N1079">
        <f t="shared" ca="1" si="504"/>
        <v>0.86727128666107323</v>
      </c>
      <c r="O1079">
        <f t="shared" ca="1" si="505"/>
        <v>7.3857595425206792</v>
      </c>
      <c r="P1079">
        <f t="shared" ca="1" si="506"/>
        <v>633.39886086968488</v>
      </c>
      <c r="Q1079">
        <f t="shared" ca="1" si="507"/>
        <v>636.17915873002812</v>
      </c>
      <c r="R1079">
        <f t="shared" ca="1" si="508"/>
        <v>1.4839965425134221E-2</v>
      </c>
      <c r="S1079">
        <f t="shared" ca="1" si="509"/>
        <v>2.067101435725621</v>
      </c>
      <c r="T1079">
        <f t="shared" ca="1" si="510"/>
        <v>42.032181045985091</v>
      </c>
      <c r="U1079">
        <f t="shared" ca="1" si="531"/>
        <v>-1.4604093721914069E-2</v>
      </c>
      <c r="V1079">
        <f t="shared" ca="1" si="532"/>
        <v>0</v>
      </c>
      <c r="W1079">
        <f t="shared" ca="1" si="511"/>
        <v>7.9027672034545775</v>
      </c>
      <c r="X1079">
        <f t="shared" ca="1" si="512"/>
        <v>41.094389457963807</v>
      </c>
      <c r="Y1079">
        <f t="shared" ca="1" si="513"/>
        <v>1.9563601030996387</v>
      </c>
      <c r="Z1079">
        <f t="shared" ca="1" si="514"/>
        <v>1.2162244203950381</v>
      </c>
      <c r="AA1079">
        <f t="shared" ca="1" si="515"/>
        <v>640.00026720345454</v>
      </c>
      <c r="AB1079">
        <f t="shared" ca="1" si="516"/>
        <v>640.07565975395221</v>
      </c>
      <c r="AC1079">
        <f t="shared" ca="1" si="517"/>
        <v>1.3602275289633422E-4</v>
      </c>
      <c r="AD1079">
        <f t="shared" ca="1" si="518"/>
        <v>0.13813051187124387</v>
      </c>
      <c r="AE1079">
        <f t="shared" ca="1" si="519"/>
        <v>168.57611829195787</v>
      </c>
      <c r="AF1079">
        <f t="shared" ca="1" si="520"/>
        <v>-5.2279165174695663E-6</v>
      </c>
      <c r="AG1079">
        <f t="shared" ca="1" si="521"/>
        <v>1</v>
      </c>
      <c r="AH1079">
        <f ca="1"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+99)&gt;=IFERROR(AE1079,-1E+99)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>7.9027672034545775</v>
      </c>
      <c r="AI1079">
        <f t="shared" ca="1" si="522"/>
        <v>640.00026720345454</v>
      </c>
      <c r="AJ1079">
        <f t="shared" ca="1" si="523"/>
        <v>640.07565975395221</v>
      </c>
      <c r="AM1079">
        <v>0</v>
      </c>
      <c r="AN1079">
        <v>0</v>
      </c>
      <c r="AO1079">
        <f t="shared" si="524"/>
        <v>0</v>
      </c>
      <c r="AP1079">
        <f t="shared" si="533"/>
        <v>0</v>
      </c>
      <c r="AQ1079">
        <f t="shared" ca="1" si="525"/>
        <v>0.13813051187124387</v>
      </c>
      <c r="AR1079" t="str">
        <f t="shared" ca="1" si="526"/>
        <v>Subcritical</v>
      </c>
      <c r="AS1079">
        <f t="shared" ca="1" si="527"/>
        <v>1.3602275289633422E-4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190</v>
      </c>
      <c r="I1080">
        <v>0</v>
      </c>
      <c r="J1080">
        <f t="shared" si="528"/>
        <v>0.99900000000002365</v>
      </c>
      <c r="K1080">
        <f t="shared" ca="1" si="529"/>
        <v>49.98</v>
      </c>
      <c r="L1080">
        <f t="shared" ca="1" si="530"/>
        <v>1.301360869684927</v>
      </c>
      <c r="M1080">
        <f t="shared" ca="1" si="503"/>
        <v>6.7670765223616209</v>
      </c>
      <c r="N1080">
        <f t="shared" ca="1" si="504"/>
        <v>0.86727128666107323</v>
      </c>
      <c r="O1080">
        <f t="shared" ca="1" si="505"/>
        <v>7.3857595425206792</v>
      </c>
      <c r="P1080">
        <f t="shared" ca="1" si="506"/>
        <v>633.39836086968489</v>
      </c>
      <c r="Q1080">
        <f t="shared" ca="1" si="507"/>
        <v>636.17865873002813</v>
      </c>
      <c r="R1080">
        <f t="shared" ca="1" si="508"/>
        <v>1.4839965425134221E-2</v>
      </c>
      <c r="S1080">
        <f t="shared" ca="1" si="509"/>
        <v>2.067101435725621</v>
      </c>
      <c r="T1080">
        <f t="shared" ca="1" si="510"/>
        <v>42.032181045985091</v>
      </c>
      <c r="U1080">
        <f t="shared" ca="1" si="531"/>
        <v>-1.4325125459777155E-2</v>
      </c>
      <c r="V1080">
        <f t="shared" ca="1" si="532"/>
        <v>0</v>
      </c>
      <c r="W1080">
        <f t="shared" ca="1" si="511"/>
        <v>7.9031308991920328</v>
      </c>
      <c r="X1080">
        <f t="shared" ca="1" si="512"/>
        <v>41.096280675798575</v>
      </c>
      <c r="Y1080">
        <f t="shared" ca="1" si="513"/>
        <v>1.9563823906526747</v>
      </c>
      <c r="Z1080">
        <f t="shared" ca="1" si="514"/>
        <v>1.2161684507238877</v>
      </c>
      <c r="AA1080">
        <f t="shared" ca="1" si="515"/>
        <v>640.00013089919196</v>
      </c>
      <c r="AB1080">
        <f t="shared" ca="1" si="516"/>
        <v>640.07551651084009</v>
      </c>
      <c r="AC1080">
        <f t="shared" ca="1" si="517"/>
        <v>1.3600816792659433E-4</v>
      </c>
      <c r="AD1080">
        <f t="shared" ca="1" si="518"/>
        <v>0.13812097699809467</v>
      </c>
      <c r="AE1080">
        <f t="shared" ca="1" si="519"/>
        <v>168.59077933580195</v>
      </c>
      <c r="AF1080">
        <f t="shared" ca="1" si="520"/>
        <v>-5.4866696928002057E-6</v>
      </c>
      <c r="AG1080">
        <f t="shared" ca="1" si="521"/>
        <v>1</v>
      </c>
      <c r="AH1080">
        <f ca="1"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+99)&gt;=IFERROR(AE1080,-1E+99)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>7.9031308991920328</v>
      </c>
      <c r="AI1080">
        <f t="shared" ca="1" si="522"/>
        <v>640.00013089919196</v>
      </c>
      <c r="AJ1080">
        <f t="shared" ca="1" si="523"/>
        <v>640.07551651084009</v>
      </c>
      <c r="AM1080">
        <v>0</v>
      </c>
      <c r="AN1080">
        <v>0</v>
      </c>
      <c r="AO1080">
        <f t="shared" si="524"/>
        <v>0</v>
      </c>
      <c r="AP1080">
        <f t="shared" si="533"/>
        <v>0</v>
      </c>
      <c r="AQ1080">
        <f t="shared" ca="1" si="525"/>
        <v>0.13812097699809467</v>
      </c>
      <c r="AR1080" t="str">
        <f t="shared" ca="1" si="526"/>
        <v>Subcritical</v>
      </c>
      <c r="AS1080">
        <f t="shared" ca="1" si="527"/>
        <v>1.3600816792659433E-4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190</v>
      </c>
      <c r="I1081">
        <v>0</v>
      </c>
      <c r="J1081">
        <f t="shared" si="528"/>
        <v>1</v>
      </c>
      <c r="K1081">
        <f t="shared" ca="1" si="529"/>
        <v>49.98</v>
      </c>
      <c r="L1081">
        <f t="shared" ca="1" si="530"/>
        <v>1.301360869684927</v>
      </c>
      <c r="M1081">
        <f t="shared" ca="1" si="503"/>
        <v>6.7670765223616209</v>
      </c>
      <c r="N1081">
        <f t="shared" ca="1" si="504"/>
        <v>0.86727128666107323</v>
      </c>
      <c r="O1081">
        <f t="shared" ca="1" si="505"/>
        <v>7.3857595425206792</v>
      </c>
      <c r="P1081">
        <f t="shared" ca="1" si="506"/>
        <v>633.39786086968491</v>
      </c>
      <c r="Q1081">
        <f t="shared" ca="1" si="507"/>
        <v>636.17815873002814</v>
      </c>
      <c r="R1081">
        <f t="shared" ca="1" si="508"/>
        <v>1.4839965425134221E-2</v>
      </c>
      <c r="S1081">
        <f t="shared" ca="1" si="509"/>
        <v>2.067101435725621</v>
      </c>
      <c r="T1081">
        <f t="shared" ca="1" si="510"/>
        <v>42.032181045985091</v>
      </c>
      <c r="U1081">
        <f t="shared" ca="1" si="531"/>
        <v>-1.4339965425165246E-2</v>
      </c>
      <c r="V1081">
        <f t="shared" ca="1" si="532"/>
        <v>0</v>
      </c>
      <c r="W1081">
        <f t="shared" ca="1" si="511"/>
        <v>7.9034942051042023</v>
      </c>
      <c r="X1081">
        <f t="shared" ca="1" si="512"/>
        <v>41.098169866541852</v>
      </c>
      <c r="Y1081">
        <f t="shared" ca="1" si="513"/>
        <v>1.9564046527759344</v>
      </c>
      <c r="Z1081">
        <f t="shared" ca="1" si="514"/>
        <v>1.216112546186366</v>
      </c>
      <c r="AA1081">
        <f t="shared" ca="1" si="515"/>
        <v>639.99999420510414</v>
      </c>
      <c r="AB1081">
        <f t="shared" ca="1" si="516"/>
        <v>640.07537288629635</v>
      </c>
      <c r="AC1081">
        <f t="shared" ca="1" si="517"/>
        <v>1.3599360089242428E-4</v>
      </c>
      <c r="AD1081">
        <f t="shared" ca="1" si="518"/>
        <v>0.1381114534399891</v>
      </c>
      <c r="AE1081">
        <f t="shared" ca="1" si="519"/>
        <v>168.60542537821058</v>
      </c>
      <c r="AF1081">
        <f t="shared" ca="1" si="520"/>
        <v>-5.8626534382710815E-6</v>
      </c>
      <c r="AG1081">
        <f t="shared" ca="1" si="521"/>
        <v>1</v>
      </c>
      <c r="AH1081">
        <f ca="1"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+99)&gt;=IFERROR(AE1081,-1E+99)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>7.9034942051042023</v>
      </c>
      <c r="AI1081">
        <f t="shared" ca="1" si="522"/>
        <v>639.99999420510414</v>
      </c>
      <c r="AJ1081">
        <f t="shared" ca="1" si="523"/>
        <v>640.07537288629635</v>
      </c>
      <c r="AM1081">
        <v>0</v>
      </c>
      <c r="AN1081">
        <v>0</v>
      </c>
      <c r="AO1081">
        <f t="shared" si="524"/>
        <v>0</v>
      </c>
      <c r="AP1081">
        <f t="shared" si="533"/>
        <v>0</v>
      </c>
      <c r="AQ1081">
        <f t="shared" ca="1" si="525"/>
        <v>0.1381114534399891</v>
      </c>
      <c r="AR1081" t="str">
        <f t="shared" ca="1" si="526"/>
        <v>Subcritical</v>
      </c>
      <c r="AS1081">
        <f t="shared" ca="1" si="527"/>
        <v>1.3599360089242428E-4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190</v>
      </c>
      <c r="I1082">
        <v>5.7000000000000002E-2</v>
      </c>
      <c r="J1082">
        <f t="shared" si="528"/>
        <v>1</v>
      </c>
      <c r="K1082">
        <f t="shared" ca="1" si="529"/>
        <v>49.98</v>
      </c>
      <c r="L1082">
        <f t="shared" ca="1" si="530"/>
        <v>1.301360869684927</v>
      </c>
      <c r="M1082">
        <f t="shared" ca="1" si="503"/>
        <v>6.7670765223616209</v>
      </c>
      <c r="N1082">
        <f t="shared" ca="1" si="504"/>
        <v>0.86727128666107323</v>
      </c>
      <c r="O1082">
        <f t="shared" ca="1" si="505"/>
        <v>7.3857595425206792</v>
      </c>
      <c r="P1082">
        <f t="shared" ca="1" si="506"/>
        <v>633.39736086968492</v>
      </c>
      <c r="Q1082">
        <f t="shared" ca="1" si="507"/>
        <v>636.17765873002816</v>
      </c>
      <c r="R1082">
        <f t="shared" ca="1" si="508"/>
        <v>1.4839965425134221E-2</v>
      </c>
      <c r="S1082">
        <f t="shared" ca="1" si="509"/>
        <v>2.067101435725621</v>
      </c>
      <c r="T1082">
        <f t="shared" ca="1" si="510"/>
        <v>42.032181045985091</v>
      </c>
      <c r="U1082">
        <f t="shared" ca="1" si="531"/>
        <v>-1.4604093721914069E-2</v>
      </c>
      <c r="V1082">
        <f t="shared" ca="1" si="532"/>
        <v>0</v>
      </c>
      <c r="W1082">
        <f t="shared" ca="1" si="511"/>
        <v>7.9038498870612512</v>
      </c>
      <c r="X1082">
        <f t="shared" ca="1" si="512"/>
        <v>41.10001941271851</v>
      </c>
      <c r="Y1082">
        <f t="shared" ca="1" si="513"/>
        <v>1.956426446237866</v>
      </c>
      <c r="Z1082">
        <f t="shared" ca="1" si="514"/>
        <v>1.2160578197813101</v>
      </c>
      <c r="AA1082">
        <f t="shared" ca="1" si="515"/>
        <v>639.99984988706126</v>
      </c>
      <c r="AB1082">
        <f t="shared" ca="1" si="516"/>
        <v>640.07522178415866</v>
      </c>
      <c r="AC1082">
        <f t="shared" ca="1" si="517"/>
        <v>1.3597934177580215E-4</v>
      </c>
      <c r="AD1082">
        <f t="shared" ca="1" si="518"/>
        <v>0.13810213079341324</v>
      </c>
      <c r="AE1082">
        <f t="shared" ca="1" si="519"/>
        <v>168.61976476446952</v>
      </c>
      <c r="AF1082">
        <f t="shared" ca="1" si="520"/>
        <v>-5.7565399629311287E-6</v>
      </c>
      <c r="AG1082">
        <f t="shared" ca="1" si="521"/>
        <v>1</v>
      </c>
      <c r="AH1082">
        <f ca="1"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+99)&gt;=IFERROR(AE1082,-1E+99)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>7.9038498870612512</v>
      </c>
      <c r="AI1082">
        <f t="shared" ca="1" si="522"/>
        <v>639.99984988706126</v>
      </c>
      <c r="AJ1082">
        <f t="shared" ca="1" si="523"/>
        <v>640.07522178415866</v>
      </c>
      <c r="AM1082">
        <v>0</v>
      </c>
      <c r="AN1082">
        <v>0</v>
      </c>
      <c r="AO1082">
        <f t="shared" si="524"/>
        <v>0</v>
      </c>
      <c r="AP1082">
        <f t="shared" si="533"/>
        <v>0</v>
      </c>
      <c r="AQ1082">
        <f t="shared" ca="1" si="525"/>
        <v>0.13810213079341324</v>
      </c>
      <c r="AR1082" t="str">
        <f t="shared" ca="1" si="526"/>
        <v>Subcritical</v>
      </c>
      <c r="AS1082">
        <f t="shared" ca="1" si="527"/>
        <v>1.3597934177580215E-4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190</v>
      </c>
      <c r="I1083">
        <v>5.7000000000000002E-2</v>
      </c>
      <c r="J1083">
        <f t="shared" si="528"/>
        <v>1</v>
      </c>
      <c r="K1083">
        <f t="shared" ca="1" si="529"/>
        <v>49.98</v>
      </c>
      <c r="L1083">
        <f t="shared" ca="1" si="530"/>
        <v>1.301360869684927</v>
      </c>
      <c r="M1083">
        <f t="shared" ca="1" si="503"/>
        <v>6.7670765223616209</v>
      </c>
      <c r="N1083">
        <f t="shared" ca="1" si="504"/>
        <v>0.86727128666107323</v>
      </c>
      <c r="O1083">
        <f t="shared" ca="1" si="505"/>
        <v>7.3857595425206792</v>
      </c>
      <c r="P1083">
        <f t="shared" ca="1" si="506"/>
        <v>633.39686086968493</v>
      </c>
      <c r="Q1083">
        <f t="shared" ca="1" si="507"/>
        <v>636.17715873002817</v>
      </c>
      <c r="R1083">
        <f t="shared" ca="1" si="508"/>
        <v>1.4839965425134221E-2</v>
      </c>
      <c r="S1083">
        <f t="shared" ca="1" si="509"/>
        <v>2.067101435725621</v>
      </c>
      <c r="T1083">
        <f t="shared" ca="1" si="510"/>
        <v>42.032181045985091</v>
      </c>
      <c r="U1083">
        <f t="shared" ca="1" si="531"/>
        <v>-1.4604093721914069E-2</v>
      </c>
      <c r="V1083">
        <f t="shared" ca="1" si="532"/>
        <v>0</v>
      </c>
      <c r="W1083">
        <f t="shared" ca="1" si="511"/>
        <v>7.9042056924225683</v>
      </c>
      <c r="X1083">
        <f t="shared" ca="1" si="512"/>
        <v>41.101869600597354</v>
      </c>
      <c r="Y1083">
        <f t="shared" ca="1" si="513"/>
        <v>1.9564482457844032</v>
      </c>
      <c r="Z1083">
        <f t="shared" ca="1" si="514"/>
        <v>1.2160030793167036</v>
      </c>
      <c r="AA1083">
        <f t="shared" ca="1" si="515"/>
        <v>639.99970569242259</v>
      </c>
      <c r="AB1083">
        <f t="shared" ca="1" si="516"/>
        <v>640.07507080398773</v>
      </c>
      <c r="AC1083">
        <f t="shared" ca="1" si="517"/>
        <v>1.3596507991813753E-4</v>
      </c>
      <c r="AD1083">
        <f t="shared" ca="1" si="518"/>
        <v>0.13809280596164464</v>
      </c>
      <c r="AE1083">
        <f t="shared" ca="1" si="519"/>
        <v>168.63410980909416</v>
      </c>
      <c r="AF1083">
        <f t="shared" ca="1" si="520"/>
        <v>-5.6226898550448823E-6</v>
      </c>
      <c r="AG1083">
        <f t="shared" ca="1" si="521"/>
        <v>1</v>
      </c>
      <c r="AH1083">
        <f ca="1"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+99)&gt;=IFERROR(AE1083,-1E+99)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>7.9042056924225683</v>
      </c>
      <c r="AI1083">
        <f t="shared" ca="1" si="522"/>
        <v>639.99970569242259</v>
      </c>
      <c r="AJ1083">
        <f t="shared" ca="1" si="523"/>
        <v>640.07507080398773</v>
      </c>
      <c r="AM1083">
        <v>0</v>
      </c>
      <c r="AN1083">
        <v>0</v>
      </c>
      <c r="AO1083">
        <f t="shared" si="524"/>
        <v>0</v>
      </c>
      <c r="AP1083">
        <f t="shared" si="533"/>
        <v>0</v>
      </c>
      <c r="AQ1083">
        <f t="shared" ca="1" si="525"/>
        <v>0.13809280596164464</v>
      </c>
      <c r="AR1083" t="str">
        <f t="shared" ca="1" si="526"/>
        <v>Subcritical</v>
      </c>
      <c r="AS1083">
        <f t="shared" ca="1" si="527"/>
        <v>1.3596507991813753E-4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190</v>
      </c>
      <c r="I1084">
        <v>0</v>
      </c>
      <c r="J1084">
        <f t="shared" si="528"/>
        <v>1</v>
      </c>
      <c r="K1084">
        <f t="shared" ca="1" si="529"/>
        <v>49.98</v>
      </c>
      <c r="L1084">
        <f t="shared" ca="1" si="530"/>
        <v>1.301360869684927</v>
      </c>
      <c r="M1084">
        <f t="shared" ca="1" si="503"/>
        <v>6.7670765223616209</v>
      </c>
      <c r="N1084">
        <f t="shared" ca="1" si="504"/>
        <v>0.86727128666107323</v>
      </c>
      <c r="O1084">
        <f t="shared" ca="1" si="505"/>
        <v>7.3857595425206792</v>
      </c>
      <c r="P1084">
        <f t="shared" ca="1" si="506"/>
        <v>633.39636086968494</v>
      </c>
      <c r="Q1084">
        <f t="shared" ca="1" si="507"/>
        <v>636.17665873002818</v>
      </c>
      <c r="R1084">
        <f t="shared" ca="1" si="508"/>
        <v>1.4839965425134221E-2</v>
      </c>
      <c r="S1084">
        <f t="shared" ca="1" si="509"/>
        <v>2.067101435725621</v>
      </c>
      <c r="T1084">
        <f t="shared" ca="1" si="510"/>
        <v>42.032181045985091</v>
      </c>
      <c r="U1084">
        <f t="shared" ca="1" si="531"/>
        <v>-1.4339965425165246E-2</v>
      </c>
      <c r="V1084">
        <f t="shared" ca="1" si="532"/>
        <v>0</v>
      </c>
      <c r="W1084">
        <f t="shared" ca="1" si="511"/>
        <v>7.904568899912622</v>
      </c>
      <c r="X1084">
        <f t="shared" ca="1" si="512"/>
        <v>41.103758279545637</v>
      </c>
      <c r="Y1084">
        <f t="shared" ca="1" si="513"/>
        <v>1.9564704973227194</v>
      </c>
      <c r="Z1084">
        <f t="shared" ca="1" si="514"/>
        <v>1.2159472051214213</v>
      </c>
      <c r="AA1084">
        <f t="shared" ca="1" si="515"/>
        <v>639.99956889991267</v>
      </c>
      <c r="AB1084">
        <f t="shared" ca="1" si="516"/>
        <v>640.07492708572522</v>
      </c>
      <c r="AC1084">
        <f t="shared" ca="1" si="517"/>
        <v>1.3595052363405555E-4</v>
      </c>
      <c r="AD1084">
        <f t="shared" ca="1" si="518"/>
        <v>0.13808328821957938</v>
      </c>
      <c r="AE1084">
        <f t="shared" ca="1" si="519"/>
        <v>168.648753991061</v>
      </c>
      <c r="AF1084">
        <f t="shared" ca="1" si="520"/>
        <v>-6.0918073359061964E-6</v>
      </c>
      <c r="AG1084">
        <f t="shared" ca="1" si="521"/>
        <v>1</v>
      </c>
      <c r="AH1084">
        <f ca="1"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+99)&gt;=IFERROR(AE1084,-1E+99)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>7.904568899912622</v>
      </c>
      <c r="AI1084">
        <f t="shared" ca="1" si="522"/>
        <v>639.99956889991267</v>
      </c>
      <c r="AJ1084">
        <f t="shared" ca="1" si="523"/>
        <v>640.07492708572522</v>
      </c>
      <c r="AM1084">
        <v>0</v>
      </c>
      <c r="AN1084">
        <v>0</v>
      </c>
      <c r="AO1084">
        <f t="shared" si="524"/>
        <v>0</v>
      </c>
      <c r="AP1084">
        <f t="shared" si="533"/>
        <v>0</v>
      </c>
      <c r="AQ1084">
        <f t="shared" ca="1" si="525"/>
        <v>0.13808328821957938</v>
      </c>
      <c r="AR1084" t="str">
        <f t="shared" ca="1" si="526"/>
        <v>Subcritical</v>
      </c>
      <c r="AS1084">
        <f t="shared" ca="1" si="527"/>
        <v>1.3595052363405555E-4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190</v>
      </c>
      <c r="I1085">
        <v>0</v>
      </c>
      <c r="J1085">
        <f t="shared" si="528"/>
        <v>1</v>
      </c>
      <c r="K1085">
        <f t="shared" ca="1" si="529"/>
        <v>49.98</v>
      </c>
      <c r="L1085">
        <f t="shared" ca="1" si="530"/>
        <v>1.301360869684927</v>
      </c>
      <c r="M1085">
        <f t="shared" ca="1" si="503"/>
        <v>6.7670765223616209</v>
      </c>
      <c r="N1085">
        <f t="shared" ca="1" si="504"/>
        <v>0.86727128666107323</v>
      </c>
      <c r="O1085">
        <f t="shared" ca="1" si="505"/>
        <v>7.3857595425206792</v>
      </c>
      <c r="P1085">
        <f t="shared" ca="1" si="506"/>
        <v>633.39586086968495</v>
      </c>
      <c r="Q1085">
        <f t="shared" ca="1" si="507"/>
        <v>636.17615873002819</v>
      </c>
      <c r="R1085">
        <f t="shared" ca="1" si="508"/>
        <v>1.4839965425134221E-2</v>
      </c>
      <c r="S1085">
        <f t="shared" ca="1" si="509"/>
        <v>2.067101435725621</v>
      </c>
      <c r="T1085">
        <f t="shared" ca="1" si="510"/>
        <v>42.032181045985091</v>
      </c>
      <c r="U1085">
        <f t="shared" ca="1" si="531"/>
        <v>-1.4339965425165246E-2</v>
      </c>
      <c r="V1085">
        <f t="shared" ca="1" si="532"/>
        <v>0</v>
      </c>
      <c r="W1085">
        <f t="shared" ca="1" si="511"/>
        <v>7.9049316399780434</v>
      </c>
      <c r="X1085">
        <f t="shared" ca="1" si="512"/>
        <v>41.105644527885829</v>
      </c>
      <c r="Y1085">
        <f t="shared" ca="1" si="513"/>
        <v>1.9564927186890169</v>
      </c>
      <c r="Z1085">
        <f t="shared" ca="1" si="514"/>
        <v>1.2158914079572176</v>
      </c>
      <c r="AA1085">
        <f t="shared" ca="1" si="515"/>
        <v>639.99943163997807</v>
      </c>
      <c r="AB1085">
        <f t="shared" ca="1" si="516"/>
        <v>640.07478290990389</v>
      </c>
      <c r="AC1085">
        <f t="shared" ca="1" si="517"/>
        <v>1.3593598837691507E-4</v>
      </c>
      <c r="AD1085">
        <f t="shared" ca="1" si="518"/>
        <v>0.13807378381739072</v>
      </c>
      <c r="AE1085">
        <f t="shared" ca="1" si="519"/>
        <v>168.66338003767686</v>
      </c>
      <c r="AF1085">
        <f t="shared" ca="1" si="520"/>
        <v>-6.6881251541417441E-6</v>
      </c>
      <c r="AG1085">
        <f t="shared" ca="1" si="521"/>
        <v>1</v>
      </c>
      <c r="AH1085">
        <f ca="1"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+99)&gt;=IFERROR(AE1085,-1E+99)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>7.9049316399780434</v>
      </c>
      <c r="AI1085">
        <f t="shared" ca="1" si="522"/>
        <v>639.99943163997807</v>
      </c>
      <c r="AJ1085">
        <f t="shared" ca="1" si="523"/>
        <v>640.07478290990389</v>
      </c>
      <c r="AM1085">
        <v>0</v>
      </c>
      <c r="AN1085">
        <v>0</v>
      </c>
      <c r="AO1085">
        <f t="shared" si="524"/>
        <v>0</v>
      </c>
      <c r="AP1085">
        <f t="shared" si="533"/>
        <v>0</v>
      </c>
      <c r="AQ1085">
        <f t="shared" ca="1" si="525"/>
        <v>0.13807378381739072</v>
      </c>
      <c r="AR1085" t="str">
        <f t="shared" ca="1" si="526"/>
        <v>Subcritical</v>
      </c>
      <c r="AS1085">
        <f t="shared" ca="1" si="527"/>
        <v>1.3593598837691507E-4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190</v>
      </c>
      <c r="I1086">
        <v>5.5E-2</v>
      </c>
      <c r="J1086">
        <f t="shared" si="528"/>
        <v>1</v>
      </c>
      <c r="K1086">
        <f t="shared" ca="1" si="529"/>
        <v>49.98</v>
      </c>
      <c r="L1086">
        <f t="shared" ca="1" si="530"/>
        <v>1.301360869684927</v>
      </c>
      <c r="M1086">
        <f t="shared" ca="1" si="503"/>
        <v>6.7670765223616209</v>
      </c>
      <c r="N1086">
        <f t="shared" ca="1" si="504"/>
        <v>0.86727128666107323</v>
      </c>
      <c r="O1086">
        <f t="shared" ca="1" si="505"/>
        <v>7.3857595425206792</v>
      </c>
      <c r="P1086">
        <f t="shared" ca="1" si="506"/>
        <v>633.39536086968496</v>
      </c>
      <c r="Q1086">
        <f t="shared" ca="1" si="507"/>
        <v>636.1756587300282</v>
      </c>
      <c r="R1086">
        <f t="shared" ca="1" si="508"/>
        <v>1.4839965425134221E-2</v>
      </c>
      <c r="S1086">
        <f t="shared" ca="1" si="509"/>
        <v>2.067101435725621</v>
      </c>
      <c r="T1086">
        <f t="shared" ca="1" si="510"/>
        <v>42.032181045985091</v>
      </c>
      <c r="U1086">
        <f t="shared" ca="1" si="531"/>
        <v>-1.459482606230722E-2</v>
      </c>
      <c r="V1086">
        <f t="shared" ca="1" si="532"/>
        <v>0</v>
      </c>
      <c r="W1086">
        <f t="shared" ca="1" si="511"/>
        <v>7.9052867894602192</v>
      </c>
      <c r="X1086">
        <f t="shared" ca="1" si="512"/>
        <v>41.107491305193143</v>
      </c>
      <c r="Y1086">
        <f t="shared" ca="1" si="513"/>
        <v>1.9565144735713265</v>
      </c>
      <c r="Z1086">
        <f t="shared" ca="1" si="514"/>
        <v>1.2158367833477102</v>
      </c>
      <c r="AA1086">
        <f t="shared" ca="1" si="515"/>
        <v>639.99928678946026</v>
      </c>
      <c r="AB1086">
        <f t="shared" ca="1" si="516"/>
        <v>640.07463128914128</v>
      </c>
      <c r="AC1086">
        <f t="shared" ca="1" si="517"/>
        <v>1.3592175950049475E-4</v>
      </c>
      <c r="AD1086">
        <f t="shared" ca="1" si="518"/>
        <v>0.13806447935759533</v>
      </c>
      <c r="AE1086">
        <f t="shared" ca="1" si="519"/>
        <v>168.67770071245914</v>
      </c>
      <c r="AF1086">
        <f t="shared" ca="1" si="520"/>
        <v>-6.6328118464298313E-6</v>
      </c>
      <c r="AG1086">
        <f t="shared" ca="1" si="521"/>
        <v>1</v>
      </c>
      <c r="AH1086">
        <f ca="1"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+99)&gt;=IFERROR(AE1086,-1E+99)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>7.9052867894602192</v>
      </c>
      <c r="AI1086">
        <f t="shared" ca="1" si="522"/>
        <v>639.99928678946026</v>
      </c>
      <c r="AJ1086">
        <f t="shared" ca="1" si="523"/>
        <v>640.07463128914128</v>
      </c>
      <c r="AM1086">
        <v>0</v>
      </c>
      <c r="AN1086">
        <v>0</v>
      </c>
      <c r="AO1086">
        <f t="shared" si="524"/>
        <v>0</v>
      </c>
      <c r="AP1086">
        <f t="shared" si="533"/>
        <v>0</v>
      </c>
      <c r="AQ1086">
        <f t="shared" ca="1" si="525"/>
        <v>0.13806447935759533</v>
      </c>
      <c r="AR1086" t="str">
        <f t="shared" ca="1" si="526"/>
        <v>Subcritical</v>
      </c>
      <c r="AS1086">
        <f t="shared" ca="1" si="527"/>
        <v>1.3592175950049475E-4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190</v>
      </c>
      <c r="I1087">
        <v>5.5E-2</v>
      </c>
      <c r="J1087">
        <f t="shared" si="528"/>
        <v>1.0009999999999764</v>
      </c>
      <c r="K1087">
        <f t="shared" ca="1" si="529"/>
        <v>49.98</v>
      </c>
      <c r="L1087">
        <f t="shared" ca="1" si="530"/>
        <v>1.301360869684927</v>
      </c>
      <c r="M1087">
        <f t="shared" ca="1" si="503"/>
        <v>6.7670765223616209</v>
      </c>
      <c r="N1087">
        <f t="shared" ca="1" si="504"/>
        <v>0.86727128666107323</v>
      </c>
      <c r="O1087">
        <f t="shared" ca="1" si="505"/>
        <v>7.3857595425206792</v>
      </c>
      <c r="P1087">
        <f t="shared" ca="1" si="506"/>
        <v>633.39486086968486</v>
      </c>
      <c r="Q1087">
        <f t="shared" ca="1" si="507"/>
        <v>636.1751587300281</v>
      </c>
      <c r="R1087">
        <f t="shared" ca="1" si="508"/>
        <v>1.4839965425134221E-2</v>
      </c>
      <c r="S1087">
        <f t="shared" ca="1" si="509"/>
        <v>2.067101435725621</v>
      </c>
      <c r="T1087">
        <f t="shared" ca="1" si="510"/>
        <v>42.032181045985091</v>
      </c>
      <c r="U1087">
        <f t="shared" ca="1" si="531"/>
        <v>-1.4609666027581625E-2</v>
      </c>
      <c r="V1087">
        <f t="shared" ca="1" si="532"/>
        <v>0</v>
      </c>
      <c r="W1087">
        <f t="shared" ca="1" si="511"/>
        <v>7.9056418766810532</v>
      </c>
      <c r="X1087">
        <f t="shared" ca="1" si="512"/>
        <v>41.109337758741475</v>
      </c>
      <c r="Y1087">
        <f t="shared" ca="1" si="513"/>
        <v>1.9565362231692953</v>
      </c>
      <c r="Z1087">
        <f t="shared" ca="1" si="514"/>
        <v>1.2157821732210286</v>
      </c>
      <c r="AA1087">
        <f t="shared" ca="1" si="515"/>
        <v>639.99914187668105</v>
      </c>
      <c r="AB1087">
        <f t="shared" ca="1" si="516"/>
        <v>640.07447960821628</v>
      </c>
      <c r="AC1087">
        <f t="shared" ca="1" si="517"/>
        <v>1.3590753531458834E-4</v>
      </c>
      <c r="AD1087">
        <f t="shared" ca="1" si="518"/>
        <v>0.13805517757365399</v>
      </c>
      <c r="AE1087">
        <f t="shared" ca="1" si="519"/>
        <v>168.69201955738794</v>
      </c>
      <c r="AF1087">
        <f t="shared" ca="1" si="520"/>
        <v>-6.1310381624934962E-6</v>
      </c>
      <c r="AG1087">
        <f t="shared" ca="1" si="521"/>
        <v>1</v>
      </c>
      <c r="AH1087">
        <f ca="1"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+99)&gt;=IFERROR(AE1087,-1E+99)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>7.9056418766810532</v>
      </c>
      <c r="AI1087">
        <f t="shared" ca="1" si="522"/>
        <v>639.99914187668105</v>
      </c>
      <c r="AJ1087">
        <f t="shared" ca="1" si="523"/>
        <v>640.07447960821628</v>
      </c>
      <c r="AM1087">
        <v>0</v>
      </c>
      <c r="AN1087">
        <v>0</v>
      </c>
      <c r="AO1087">
        <f t="shared" si="524"/>
        <v>0</v>
      </c>
      <c r="AP1087">
        <f t="shared" si="533"/>
        <v>0</v>
      </c>
      <c r="AQ1087">
        <f t="shared" ca="1" si="525"/>
        <v>0.13805517757365399</v>
      </c>
      <c r="AR1087" t="str">
        <f t="shared" ca="1" si="526"/>
        <v>Subcritical</v>
      </c>
      <c r="AS1087">
        <f t="shared" ca="1" si="527"/>
        <v>1.3590753531458834E-4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190</v>
      </c>
      <c r="I1088">
        <v>0</v>
      </c>
      <c r="J1088">
        <f t="shared" si="528"/>
        <v>1</v>
      </c>
      <c r="K1088">
        <f t="shared" ca="1" si="529"/>
        <v>49.98</v>
      </c>
      <c r="L1088">
        <f t="shared" ca="1" si="530"/>
        <v>1.301360869684927</v>
      </c>
      <c r="M1088">
        <f t="shared" ca="1" si="503"/>
        <v>6.7670765223616209</v>
      </c>
      <c r="N1088">
        <f t="shared" ca="1" si="504"/>
        <v>0.86727128666107323</v>
      </c>
      <c r="O1088">
        <f t="shared" ca="1" si="505"/>
        <v>7.3857595425206792</v>
      </c>
      <c r="P1088">
        <f t="shared" ca="1" si="506"/>
        <v>633.39436086968487</v>
      </c>
      <c r="Q1088">
        <f t="shared" ca="1" si="507"/>
        <v>636.17465873002811</v>
      </c>
      <c r="R1088">
        <f t="shared" ca="1" si="508"/>
        <v>1.4839965425134221E-2</v>
      </c>
      <c r="S1088">
        <f t="shared" ca="1" si="509"/>
        <v>2.067101435725621</v>
      </c>
      <c r="T1088">
        <f t="shared" ca="1" si="510"/>
        <v>42.032181045985091</v>
      </c>
      <c r="U1088">
        <f t="shared" ca="1" si="531"/>
        <v>-1.4339965425165246E-2</v>
      </c>
      <c r="V1088">
        <f t="shared" ca="1" si="532"/>
        <v>0</v>
      </c>
      <c r="W1088">
        <f t="shared" ca="1" si="511"/>
        <v>7.9060046279220311</v>
      </c>
      <c r="X1088">
        <f t="shared" ca="1" si="512"/>
        <v>41.111224065194563</v>
      </c>
      <c r="Y1088">
        <f t="shared" ca="1" si="513"/>
        <v>1.9565584406812648</v>
      </c>
      <c r="Z1088">
        <f t="shared" ca="1" si="514"/>
        <v>1.2157263894828636</v>
      </c>
      <c r="AA1088">
        <f t="shared" ca="1" si="515"/>
        <v>639.99900462792198</v>
      </c>
      <c r="AB1088">
        <f t="shared" ca="1" si="516"/>
        <v>640.074335446173</v>
      </c>
      <c r="AC1088">
        <f t="shared" ca="1" si="517"/>
        <v>1.3589300638815354E-4</v>
      </c>
      <c r="AD1088">
        <f t="shared" ca="1" si="518"/>
        <v>0.13804567610327373</v>
      </c>
      <c r="AE1088">
        <f t="shared" ca="1" si="519"/>
        <v>168.70664815574827</v>
      </c>
      <c r="AF1088">
        <f t="shared" ca="1" si="520"/>
        <v>-5.7480566511003417E-6</v>
      </c>
      <c r="AG1088">
        <f t="shared" ca="1" si="521"/>
        <v>1</v>
      </c>
      <c r="AH1088">
        <f ca="1"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+99)&gt;=IFERROR(AE1088,-1E+99)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>7.9060046279220311</v>
      </c>
      <c r="AI1088">
        <f t="shared" ca="1" si="522"/>
        <v>639.99900462792198</v>
      </c>
      <c r="AJ1088">
        <f t="shared" ca="1" si="523"/>
        <v>640.074335446173</v>
      </c>
      <c r="AM1088">
        <v>0</v>
      </c>
      <c r="AN1088">
        <v>0</v>
      </c>
      <c r="AO1088">
        <f t="shared" si="524"/>
        <v>0</v>
      </c>
      <c r="AP1088">
        <f t="shared" si="533"/>
        <v>0</v>
      </c>
      <c r="AQ1088">
        <f t="shared" ca="1" si="525"/>
        <v>0.13804567610327373</v>
      </c>
      <c r="AR1088" t="str">
        <f t="shared" ca="1" si="526"/>
        <v>Subcritical</v>
      </c>
      <c r="AS1088">
        <f t="shared" ca="1" si="527"/>
        <v>1.3589300638815354E-4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190</v>
      </c>
      <c r="I1089">
        <v>0</v>
      </c>
      <c r="J1089">
        <f t="shared" si="528"/>
        <v>1</v>
      </c>
      <c r="K1089">
        <f t="shared" ca="1" si="529"/>
        <v>49.98</v>
      </c>
      <c r="L1089">
        <f t="shared" ca="1" si="530"/>
        <v>1.301360869684927</v>
      </c>
      <c r="M1089">
        <f t="shared" ca="1" si="503"/>
        <v>6.7670765223616209</v>
      </c>
      <c r="N1089">
        <f t="shared" ca="1" si="504"/>
        <v>0.86727128666107323</v>
      </c>
      <c r="O1089">
        <f t="shared" ca="1" si="505"/>
        <v>7.3857595425206792</v>
      </c>
      <c r="P1089">
        <f t="shared" ca="1" si="506"/>
        <v>633.39386086968489</v>
      </c>
      <c r="Q1089">
        <f t="shared" ca="1" si="507"/>
        <v>636.17415873002813</v>
      </c>
      <c r="R1089">
        <f t="shared" ca="1" si="508"/>
        <v>1.4839965425134221E-2</v>
      </c>
      <c r="S1089">
        <f t="shared" ca="1" si="509"/>
        <v>2.067101435725621</v>
      </c>
      <c r="T1089">
        <f t="shared" ca="1" si="510"/>
        <v>42.032181045985091</v>
      </c>
      <c r="U1089">
        <f t="shared" ca="1" si="531"/>
        <v>-1.4339965425165246E-2</v>
      </c>
      <c r="V1089">
        <f t="shared" ca="1" si="532"/>
        <v>0</v>
      </c>
      <c r="W1089">
        <f t="shared" ca="1" si="511"/>
        <v>7.9063677851550223</v>
      </c>
      <c r="X1089">
        <f t="shared" ca="1" si="512"/>
        <v>41.113112482806116</v>
      </c>
      <c r="Y1089">
        <f t="shared" ca="1" si="513"/>
        <v>1.9565806815223481</v>
      </c>
      <c r="Z1089">
        <f t="shared" ca="1" si="514"/>
        <v>1.2156705484388246</v>
      </c>
      <c r="AA1089">
        <f t="shared" ca="1" si="515"/>
        <v>639.99886778515497</v>
      </c>
      <c r="AB1089">
        <f t="shared" ca="1" si="516"/>
        <v>640.07419168333752</v>
      </c>
      <c r="AC1089">
        <f t="shared" ca="1" si="517"/>
        <v>1.358784634954825E-4</v>
      </c>
      <c r="AD1089">
        <f t="shared" ca="1" si="518"/>
        <v>0.13803616509048394</v>
      </c>
      <c r="AE1089">
        <f t="shared" ca="1" si="519"/>
        <v>168.72129383800146</v>
      </c>
      <c r="AF1089">
        <f t="shared" ca="1" si="520"/>
        <v>-5.3685508873968502E-6</v>
      </c>
      <c r="AG1089">
        <f t="shared" ca="1" si="521"/>
        <v>1</v>
      </c>
      <c r="AH1089">
        <f ca="1"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+99)&gt;=IFERROR(AE1089,-1E+99)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>7.9063677851550223</v>
      </c>
      <c r="AI1089">
        <f t="shared" ca="1" si="522"/>
        <v>639.99886778515497</v>
      </c>
      <c r="AJ1089">
        <f t="shared" ca="1" si="523"/>
        <v>640.07419168333752</v>
      </c>
      <c r="AM1089">
        <v>0</v>
      </c>
      <c r="AN1089">
        <v>0</v>
      </c>
      <c r="AO1089">
        <f t="shared" si="524"/>
        <v>0</v>
      </c>
      <c r="AP1089">
        <f t="shared" si="533"/>
        <v>0</v>
      </c>
      <c r="AQ1089">
        <f t="shared" ca="1" si="525"/>
        <v>0.13803616509048394</v>
      </c>
      <c r="AR1089" t="str">
        <f t="shared" ca="1" si="526"/>
        <v>Subcritical</v>
      </c>
      <c r="AS1089">
        <f t="shared" ca="1" si="527"/>
        <v>1.358784634954825E-4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190</v>
      </c>
      <c r="I1090">
        <v>5.7000000000000002E-2</v>
      </c>
      <c r="J1090">
        <f t="shared" si="528"/>
        <v>0.99900000000002365</v>
      </c>
      <c r="K1090">
        <f t="shared" ca="1" si="529"/>
        <v>49.98</v>
      </c>
      <c r="L1090">
        <f t="shared" ca="1" si="530"/>
        <v>1.301360869684927</v>
      </c>
      <c r="M1090">
        <f t="shared" ca="1" si="503"/>
        <v>6.7670765223616209</v>
      </c>
      <c r="N1090">
        <f t="shared" ca="1" si="504"/>
        <v>0.86727128666107323</v>
      </c>
      <c r="O1090">
        <f t="shared" ca="1" si="505"/>
        <v>7.3857595425206792</v>
      </c>
      <c r="P1090">
        <f t="shared" ca="1" si="506"/>
        <v>633.3933608696849</v>
      </c>
      <c r="Q1090">
        <f t="shared" ca="1" si="507"/>
        <v>636.17365873002814</v>
      </c>
      <c r="R1090">
        <f t="shared" ca="1" si="508"/>
        <v>1.4839965425134221E-2</v>
      </c>
      <c r="S1090">
        <f t="shared" ca="1" si="509"/>
        <v>2.067101435725621</v>
      </c>
      <c r="T1090">
        <f t="shared" ca="1" si="510"/>
        <v>42.032181045985091</v>
      </c>
      <c r="U1090">
        <f t="shared" ca="1" si="531"/>
        <v>-1.4589253756525977E-2</v>
      </c>
      <c r="V1090">
        <f t="shared" ca="1" si="532"/>
        <v>0</v>
      </c>
      <c r="W1090">
        <f t="shared" ca="1" si="511"/>
        <v>7.9067242318513582</v>
      </c>
      <c r="X1090">
        <f t="shared" ca="1" si="512"/>
        <v>41.11496600562706</v>
      </c>
      <c r="Y1090">
        <f t="shared" ca="1" si="513"/>
        <v>1.9566025098948618</v>
      </c>
      <c r="Z1090">
        <f t="shared" ca="1" si="514"/>
        <v>1.2156157442319095</v>
      </c>
      <c r="AA1090">
        <f t="shared" ca="1" si="515"/>
        <v>639.99872423185138</v>
      </c>
      <c r="AB1090">
        <f t="shared" ca="1" si="516"/>
        <v>640.07404133876389</v>
      </c>
      <c r="AC1090">
        <f t="shared" ca="1" si="517"/>
        <v>1.3586419156323026E-4</v>
      </c>
      <c r="AD1090">
        <f t="shared" ca="1" si="518"/>
        <v>0.13802683088727086</v>
      </c>
      <c r="AE1090">
        <f t="shared" ca="1" si="519"/>
        <v>168.73566958492265</v>
      </c>
      <c r="AF1090">
        <f t="shared" ca="1" si="520"/>
        <v>-4.8022237706391024E-6</v>
      </c>
      <c r="AG1090">
        <f t="shared" ca="1" si="521"/>
        <v>1</v>
      </c>
      <c r="AH1090">
        <f ca="1"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+99)&gt;=IFERROR(AE1090,-1E+99)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>7.9067242318513582</v>
      </c>
      <c r="AI1090">
        <f t="shared" ca="1" si="522"/>
        <v>639.99872423185138</v>
      </c>
      <c r="AJ1090">
        <f t="shared" ca="1" si="523"/>
        <v>640.07404133876389</v>
      </c>
      <c r="AM1090">
        <v>0</v>
      </c>
      <c r="AN1090">
        <v>0</v>
      </c>
      <c r="AO1090">
        <f t="shared" si="524"/>
        <v>0</v>
      </c>
      <c r="AP1090">
        <f t="shared" si="533"/>
        <v>0</v>
      </c>
      <c r="AQ1090">
        <f t="shared" ca="1" si="525"/>
        <v>0.13802683088727086</v>
      </c>
      <c r="AR1090" t="str">
        <f t="shared" ca="1" si="526"/>
        <v>Subcritical</v>
      </c>
      <c r="AS1090">
        <f t="shared" ca="1" si="527"/>
        <v>1.3586419156323026E-4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190</v>
      </c>
      <c r="I1091">
        <v>5.7000000000000002E-2</v>
      </c>
      <c r="J1091">
        <f t="shared" si="528"/>
        <v>1</v>
      </c>
      <c r="K1091">
        <f t="shared" ca="1" si="529"/>
        <v>49.98</v>
      </c>
      <c r="L1091">
        <f t="shared" ca="1" si="530"/>
        <v>1.301360869684927</v>
      </c>
      <c r="M1091">
        <f t="shared" ca="1" si="503"/>
        <v>6.7670765223616209</v>
      </c>
      <c r="N1091">
        <f t="shared" ca="1" si="504"/>
        <v>0.86727128666107323</v>
      </c>
      <c r="O1091">
        <f t="shared" ca="1" si="505"/>
        <v>7.3857595425206792</v>
      </c>
      <c r="P1091">
        <f t="shared" ca="1" si="506"/>
        <v>633.39286086968491</v>
      </c>
      <c r="Q1091">
        <f t="shared" ca="1" si="507"/>
        <v>636.17315873002815</v>
      </c>
      <c r="R1091">
        <f t="shared" ca="1" si="508"/>
        <v>1.4839965425134221E-2</v>
      </c>
      <c r="S1091">
        <f t="shared" ca="1" si="509"/>
        <v>2.067101435725621</v>
      </c>
      <c r="T1091">
        <f t="shared" ca="1" si="510"/>
        <v>42.032181045985091</v>
      </c>
      <c r="U1091">
        <f t="shared" ca="1" si="531"/>
        <v>-1.4604093721914069E-2</v>
      </c>
      <c r="V1091">
        <f t="shared" ca="1" si="532"/>
        <v>0</v>
      </c>
      <c r="W1091">
        <f t="shared" ca="1" si="511"/>
        <v>7.9070811328177273</v>
      </c>
      <c r="X1091">
        <f t="shared" ca="1" si="512"/>
        <v>41.116821890652183</v>
      </c>
      <c r="Y1091">
        <f t="shared" ca="1" si="513"/>
        <v>1.9566243646024704</v>
      </c>
      <c r="Z1091">
        <f t="shared" ca="1" si="514"/>
        <v>1.2155608751308389</v>
      </c>
      <c r="AA1091">
        <f t="shared" ca="1" si="515"/>
        <v>639.99858113281778</v>
      </c>
      <c r="AB1091">
        <f t="shared" ca="1" si="516"/>
        <v>640.07389144072545</v>
      </c>
      <c r="AC1091">
        <f t="shared" ca="1" si="517"/>
        <v>1.3584990365736205E-4</v>
      </c>
      <c r="AD1091">
        <f t="shared" ca="1" si="518"/>
        <v>0.13801748584212437</v>
      </c>
      <c r="AE1091">
        <f t="shared" ca="1" si="519"/>
        <v>168.7500643400426</v>
      </c>
      <c r="AF1091">
        <f t="shared" ca="1" si="520"/>
        <v>-4.4543055537360488E-6</v>
      </c>
      <c r="AG1091">
        <f t="shared" ca="1" si="521"/>
        <v>1</v>
      </c>
      <c r="AH1091">
        <f ca="1"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+99)&gt;=IFERROR(AE1091,-1E+99)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>7.9070811328177273</v>
      </c>
      <c r="AI1091">
        <f t="shared" ca="1" si="522"/>
        <v>639.99858113281778</v>
      </c>
      <c r="AJ1091">
        <f t="shared" ca="1" si="523"/>
        <v>640.07389144072545</v>
      </c>
      <c r="AM1091">
        <v>0</v>
      </c>
      <c r="AN1091">
        <v>0</v>
      </c>
      <c r="AO1091">
        <f t="shared" si="524"/>
        <v>0</v>
      </c>
      <c r="AP1091">
        <f t="shared" si="533"/>
        <v>0</v>
      </c>
      <c r="AQ1091">
        <f t="shared" ca="1" si="525"/>
        <v>0.13801748584212437</v>
      </c>
      <c r="AR1091" t="str">
        <f t="shared" ca="1" si="526"/>
        <v>Subcritical</v>
      </c>
      <c r="AS1091">
        <f t="shared" ca="1" si="527"/>
        <v>1.3584990365736205E-4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190</v>
      </c>
      <c r="I1092">
        <v>0</v>
      </c>
      <c r="J1092">
        <f t="shared" si="528"/>
        <v>1</v>
      </c>
      <c r="K1092">
        <f t="shared" ca="1" si="529"/>
        <v>49.98</v>
      </c>
      <c r="L1092">
        <f t="shared" ca="1" si="530"/>
        <v>1.301360869684927</v>
      </c>
      <c r="M1092">
        <f t="shared" ca="1" si="503"/>
        <v>6.7670765223616209</v>
      </c>
      <c r="N1092">
        <f t="shared" ca="1" si="504"/>
        <v>0.86727128666107323</v>
      </c>
      <c r="O1092">
        <f t="shared" ca="1" si="505"/>
        <v>7.3857595425206792</v>
      </c>
      <c r="P1092">
        <f t="shared" ca="1" si="506"/>
        <v>633.39236086968492</v>
      </c>
      <c r="Q1092">
        <f t="shared" ca="1" si="507"/>
        <v>636.17265873002816</v>
      </c>
      <c r="R1092">
        <f t="shared" ca="1" si="508"/>
        <v>1.4839965425134221E-2</v>
      </c>
      <c r="S1092">
        <f t="shared" ca="1" si="509"/>
        <v>2.067101435725621</v>
      </c>
      <c r="T1092">
        <f t="shared" ca="1" si="510"/>
        <v>42.032181045985091</v>
      </c>
      <c r="U1092">
        <f t="shared" ca="1" si="531"/>
        <v>-1.4339965425165246E-2</v>
      </c>
      <c r="V1092">
        <f t="shared" ca="1" si="532"/>
        <v>0</v>
      </c>
      <c r="W1092">
        <f t="shared" ca="1" si="511"/>
        <v>7.9074456513800921</v>
      </c>
      <c r="X1092">
        <f t="shared" ca="1" si="512"/>
        <v>41.118717387176481</v>
      </c>
      <c r="Y1092">
        <f t="shared" ca="1" si="513"/>
        <v>1.956646684238418</v>
      </c>
      <c r="Z1092">
        <f t="shared" ca="1" si="514"/>
        <v>1.2155048400314901</v>
      </c>
      <c r="AA1092">
        <f t="shared" ca="1" si="515"/>
        <v>639.99844565138005</v>
      </c>
      <c r="AB1092">
        <f t="shared" ca="1" si="516"/>
        <v>640.07374901611706</v>
      </c>
      <c r="AC1092">
        <f t="shared" ca="1" si="517"/>
        <v>1.3583531308188174E-4</v>
      </c>
      <c r="AD1092">
        <f t="shared" ca="1" si="518"/>
        <v>0.13800794242736023</v>
      </c>
      <c r="AE1092">
        <f t="shared" ca="1" si="519"/>
        <v>168.76476704262635</v>
      </c>
      <c r="AF1092">
        <f t="shared" ca="1" si="520"/>
        <v>-4.53646157438925E-6</v>
      </c>
      <c r="AG1092">
        <f t="shared" ca="1" si="521"/>
        <v>1</v>
      </c>
      <c r="AH1092">
        <f ca="1"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+99)&gt;=IFERROR(AE1092,-1E+99)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>7.9074456513800921</v>
      </c>
      <c r="AI1092">
        <f t="shared" ca="1" si="522"/>
        <v>639.99844565138005</v>
      </c>
      <c r="AJ1092">
        <f t="shared" ca="1" si="523"/>
        <v>640.07374901611706</v>
      </c>
      <c r="AM1092">
        <v>0</v>
      </c>
      <c r="AN1092">
        <v>0</v>
      </c>
      <c r="AO1092">
        <f t="shared" si="524"/>
        <v>0</v>
      </c>
      <c r="AP1092">
        <f t="shared" si="533"/>
        <v>0</v>
      </c>
      <c r="AQ1092">
        <f t="shared" ca="1" si="525"/>
        <v>0.13800794242736023</v>
      </c>
      <c r="AR1092" t="str">
        <f t="shared" ca="1" si="526"/>
        <v>Subcritical</v>
      </c>
      <c r="AS1092">
        <f t="shared" ca="1" si="527"/>
        <v>1.3583531308188174E-4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190</v>
      </c>
      <c r="I1093">
        <v>0</v>
      </c>
      <c r="J1093">
        <f t="shared" si="528"/>
        <v>1</v>
      </c>
      <c r="K1093">
        <f t="shared" ca="1" si="529"/>
        <v>49.98</v>
      </c>
      <c r="L1093">
        <f t="shared" ca="1" si="530"/>
        <v>1.301360869684927</v>
      </c>
      <c r="M1093">
        <f t="shared" ca="1" si="503"/>
        <v>6.7670765223616209</v>
      </c>
      <c r="N1093">
        <f t="shared" ca="1" si="504"/>
        <v>0.86727128666107323</v>
      </c>
      <c r="O1093">
        <f t="shared" ca="1" si="505"/>
        <v>7.3857595425206792</v>
      </c>
      <c r="P1093">
        <f t="shared" ca="1" si="506"/>
        <v>633.39186086968493</v>
      </c>
      <c r="Q1093">
        <f t="shared" ca="1" si="507"/>
        <v>636.17215873002817</v>
      </c>
      <c r="R1093">
        <f t="shared" ca="1" si="508"/>
        <v>1.4839965425134221E-2</v>
      </c>
      <c r="S1093">
        <f t="shared" ca="1" si="509"/>
        <v>2.067101435725621</v>
      </c>
      <c r="T1093">
        <f t="shared" ca="1" si="510"/>
        <v>42.032181045985091</v>
      </c>
      <c r="U1093">
        <f t="shared" ca="1" si="531"/>
        <v>-1.4339965425165246E-2</v>
      </c>
      <c r="V1093">
        <f t="shared" ca="1" si="532"/>
        <v>0</v>
      </c>
      <c r="W1093">
        <f t="shared" ca="1" si="511"/>
        <v>7.9078100991373175</v>
      </c>
      <c r="X1093">
        <f t="shared" ca="1" si="512"/>
        <v>41.120612515514054</v>
      </c>
      <c r="Y1093">
        <f t="shared" ca="1" si="513"/>
        <v>1.9566689979908383</v>
      </c>
      <c r="Z1093">
        <f t="shared" ca="1" si="514"/>
        <v>1.2154488209810459</v>
      </c>
      <c r="AA1093">
        <f t="shared" ca="1" si="515"/>
        <v>639.99831009913737</v>
      </c>
      <c r="AB1093">
        <f t="shared" ca="1" si="516"/>
        <v>640.07360652301224</v>
      </c>
      <c r="AC1093">
        <f t="shared" ca="1" si="517"/>
        <v>1.3582072765103782E-4</v>
      </c>
      <c r="AD1093">
        <f t="shared" ca="1" si="518"/>
        <v>0.13799840196578705</v>
      </c>
      <c r="AE1093">
        <f t="shared" ca="1" si="519"/>
        <v>168.779467606369</v>
      </c>
      <c r="AF1093">
        <f t="shared" ca="1" si="520"/>
        <v>-4.7009974650791264E-6</v>
      </c>
      <c r="AG1093">
        <f t="shared" ca="1" si="521"/>
        <v>1</v>
      </c>
      <c r="AH1093">
        <f ca="1"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+99)&gt;=IFERROR(AE1093,-1E+99)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>7.9078100991373175</v>
      </c>
      <c r="AI1093">
        <f t="shared" ca="1" si="522"/>
        <v>639.99831009913737</v>
      </c>
      <c r="AJ1093">
        <f t="shared" ca="1" si="523"/>
        <v>640.07360652301224</v>
      </c>
      <c r="AM1093">
        <v>0</v>
      </c>
      <c r="AN1093">
        <v>0</v>
      </c>
      <c r="AO1093">
        <f t="shared" si="524"/>
        <v>0</v>
      </c>
      <c r="AP1093">
        <f t="shared" si="533"/>
        <v>0</v>
      </c>
      <c r="AQ1093">
        <f t="shared" ca="1" si="525"/>
        <v>0.13799840196578705</v>
      </c>
      <c r="AR1093" t="str">
        <f t="shared" ca="1" si="526"/>
        <v>Subcritical</v>
      </c>
      <c r="AS1093">
        <f t="shared" ca="1" si="527"/>
        <v>1.3582072765103782E-4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190</v>
      </c>
      <c r="I1094">
        <v>5.7000000000000002E-2</v>
      </c>
      <c r="J1094">
        <f t="shared" si="528"/>
        <v>1</v>
      </c>
      <c r="K1094">
        <f t="shared" ca="1" si="529"/>
        <v>49.98</v>
      </c>
      <c r="L1094">
        <f t="shared" ca="1" si="530"/>
        <v>1.301360869684927</v>
      </c>
      <c r="M1094">
        <f t="shared" ca="1" si="503"/>
        <v>6.7670765223616209</v>
      </c>
      <c r="N1094">
        <f t="shared" ca="1" si="504"/>
        <v>0.86727128666107323</v>
      </c>
      <c r="O1094">
        <f t="shared" ca="1" si="505"/>
        <v>7.3857595425206792</v>
      </c>
      <c r="P1094">
        <f t="shared" ca="1" si="506"/>
        <v>633.39136086968495</v>
      </c>
      <c r="Q1094">
        <f t="shared" ca="1" si="507"/>
        <v>636.17165873002818</v>
      </c>
      <c r="R1094">
        <f t="shared" ca="1" si="508"/>
        <v>1.4839965425134221E-2</v>
      </c>
      <c r="S1094">
        <f t="shared" ca="1" si="509"/>
        <v>2.067101435725621</v>
      </c>
      <c r="T1094">
        <f t="shared" ca="1" si="510"/>
        <v>42.032181045985091</v>
      </c>
      <c r="U1094">
        <f t="shared" ca="1" si="531"/>
        <v>-1.4604093721914069E-2</v>
      </c>
      <c r="V1094">
        <f t="shared" ca="1" si="532"/>
        <v>0</v>
      </c>
      <c r="W1094">
        <f t="shared" ca="1" si="511"/>
        <v>7.9081671424030979</v>
      </c>
      <c r="X1094">
        <f t="shared" ca="1" si="512"/>
        <v>41.122469140496108</v>
      </c>
      <c r="Y1094">
        <f t="shared" ca="1" si="513"/>
        <v>1.9566908568934254</v>
      </c>
      <c r="Z1094">
        <f t="shared" ca="1" si="514"/>
        <v>1.2153939450776139</v>
      </c>
      <c r="AA1094">
        <f t="shared" ca="1" si="515"/>
        <v>639.99816714240308</v>
      </c>
      <c r="AB1094">
        <f t="shared" ca="1" si="516"/>
        <v>640.07345676736395</v>
      </c>
      <c r="AC1094">
        <f t="shared" ca="1" si="517"/>
        <v>1.3580644079254909E-4</v>
      </c>
      <c r="AD1094">
        <f t="shared" ca="1" si="518"/>
        <v>0.13798905640383494</v>
      </c>
      <c r="AE1094">
        <f t="shared" ca="1" si="519"/>
        <v>168.79387019378021</v>
      </c>
      <c r="AF1094">
        <f t="shared" ca="1" si="520"/>
        <v>-4.8926895033218898E-6</v>
      </c>
      <c r="AG1094">
        <f t="shared" ca="1" si="521"/>
        <v>1</v>
      </c>
      <c r="AH1094">
        <f ca="1"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+99)&gt;=IFERROR(AE1094,-1E+99)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>7.9081671424030979</v>
      </c>
      <c r="AI1094">
        <f t="shared" ca="1" si="522"/>
        <v>639.99816714240308</v>
      </c>
      <c r="AJ1094">
        <f t="shared" ca="1" si="523"/>
        <v>640.07345676736395</v>
      </c>
      <c r="AM1094">
        <v>0</v>
      </c>
      <c r="AN1094">
        <v>0</v>
      </c>
      <c r="AO1094">
        <f t="shared" si="524"/>
        <v>0</v>
      </c>
      <c r="AP1094">
        <f t="shared" si="533"/>
        <v>0</v>
      </c>
      <c r="AQ1094">
        <f t="shared" ca="1" si="525"/>
        <v>0.13798905640383494</v>
      </c>
      <c r="AR1094" t="str">
        <f t="shared" ca="1" si="526"/>
        <v>Subcritical</v>
      </c>
      <c r="AS1094">
        <f t="shared" ca="1" si="527"/>
        <v>1.3580644079254909E-4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190</v>
      </c>
      <c r="I1095">
        <v>5.7000000000000002E-2</v>
      </c>
      <c r="J1095">
        <f t="shared" si="528"/>
        <v>1</v>
      </c>
      <c r="K1095">
        <f t="shared" ca="1" si="529"/>
        <v>49.98</v>
      </c>
      <c r="L1095">
        <f t="shared" ca="1" si="530"/>
        <v>1.301360869684927</v>
      </c>
      <c r="M1095">
        <f t="shared" ca="1" si="503"/>
        <v>6.7670765223616209</v>
      </c>
      <c r="N1095">
        <f t="shared" ca="1" si="504"/>
        <v>0.86727128666107323</v>
      </c>
      <c r="O1095">
        <f t="shared" ca="1" si="505"/>
        <v>7.3857595425206792</v>
      </c>
      <c r="P1095">
        <f t="shared" ca="1" si="506"/>
        <v>633.39086086968496</v>
      </c>
      <c r="Q1095">
        <f t="shared" ca="1" si="507"/>
        <v>636.1711587300282</v>
      </c>
      <c r="R1095">
        <f t="shared" ca="1" si="508"/>
        <v>1.4839965425134221E-2</v>
      </c>
      <c r="S1095">
        <f t="shared" ca="1" si="509"/>
        <v>2.067101435725621</v>
      </c>
      <c r="T1095">
        <f t="shared" ca="1" si="510"/>
        <v>42.032181045985091</v>
      </c>
      <c r="U1095">
        <f t="shared" ca="1" si="531"/>
        <v>-1.4604093721914069E-2</v>
      </c>
      <c r="V1095">
        <f t="shared" ca="1" si="532"/>
        <v>0</v>
      </c>
      <c r="W1095">
        <f t="shared" ca="1" si="511"/>
        <v>7.908524001555489</v>
      </c>
      <c r="X1095">
        <f t="shared" ca="1" si="512"/>
        <v>41.124324808088545</v>
      </c>
      <c r="Y1095">
        <f t="shared" ca="1" si="513"/>
        <v>1.9567127030399918</v>
      </c>
      <c r="Z1095">
        <f t="shared" ca="1" si="514"/>
        <v>1.2153391024226536</v>
      </c>
      <c r="AA1095">
        <f t="shared" ca="1" si="515"/>
        <v>639.99802400155556</v>
      </c>
      <c r="AB1095">
        <f t="shared" ca="1" si="516"/>
        <v>640.07330683202838</v>
      </c>
      <c r="AC1095">
        <f t="shared" ca="1" si="517"/>
        <v>1.3579216351598504E-4</v>
      </c>
      <c r="AD1095">
        <f t="shared" ca="1" si="518"/>
        <v>0.13797971671500134</v>
      </c>
      <c r="AE1095">
        <f t="shared" ca="1" si="519"/>
        <v>168.80826604194232</v>
      </c>
      <c r="AF1095">
        <f t="shared" ca="1" si="520"/>
        <v>-5.3227483931550523E-6</v>
      </c>
      <c r="AG1095">
        <f t="shared" ca="1" si="521"/>
        <v>1</v>
      </c>
      <c r="AH1095">
        <f ca="1"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+99)&gt;=IFERROR(AE1095,-1E+99)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>7.908524001555489</v>
      </c>
      <c r="AI1095">
        <f t="shared" ca="1" si="522"/>
        <v>639.99802400155556</v>
      </c>
      <c r="AJ1095">
        <f t="shared" ca="1" si="523"/>
        <v>640.07330683202838</v>
      </c>
      <c r="AM1095">
        <v>0</v>
      </c>
      <c r="AN1095">
        <v>0</v>
      </c>
      <c r="AO1095">
        <f t="shared" si="524"/>
        <v>0</v>
      </c>
      <c r="AP1095">
        <f t="shared" si="533"/>
        <v>0</v>
      </c>
      <c r="AQ1095">
        <f t="shared" ca="1" si="525"/>
        <v>0.13797971671500134</v>
      </c>
      <c r="AR1095" t="str">
        <f t="shared" ca="1" si="526"/>
        <v>Subcritical</v>
      </c>
      <c r="AS1095">
        <f t="shared" ca="1" si="527"/>
        <v>1.3579216351598504E-4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190</v>
      </c>
      <c r="I1096">
        <v>2E-3</v>
      </c>
      <c r="J1096">
        <f t="shared" si="528"/>
        <v>1</v>
      </c>
      <c r="K1096">
        <f t="shared" ca="1" si="529"/>
        <v>49.98</v>
      </c>
      <c r="L1096">
        <f t="shared" ca="1" si="530"/>
        <v>1.301360869684927</v>
      </c>
      <c r="M1096">
        <f t="shared" ca="1" si="503"/>
        <v>6.7670765223616209</v>
      </c>
      <c r="N1096">
        <f t="shared" ca="1" si="504"/>
        <v>0.86727128666107323</v>
      </c>
      <c r="O1096">
        <f t="shared" ca="1" si="505"/>
        <v>7.3857595425206792</v>
      </c>
      <c r="P1096">
        <f t="shared" ca="1" si="506"/>
        <v>633.39036086968497</v>
      </c>
      <c r="Q1096">
        <f t="shared" ca="1" si="507"/>
        <v>636.17065873002821</v>
      </c>
      <c r="R1096">
        <f t="shared" ca="1" si="508"/>
        <v>1.4839965425134221E-2</v>
      </c>
      <c r="S1096">
        <f t="shared" ca="1" si="509"/>
        <v>2.067101435725621</v>
      </c>
      <c r="T1096">
        <f t="shared" ca="1" si="510"/>
        <v>42.032181045985091</v>
      </c>
      <c r="U1096">
        <f t="shared" ca="1" si="531"/>
        <v>-1.4349233084658408E-2</v>
      </c>
      <c r="V1096">
        <f t="shared" ca="1" si="532"/>
        <v>0</v>
      </c>
      <c r="W1096">
        <f t="shared" ca="1" si="511"/>
        <v>7.908887430080024</v>
      </c>
      <c r="X1096">
        <f t="shared" ca="1" si="512"/>
        <v>41.12621463641613</v>
      </c>
      <c r="Y1096">
        <f t="shared" ca="1" si="513"/>
        <v>1.9567349498244153</v>
      </c>
      <c r="Z1096">
        <f t="shared" ca="1" si="514"/>
        <v>1.2152832552632764</v>
      </c>
      <c r="AA1096">
        <f t="shared" ca="1" si="515"/>
        <v>639.99788743008003</v>
      </c>
      <c r="AB1096">
        <f t="shared" ca="1" si="516"/>
        <v>640.07316334193138</v>
      </c>
      <c r="AC1096">
        <f t="shared" ca="1" si="517"/>
        <v>1.3577762568617912E-4</v>
      </c>
      <c r="AD1096">
        <f t="shared" ca="1" si="518"/>
        <v>0.137970206175897</v>
      </c>
      <c r="AE1096">
        <f t="shared" ca="1" si="519"/>
        <v>168.82292760786265</v>
      </c>
      <c r="AF1096">
        <f t="shared" ca="1" si="520"/>
        <v>-5.6662759106984595E-6</v>
      </c>
      <c r="AG1096">
        <f t="shared" ca="1" si="521"/>
        <v>1</v>
      </c>
      <c r="AH1096">
        <f ca="1"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+99)&gt;=IFERROR(AE1096,-1E+99)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>7.908887430080024</v>
      </c>
      <c r="AI1096">
        <f t="shared" ca="1" si="522"/>
        <v>639.99788743008003</v>
      </c>
      <c r="AJ1096">
        <f t="shared" ca="1" si="523"/>
        <v>640.07316334193138</v>
      </c>
      <c r="AM1096">
        <v>0</v>
      </c>
      <c r="AN1096">
        <v>0</v>
      </c>
      <c r="AO1096">
        <f t="shared" si="524"/>
        <v>0</v>
      </c>
      <c r="AP1096">
        <f t="shared" si="533"/>
        <v>0</v>
      </c>
      <c r="AQ1096">
        <f t="shared" ca="1" si="525"/>
        <v>0.137970206175897</v>
      </c>
      <c r="AR1096" t="str">
        <f t="shared" ca="1" si="526"/>
        <v>Subcritical</v>
      </c>
      <c r="AS1096">
        <f t="shared" ca="1" si="527"/>
        <v>1.3577762568617912E-4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190</v>
      </c>
      <c r="I1097">
        <v>0.06</v>
      </c>
      <c r="J1097">
        <f t="shared" si="528"/>
        <v>1.0009999999999764</v>
      </c>
      <c r="K1097">
        <f t="shared" ca="1" si="529"/>
        <v>49.98</v>
      </c>
      <c r="L1097">
        <f t="shared" ca="1" si="530"/>
        <v>1.301360869684927</v>
      </c>
      <c r="M1097">
        <f t="shared" ca="1" si="503"/>
        <v>6.7670765223616209</v>
      </c>
      <c r="N1097">
        <f t="shared" ca="1" si="504"/>
        <v>0.86727128666107323</v>
      </c>
      <c r="O1097">
        <f t="shared" ca="1" si="505"/>
        <v>7.3857595425206792</v>
      </c>
      <c r="P1097">
        <f t="shared" ca="1" si="506"/>
        <v>633.38986086968487</v>
      </c>
      <c r="Q1097">
        <f t="shared" ca="1" si="507"/>
        <v>636.17015873002811</v>
      </c>
      <c r="R1097">
        <f t="shared" ca="1" si="508"/>
        <v>1.4839965425134221E-2</v>
      </c>
      <c r="S1097">
        <f t="shared" ca="1" si="509"/>
        <v>2.067101435725621</v>
      </c>
      <c r="T1097">
        <f t="shared" ca="1" si="510"/>
        <v>42.032181045985091</v>
      </c>
      <c r="U1097">
        <f t="shared" ca="1" si="531"/>
        <v>-1.4632835176485059E-2</v>
      </c>
      <c r="V1097">
        <f t="shared" ca="1" si="532"/>
        <v>0</v>
      </c>
      <c r="W1097">
        <f t="shared" ca="1" si="511"/>
        <v>7.9092430137139367</v>
      </c>
      <c r="X1097">
        <f t="shared" ca="1" si="512"/>
        <v>41.128063671312475</v>
      </c>
      <c r="Y1097">
        <f t="shared" ca="1" si="513"/>
        <v>1.9567567149052887</v>
      </c>
      <c r="Z1097">
        <f t="shared" ca="1" si="514"/>
        <v>1.2152286185761256</v>
      </c>
      <c r="AA1097">
        <f t="shared" ca="1" si="515"/>
        <v>639.99774301371394</v>
      </c>
      <c r="AB1097">
        <f t="shared" ca="1" si="516"/>
        <v>640.07301215721066</v>
      </c>
      <c r="AC1097">
        <f t="shared" ca="1" si="517"/>
        <v>1.3576340388857925E-4</v>
      </c>
      <c r="AD1097">
        <f t="shared" ca="1" si="518"/>
        <v>0.13796090198664931</v>
      </c>
      <c r="AE1097">
        <f t="shared" ca="1" si="519"/>
        <v>168.8372733823949</v>
      </c>
      <c r="AF1097">
        <f t="shared" ca="1" si="520"/>
        <v>-5.4765307595516788E-6</v>
      </c>
      <c r="AG1097">
        <f t="shared" ca="1" si="521"/>
        <v>1</v>
      </c>
      <c r="AH1097">
        <f ca="1"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+99)&gt;=IFERROR(AE1097,-1E+99)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>7.9092430137139367</v>
      </c>
      <c r="AI1097">
        <f t="shared" ca="1" si="522"/>
        <v>639.99774301371394</v>
      </c>
      <c r="AJ1097">
        <f t="shared" ca="1" si="523"/>
        <v>640.07301215721066</v>
      </c>
      <c r="AM1097">
        <v>0</v>
      </c>
      <c r="AN1097">
        <v>0</v>
      </c>
      <c r="AO1097">
        <f t="shared" si="524"/>
        <v>0</v>
      </c>
      <c r="AP1097">
        <f t="shared" si="533"/>
        <v>0</v>
      </c>
      <c r="AQ1097">
        <f t="shared" ca="1" si="525"/>
        <v>0.13796090198664931</v>
      </c>
      <c r="AR1097" t="str">
        <f t="shared" ca="1" si="526"/>
        <v>Subcritical</v>
      </c>
      <c r="AS1097">
        <f t="shared" ca="1" si="527"/>
        <v>1.3576340388857925E-4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190</v>
      </c>
      <c r="I1098">
        <v>5.7000000000000002E-2</v>
      </c>
      <c r="J1098">
        <f t="shared" si="528"/>
        <v>1</v>
      </c>
      <c r="K1098">
        <f t="shared" ca="1" si="529"/>
        <v>49.98</v>
      </c>
      <c r="L1098">
        <f t="shared" ca="1" si="530"/>
        <v>1.301360869684927</v>
      </c>
      <c r="M1098">
        <f t="shared" ca="1" si="503"/>
        <v>6.7670765223616209</v>
      </c>
      <c r="N1098">
        <f t="shared" ca="1" si="504"/>
        <v>0.86727128666107323</v>
      </c>
      <c r="O1098">
        <f t="shared" ca="1" si="505"/>
        <v>7.3857595425206792</v>
      </c>
      <c r="P1098">
        <f t="shared" ca="1" si="506"/>
        <v>633.38936086968488</v>
      </c>
      <c r="Q1098">
        <f t="shared" ca="1" si="507"/>
        <v>636.16965873002812</v>
      </c>
      <c r="R1098">
        <f t="shared" ca="1" si="508"/>
        <v>1.4839965425134221E-2</v>
      </c>
      <c r="S1098">
        <f t="shared" ca="1" si="509"/>
        <v>2.067101435725621</v>
      </c>
      <c r="T1098">
        <f t="shared" ca="1" si="510"/>
        <v>42.032181045985091</v>
      </c>
      <c r="U1098">
        <f t="shared" ca="1" si="531"/>
        <v>-1.4604093721914069E-2</v>
      </c>
      <c r="V1098">
        <f t="shared" ca="1" si="532"/>
        <v>0</v>
      </c>
      <c r="W1098">
        <f t="shared" ca="1" si="511"/>
        <v>7.9095993259401922</v>
      </c>
      <c r="X1098">
        <f t="shared" ca="1" si="512"/>
        <v>41.129916494889002</v>
      </c>
      <c r="Y1098">
        <f t="shared" ca="1" si="513"/>
        <v>1.9567785231055661</v>
      </c>
      <c r="Z1098">
        <f t="shared" ca="1" si="514"/>
        <v>1.2151738748657743</v>
      </c>
      <c r="AA1098">
        <f t="shared" ca="1" si="515"/>
        <v>639.9975993259402</v>
      </c>
      <c r="AB1098">
        <f t="shared" ca="1" si="516"/>
        <v>640.07286168812959</v>
      </c>
      <c r="AC1098">
        <f t="shared" ca="1" si="517"/>
        <v>1.3574915515423601E-4</v>
      </c>
      <c r="AD1098">
        <f t="shared" ca="1" si="518"/>
        <v>0.13795157978198042</v>
      </c>
      <c r="AE1098">
        <f t="shared" ca="1" si="519"/>
        <v>168.85164923609258</v>
      </c>
      <c r="AF1098">
        <f t="shared" ca="1" si="520"/>
        <v>-5.2029528205821407E-6</v>
      </c>
      <c r="AG1098">
        <f t="shared" ca="1" si="521"/>
        <v>1</v>
      </c>
      <c r="AH1098">
        <f ca="1"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+99)&gt;=IFERROR(AE1098,-1E+99)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>7.9095993259401922</v>
      </c>
      <c r="AI1098">
        <f t="shared" ca="1" si="522"/>
        <v>639.9975993259402</v>
      </c>
      <c r="AJ1098">
        <f t="shared" ca="1" si="523"/>
        <v>640.07286168812959</v>
      </c>
      <c r="AM1098">
        <v>0</v>
      </c>
      <c r="AN1098">
        <v>0</v>
      </c>
      <c r="AO1098">
        <f t="shared" si="524"/>
        <v>0</v>
      </c>
      <c r="AP1098">
        <f t="shared" si="533"/>
        <v>0</v>
      </c>
      <c r="AQ1098">
        <f t="shared" ca="1" si="525"/>
        <v>0.13795157978198042</v>
      </c>
      <c r="AR1098" t="str">
        <f t="shared" ca="1" si="526"/>
        <v>Subcritical</v>
      </c>
      <c r="AS1098">
        <f t="shared" ca="1" si="527"/>
        <v>1.3574915515423601E-4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190</v>
      </c>
      <c r="I1099">
        <v>0</v>
      </c>
      <c r="J1099">
        <f t="shared" si="528"/>
        <v>0.99900000000002365</v>
      </c>
      <c r="K1099">
        <f t="shared" ca="1" si="529"/>
        <v>49.98</v>
      </c>
      <c r="L1099">
        <f t="shared" ca="1" si="530"/>
        <v>1.301360869684927</v>
      </c>
      <c r="M1099">
        <f t="shared" ca="1" si="503"/>
        <v>6.7670765223616209</v>
      </c>
      <c r="N1099">
        <f t="shared" ca="1" si="504"/>
        <v>0.86727128666107323</v>
      </c>
      <c r="O1099">
        <f t="shared" ca="1" si="505"/>
        <v>7.3857595425206792</v>
      </c>
      <c r="P1099">
        <f t="shared" ca="1" si="506"/>
        <v>633.38886086968489</v>
      </c>
      <c r="Q1099">
        <f t="shared" ca="1" si="507"/>
        <v>636.16915873002813</v>
      </c>
      <c r="R1099">
        <f t="shared" ca="1" si="508"/>
        <v>1.4839965425134221E-2</v>
      </c>
      <c r="S1099">
        <f t="shared" ca="1" si="509"/>
        <v>2.067101435725621</v>
      </c>
      <c r="T1099">
        <f t="shared" ca="1" si="510"/>
        <v>42.032181045985091</v>
      </c>
      <c r="U1099">
        <f t="shared" ca="1" si="531"/>
        <v>-1.4325125459777155E-2</v>
      </c>
      <c r="V1099">
        <f t="shared" ca="1" si="532"/>
        <v>0</v>
      </c>
      <c r="W1099">
        <f t="shared" ca="1" si="511"/>
        <v>7.9099633114072541</v>
      </c>
      <c r="X1099">
        <f t="shared" ca="1" si="512"/>
        <v>41.131809219317724</v>
      </c>
      <c r="Y1099">
        <f t="shared" ca="1" si="513"/>
        <v>1.9568007994221195</v>
      </c>
      <c r="Z1099">
        <f t="shared" ca="1" si="514"/>
        <v>1.2151179573332915</v>
      </c>
      <c r="AA1099">
        <f t="shared" ca="1" si="515"/>
        <v>639.99746331140727</v>
      </c>
      <c r="AB1099">
        <f t="shared" ca="1" si="516"/>
        <v>640.07271874719902</v>
      </c>
      <c r="AC1099">
        <f t="shared" ca="1" si="517"/>
        <v>1.3573460184845875E-4</v>
      </c>
      <c r="AD1099">
        <f t="shared" ca="1" si="518"/>
        <v>0.13794205790610564</v>
      </c>
      <c r="AE1099">
        <f t="shared" ca="1" si="519"/>
        <v>168.86633538370739</v>
      </c>
      <c r="AF1099">
        <f t="shared" ca="1" si="520"/>
        <v>-5.4687379815732129E-6</v>
      </c>
      <c r="AG1099">
        <f t="shared" ca="1" si="521"/>
        <v>1</v>
      </c>
      <c r="AH1099">
        <f ca="1"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+99)&gt;=IFERROR(AE1099,-1E+99)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>7.9099633114072541</v>
      </c>
      <c r="AI1099">
        <f t="shared" ca="1" si="522"/>
        <v>639.99746331140727</v>
      </c>
      <c r="AJ1099">
        <f t="shared" ca="1" si="523"/>
        <v>640.07271874719902</v>
      </c>
      <c r="AM1099">
        <v>0</v>
      </c>
      <c r="AN1099">
        <v>0</v>
      </c>
      <c r="AO1099">
        <f t="shared" si="524"/>
        <v>0</v>
      </c>
      <c r="AP1099">
        <f t="shared" si="533"/>
        <v>0</v>
      </c>
      <c r="AQ1099">
        <f t="shared" ca="1" si="525"/>
        <v>0.13794205790610564</v>
      </c>
      <c r="AR1099" t="str">
        <f t="shared" ca="1" si="526"/>
        <v>Subcritical</v>
      </c>
      <c r="AS1099">
        <f t="shared" ca="1" si="527"/>
        <v>1.3573460184845875E-4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190</v>
      </c>
      <c r="I1100">
        <v>0</v>
      </c>
      <c r="J1100">
        <f t="shared" si="528"/>
        <v>1</v>
      </c>
      <c r="K1100">
        <f t="shared" ca="1" si="529"/>
        <v>49.98</v>
      </c>
      <c r="L1100">
        <f t="shared" ca="1" si="530"/>
        <v>1.301360869684927</v>
      </c>
      <c r="M1100">
        <f t="shared" ca="1" si="503"/>
        <v>6.7670765223616209</v>
      </c>
      <c r="N1100">
        <f t="shared" ca="1" si="504"/>
        <v>0.86727128666107323</v>
      </c>
      <c r="O1100">
        <f t="shared" ca="1" si="505"/>
        <v>7.3857595425206792</v>
      </c>
      <c r="P1100">
        <f t="shared" ca="1" si="506"/>
        <v>633.3883608696849</v>
      </c>
      <c r="Q1100">
        <f t="shared" ca="1" si="507"/>
        <v>636.16865873002814</v>
      </c>
      <c r="R1100">
        <f t="shared" ca="1" si="508"/>
        <v>1.4839965425134221E-2</v>
      </c>
      <c r="S1100">
        <f t="shared" ca="1" si="509"/>
        <v>2.067101435725621</v>
      </c>
      <c r="T1100">
        <f t="shared" ca="1" si="510"/>
        <v>42.032181045985091</v>
      </c>
      <c r="U1100">
        <f t="shared" ca="1" si="531"/>
        <v>-1.4339965425165246E-2</v>
      </c>
      <c r="V1100">
        <f t="shared" ca="1" si="532"/>
        <v>0</v>
      </c>
      <c r="W1100">
        <f t="shared" ca="1" si="511"/>
        <v>7.9103269002954884</v>
      </c>
      <c r="X1100">
        <f t="shared" ca="1" si="512"/>
        <v>41.133699881536543</v>
      </c>
      <c r="Y1100">
        <f t="shared" ca="1" si="513"/>
        <v>1.9568230499272152</v>
      </c>
      <c r="Z1100">
        <f t="shared" ca="1" si="514"/>
        <v>1.2150621058630868</v>
      </c>
      <c r="AA1100">
        <f t="shared" ca="1" si="515"/>
        <v>639.99732690029543</v>
      </c>
      <c r="AB1100">
        <f t="shared" ca="1" si="516"/>
        <v>640.0725754181907</v>
      </c>
      <c r="AC1100">
        <f t="shared" ca="1" si="517"/>
        <v>1.3572006669653979E-4</v>
      </c>
      <c r="AD1100">
        <f t="shared" ca="1" si="518"/>
        <v>0.13793254749829639</v>
      </c>
      <c r="AE1100">
        <f t="shared" ca="1" si="519"/>
        <v>168.88100624406567</v>
      </c>
      <c r="AF1100">
        <f t="shared" ca="1" si="520"/>
        <v>-5.8329211469754227E-6</v>
      </c>
      <c r="AG1100">
        <f t="shared" ca="1" si="521"/>
        <v>1</v>
      </c>
      <c r="AH1100">
        <f ca="1"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+99)&gt;=IFERROR(AE1100,-1E+99)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>7.9103269002954884</v>
      </c>
      <c r="AI1100">
        <f t="shared" ca="1" si="522"/>
        <v>639.99732690029543</v>
      </c>
      <c r="AJ1100">
        <f t="shared" ca="1" si="523"/>
        <v>640.0725754181907</v>
      </c>
      <c r="AM1100">
        <v>0</v>
      </c>
      <c r="AN1100">
        <v>0</v>
      </c>
      <c r="AO1100">
        <f t="shared" si="524"/>
        <v>0</v>
      </c>
      <c r="AP1100">
        <f t="shared" si="533"/>
        <v>0</v>
      </c>
      <c r="AQ1100">
        <f t="shared" ca="1" si="525"/>
        <v>0.13793254749829639</v>
      </c>
      <c r="AR1100" t="str">
        <f t="shared" ca="1" si="526"/>
        <v>Subcritical</v>
      </c>
      <c r="AS1100">
        <f t="shared" ca="1" si="527"/>
        <v>1.3572006669653979E-4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190</v>
      </c>
      <c r="I1101">
        <v>5.7000000000000002E-2</v>
      </c>
      <c r="J1101">
        <f t="shared" si="528"/>
        <v>1</v>
      </c>
      <c r="K1101">
        <f t="shared" ca="1" si="529"/>
        <v>49.98</v>
      </c>
      <c r="L1101">
        <f t="shared" ca="1" si="530"/>
        <v>1.301360869684927</v>
      </c>
      <c r="M1101">
        <f t="shared" ca="1" si="503"/>
        <v>6.7670765223616209</v>
      </c>
      <c r="N1101">
        <f t="shared" ca="1" si="504"/>
        <v>0.86727128666107323</v>
      </c>
      <c r="O1101">
        <f t="shared" ca="1" si="505"/>
        <v>7.3857595425206792</v>
      </c>
      <c r="P1101">
        <f t="shared" ca="1" si="506"/>
        <v>633.38786086968491</v>
      </c>
      <c r="Q1101">
        <f t="shared" ca="1" si="507"/>
        <v>636.16815873002815</v>
      </c>
      <c r="R1101">
        <f t="shared" ca="1" si="508"/>
        <v>1.4839965425134221E-2</v>
      </c>
      <c r="S1101">
        <f t="shared" ca="1" si="509"/>
        <v>2.067101435725621</v>
      </c>
      <c r="T1101">
        <f t="shared" ca="1" si="510"/>
        <v>42.032181045985091</v>
      </c>
      <c r="U1101">
        <f t="shared" ca="1" si="531"/>
        <v>-1.4604093721914069E-2</v>
      </c>
      <c r="V1101">
        <f t="shared" ca="1" si="532"/>
        <v>0</v>
      </c>
      <c r="W1101">
        <f t="shared" ca="1" si="511"/>
        <v>7.9106828905396993</v>
      </c>
      <c r="X1101">
        <f t="shared" ca="1" si="512"/>
        <v>41.13555103080644</v>
      </c>
      <c r="Y1101">
        <f t="shared" ca="1" si="513"/>
        <v>1.9568448339275424</v>
      </c>
      <c r="Z1101">
        <f t="shared" ca="1" si="514"/>
        <v>1.2150074266069741</v>
      </c>
      <c r="AA1101">
        <f t="shared" ca="1" si="515"/>
        <v>639.99718289053965</v>
      </c>
      <c r="AB1101">
        <f t="shared" ca="1" si="516"/>
        <v>640.07242463603961</v>
      </c>
      <c r="AC1101">
        <f t="shared" ca="1" si="517"/>
        <v>1.3570583753893067E-4</v>
      </c>
      <c r="AD1101">
        <f t="shared" ca="1" si="518"/>
        <v>0.13792323690725306</v>
      </c>
      <c r="AE1101">
        <f t="shared" ca="1" si="519"/>
        <v>168.89537118948641</v>
      </c>
      <c r="AF1101">
        <f t="shared" ca="1" si="520"/>
        <v>-5.6678449027458555E-6</v>
      </c>
      <c r="AG1101">
        <f t="shared" ca="1" si="521"/>
        <v>1</v>
      </c>
      <c r="AH1101">
        <f ca="1"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+99)&gt;=IFERROR(AE1101,-1E+99)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>7.9106828905396993</v>
      </c>
      <c r="AI1101">
        <f t="shared" ca="1" si="522"/>
        <v>639.99718289053965</v>
      </c>
      <c r="AJ1101">
        <f t="shared" ca="1" si="523"/>
        <v>640.07242463603961</v>
      </c>
      <c r="AM1101">
        <v>0</v>
      </c>
      <c r="AN1101">
        <v>0</v>
      </c>
      <c r="AO1101">
        <f t="shared" si="524"/>
        <v>0</v>
      </c>
      <c r="AP1101">
        <f t="shared" si="533"/>
        <v>0</v>
      </c>
      <c r="AQ1101">
        <f t="shared" ca="1" si="525"/>
        <v>0.13792323690725306</v>
      </c>
      <c r="AR1101" t="str">
        <f t="shared" ca="1" si="526"/>
        <v>Subcritical</v>
      </c>
      <c r="AS1101">
        <f t="shared" ca="1" si="527"/>
        <v>1.3570583753893067E-4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190</v>
      </c>
      <c r="I1102">
        <v>5.7000000000000002E-2</v>
      </c>
      <c r="J1102">
        <f t="shared" si="528"/>
        <v>1</v>
      </c>
      <c r="K1102">
        <f t="shared" ca="1" si="529"/>
        <v>49.98</v>
      </c>
      <c r="L1102">
        <f t="shared" ca="1" si="530"/>
        <v>1.301360869684927</v>
      </c>
      <c r="M1102">
        <f t="shared" ca="1" si="503"/>
        <v>6.7670765223616209</v>
      </c>
      <c r="N1102">
        <f t="shared" ca="1" si="504"/>
        <v>0.86727128666107323</v>
      </c>
      <c r="O1102">
        <f t="shared" ca="1" si="505"/>
        <v>7.3857595425206792</v>
      </c>
      <c r="P1102">
        <f t="shared" ca="1" si="506"/>
        <v>633.38736086968493</v>
      </c>
      <c r="Q1102">
        <f t="shared" ca="1" si="507"/>
        <v>636.16765873002817</v>
      </c>
      <c r="R1102">
        <f t="shared" ca="1" si="508"/>
        <v>1.4839965425134221E-2</v>
      </c>
      <c r="S1102">
        <f t="shared" ca="1" si="509"/>
        <v>2.067101435725621</v>
      </c>
      <c r="T1102">
        <f t="shared" ca="1" si="510"/>
        <v>42.032181045985091</v>
      </c>
      <c r="U1102">
        <f t="shared" ca="1" si="531"/>
        <v>-1.4604093721914069E-2</v>
      </c>
      <c r="V1102">
        <f t="shared" ca="1" si="532"/>
        <v>0</v>
      </c>
      <c r="W1102">
        <f t="shared" ca="1" si="511"/>
        <v>7.9110390653015488</v>
      </c>
      <c r="X1102">
        <f t="shared" ca="1" si="512"/>
        <v>41.137403139568057</v>
      </c>
      <c r="Y1102">
        <f t="shared" ca="1" si="513"/>
        <v>1.9568666277422819</v>
      </c>
      <c r="Z1102">
        <f t="shared" ca="1" si="514"/>
        <v>1.2149527239342601</v>
      </c>
      <c r="AA1102">
        <f t="shared" ca="1" si="515"/>
        <v>639.99703906530158</v>
      </c>
      <c r="AB1102">
        <f t="shared" ca="1" si="516"/>
        <v>640.07227403581101</v>
      </c>
      <c r="AC1102">
        <f t="shared" ca="1" si="517"/>
        <v>1.3569160320798244E-4</v>
      </c>
      <c r="AD1102">
        <f t="shared" ca="1" si="518"/>
        <v>0.13791392253854889</v>
      </c>
      <c r="AE1102">
        <f t="shared" ca="1" si="519"/>
        <v>168.9097442651717</v>
      </c>
      <c r="AF1102">
        <f t="shared" ca="1" si="520"/>
        <v>-5.3942383146932116E-6</v>
      </c>
      <c r="AG1102">
        <f t="shared" ca="1" si="521"/>
        <v>1</v>
      </c>
      <c r="AH1102">
        <f ca="1"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+99)&gt;=IFERROR(AE1102,-1E+99)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>7.9110390653015488</v>
      </c>
      <c r="AI1102">
        <f t="shared" ca="1" si="522"/>
        <v>639.99703906530158</v>
      </c>
      <c r="AJ1102">
        <f t="shared" ca="1" si="523"/>
        <v>640.07227403581101</v>
      </c>
      <c r="AM1102">
        <v>0</v>
      </c>
      <c r="AN1102">
        <v>0</v>
      </c>
      <c r="AO1102">
        <f t="shared" si="524"/>
        <v>0</v>
      </c>
      <c r="AP1102">
        <f t="shared" si="533"/>
        <v>0</v>
      </c>
      <c r="AQ1102">
        <f t="shared" ca="1" si="525"/>
        <v>0.13791392253854889</v>
      </c>
      <c r="AR1102" t="str">
        <f t="shared" ca="1" si="526"/>
        <v>Subcritical</v>
      </c>
      <c r="AS1102">
        <f t="shared" ca="1" si="527"/>
        <v>1.3569160320798244E-4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190</v>
      </c>
      <c r="I1103">
        <v>0</v>
      </c>
      <c r="J1103">
        <f t="shared" si="528"/>
        <v>1</v>
      </c>
      <c r="K1103">
        <f t="shared" ca="1" si="529"/>
        <v>49.98</v>
      </c>
      <c r="L1103">
        <f t="shared" ca="1" si="530"/>
        <v>1.301360869684927</v>
      </c>
      <c r="M1103">
        <f t="shared" ca="1" si="503"/>
        <v>6.7670765223616209</v>
      </c>
      <c r="N1103">
        <f t="shared" ca="1" si="504"/>
        <v>0.86727128666107323</v>
      </c>
      <c r="O1103">
        <f t="shared" ca="1" si="505"/>
        <v>7.3857595425206792</v>
      </c>
      <c r="P1103">
        <f t="shared" ca="1" si="506"/>
        <v>633.38686086968494</v>
      </c>
      <c r="Q1103">
        <f t="shared" ca="1" si="507"/>
        <v>636.16715873002818</v>
      </c>
      <c r="R1103">
        <f t="shared" ca="1" si="508"/>
        <v>1.4839965425134221E-2</v>
      </c>
      <c r="S1103">
        <f t="shared" ca="1" si="509"/>
        <v>2.067101435725621</v>
      </c>
      <c r="T1103">
        <f t="shared" ca="1" si="510"/>
        <v>42.032181045985091</v>
      </c>
      <c r="U1103">
        <f t="shared" ca="1" si="531"/>
        <v>-1.4339965425165246E-2</v>
      </c>
      <c r="V1103">
        <f t="shared" ca="1" si="532"/>
        <v>0</v>
      </c>
      <c r="W1103">
        <f t="shared" ca="1" si="511"/>
        <v>7.9114027733191987</v>
      </c>
      <c r="X1103">
        <f t="shared" ca="1" si="512"/>
        <v>41.139294421259834</v>
      </c>
      <c r="Y1103">
        <f t="shared" ca="1" si="513"/>
        <v>1.9568888809818303</v>
      </c>
      <c r="Z1103">
        <f t="shared" ca="1" si="514"/>
        <v>1.2148968693583497</v>
      </c>
      <c r="AA1103">
        <f t="shared" ca="1" si="515"/>
        <v>639.99690277331922</v>
      </c>
      <c r="AB1103">
        <f t="shared" ca="1" si="516"/>
        <v>640.07213082648832</v>
      </c>
      <c r="AC1103">
        <f t="shared" ca="1" si="517"/>
        <v>1.3567707008697963E-4</v>
      </c>
      <c r="AD1103">
        <f t="shared" ca="1" si="518"/>
        <v>0.13790441224859704</v>
      </c>
      <c r="AE1103">
        <f t="shared" ca="1" si="519"/>
        <v>168.92442204449435</v>
      </c>
      <c r="AF1103">
        <f t="shared" ca="1" si="520"/>
        <v>-5.6327879747186671E-6</v>
      </c>
      <c r="AG1103">
        <f t="shared" ca="1" si="521"/>
        <v>1</v>
      </c>
      <c r="AH1103">
        <f ca="1"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+99)&gt;=IFERROR(AE1103,-1E+99)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>7.9114027733191987</v>
      </c>
      <c r="AI1103">
        <f t="shared" ca="1" si="522"/>
        <v>639.99690277331922</v>
      </c>
      <c r="AJ1103">
        <f t="shared" ca="1" si="523"/>
        <v>640.07213082648832</v>
      </c>
      <c r="AM1103">
        <v>0</v>
      </c>
      <c r="AN1103">
        <v>0</v>
      </c>
      <c r="AO1103">
        <f t="shared" si="524"/>
        <v>0</v>
      </c>
      <c r="AP1103">
        <f t="shared" si="533"/>
        <v>0</v>
      </c>
      <c r="AQ1103">
        <f t="shared" ca="1" si="525"/>
        <v>0.13790441224859704</v>
      </c>
      <c r="AR1103" t="str">
        <f t="shared" ca="1" si="526"/>
        <v>Subcritical</v>
      </c>
      <c r="AS1103">
        <f t="shared" ca="1" si="527"/>
        <v>1.3567707008697963E-4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190</v>
      </c>
      <c r="I1104">
        <v>0</v>
      </c>
      <c r="J1104">
        <f t="shared" si="528"/>
        <v>1</v>
      </c>
      <c r="K1104">
        <f t="shared" ca="1" si="529"/>
        <v>49.98</v>
      </c>
      <c r="L1104">
        <f t="shared" ca="1" si="530"/>
        <v>1.301360869684927</v>
      </c>
      <c r="M1104">
        <f t="shared" ca="1" si="503"/>
        <v>6.7670765223616209</v>
      </c>
      <c r="N1104">
        <f t="shared" ca="1" si="504"/>
        <v>0.86727128666107323</v>
      </c>
      <c r="O1104">
        <f t="shared" ca="1" si="505"/>
        <v>7.3857595425206792</v>
      </c>
      <c r="P1104">
        <f t="shared" ca="1" si="506"/>
        <v>633.38636086968495</v>
      </c>
      <c r="Q1104">
        <f t="shared" ca="1" si="507"/>
        <v>636.16665873002819</v>
      </c>
      <c r="R1104">
        <f t="shared" ca="1" si="508"/>
        <v>1.4839965425134221E-2</v>
      </c>
      <c r="S1104">
        <f t="shared" ca="1" si="509"/>
        <v>2.067101435725621</v>
      </c>
      <c r="T1104">
        <f t="shared" ca="1" si="510"/>
        <v>42.032181045985091</v>
      </c>
      <c r="U1104">
        <f t="shared" ca="1" si="531"/>
        <v>-1.4339965425165246E-2</v>
      </c>
      <c r="V1104">
        <f t="shared" ca="1" si="532"/>
        <v>0</v>
      </c>
      <c r="W1104">
        <f t="shared" ca="1" si="511"/>
        <v>7.9117662504343285</v>
      </c>
      <c r="X1104">
        <f t="shared" ca="1" si="512"/>
        <v>41.141184502258511</v>
      </c>
      <c r="Y1104">
        <f t="shared" ca="1" si="513"/>
        <v>1.9569111185552963</v>
      </c>
      <c r="Z1104">
        <f t="shared" ca="1" si="514"/>
        <v>1.2148410553725371</v>
      </c>
      <c r="AA1104">
        <f t="shared" ca="1" si="515"/>
        <v>639.99676625043435</v>
      </c>
      <c r="AB1104">
        <f t="shared" ca="1" si="516"/>
        <v>640.07198739160754</v>
      </c>
      <c r="AC1104">
        <f t="shared" ca="1" si="517"/>
        <v>1.3566254848597099E-4</v>
      </c>
      <c r="AD1104">
        <f t="shared" ca="1" si="518"/>
        <v>0.137894909088247</v>
      </c>
      <c r="AE1104">
        <f t="shared" ca="1" si="519"/>
        <v>168.93909121888646</v>
      </c>
      <c r="AF1104">
        <f t="shared" ca="1" si="520"/>
        <v>-5.9453029734868323E-6</v>
      </c>
      <c r="AG1104">
        <f t="shared" ca="1" si="521"/>
        <v>1</v>
      </c>
      <c r="AH1104">
        <f ca="1"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+99)&gt;=IFERROR(AE1104,-1E+99)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>7.9117662504343285</v>
      </c>
      <c r="AI1104">
        <f t="shared" ca="1" si="522"/>
        <v>639.99676625043435</v>
      </c>
      <c r="AJ1104">
        <f t="shared" ca="1" si="523"/>
        <v>640.07198739160754</v>
      </c>
      <c r="AM1104">
        <v>0</v>
      </c>
      <c r="AN1104">
        <v>0</v>
      </c>
      <c r="AO1104">
        <f t="shared" si="524"/>
        <v>0</v>
      </c>
      <c r="AP1104">
        <f t="shared" si="533"/>
        <v>0</v>
      </c>
      <c r="AQ1104">
        <f t="shared" ca="1" si="525"/>
        <v>0.137894909088247</v>
      </c>
      <c r="AR1104" t="str">
        <f t="shared" ca="1" si="526"/>
        <v>Subcritical</v>
      </c>
      <c r="AS1104">
        <f t="shared" ca="1" si="527"/>
        <v>1.3566254848597099E-4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190</v>
      </c>
      <c r="I1105">
        <v>5.5E-2</v>
      </c>
      <c r="J1105">
        <f t="shared" si="528"/>
        <v>1</v>
      </c>
      <c r="K1105">
        <f t="shared" ca="1" si="529"/>
        <v>49.98</v>
      </c>
      <c r="L1105">
        <f t="shared" ca="1" si="530"/>
        <v>1.301360869684927</v>
      </c>
      <c r="M1105">
        <f t="shared" ca="1" si="503"/>
        <v>6.7670765223616209</v>
      </c>
      <c r="N1105">
        <f t="shared" ca="1" si="504"/>
        <v>0.86727128666107323</v>
      </c>
      <c r="O1105">
        <f t="shared" ca="1" si="505"/>
        <v>7.3857595425206792</v>
      </c>
      <c r="P1105">
        <f t="shared" ca="1" si="506"/>
        <v>633.38586086968496</v>
      </c>
      <c r="Q1105">
        <f t="shared" ca="1" si="507"/>
        <v>636.1661587300282</v>
      </c>
      <c r="R1105">
        <f t="shared" ca="1" si="508"/>
        <v>1.4839965425134221E-2</v>
      </c>
      <c r="S1105">
        <f t="shared" ca="1" si="509"/>
        <v>2.067101435725621</v>
      </c>
      <c r="T1105">
        <f t="shared" ca="1" si="510"/>
        <v>42.032181045985091</v>
      </c>
      <c r="U1105">
        <f t="shared" ca="1" si="531"/>
        <v>-1.459482606230722E-2</v>
      </c>
      <c r="V1105">
        <f t="shared" ca="1" si="532"/>
        <v>0</v>
      </c>
      <c r="W1105">
        <f t="shared" ca="1" si="511"/>
        <v>7.9121224389621272</v>
      </c>
      <c r="X1105">
        <f t="shared" ca="1" si="512"/>
        <v>41.143036682603061</v>
      </c>
      <c r="Y1105">
        <f t="shared" ca="1" si="513"/>
        <v>1.9569329087202469</v>
      </c>
      <c r="Z1105">
        <f t="shared" ca="1" si="514"/>
        <v>1.2147863655658058</v>
      </c>
      <c r="AA1105">
        <f t="shared" ca="1" si="515"/>
        <v>639.99662243896216</v>
      </c>
      <c r="AB1105">
        <f t="shared" ca="1" si="516"/>
        <v>640.0718368076657</v>
      </c>
      <c r="AC1105">
        <f t="shared" ca="1" si="517"/>
        <v>1.3564832030171976E-4</v>
      </c>
      <c r="AD1105">
        <f t="shared" ca="1" si="518"/>
        <v>0.13788559754783855</v>
      </c>
      <c r="AE1105">
        <f t="shared" ca="1" si="519"/>
        <v>168.95346693299467</v>
      </c>
      <c r="AF1105">
        <f t="shared" ca="1" si="520"/>
        <v>-5.6912004993137089E-6</v>
      </c>
      <c r="AG1105">
        <f t="shared" ca="1" si="521"/>
        <v>1</v>
      </c>
      <c r="AH1105">
        <f ca="1"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+99)&gt;=IFERROR(AE1105,-1E+99)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>7.9121224389621272</v>
      </c>
      <c r="AI1105">
        <f t="shared" ca="1" si="522"/>
        <v>639.99662243896216</v>
      </c>
      <c r="AJ1105">
        <f t="shared" ca="1" si="523"/>
        <v>640.0718368076657</v>
      </c>
      <c r="AM1105">
        <v>0</v>
      </c>
      <c r="AN1105">
        <v>0</v>
      </c>
      <c r="AO1105">
        <f t="shared" si="524"/>
        <v>0</v>
      </c>
      <c r="AP1105">
        <f t="shared" si="533"/>
        <v>0</v>
      </c>
      <c r="AQ1105">
        <f t="shared" ca="1" si="525"/>
        <v>0.13788559754783855</v>
      </c>
      <c r="AR1105" t="str">
        <f t="shared" ca="1" si="526"/>
        <v>Subcritical</v>
      </c>
      <c r="AS1105">
        <f t="shared" ca="1" si="527"/>
        <v>1.3564832030171976E-4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190</v>
      </c>
      <c r="I1106">
        <v>5.5E-2</v>
      </c>
      <c r="J1106">
        <f t="shared" si="528"/>
        <v>1.0009999999999764</v>
      </c>
      <c r="K1106">
        <f t="shared" ca="1" si="529"/>
        <v>49.98</v>
      </c>
      <c r="L1106">
        <f t="shared" ca="1" si="530"/>
        <v>1.301360869684927</v>
      </c>
      <c r="M1106">
        <f t="shared" ca="1" si="503"/>
        <v>6.7670765223616209</v>
      </c>
      <c r="N1106">
        <f t="shared" ca="1" si="504"/>
        <v>0.86727128666107323</v>
      </c>
      <c r="O1106">
        <f t="shared" ca="1" si="505"/>
        <v>7.3857595425206792</v>
      </c>
      <c r="P1106">
        <f t="shared" ca="1" si="506"/>
        <v>633.38536086968486</v>
      </c>
      <c r="Q1106">
        <f t="shared" ca="1" si="507"/>
        <v>636.1656587300281</v>
      </c>
      <c r="R1106">
        <f t="shared" ca="1" si="508"/>
        <v>1.4839965425134221E-2</v>
      </c>
      <c r="S1106">
        <f t="shared" ca="1" si="509"/>
        <v>2.067101435725621</v>
      </c>
      <c r="T1106">
        <f t="shared" ca="1" si="510"/>
        <v>42.032181045985091</v>
      </c>
      <c r="U1106">
        <f t="shared" ca="1" si="531"/>
        <v>-1.4609666027581625E-2</v>
      </c>
      <c r="V1106">
        <f t="shared" ca="1" si="532"/>
        <v>0</v>
      </c>
      <c r="W1106">
        <f t="shared" ca="1" si="511"/>
        <v>7.9124787659236819</v>
      </c>
      <c r="X1106">
        <f t="shared" ca="1" si="512"/>
        <v>41.144889582803145</v>
      </c>
      <c r="Y1106">
        <f t="shared" ca="1" si="513"/>
        <v>1.9569547058765422</v>
      </c>
      <c r="Z1106">
        <f t="shared" ca="1" si="514"/>
        <v>1.2147316594304232</v>
      </c>
      <c r="AA1106">
        <f t="shared" ca="1" si="515"/>
        <v>639.9964787659236</v>
      </c>
      <c r="AB1106">
        <f t="shared" ca="1" si="516"/>
        <v>640.07168636044059</v>
      </c>
      <c r="AC1106">
        <f t="shared" ca="1" si="517"/>
        <v>1.3563408878980313E-4</v>
      </c>
      <c r="AD1106">
        <f t="shared" ca="1" si="518"/>
        <v>0.13787628343699262</v>
      </c>
      <c r="AE1106">
        <f t="shared" ca="1" si="519"/>
        <v>168.96784891947863</v>
      </c>
      <c r="AF1106">
        <f t="shared" ca="1" si="520"/>
        <v>-5.2990581025369465E-6</v>
      </c>
      <c r="AG1106">
        <f t="shared" ca="1" si="521"/>
        <v>1</v>
      </c>
      <c r="AH1106">
        <f ca="1"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+99)&gt;=IFERROR(AE1106,-1E+99)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>7.9124787659236819</v>
      </c>
      <c r="AI1106">
        <f t="shared" ca="1" si="522"/>
        <v>639.9964787659236</v>
      </c>
      <c r="AJ1106">
        <f t="shared" ca="1" si="523"/>
        <v>640.07168636044059</v>
      </c>
      <c r="AM1106">
        <v>0</v>
      </c>
      <c r="AN1106">
        <v>0</v>
      </c>
      <c r="AO1106">
        <f t="shared" si="524"/>
        <v>0</v>
      </c>
      <c r="AP1106">
        <f t="shared" si="533"/>
        <v>0</v>
      </c>
      <c r="AQ1106">
        <f t="shared" ca="1" si="525"/>
        <v>0.13787628343699262</v>
      </c>
      <c r="AR1106" t="str">
        <f t="shared" ca="1" si="526"/>
        <v>Subcritical</v>
      </c>
      <c r="AS1106">
        <f t="shared" ca="1" si="527"/>
        <v>1.3563408878980313E-4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190</v>
      </c>
      <c r="I1107">
        <v>0</v>
      </c>
      <c r="J1107">
        <f t="shared" si="528"/>
        <v>1</v>
      </c>
      <c r="K1107">
        <f t="shared" ca="1" si="529"/>
        <v>49.98</v>
      </c>
      <c r="L1107">
        <f t="shared" ca="1" si="530"/>
        <v>1.301360869684927</v>
      </c>
      <c r="M1107">
        <f t="shared" ca="1" si="503"/>
        <v>6.7670765223616209</v>
      </c>
      <c r="N1107">
        <f t="shared" ca="1" si="504"/>
        <v>0.86727128666107323</v>
      </c>
      <c r="O1107">
        <f t="shared" ca="1" si="505"/>
        <v>7.3857595425206792</v>
      </c>
      <c r="P1107">
        <f t="shared" ca="1" si="506"/>
        <v>633.38486086968487</v>
      </c>
      <c r="Q1107">
        <f t="shared" ca="1" si="507"/>
        <v>636.16515873002811</v>
      </c>
      <c r="R1107">
        <f t="shared" ca="1" si="508"/>
        <v>1.4839965425134221E-2</v>
      </c>
      <c r="S1107">
        <f t="shared" ca="1" si="509"/>
        <v>2.067101435725621</v>
      </c>
      <c r="T1107">
        <f t="shared" ca="1" si="510"/>
        <v>42.032181045985091</v>
      </c>
      <c r="U1107">
        <f t="shared" ca="1" si="531"/>
        <v>-1.4339965425165246E-2</v>
      </c>
      <c r="V1107">
        <f t="shared" ca="1" si="532"/>
        <v>0</v>
      </c>
      <c r="W1107">
        <f t="shared" ca="1" si="511"/>
        <v>7.9128426280820623</v>
      </c>
      <c r="X1107">
        <f t="shared" ca="1" si="512"/>
        <v>41.146781666026726</v>
      </c>
      <c r="Y1107">
        <f t="shared" ca="1" si="513"/>
        <v>1.9569769624494724</v>
      </c>
      <c r="Z1107">
        <f t="shared" ca="1" si="514"/>
        <v>1.2146758015163677</v>
      </c>
      <c r="AA1107">
        <f t="shared" ca="1" si="515"/>
        <v>639.99634262808206</v>
      </c>
      <c r="AB1107">
        <f t="shared" ca="1" si="516"/>
        <v>640.07154330610399</v>
      </c>
      <c r="AC1107">
        <f t="shared" ca="1" si="517"/>
        <v>1.3561955859856103E-4</v>
      </c>
      <c r="AD1107">
        <f t="shared" ca="1" si="518"/>
        <v>0.13786677344399009</v>
      </c>
      <c r="AE1107">
        <f t="shared" ca="1" si="519"/>
        <v>168.9825357470684</v>
      </c>
      <c r="AF1107">
        <f t="shared" ca="1" si="520"/>
        <v>-5.4255692703009117E-6</v>
      </c>
      <c r="AG1107">
        <f t="shared" ca="1" si="521"/>
        <v>1</v>
      </c>
      <c r="AH1107">
        <f ca="1"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+99)&gt;=IFERROR(AE1107,-1E+99)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>7.9128426280820623</v>
      </c>
      <c r="AI1107">
        <f t="shared" ca="1" si="522"/>
        <v>639.99634262808206</v>
      </c>
      <c r="AJ1107">
        <f t="shared" ca="1" si="523"/>
        <v>640.07154330610399</v>
      </c>
      <c r="AM1107">
        <v>0</v>
      </c>
      <c r="AN1107">
        <v>0</v>
      </c>
      <c r="AO1107">
        <f t="shared" si="524"/>
        <v>0</v>
      </c>
      <c r="AP1107">
        <f t="shared" si="533"/>
        <v>0</v>
      </c>
      <c r="AQ1107">
        <f t="shared" ca="1" si="525"/>
        <v>0.13786677344399009</v>
      </c>
      <c r="AR1107" t="str">
        <f t="shared" ca="1" si="526"/>
        <v>Subcritical</v>
      </c>
      <c r="AS1107">
        <f t="shared" ca="1" si="527"/>
        <v>1.3561955859856103E-4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190</v>
      </c>
      <c r="I1108">
        <v>0</v>
      </c>
      <c r="J1108">
        <f t="shared" si="528"/>
        <v>0.99900000000002365</v>
      </c>
      <c r="K1108">
        <f t="shared" ca="1" si="529"/>
        <v>49.98</v>
      </c>
      <c r="L1108">
        <f t="shared" ca="1" si="530"/>
        <v>1.301360869684927</v>
      </c>
      <c r="M1108">
        <f t="shared" ca="1" si="503"/>
        <v>6.7670765223616209</v>
      </c>
      <c r="N1108">
        <f t="shared" ca="1" si="504"/>
        <v>0.86727128666107323</v>
      </c>
      <c r="O1108">
        <f t="shared" ca="1" si="505"/>
        <v>7.3857595425206792</v>
      </c>
      <c r="P1108">
        <f t="shared" ca="1" si="506"/>
        <v>633.38436086968488</v>
      </c>
      <c r="Q1108">
        <f t="shared" ca="1" si="507"/>
        <v>636.16465873002812</v>
      </c>
      <c r="R1108">
        <f t="shared" ca="1" si="508"/>
        <v>1.4839965425134221E-2</v>
      </c>
      <c r="S1108">
        <f t="shared" ca="1" si="509"/>
        <v>2.067101435725621</v>
      </c>
      <c r="T1108">
        <f t="shared" ca="1" si="510"/>
        <v>42.032181045985091</v>
      </c>
      <c r="U1108">
        <f t="shared" ca="1" si="531"/>
        <v>-1.4325125459777155E-2</v>
      </c>
      <c r="V1108">
        <f t="shared" ca="1" si="532"/>
        <v>0</v>
      </c>
      <c r="W1108">
        <f t="shared" ca="1" si="511"/>
        <v>7.9132065108280916</v>
      </c>
      <c r="X1108">
        <f t="shared" ca="1" si="512"/>
        <v>41.148673856306075</v>
      </c>
      <c r="Y1108">
        <f t="shared" ca="1" si="513"/>
        <v>1.9569992187409684</v>
      </c>
      <c r="Z1108">
        <f t="shared" ca="1" si="514"/>
        <v>1.2146199455791336</v>
      </c>
      <c r="AA1108">
        <f t="shared" ca="1" si="515"/>
        <v>639.99620651082807</v>
      </c>
      <c r="AB1108">
        <f t="shared" ca="1" si="516"/>
        <v>640.07140027291769</v>
      </c>
      <c r="AC1108">
        <f t="shared" ca="1" si="517"/>
        <v>1.3560502988116797E-4</v>
      </c>
      <c r="AD1108">
        <f t="shared" ca="1" si="518"/>
        <v>0.13785726400619638</v>
      </c>
      <c r="AE1108">
        <f t="shared" ca="1" si="519"/>
        <v>168.99722412034166</v>
      </c>
      <c r="AF1108">
        <f t="shared" ca="1" si="520"/>
        <v>-5.6895073612395208E-6</v>
      </c>
      <c r="AG1108">
        <f t="shared" ca="1" si="521"/>
        <v>1</v>
      </c>
      <c r="AH1108">
        <f ca="1"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+99)&gt;=IFERROR(AE1108,-1E+99)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>7.9132065108280916</v>
      </c>
      <c r="AI1108">
        <f t="shared" ca="1" si="522"/>
        <v>639.99620651082807</v>
      </c>
      <c r="AJ1108">
        <f t="shared" ca="1" si="523"/>
        <v>640.07140027291769</v>
      </c>
      <c r="AM1108">
        <v>0</v>
      </c>
      <c r="AN1108">
        <v>0</v>
      </c>
      <c r="AO1108">
        <f t="shared" si="524"/>
        <v>0</v>
      </c>
      <c r="AP1108">
        <f t="shared" si="533"/>
        <v>0</v>
      </c>
      <c r="AQ1108">
        <f t="shared" ca="1" si="525"/>
        <v>0.13785726400619638</v>
      </c>
      <c r="AR1108" t="str">
        <f t="shared" ca="1" si="526"/>
        <v>Subcritical</v>
      </c>
      <c r="AS1108">
        <f t="shared" ca="1" si="527"/>
        <v>1.3560502988116797E-4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190</v>
      </c>
      <c r="I1109">
        <v>5.7000000000000002E-2</v>
      </c>
      <c r="J1109">
        <f t="shared" si="528"/>
        <v>1</v>
      </c>
      <c r="K1109">
        <f t="shared" ca="1" si="529"/>
        <v>49.98</v>
      </c>
      <c r="L1109">
        <f t="shared" ca="1" si="530"/>
        <v>1.301360869684927</v>
      </c>
      <c r="M1109">
        <f t="shared" ca="1" si="503"/>
        <v>6.7670765223616209</v>
      </c>
      <c r="N1109">
        <f t="shared" ca="1" si="504"/>
        <v>0.86727128666107323</v>
      </c>
      <c r="O1109">
        <f t="shared" ca="1" si="505"/>
        <v>7.3857595425206792</v>
      </c>
      <c r="P1109">
        <f t="shared" ca="1" si="506"/>
        <v>633.3838608696849</v>
      </c>
      <c r="Q1109">
        <f t="shared" ca="1" si="507"/>
        <v>636.16415873002813</v>
      </c>
      <c r="R1109">
        <f t="shared" ca="1" si="508"/>
        <v>1.4839965425134221E-2</v>
      </c>
      <c r="S1109">
        <f t="shared" ca="1" si="509"/>
        <v>2.067101435725621</v>
      </c>
      <c r="T1109">
        <f t="shared" ca="1" si="510"/>
        <v>42.032181045985091</v>
      </c>
      <c r="U1109">
        <f t="shared" ca="1" si="531"/>
        <v>-1.4604093721914069E-2</v>
      </c>
      <c r="V1109">
        <f t="shared" ca="1" si="532"/>
        <v>0</v>
      </c>
      <c r="W1109">
        <f t="shared" ca="1" si="511"/>
        <v>7.9135627647266462</v>
      </c>
      <c r="X1109">
        <f t="shared" ca="1" si="512"/>
        <v>41.150526376578561</v>
      </c>
      <c r="Y1109">
        <f t="shared" ca="1" si="513"/>
        <v>1.9570210069340124</v>
      </c>
      <c r="Z1109">
        <f t="shared" ca="1" si="514"/>
        <v>1.2145652656449824</v>
      </c>
      <c r="AA1109">
        <f t="shared" ca="1" si="515"/>
        <v>639.99606276472662</v>
      </c>
      <c r="AB1109">
        <f t="shared" ca="1" si="516"/>
        <v>640.07124975680165</v>
      </c>
      <c r="AC1109">
        <f t="shared" ca="1" si="517"/>
        <v>1.3559080798404512E-4</v>
      </c>
      <c r="AD1109">
        <f t="shared" ca="1" si="518"/>
        <v>0.13784795499397251</v>
      </c>
      <c r="AE1109">
        <f t="shared" ca="1" si="519"/>
        <v>169.01160524241169</v>
      </c>
      <c r="AF1109">
        <f t="shared" ca="1" si="520"/>
        <v>-5.4990971420920687E-6</v>
      </c>
      <c r="AG1109">
        <f t="shared" ca="1" si="521"/>
        <v>1</v>
      </c>
      <c r="AH1109">
        <f ca="1"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+99)&gt;=IFERROR(AE1109,-1E+99)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>7.9135627647266462</v>
      </c>
      <c r="AI1109">
        <f t="shared" ca="1" si="522"/>
        <v>639.99606276472662</v>
      </c>
      <c r="AJ1109">
        <f t="shared" ca="1" si="523"/>
        <v>640.07124975680165</v>
      </c>
      <c r="AM1109">
        <v>0</v>
      </c>
      <c r="AN1109">
        <v>0</v>
      </c>
      <c r="AO1109">
        <f t="shared" si="524"/>
        <v>0</v>
      </c>
      <c r="AP1109">
        <f t="shared" si="533"/>
        <v>0</v>
      </c>
      <c r="AQ1109">
        <f t="shared" ca="1" si="525"/>
        <v>0.13784795499397251</v>
      </c>
      <c r="AR1109" t="str">
        <f t="shared" ca="1" si="526"/>
        <v>Subcritical</v>
      </c>
      <c r="AS1109">
        <f t="shared" ca="1" si="527"/>
        <v>1.3559080798404512E-4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190</v>
      </c>
      <c r="I1110">
        <v>5.7000000000000002E-2</v>
      </c>
      <c r="J1110">
        <f t="shared" si="528"/>
        <v>1</v>
      </c>
      <c r="K1110">
        <f t="shared" ca="1" si="529"/>
        <v>49.98</v>
      </c>
      <c r="L1110">
        <f t="shared" ca="1" si="530"/>
        <v>1.301360869684927</v>
      </c>
      <c r="M1110">
        <f t="shared" ref="M1110:M1173" ca="1" si="534">((F1110)+(G1110)*(L1110))*(L1110)</f>
        <v>6.7670765223616209</v>
      </c>
      <c r="N1110">
        <f t="shared" ref="N1110:N1173" ca="1" si="535">(((F1110)+(G1110)*(L1110))*(L1110))/MAX((F1110)+2*(L1110)*SQRT(1+(G1110)^2),0.000001)</f>
        <v>0.86727128666107323</v>
      </c>
      <c r="O1110">
        <f t="shared" ref="O1110:O1173" ca="1" si="536">ABS(K1110)/MAX(((F1110)+(G1110)*(L1110))*(L1110),0.000001)</f>
        <v>7.3857595425206792</v>
      </c>
      <c r="P1110">
        <f t="shared" ref="P1110:P1173" ca="1" si="537">E1110+L1110</f>
        <v>633.38336086968491</v>
      </c>
      <c r="Q1110">
        <f t="shared" ref="Q1110:Q1173" ca="1" si="538">P1110+((ABS(K1110)/MAX(((F1110)+(G1110)*(L1110))*(L1110),0.000001))^2)/(2*$I$5)</f>
        <v>636.16365873002815</v>
      </c>
      <c r="R1110">
        <f t="shared" ref="R1110:R1173" ca="1" si="539">((ABS(K1110)*$D$6)/(MAX(((F1110)+(G1110)*(L1110))*(L1110),0.000001)*MAX(((((F1110)+(G1110)*(L1110))*(L1110))/MAX((F1110)+2*(L1110)*SQRT(1+(G1110)^2),0.000001))^(2/3),0.000001)))^2</f>
        <v>1.4839965425134221E-2</v>
      </c>
      <c r="S1110">
        <f t="shared" ref="S1110:S1173" ca="1" si="540">ABS(ABS(K1110)/MAX(((F1110)+(G1110)*(L1110))*(L1110),0.000001))/SQRT($I$5*MAX((((F1110)+(G1110)*(L1110))*(L1110))/MAX((F1110)+2*(G1110)*(L1110),0.000001),0.000001))</f>
        <v>2.067101435725621</v>
      </c>
      <c r="T1110">
        <f t="shared" ref="T1110:T1173" ca="1" si="541">((F1110)*(L1110)^2)/2+(G1110)*(L1110)^3/3+(ABS(K1110)^2)/($I$5*MAX(((F1110)+(G1110)*(L1110))*(L1110),0.000001))</f>
        <v>42.032181045985091</v>
      </c>
      <c r="U1110">
        <f t="shared" ca="1" si="531"/>
        <v>-1.4604093721914069E-2</v>
      </c>
      <c r="V1110">
        <f t="shared" ca="1" si="532"/>
        <v>0</v>
      </c>
      <c r="W1110">
        <f t="shared" ref="W1110:W1173" ca="1" si="542"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>7.9139192279832287</v>
      </c>
      <c r="X1110">
        <f t="shared" ref="X1110:X1173" ca="1" si="543">((F1110)+(G1110)*(W1110))*(W1110)</f>
        <v>41.152379985512788</v>
      </c>
      <c r="Y1110">
        <f t="shared" ref="Y1110:Y1173" ca="1" si="544">(((F1110)+(G1110)*(W1110))*(W1110))/MAX((F1110)+2*(W1110)*SQRT(1+(G1110)^2),0.000001)</f>
        <v>1.9570428064533745</v>
      </c>
      <c r="Z1110">
        <f t="shared" ref="Z1110:Z1173" ca="1" si="545">ABS(K1110)/MAX(((F1110)+(G1110)*(W1110))*(W1110),0.000001)</f>
        <v>1.2145105585046325</v>
      </c>
      <c r="AA1110">
        <f t="shared" ref="AA1110:AA1173" ca="1" si="546">E1110+W1110</f>
        <v>639.99591922798322</v>
      </c>
      <c r="AB1110">
        <f t="shared" ref="AB1110:AB1173" ca="1" si="547">AA1110+((ABS(K1110)/MAX(((F1110)+(G1110)*(W1110))*(W1110),0.000001))^2)/(2*$I$5)</f>
        <v>640.07109944698016</v>
      </c>
      <c r="AC1110">
        <f t="shared" ref="AC1110:AC1173" ca="1" si="548">((ABS(K1110)*$D$6)/(MAX(((F1110)+(G1110)*(W1110))*(W1110),0.000001)*MAX(((((F1110)+(G1110)*(W1110))*(W1110))/MAX((F1110)+2*(W1110)*SQRT(1+(G1110)^2),0.000001))^(2/3),0.000001)))^2</f>
        <v>1.3557657993102287E-4</v>
      </c>
      <c r="AD1110">
        <f t="shared" ref="AD1110:AD1173" ca="1" si="549">ABS(ABS(K1110)/MAX(((F1110)+(G1110)*(W1110))*(W1110),0.000001))/SQRT($I$5*MAX((((F1110)+(G1110)*(W1110))*(W1110))/MAX((F1110)+2*(G1110)*(W1110),0.000001),0.000001))</f>
        <v>0.13783864155971673</v>
      </c>
      <c r="AE1110">
        <f t="shared" ref="AE1110:AE1173" ca="1" si="550">((F1110)*(W1110)^2)/2+(G1110)*(W1110)^3/3+(ABS(K1110)^2)/($I$5*MAX(((F1110)+(G1110)*(W1110))*(W1110),0.000001))</f>
        <v>169.02599550142014</v>
      </c>
      <c r="AF1110">
        <f t="shared" ref="AF1110:AF1173" ca="1" si="551">IF($D$20=0,0,IFERROR(AB1111+(((AC1110+AC1111)/2)*J1111)+(IF(Z1110&gt;Z1111,$D$8*((Z1110^2-Z1111^2)/(2*$I$5)),$D$9*((Z1111^2-Z1110^2)/(2*$I$5)))+($D$10*(ABS(I1111)/90)*(MAX(Z1110^2,Z1111^2)/(2*$I$5))))-AB1110,0))</f>
        <v>-5.3093326641828753E-6</v>
      </c>
      <c r="AG1110">
        <f t="shared" ref="AG1110:AG1173" ca="1" si="552">IF($D$20=0,1,IFERROR(IF(ROUND(AD1110,3)=1,1,IF(AND(ABS(AF1110)&lt;$D$19,AD1110&lt;1),1,0)),0))</f>
        <v>1</v>
      </c>
      <c r="AH1110">
        <f ca="1"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+99)&gt;=IFERROR(AE1110,-1E+99)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>7.9139192279832287</v>
      </c>
      <c r="AI1110">
        <f t="shared" ref="AI1110:AI1173" ca="1" si="553">E1110+AH1110</f>
        <v>639.99591922798322</v>
      </c>
      <c r="AJ1110">
        <f t="shared" ref="AJ1110:AJ1173" ca="1" si="554">AI1110+((ABS(K1110)/MAX(((F1110)+(G1110)*(AH1110))*(AH1110),0.000001))^2)/(2*$I$5)</f>
        <v>640.07109944698016</v>
      </c>
      <c r="AM1110">
        <v>0</v>
      </c>
      <c r="AN1110">
        <v>0</v>
      </c>
      <c r="AO1110">
        <f t="shared" ref="AO1110:AO1173" si="555">AM1110+AN1110</f>
        <v>0</v>
      </c>
      <c r="AP1110">
        <f t="shared" si="533"/>
        <v>0</v>
      </c>
      <c r="AQ1110">
        <f t="shared" ref="AQ1110:AQ1173" ca="1" si="556">ABS(ABS(K1110)/MAX(((F1110)+(G1110)*(AH1110))*(AH1110),0.000001))/SQRT($I$5*MAX((((F1110)+(G1110)*(AH1110))*(AH1110))/MAX((F1110)+2*(G1110)*(AH1110),0.000001),0.000001))</f>
        <v>0.13783864155971673</v>
      </c>
      <c r="AR1110" t="str">
        <f t="shared" ref="AR1110:AR1173" ca="1" si="557">IF(AQ1110&lt;1,"Subcritical","Supercritical")</f>
        <v>Subcritical</v>
      </c>
      <c r="AS1110">
        <f t="shared" ref="AS1110:AS1173" ca="1" si="558">((ABS(K1110)*$D$6)/(MAX(((F1110)+(G1110)*(AH1110))*(AH1110),0.000001)*MAX(((((F1110)+(G1110)*(AH1110))*(AH1110))/MAX((F1110)+2*(AH1110)*SQRT(1+(G1110)^2),0.000001))^(2/3),0.000001)))^2</f>
        <v>1.3557657993102287E-4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190</v>
      </c>
      <c r="I1111">
        <v>0</v>
      </c>
      <c r="J1111">
        <f t="shared" ref="J1111:J1174" si="559">B1111-B1110</f>
        <v>1</v>
      </c>
      <c r="K1111">
        <f t="shared" ref="K1111:K1174" ca="1" si="560">MAX(0,K1110-AO1110)</f>
        <v>49.98</v>
      </c>
      <c r="L1111">
        <f t="shared" ref="L1111:L1174" ca="1" si="561"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>1.301360869684927</v>
      </c>
      <c r="M1111">
        <f t="shared" ca="1" si="534"/>
        <v>6.7670765223616209</v>
      </c>
      <c r="N1111">
        <f t="shared" ca="1" si="535"/>
        <v>0.86727128666107323</v>
      </c>
      <c r="O1111">
        <f t="shared" ca="1" si="536"/>
        <v>7.3857595425206792</v>
      </c>
      <c r="P1111">
        <f t="shared" ca="1" si="537"/>
        <v>633.38286086968492</v>
      </c>
      <c r="Q1111">
        <f t="shared" ca="1" si="538"/>
        <v>636.16315873002816</v>
      </c>
      <c r="R1111">
        <f t="shared" ca="1" si="539"/>
        <v>1.4839965425134221E-2</v>
      </c>
      <c r="S1111">
        <f t="shared" ca="1" si="540"/>
        <v>2.067101435725621</v>
      </c>
      <c r="T1111">
        <f t="shared" ca="1" si="541"/>
        <v>42.032181045985091</v>
      </c>
      <c r="U1111">
        <f t="shared" ref="U1111:U1174" ca="1" si="562">IF($D$20=0,0,IFERROR(Q1110-(((R1110+R1111)/2)*J1111)-(IF(O1110&gt;O1111,$D$8*((O1110^2-O1111^2)/(2*$I$5)),$D$9*((O1111^2-O1110^2)/(2*$I$5)))+($D$10*(ABS(I1111)/90)*(MAX(O1110^2,O1111^2)/(2*$I$5))))-Q1111,0))</f>
        <v>-1.4339965425165246E-2</v>
      </c>
      <c r="V1111">
        <f t="shared" ref="V1111:V1174" ca="1" si="563">IF($D$20=0,1,IFERROR(IF(ROUND(S1111,3)=1,1,IF(AND(ABS(U1111)&lt;$D$19,S1111&gt;1),1,0)),0))</f>
        <v>0</v>
      </c>
      <c r="W1111">
        <f t="shared" ca="1" si="542"/>
        <v>7.9142831319846598</v>
      </c>
      <c r="X1111">
        <f t="shared" ca="1" si="543"/>
        <v>41.154272286320236</v>
      </c>
      <c r="Y1111">
        <f t="shared" ca="1" si="544"/>
        <v>1.9570650594869428</v>
      </c>
      <c r="Z1111">
        <f t="shared" ca="1" si="545"/>
        <v>1.214454714501499</v>
      </c>
      <c r="AA1111">
        <f t="shared" ca="1" si="546"/>
        <v>639.99578313198469</v>
      </c>
      <c r="AB1111">
        <f t="shared" ca="1" si="547"/>
        <v>640.07095643746766</v>
      </c>
      <c r="AC1111">
        <f t="shared" ca="1" si="548"/>
        <v>1.3556205715581894E-4</v>
      </c>
      <c r="AD1111">
        <f t="shared" ca="1" si="549"/>
        <v>0.13782913480039749</v>
      </c>
      <c r="AE1111">
        <f t="shared" ca="1" si="550"/>
        <v>169.04068684737774</v>
      </c>
      <c r="AF1111">
        <f t="shared" ca="1" si="551"/>
        <v>-5.7635203347672359E-6</v>
      </c>
      <c r="AG1111">
        <f t="shared" ca="1" si="552"/>
        <v>1</v>
      </c>
      <c r="AH1111">
        <f ca="1"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+99)&gt;=IFERROR(AE1111,-1E+99)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>7.9142831319846598</v>
      </c>
      <c r="AI1111">
        <f t="shared" ca="1" si="553"/>
        <v>639.99578313198469</v>
      </c>
      <c r="AJ1111">
        <f t="shared" ca="1" si="554"/>
        <v>640.07095643746766</v>
      </c>
      <c r="AM1111">
        <v>0</v>
      </c>
      <c r="AN1111">
        <v>0</v>
      </c>
      <c r="AO1111">
        <f t="shared" si="555"/>
        <v>0</v>
      </c>
      <c r="AP1111">
        <f t="shared" ref="AP1111:AP1174" si="564">AP1110+AO1111</f>
        <v>0</v>
      </c>
      <c r="AQ1111">
        <f t="shared" ca="1" si="556"/>
        <v>0.13782913480039749</v>
      </c>
      <c r="AR1111" t="str">
        <f t="shared" ca="1" si="557"/>
        <v>Subcritical</v>
      </c>
      <c r="AS1111">
        <f t="shared" ca="1" si="558"/>
        <v>1.3556205715581894E-4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190</v>
      </c>
      <c r="I1112">
        <v>0</v>
      </c>
      <c r="J1112">
        <f t="shared" si="559"/>
        <v>1</v>
      </c>
      <c r="K1112">
        <f t="shared" ca="1" si="560"/>
        <v>49.98</v>
      </c>
      <c r="L1112">
        <f t="shared" ca="1" si="561"/>
        <v>1.301360869684927</v>
      </c>
      <c r="M1112">
        <f t="shared" ca="1" si="534"/>
        <v>6.7670765223616209</v>
      </c>
      <c r="N1112">
        <f t="shared" ca="1" si="535"/>
        <v>0.86727128666107323</v>
      </c>
      <c r="O1112">
        <f t="shared" ca="1" si="536"/>
        <v>7.3857595425206792</v>
      </c>
      <c r="P1112">
        <f t="shared" ca="1" si="537"/>
        <v>633.38236086968493</v>
      </c>
      <c r="Q1112">
        <f t="shared" ca="1" si="538"/>
        <v>636.16265873002817</v>
      </c>
      <c r="R1112">
        <f t="shared" ca="1" si="539"/>
        <v>1.4839965425134221E-2</v>
      </c>
      <c r="S1112">
        <f t="shared" ca="1" si="540"/>
        <v>2.067101435725621</v>
      </c>
      <c r="T1112">
        <f t="shared" ca="1" si="541"/>
        <v>42.032181045985091</v>
      </c>
      <c r="U1112">
        <f t="shared" ca="1" si="562"/>
        <v>-1.4339965425165246E-2</v>
      </c>
      <c r="V1112">
        <f t="shared" ca="1" si="563"/>
        <v>0</v>
      </c>
      <c r="W1112">
        <f t="shared" ca="1" si="542"/>
        <v>7.9146465834921491</v>
      </c>
      <c r="X1112">
        <f t="shared" ca="1" si="543"/>
        <v>41.156162234159176</v>
      </c>
      <c r="Y1112">
        <f t="shared" ca="1" si="544"/>
        <v>1.9570872833126784</v>
      </c>
      <c r="Z1112">
        <f t="shared" ca="1" si="545"/>
        <v>1.2143989450628885</v>
      </c>
      <c r="AA1112">
        <f t="shared" ca="1" si="546"/>
        <v>639.9956465834922</v>
      </c>
      <c r="AB1112">
        <f t="shared" ca="1" si="547"/>
        <v>640.07081298500952</v>
      </c>
      <c r="AC1112">
        <f t="shared" ca="1" si="548"/>
        <v>1.3554755472900771E-4</v>
      </c>
      <c r="AD1112">
        <f t="shared" ca="1" si="549"/>
        <v>0.13781964095291094</v>
      </c>
      <c r="AE1112">
        <f t="shared" ca="1" si="550"/>
        <v>169.05536063892799</v>
      </c>
      <c r="AF1112">
        <f t="shared" ca="1" si="551"/>
        <v>-6.3790176909606089E-6</v>
      </c>
      <c r="AG1112">
        <f t="shared" ca="1" si="552"/>
        <v>1</v>
      </c>
      <c r="AH1112">
        <f ca="1"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+99)&gt;=IFERROR(AE1112,-1E+99)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>7.9146465834921491</v>
      </c>
      <c r="AI1112">
        <f t="shared" ca="1" si="553"/>
        <v>639.9956465834922</v>
      </c>
      <c r="AJ1112">
        <f t="shared" ca="1" si="554"/>
        <v>640.07081298500952</v>
      </c>
      <c r="AM1112">
        <v>0</v>
      </c>
      <c r="AN1112">
        <v>0</v>
      </c>
      <c r="AO1112">
        <f t="shared" si="555"/>
        <v>0</v>
      </c>
      <c r="AP1112">
        <f t="shared" si="564"/>
        <v>0</v>
      </c>
      <c r="AQ1112">
        <f t="shared" ca="1" si="556"/>
        <v>0.13781964095291094</v>
      </c>
      <c r="AR1112" t="str">
        <f t="shared" ca="1" si="557"/>
        <v>Subcritical</v>
      </c>
      <c r="AS1112">
        <f t="shared" ca="1" si="558"/>
        <v>1.3554755472900771E-4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190</v>
      </c>
      <c r="I1113">
        <v>5.7000000000000002E-2</v>
      </c>
      <c r="J1113">
        <f t="shared" si="559"/>
        <v>1</v>
      </c>
      <c r="K1113">
        <f t="shared" ca="1" si="560"/>
        <v>49.98</v>
      </c>
      <c r="L1113">
        <f t="shared" ca="1" si="561"/>
        <v>1.301360869684927</v>
      </c>
      <c r="M1113">
        <f t="shared" ca="1" si="534"/>
        <v>6.7670765223616209</v>
      </c>
      <c r="N1113">
        <f t="shared" ca="1" si="535"/>
        <v>0.86727128666107323</v>
      </c>
      <c r="O1113">
        <f t="shared" ca="1" si="536"/>
        <v>7.3857595425206792</v>
      </c>
      <c r="P1113">
        <f t="shared" ca="1" si="537"/>
        <v>633.38186086968494</v>
      </c>
      <c r="Q1113">
        <f t="shared" ca="1" si="538"/>
        <v>636.16215873002818</v>
      </c>
      <c r="R1113">
        <f t="shared" ca="1" si="539"/>
        <v>1.4839965425134221E-2</v>
      </c>
      <c r="S1113">
        <f t="shared" ca="1" si="540"/>
        <v>2.067101435725621</v>
      </c>
      <c r="T1113">
        <f t="shared" ca="1" si="541"/>
        <v>42.032181045985091</v>
      </c>
      <c r="U1113">
        <f t="shared" ca="1" si="562"/>
        <v>-1.4604093721914069E-2</v>
      </c>
      <c r="V1113">
        <f t="shared" ca="1" si="563"/>
        <v>0</v>
      </c>
      <c r="W1113">
        <f t="shared" ca="1" si="542"/>
        <v>7.9150021882578674</v>
      </c>
      <c r="X1113">
        <f t="shared" ca="1" si="543"/>
        <v>41.158011378940913</v>
      </c>
      <c r="Y1113">
        <f t="shared" ca="1" si="544"/>
        <v>1.9571090258498558</v>
      </c>
      <c r="Z1113">
        <f t="shared" ca="1" si="545"/>
        <v>1.2143443846165265</v>
      </c>
      <c r="AA1113">
        <f t="shared" ca="1" si="546"/>
        <v>639.99550218825789</v>
      </c>
      <c r="AB1113">
        <f t="shared" ca="1" si="547"/>
        <v>640.07066183578331</v>
      </c>
      <c r="AC1113">
        <f t="shared" ca="1" si="548"/>
        <v>1.3553336761723783E-4</v>
      </c>
      <c r="AD1113">
        <f t="shared" ca="1" si="549"/>
        <v>0.13781035312781173</v>
      </c>
      <c r="AE1113">
        <f t="shared" ca="1" si="550"/>
        <v>169.06971832051059</v>
      </c>
      <c r="AF1113">
        <f t="shared" ca="1" si="551"/>
        <v>-6.3543116084474605E-6</v>
      </c>
      <c r="AG1113">
        <f t="shared" ca="1" si="552"/>
        <v>1</v>
      </c>
      <c r="AH1113">
        <f ca="1"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+99)&gt;=IFERROR(AE1113,-1E+99)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>7.9150021882578674</v>
      </c>
      <c r="AI1113">
        <f t="shared" ca="1" si="553"/>
        <v>639.99550218825789</v>
      </c>
      <c r="AJ1113">
        <f t="shared" ca="1" si="554"/>
        <v>640.07066183578331</v>
      </c>
      <c r="AM1113">
        <v>0</v>
      </c>
      <c r="AN1113">
        <v>0</v>
      </c>
      <c r="AO1113">
        <f t="shared" si="555"/>
        <v>0</v>
      </c>
      <c r="AP1113">
        <f t="shared" si="564"/>
        <v>0</v>
      </c>
      <c r="AQ1113">
        <f t="shared" ca="1" si="556"/>
        <v>0.13781035312781173</v>
      </c>
      <c r="AR1113" t="str">
        <f t="shared" ca="1" si="557"/>
        <v>Subcritical</v>
      </c>
      <c r="AS1113">
        <f t="shared" ca="1" si="558"/>
        <v>1.3553336761723783E-4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190</v>
      </c>
      <c r="I1114">
        <v>0.06</v>
      </c>
      <c r="J1114">
        <f t="shared" si="559"/>
        <v>1</v>
      </c>
      <c r="K1114">
        <f t="shared" ca="1" si="560"/>
        <v>49.98</v>
      </c>
      <c r="L1114">
        <f t="shared" ca="1" si="561"/>
        <v>1.301360869684927</v>
      </c>
      <c r="M1114">
        <f t="shared" ca="1" si="534"/>
        <v>6.7670765223616209</v>
      </c>
      <c r="N1114">
        <f t="shared" ca="1" si="535"/>
        <v>0.86727128666107323</v>
      </c>
      <c r="O1114">
        <f t="shared" ca="1" si="536"/>
        <v>7.3857595425206792</v>
      </c>
      <c r="P1114">
        <f t="shared" ca="1" si="537"/>
        <v>633.38136086968495</v>
      </c>
      <c r="Q1114">
        <f t="shared" ca="1" si="538"/>
        <v>636.16165873002819</v>
      </c>
      <c r="R1114">
        <f t="shared" ca="1" si="539"/>
        <v>1.4839965425134221E-2</v>
      </c>
      <c r="S1114">
        <f t="shared" ca="1" si="540"/>
        <v>2.067101435725621</v>
      </c>
      <c r="T1114">
        <f t="shared" ca="1" si="541"/>
        <v>42.032181045985091</v>
      </c>
      <c r="U1114">
        <f t="shared" ca="1" si="562"/>
        <v>-1.4617995211210655E-2</v>
      </c>
      <c r="V1114">
        <f t="shared" ca="1" si="563"/>
        <v>0</v>
      </c>
      <c r="W1114">
        <f t="shared" ca="1" si="542"/>
        <v>7.9153574561662259</v>
      </c>
      <c r="X1114">
        <f t="shared" ca="1" si="543"/>
        <v>41.159858772064375</v>
      </c>
      <c r="Y1114">
        <f t="shared" ca="1" si="544"/>
        <v>1.9571307463222827</v>
      </c>
      <c r="Z1114">
        <f t="shared" ca="1" si="545"/>
        <v>1.2142898807495894</v>
      </c>
      <c r="AA1114">
        <f t="shared" ca="1" si="546"/>
        <v>639.99535745616629</v>
      </c>
      <c r="AB1114">
        <f t="shared" ca="1" si="547"/>
        <v>640.07051035700681</v>
      </c>
      <c r="AC1114">
        <f t="shared" ca="1" si="548"/>
        <v>1.3551919613159207E-4</v>
      </c>
      <c r="AD1114">
        <f t="shared" ca="1" si="549"/>
        <v>0.13780107514255235</v>
      </c>
      <c r="AE1114">
        <f t="shared" ca="1" si="550"/>
        <v>169.0840630829172</v>
      </c>
      <c r="AF1114">
        <f t="shared" ca="1" si="551"/>
        <v>-5.8968599887521123E-6</v>
      </c>
      <c r="AG1114">
        <f t="shared" ca="1" si="552"/>
        <v>1</v>
      </c>
      <c r="AH1114">
        <f ca="1"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+99)&gt;=IFERROR(AE1114,-1E+99)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>7.9153574561662259</v>
      </c>
      <c r="AI1114">
        <f t="shared" ca="1" si="553"/>
        <v>639.99535745616629</v>
      </c>
      <c r="AJ1114">
        <f t="shared" ca="1" si="554"/>
        <v>640.07051035700681</v>
      </c>
      <c r="AM1114">
        <v>0</v>
      </c>
      <c r="AN1114">
        <v>0</v>
      </c>
      <c r="AO1114">
        <f t="shared" si="555"/>
        <v>0</v>
      </c>
      <c r="AP1114">
        <f t="shared" si="564"/>
        <v>0</v>
      </c>
      <c r="AQ1114">
        <f t="shared" ca="1" si="556"/>
        <v>0.13780107514255235</v>
      </c>
      <c r="AR1114" t="str">
        <f t="shared" ca="1" si="557"/>
        <v>Subcritical</v>
      </c>
      <c r="AS1114">
        <f t="shared" ca="1" si="558"/>
        <v>1.3551919613159207E-4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190</v>
      </c>
      <c r="I1115">
        <v>2E-3</v>
      </c>
      <c r="J1115">
        <f t="shared" si="559"/>
        <v>1.0009999999999764</v>
      </c>
      <c r="K1115">
        <f t="shared" ca="1" si="560"/>
        <v>49.98</v>
      </c>
      <c r="L1115">
        <f t="shared" ca="1" si="561"/>
        <v>1.301360869684927</v>
      </c>
      <c r="M1115">
        <f t="shared" ca="1" si="534"/>
        <v>6.7670765223616209</v>
      </c>
      <c r="N1115">
        <f t="shared" ca="1" si="535"/>
        <v>0.86727128666107323</v>
      </c>
      <c r="O1115">
        <f t="shared" ca="1" si="536"/>
        <v>7.3857595425206792</v>
      </c>
      <c r="P1115">
        <f t="shared" ca="1" si="537"/>
        <v>633.38086086968497</v>
      </c>
      <c r="Q1115">
        <f t="shared" ca="1" si="538"/>
        <v>636.16115873002821</v>
      </c>
      <c r="R1115">
        <f t="shared" ca="1" si="539"/>
        <v>1.4839965425134221E-2</v>
      </c>
      <c r="S1115">
        <f t="shared" ca="1" si="540"/>
        <v>2.067101435725621</v>
      </c>
      <c r="T1115">
        <f t="shared" ca="1" si="541"/>
        <v>42.032181045985091</v>
      </c>
      <c r="U1115">
        <f t="shared" ca="1" si="562"/>
        <v>-1.43640730500465E-2</v>
      </c>
      <c r="V1115">
        <f t="shared" ca="1" si="563"/>
        <v>0</v>
      </c>
      <c r="W1115">
        <f t="shared" ca="1" si="542"/>
        <v>7.915720430566112</v>
      </c>
      <c r="X1115">
        <f t="shared" ca="1" si="543"/>
        <v>41.161746238943785</v>
      </c>
      <c r="Y1115">
        <f t="shared" ca="1" si="544"/>
        <v>1.9571529364406965</v>
      </c>
      <c r="Z1115">
        <f t="shared" ca="1" si="545"/>
        <v>1.2142341996344441</v>
      </c>
      <c r="AA1115">
        <f t="shared" ca="1" si="546"/>
        <v>639.99522043056618</v>
      </c>
      <c r="AB1115">
        <f t="shared" ca="1" si="547"/>
        <v>640.07036643931042</v>
      </c>
      <c r="AC1115">
        <f t="shared" ca="1" si="548"/>
        <v>1.3550471949437496E-4</v>
      </c>
      <c r="AD1115">
        <f t="shared" ca="1" si="549"/>
        <v>0.13779159697383875</v>
      </c>
      <c r="AE1115">
        <f t="shared" ca="1" si="550"/>
        <v>169.0987197162919</v>
      </c>
      <c r="AF1115">
        <f t="shared" ca="1" si="551"/>
        <v>-5.5947390364963212E-6</v>
      </c>
      <c r="AG1115">
        <f t="shared" ca="1" si="552"/>
        <v>1</v>
      </c>
      <c r="AH1115">
        <f ca="1"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+99)&gt;=IFERROR(AE1115,-1E+99)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>7.915720430566112</v>
      </c>
      <c r="AI1115">
        <f t="shared" ca="1" si="553"/>
        <v>639.99522043056618</v>
      </c>
      <c r="AJ1115">
        <f t="shared" ca="1" si="554"/>
        <v>640.07036643931042</v>
      </c>
      <c r="AM1115">
        <v>0</v>
      </c>
      <c r="AN1115">
        <v>0</v>
      </c>
      <c r="AO1115">
        <f t="shared" si="555"/>
        <v>0</v>
      </c>
      <c r="AP1115">
        <f t="shared" si="564"/>
        <v>0</v>
      </c>
      <c r="AQ1115">
        <f t="shared" ca="1" si="556"/>
        <v>0.13779159697383875</v>
      </c>
      <c r="AR1115" t="str">
        <f t="shared" ca="1" si="557"/>
        <v>Subcritical</v>
      </c>
      <c r="AS1115">
        <f t="shared" ca="1" si="558"/>
        <v>1.3550471949437496E-4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190</v>
      </c>
      <c r="I1116">
        <v>0</v>
      </c>
      <c r="J1116">
        <f t="shared" si="559"/>
        <v>1</v>
      </c>
      <c r="K1116">
        <f t="shared" ca="1" si="560"/>
        <v>49.98</v>
      </c>
      <c r="L1116">
        <f t="shared" ca="1" si="561"/>
        <v>1.301360869684927</v>
      </c>
      <c r="M1116">
        <f t="shared" ca="1" si="534"/>
        <v>6.7670765223616209</v>
      </c>
      <c r="N1116">
        <f t="shared" ca="1" si="535"/>
        <v>0.86727128666107323</v>
      </c>
      <c r="O1116">
        <f t="shared" ca="1" si="536"/>
        <v>7.3857595425206792</v>
      </c>
      <c r="P1116">
        <f t="shared" ca="1" si="537"/>
        <v>633.38036086968486</v>
      </c>
      <c r="Q1116">
        <f t="shared" ca="1" si="538"/>
        <v>636.1606587300281</v>
      </c>
      <c r="R1116">
        <f t="shared" ca="1" si="539"/>
        <v>1.4839965425134221E-2</v>
      </c>
      <c r="S1116">
        <f t="shared" ca="1" si="540"/>
        <v>2.067101435725621</v>
      </c>
      <c r="T1116">
        <f t="shared" ca="1" si="541"/>
        <v>42.032181045985091</v>
      </c>
      <c r="U1116">
        <f t="shared" ca="1" si="562"/>
        <v>-1.433996542505156E-2</v>
      </c>
      <c r="V1116">
        <f t="shared" ca="1" si="563"/>
        <v>0</v>
      </c>
      <c r="W1116">
        <f t="shared" ca="1" si="542"/>
        <v>7.9160841190298648</v>
      </c>
      <c r="X1116">
        <f t="shared" ca="1" si="543"/>
        <v>41.163637418955297</v>
      </c>
      <c r="Y1116">
        <f t="shared" ca="1" si="544"/>
        <v>1.9571751686764154</v>
      </c>
      <c r="Z1116">
        <f t="shared" ca="1" si="545"/>
        <v>1.2141784141015897</v>
      </c>
      <c r="AA1116">
        <f t="shared" ca="1" si="546"/>
        <v>639.9950841190298</v>
      </c>
      <c r="AB1116">
        <f t="shared" ca="1" si="547"/>
        <v>640.07022322307012</v>
      </c>
      <c r="AC1116">
        <f t="shared" ca="1" si="548"/>
        <v>1.3549021666547313E-4</v>
      </c>
      <c r="AD1116">
        <f t="shared" ca="1" si="549"/>
        <v>0.13778210124882953</v>
      </c>
      <c r="AE1116">
        <f t="shared" ca="1" si="550"/>
        <v>169.11340589624609</v>
      </c>
      <c r="AF1116">
        <f t="shared" ca="1" si="551"/>
        <v>-5.3286735237634275E-6</v>
      </c>
      <c r="AG1116">
        <f t="shared" ca="1" si="552"/>
        <v>1</v>
      </c>
      <c r="AH1116">
        <f ca="1"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+99)&gt;=IFERROR(AE1116,-1E+99)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>7.9160841190298648</v>
      </c>
      <c r="AI1116">
        <f t="shared" ca="1" si="553"/>
        <v>639.9950841190298</v>
      </c>
      <c r="AJ1116">
        <f t="shared" ca="1" si="554"/>
        <v>640.07022322307012</v>
      </c>
      <c r="AM1116">
        <v>0</v>
      </c>
      <c r="AN1116">
        <v>0</v>
      </c>
      <c r="AO1116">
        <f t="shared" si="555"/>
        <v>0</v>
      </c>
      <c r="AP1116">
        <f t="shared" si="564"/>
        <v>0</v>
      </c>
      <c r="AQ1116">
        <f t="shared" ca="1" si="556"/>
        <v>0.13778210124882953</v>
      </c>
      <c r="AR1116" t="str">
        <f t="shared" ca="1" si="557"/>
        <v>Subcritical</v>
      </c>
      <c r="AS1116">
        <f t="shared" ca="1" si="558"/>
        <v>1.3549021666547313E-4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190</v>
      </c>
      <c r="I1117">
        <v>5.7000000000000002E-2</v>
      </c>
      <c r="J1117">
        <f t="shared" si="559"/>
        <v>1</v>
      </c>
      <c r="K1117">
        <f t="shared" ca="1" si="560"/>
        <v>49.98</v>
      </c>
      <c r="L1117">
        <f t="shared" ca="1" si="561"/>
        <v>1.301360869684927</v>
      </c>
      <c r="M1117">
        <f t="shared" ca="1" si="534"/>
        <v>6.7670765223616209</v>
      </c>
      <c r="N1117">
        <f t="shared" ca="1" si="535"/>
        <v>0.86727128666107323</v>
      </c>
      <c r="O1117">
        <f t="shared" ca="1" si="536"/>
        <v>7.3857595425206792</v>
      </c>
      <c r="P1117">
        <f t="shared" ca="1" si="537"/>
        <v>633.37986086968488</v>
      </c>
      <c r="Q1117">
        <f t="shared" ca="1" si="538"/>
        <v>636.16015873002812</v>
      </c>
      <c r="R1117">
        <f t="shared" ca="1" si="539"/>
        <v>1.4839965425134221E-2</v>
      </c>
      <c r="S1117">
        <f t="shared" ca="1" si="540"/>
        <v>2.067101435725621</v>
      </c>
      <c r="T1117">
        <f t="shared" ca="1" si="541"/>
        <v>42.032181045985091</v>
      </c>
      <c r="U1117">
        <f t="shared" ca="1" si="562"/>
        <v>-1.4604093721914069E-2</v>
      </c>
      <c r="V1117">
        <f t="shared" ca="1" si="563"/>
        <v>0</v>
      </c>
      <c r="W1117">
        <f t="shared" ca="1" si="542"/>
        <v>7.9164408612819539</v>
      </c>
      <c r="X1117">
        <f t="shared" ca="1" si="543"/>
        <v>41.16549247866616</v>
      </c>
      <c r="Y1117">
        <f t="shared" ca="1" si="544"/>
        <v>1.9571969747970459</v>
      </c>
      <c r="Z1117">
        <f t="shared" ca="1" si="545"/>
        <v>1.2141236990156723</v>
      </c>
      <c r="AA1117">
        <f t="shared" ca="1" si="546"/>
        <v>639.99494086128186</v>
      </c>
      <c r="AB1117">
        <f t="shared" ca="1" si="547"/>
        <v>640.07007319341801</v>
      </c>
      <c r="AC1117">
        <f t="shared" ca="1" si="548"/>
        <v>1.3547599305529688E-4</v>
      </c>
      <c r="AD1117">
        <f t="shared" ca="1" si="549"/>
        <v>0.13777278794550171</v>
      </c>
      <c r="AE1117">
        <f t="shared" ca="1" si="550"/>
        <v>169.12781227336552</v>
      </c>
      <c r="AF1117">
        <f t="shared" ca="1" si="551"/>
        <v>-4.8709863449403201E-6</v>
      </c>
      <c r="AG1117">
        <f t="shared" ca="1" si="552"/>
        <v>1</v>
      </c>
      <c r="AH1117">
        <f ca="1"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+99)&gt;=IFERROR(AE1117,-1E+99)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>7.9164408612819539</v>
      </c>
      <c r="AI1117">
        <f t="shared" ca="1" si="553"/>
        <v>639.99494086128186</v>
      </c>
      <c r="AJ1117">
        <f t="shared" ca="1" si="554"/>
        <v>640.07007319341801</v>
      </c>
      <c r="AM1117">
        <v>0</v>
      </c>
      <c r="AN1117">
        <v>0</v>
      </c>
      <c r="AO1117">
        <f t="shared" si="555"/>
        <v>0</v>
      </c>
      <c r="AP1117">
        <f t="shared" si="564"/>
        <v>0</v>
      </c>
      <c r="AQ1117">
        <f t="shared" ca="1" si="556"/>
        <v>0.13777278794550171</v>
      </c>
      <c r="AR1117" t="str">
        <f t="shared" ca="1" si="557"/>
        <v>Subcritical</v>
      </c>
      <c r="AS1117">
        <f t="shared" ca="1" si="558"/>
        <v>1.3547599305529688E-4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190</v>
      </c>
      <c r="I1118">
        <v>5.7000000000000002E-2</v>
      </c>
      <c r="J1118">
        <f t="shared" si="559"/>
        <v>0.99900000000002365</v>
      </c>
      <c r="K1118">
        <f t="shared" ca="1" si="560"/>
        <v>49.98</v>
      </c>
      <c r="L1118">
        <f t="shared" ca="1" si="561"/>
        <v>1.301360869684927</v>
      </c>
      <c r="M1118">
        <f t="shared" ca="1" si="534"/>
        <v>6.7670765223616209</v>
      </c>
      <c r="N1118">
        <f t="shared" ca="1" si="535"/>
        <v>0.86727128666107323</v>
      </c>
      <c r="O1118">
        <f t="shared" ca="1" si="536"/>
        <v>7.3857595425206792</v>
      </c>
      <c r="P1118">
        <f t="shared" ca="1" si="537"/>
        <v>633.37936086968489</v>
      </c>
      <c r="Q1118">
        <f t="shared" ca="1" si="538"/>
        <v>636.15965873002813</v>
      </c>
      <c r="R1118">
        <f t="shared" ca="1" si="539"/>
        <v>1.4839965425134221E-2</v>
      </c>
      <c r="S1118">
        <f t="shared" ca="1" si="540"/>
        <v>2.067101435725621</v>
      </c>
      <c r="T1118">
        <f t="shared" ca="1" si="541"/>
        <v>42.032181045985091</v>
      </c>
      <c r="U1118">
        <f t="shared" ca="1" si="562"/>
        <v>-1.4589253756525977E-2</v>
      </c>
      <c r="V1118">
        <f t="shared" ca="1" si="563"/>
        <v>0</v>
      </c>
      <c r="W1118">
        <f t="shared" ca="1" si="542"/>
        <v>7.9167982217402484</v>
      </c>
      <c r="X1118">
        <f t="shared" ca="1" si="543"/>
        <v>41.167350753049291</v>
      </c>
      <c r="Y1118">
        <f t="shared" ca="1" si="544"/>
        <v>1.957218817222738</v>
      </c>
      <c r="Z1118">
        <f t="shared" ca="1" si="545"/>
        <v>1.2140688940567288</v>
      </c>
      <c r="AA1118">
        <f t="shared" ca="1" si="546"/>
        <v>639.99479822174021</v>
      </c>
      <c r="AB1118">
        <f t="shared" ca="1" si="547"/>
        <v>640.06992377115489</v>
      </c>
      <c r="AC1118">
        <f t="shared" ca="1" si="548"/>
        <v>1.3546174700474042E-4</v>
      </c>
      <c r="AD1118">
        <f t="shared" ca="1" si="549"/>
        <v>0.13776345955484712</v>
      </c>
      <c r="AE1118">
        <f t="shared" ca="1" si="550"/>
        <v>169.14224430428865</v>
      </c>
      <c r="AF1118">
        <f t="shared" ca="1" si="551"/>
        <v>-4.6116709881971474E-6</v>
      </c>
      <c r="AG1118">
        <f t="shared" ca="1" si="552"/>
        <v>1</v>
      </c>
      <c r="AH1118">
        <f ca="1"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+99)&gt;=IFERROR(AE1118,-1E+99)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>7.9167982217402484</v>
      </c>
      <c r="AI1118">
        <f t="shared" ca="1" si="553"/>
        <v>639.99479822174021</v>
      </c>
      <c r="AJ1118">
        <f t="shared" ca="1" si="554"/>
        <v>640.06992377115489</v>
      </c>
      <c r="AM1118">
        <v>0</v>
      </c>
      <c r="AN1118">
        <v>0</v>
      </c>
      <c r="AO1118">
        <f t="shared" si="555"/>
        <v>0</v>
      </c>
      <c r="AP1118">
        <f t="shared" si="564"/>
        <v>0</v>
      </c>
      <c r="AQ1118">
        <f t="shared" ca="1" si="556"/>
        <v>0.13776345955484712</v>
      </c>
      <c r="AR1118" t="str">
        <f t="shared" ca="1" si="557"/>
        <v>Subcritical</v>
      </c>
      <c r="AS1118">
        <f t="shared" ca="1" si="558"/>
        <v>1.3546174700474042E-4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190</v>
      </c>
      <c r="I1119">
        <v>0</v>
      </c>
      <c r="J1119">
        <f t="shared" si="559"/>
        <v>1</v>
      </c>
      <c r="K1119">
        <f t="shared" ca="1" si="560"/>
        <v>49.98</v>
      </c>
      <c r="L1119">
        <f t="shared" ca="1" si="561"/>
        <v>1.301360869684927</v>
      </c>
      <c r="M1119">
        <f t="shared" ca="1" si="534"/>
        <v>6.7670765223616209</v>
      </c>
      <c r="N1119">
        <f t="shared" ca="1" si="535"/>
        <v>0.86727128666107323</v>
      </c>
      <c r="O1119">
        <f t="shared" ca="1" si="536"/>
        <v>7.3857595425206792</v>
      </c>
      <c r="P1119">
        <f t="shared" ca="1" si="537"/>
        <v>633.3788608696849</v>
      </c>
      <c r="Q1119">
        <f t="shared" ca="1" si="538"/>
        <v>636.15915873002814</v>
      </c>
      <c r="R1119">
        <f t="shared" ca="1" si="539"/>
        <v>1.4839965425134221E-2</v>
      </c>
      <c r="S1119">
        <f t="shared" ca="1" si="540"/>
        <v>2.067101435725621</v>
      </c>
      <c r="T1119">
        <f t="shared" ca="1" si="541"/>
        <v>42.032181045985091</v>
      </c>
      <c r="U1119">
        <f t="shared" ca="1" si="562"/>
        <v>-1.4339965425165246E-2</v>
      </c>
      <c r="V1119">
        <f t="shared" ca="1" si="563"/>
        <v>0</v>
      </c>
      <c r="W1119">
        <f t="shared" ca="1" si="542"/>
        <v>7.9171629536835875</v>
      </c>
      <c r="X1119">
        <f t="shared" ca="1" si="543"/>
        <v>41.169247359154653</v>
      </c>
      <c r="Y1119">
        <f t="shared" ca="1" si="544"/>
        <v>1.9572411086744317</v>
      </c>
      <c r="Z1119">
        <f t="shared" ca="1" si="545"/>
        <v>1.2140129637052044</v>
      </c>
      <c r="AA1119">
        <f t="shared" ca="1" si="546"/>
        <v>639.99466295368359</v>
      </c>
      <c r="AB1119">
        <f t="shared" ca="1" si="547"/>
        <v>640.0697815814126</v>
      </c>
      <c r="AC1119">
        <f t="shared" ca="1" si="548"/>
        <v>1.354472093707998E-4</v>
      </c>
      <c r="AD1119">
        <f t="shared" ca="1" si="549"/>
        <v>0.13775393982740514</v>
      </c>
      <c r="AE1119">
        <f t="shared" ca="1" si="550"/>
        <v>169.15697474398397</v>
      </c>
      <c r="AF1119">
        <f t="shared" ca="1" si="551"/>
        <v>-4.7744215407874435E-6</v>
      </c>
      <c r="AG1119">
        <f t="shared" ca="1" si="552"/>
        <v>1</v>
      </c>
      <c r="AH1119">
        <f ca="1"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+99)&gt;=IFERROR(AE1119,-1E+99)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>7.9171629536835875</v>
      </c>
      <c r="AI1119">
        <f t="shared" ca="1" si="553"/>
        <v>639.99466295368359</v>
      </c>
      <c r="AJ1119">
        <f t="shared" ca="1" si="554"/>
        <v>640.0697815814126</v>
      </c>
      <c r="AM1119">
        <v>0</v>
      </c>
      <c r="AN1119">
        <v>0</v>
      </c>
      <c r="AO1119">
        <f t="shared" si="555"/>
        <v>0</v>
      </c>
      <c r="AP1119">
        <f t="shared" si="564"/>
        <v>0</v>
      </c>
      <c r="AQ1119">
        <f t="shared" ca="1" si="556"/>
        <v>0.13775393982740514</v>
      </c>
      <c r="AR1119" t="str">
        <f t="shared" ca="1" si="557"/>
        <v>Subcritical</v>
      </c>
      <c r="AS1119">
        <f t="shared" ca="1" si="558"/>
        <v>1.354472093707998E-4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190</v>
      </c>
      <c r="I1120">
        <v>0</v>
      </c>
      <c r="J1120">
        <f t="shared" si="559"/>
        <v>1</v>
      </c>
      <c r="K1120">
        <f t="shared" ca="1" si="560"/>
        <v>49.98</v>
      </c>
      <c r="L1120">
        <f t="shared" ca="1" si="561"/>
        <v>1.301360869684927</v>
      </c>
      <c r="M1120">
        <f t="shared" ca="1" si="534"/>
        <v>6.7670765223616209</v>
      </c>
      <c r="N1120">
        <f t="shared" ca="1" si="535"/>
        <v>0.86727128666107323</v>
      </c>
      <c r="O1120">
        <f t="shared" ca="1" si="536"/>
        <v>7.3857595425206792</v>
      </c>
      <c r="P1120">
        <f t="shared" ca="1" si="537"/>
        <v>633.37836086968491</v>
      </c>
      <c r="Q1120">
        <f t="shared" ca="1" si="538"/>
        <v>636.15865873002815</v>
      </c>
      <c r="R1120">
        <f t="shared" ca="1" si="539"/>
        <v>1.4839965425134221E-2</v>
      </c>
      <c r="S1120">
        <f t="shared" ca="1" si="540"/>
        <v>2.067101435725621</v>
      </c>
      <c r="T1120">
        <f t="shared" ca="1" si="541"/>
        <v>42.032181045985091</v>
      </c>
      <c r="U1120">
        <f t="shared" ca="1" si="562"/>
        <v>-1.4339965425165246E-2</v>
      </c>
      <c r="V1120">
        <f t="shared" ca="1" si="563"/>
        <v>0</v>
      </c>
      <c r="W1120">
        <f t="shared" ca="1" si="542"/>
        <v>7.9175275324850185</v>
      </c>
      <c r="X1120">
        <f t="shared" ca="1" si="543"/>
        <v>41.1711431689221</v>
      </c>
      <c r="Y1120">
        <f t="shared" ca="1" si="544"/>
        <v>1.9572633892214031</v>
      </c>
      <c r="Z1120">
        <f t="shared" ca="1" si="545"/>
        <v>1.2139570619872229</v>
      </c>
      <c r="AA1120">
        <f t="shared" ca="1" si="546"/>
        <v>639.99452753248499</v>
      </c>
      <c r="AB1120">
        <f t="shared" ca="1" si="547"/>
        <v>640.06963924239062</v>
      </c>
      <c r="AC1120">
        <f t="shared" ca="1" si="548"/>
        <v>1.3543268014049159E-4</v>
      </c>
      <c r="AD1120">
        <f t="shared" ca="1" si="549"/>
        <v>0.1377444251927066</v>
      </c>
      <c r="AE1120">
        <f t="shared" ca="1" si="550"/>
        <v>169.17169971628687</v>
      </c>
      <c r="AF1120">
        <f t="shared" ca="1" si="551"/>
        <v>-4.9993170705420198E-6</v>
      </c>
      <c r="AG1120">
        <f t="shared" ca="1" si="552"/>
        <v>1</v>
      </c>
      <c r="AH1120">
        <f ca="1"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+99)&gt;=IFERROR(AE1120,-1E+99)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>7.9175275324850185</v>
      </c>
      <c r="AI1120">
        <f t="shared" ca="1" si="553"/>
        <v>639.99452753248499</v>
      </c>
      <c r="AJ1120">
        <f t="shared" ca="1" si="554"/>
        <v>640.06963924239062</v>
      </c>
      <c r="AM1120">
        <v>0</v>
      </c>
      <c r="AN1120">
        <v>0</v>
      </c>
      <c r="AO1120">
        <f t="shared" si="555"/>
        <v>0</v>
      </c>
      <c r="AP1120">
        <f t="shared" si="564"/>
        <v>0</v>
      </c>
      <c r="AQ1120">
        <f t="shared" ca="1" si="556"/>
        <v>0.1377444251927066</v>
      </c>
      <c r="AR1120" t="str">
        <f t="shared" ca="1" si="557"/>
        <v>Subcritical</v>
      </c>
      <c r="AS1120">
        <f t="shared" ca="1" si="558"/>
        <v>1.3543268014049159E-4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190</v>
      </c>
      <c r="I1121">
        <v>5.7000000000000002E-2</v>
      </c>
      <c r="J1121">
        <f t="shared" si="559"/>
        <v>1</v>
      </c>
      <c r="K1121">
        <f t="shared" ca="1" si="560"/>
        <v>49.98</v>
      </c>
      <c r="L1121">
        <f t="shared" ca="1" si="561"/>
        <v>1.301360869684927</v>
      </c>
      <c r="M1121">
        <f t="shared" ca="1" si="534"/>
        <v>6.7670765223616209</v>
      </c>
      <c r="N1121">
        <f t="shared" ca="1" si="535"/>
        <v>0.86727128666107323</v>
      </c>
      <c r="O1121">
        <f t="shared" ca="1" si="536"/>
        <v>7.3857595425206792</v>
      </c>
      <c r="P1121">
        <f t="shared" ca="1" si="537"/>
        <v>633.37786086968492</v>
      </c>
      <c r="Q1121">
        <f t="shared" ca="1" si="538"/>
        <v>636.15815873002816</v>
      </c>
      <c r="R1121">
        <f t="shared" ca="1" si="539"/>
        <v>1.4839965425134221E-2</v>
      </c>
      <c r="S1121">
        <f t="shared" ca="1" si="540"/>
        <v>2.067101435725621</v>
      </c>
      <c r="T1121">
        <f t="shared" ca="1" si="541"/>
        <v>42.032181045985091</v>
      </c>
      <c r="U1121">
        <f t="shared" ca="1" si="562"/>
        <v>-1.4604093721914069E-2</v>
      </c>
      <c r="V1121">
        <f t="shared" ca="1" si="563"/>
        <v>0</v>
      </c>
      <c r="W1121">
        <f t="shared" ca="1" si="542"/>
        <v>7.9178846635580884</v>
      </c>
      <c r="X1121">
        <f t="shared" ca="1" si="543"/>
        <v>41.173000250502064</v>
      </c>
      <c r="Y1121">
        <f t="shared" ca="1" si="544"/>
        <v>1.9572852131168774</v>
      </c>
      <c r="Z1121">
        <f t="shared" ca="1" si="545"/>
        <v>1.2139023072381163</v>
      </c>
      <c r="AA1121">
        <f t="shared" ca="1" si="546"/>
        <v>639.99438466355809</v>
      </c>
      <c r="AB1121">
        <f t="shared" ca="1" si="547"/>
        <v>640.06948959788622</v>
      </c>
      <c r="AC1121">
        <f t="shared" ca="1" si="548"/>
        <v>1.3541844994651198E-4</v>
      </c>
      <c r="AD1121">
        <f t="shared" ca="1" si="549"/>
        <v>0.1377351059878125</v>
      </c>
      <c r="AE1121">
        <f t="shared" ca="1" si="550"/>
        <v>169.18612457787435</v>
      </c>
      <c r="AF1121">
        <f t="shared" ca="1" si="551"/>
        <v>-5.2068891136514139E-6</v>
      </c>
      <c r="AG1121">
        <f t="shared" ca="1" si="552"/>
        <v>1</v>
      </c>
      <c r="AH1121">
        <f ca="1"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+99)&gt;=IFERROR(AE1121,-1E+99)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>7.9178846635580884</v>
      </c>
      <c r="AI1121">
        <f t="shared" ca="1" si="553"/>
        <v>639.99438466355809</v>
      </c>
      <c r="AJ1121">
        <f t="shared" ca="1" si="554"/>
        <v>640.06948959788622</v>
      </c>
      <c r="AM1121">
        <v>0</v>
      </c>
      <c r="AN1121">
        <v>0</v>
      </c>
      <c r="AO1121">
        <f t="shared" si="555"/>
        <v>0</v>
      </c>
      <c r="AP1121">
        <f t="shared" si="564"/>
        <v>0</v>
      </c>
      <c r="AQ1121">
        <f t="shared" ca="1" si="556"/>
        <v>0.1377351059878125</v>
      </c>
      <c r="AR1121" t="str">
        <f t="shared" ca="1" si="557"/>
        <v>Subcritical</v>
      </c>
      <c r="AS1121">
        <f t="shared" ca="1" si="558"/>
        <v>1.3541844994651198E-4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190</v>
      </c>
      <c r="I1122">
        <v>5.7000000000000002E-2</v>
      </c>
      <c r="J1122">
        <f t="shared" si="559"/>
        <v>1</v>
      </c>
      <c r="K1122">
        <f t="shared" ca="1" si="560"/>
        <v>49.98</v>
      </c>
      <c r="L1122">
        <f t="shared" ca="1" si="561"/>
        <v>1.301360869684927</v>
      </c>
      <c r="M1122">
        <f t="shared" ca="1" si="534"/>
        <v>6.7670765223616209</v>
      </c>
      <c r="N1122">
        <f t="shared" ca="1" si="535"/>
        <v>0.86727128666107323</v>
      </c>
      <c r="O1122">
        <f t="shared" ca="1" si="536"/>
        <v>7.3857595425206792</v>
      </c>
      <c r="P1122">
        <f t="shared" ca="1" si="537"/>
        <v>633.37736086968494</v>
      </c>
      <c r="Q1122">
        <f t="shared" ca="1" si="538"/>
        <v>636.15765873002817</v>
      </c>
      <c r="R1122">
        <f t="shared" ca="1" si="539"/>
        <v>1.4839965425134221E-2</v>
      </c>
      <c r="S1122">
        <f t="shared" ca="1" si="540"/>
        <v>2.067101435725621</v>
      </c>
      <c r="T1122">
        <f t="shared" ca="1" si="541"/>
        <v>42.032181045985091</v>
      </c>
      <c r="U1122">
        <f t="shared" ca="1" si="562"/>
        <v>-1.4604093721914069E-2</v>
      </c>
      <c r="V1122">
        <f t="shared" ca="1" si="563"/>
        <v>0</v>
      </c>
      <c r="W1122">
        <f t="shared" ca="1" si="542"/>
        <v>7.9182415945630229</v>
      </c>
      <c r="X1122">
        <f t="shared" ca="1" si="543"/>
        <v>41.174856291727721</v>
      </c>
      <c r="Y1122">
        <f t="shared" ca="1" si="544"/>
        <v>1.9573070233056535</v>
      </c>
      <c r="Z1122">
        <f t="shared" ca="1" si="545"/>
        <v>1.2138475880981103</v>
      </c>
      <c r="AA1122">
        <f t="shared" ca="1" si="546"/>
        <v>639.99424159456305</v>
      </c>
      <c r="AB1122">
        <f t="shared" ca="1" si="547"/>
        <v>640.06933975802542</v>
      </c>
      <c r="AC1122">
        <f t="shared" ca="1" si="548"/>
        <v>1.3540422992783799E-4</v>
      </c>
      <c r="AD1122">
        <f t="shared" ca="1" si="549"/>
        <v>0.13772579305352309</v>
      </c>
      <c r="AE1122">
        <f t="shared" ca="1" si="550"/>
        <v>169.20054204632783</v>
      </c>
      <c r="AF1122">
        <f t="shared" ca="1" si="551"/>
        <v>-5.618123850581469E-6</v>
      </c>
      <c r="AG1122">
        <f t="shared" ca="1" si="552"/>
        <v>1</v>
      </c>
      <c r="AH1122">
        <f ca="1"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+99)&gt;=IFERROR(AE1122,-1E+99)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>7.9182415945630229</v>
      </c>
      <c r="AI1122">
        <f t="shared" ca="1" si="553"/>
        <v>639.99424159456305</v>
      </c>
      <c r="AJ1122">
        <f t="shared" ca="1" si="554"/>
        <v>640.06933975802542</v>
      </c>
      <c r="AM1122">
        <v>0</v>
      </c>
      <c r="AN1122">
        <v>0</v>
      </c>
      <c r="AO1122">
        <f t="shared" si="555"/>
        <v>0</v>
      </c>
      <c r="AP1122">
        <f t="shared" si="564"/>
        <v>0</v>
      </c>
      <c r="AQ1122">
        <f t="shared" ca="1" si="556"/>
        <v>0.13772579305352309</v>
      </c>
      <c r="AR1122" t="str">
        <f t="shared" ca="1" si="557"/>
        <v>Subcritical</v>
      </c>
      <c r="AS1122">
        <f t="shared" ca="1" si="558"/>
        <v>1.3540422992783799E-4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190</v>
      </c>
      <c r="I1123">
        <v>0</v>
      </c>
      <c r="J1123">
        <f t="shared" si="559"/>
        <v>1</v>
      </c>
      <c r="K1123">
        <f t="shared" ca="1" si="560"/>
        <v>49.98</v>
      </c>
      <c r="L1123">
        <f t="shared" ca="1" si="561"/>
        <v>1.301360869684927</v>
      </c>
      <c r="M1123">
        <f t="shared" ca="1" si="534"/>
        <v>6.7670765223616209</v>
      </c>
      <c r="N1123">
        <f t="shared" ca="1" si="535"/>
        <v>0.86727128666107323</v>
      </c>
      <c r="O1123">
        <f t="shared" ca="1" si="536"/>
        <v>7.3857595425206792</v>
      </c>
      <c r="P1123">
        <f t="shared" ca="1" si="537"/>
        <v>633.37686086968495</v>
      </c>
      <c r="Q1123">
        <f t="shared" ca="1" si="538"/>
        <v>636.15715873002819</v>
      </c>
      <c r="R1123">
        <f t="shared" ca="1" si="539"/>
        <v>1.4839965425134221E-2</v>
      </c>
      <c r="S1123">
        <f t="shared" ca="1" si="540"/>
        <v>2.067101435725621</v>
      </c>
      <c r="T1123">
        <f t="shared" ca="1" si="541"/>
        <v>42.032181045985091</v>
      </c>
      <c r="U1123">
        <f t="shared" ca="1" si="562"/>
        <v>-1.4339965425165246E-2</v>
      </c>
      <c r="V1123">
        <f t="shared" ca="1" si="563"/>
        <v>0</v>
      </c>
      <c r="W1123">
        <f t="shared" ca="1" si="542"/>
        <v>7.9186053505176872</v>
      </c>
      <c r="X1123">
        <f t="shared" ca="1" si="543"/>
        <v>41.176747822691972</v>
      </c>
      <c r="Y1123">
        <f t="shared" ca="1" si="544"/>
        <v>1.9573292490085392</v>
      </c>
      <c r="Z1123">
        <f t="shared" ca="1" si="545"/>
        <v>1.2137918277377084</v>
      </c>
      <c r="AA1123">
        <f t="shared" ca="1" si="546"/>
        <v>639.99410535051777</v>
      </c>
      <c r="AB1123">
        <f t="shared" ca="1" si="547"/>
        <v>640.06919661458926</v>
      </c>
      <c r="AC1123">
        <f t="shared" ca="1" si="548"/>
        <v>1.3538974027123917E-4</v>
      </c>
      <c r="AD1123">
        <f t="shared" ca="1" si="549"/>
        <v>0.13771630312446945</v>
      </c>
      <c r="AE1123">
        <f t="shared" ca="1" si="550"/>
        <v>169.21523590156181</v>
      </c>
      <c r="AF1123">
        <f t="shared" ca="1" si="551"/>
        <v>-5.9273614851917955E-6</v>
      </c>
      <c r="AG1123">
        <f t="shared" ca="1" si="552"/>
        <v>1</v>
      </c>
      <c r="AH1123">
        <f ca="1"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+99)&gt;=IFERROR(AE1123,-1E+99)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>7.9186053505176872</v>
      </c>
      <c r="AI1123">
        <f t="shared" ca="1" si="553"/>
        <v>639.99410535051777</v>
      </c>
      <c r="AJ1123">
        <f t="shared" ca="1" si="554"/>
        <v>640.06919661458926</v>
      </c>
      <c r="AM1123">
        <v>0</v>
      </c>
      <c r="AN1123">
        <v>0</v>
      </c>
      <c r="AO1123">
        <f t="shared" si="555"/>
        <v>0</v>
      </c>
      <c r="AP1123">
        <f t="shared" si="564"/>
        <v>0</v>
      </c>
      <c r="AQ1123">
        <f t="shared" ca="1" si="556"/>
        <v>0.13771630312446945</v>
      </c>
      <c r="AR1123" t="str">
        <f t="shared" ca="1" si="557"/>
        <v>Subcritical</v>
      </c>
      <c r="AS1123">
        <f t="shared" ca="1" si="558"/>
        <v>1.3538974027123917E-4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190</v>
      </c>
      <c r="I1124">
        <v>5.5E-2</v>
      </c>
      <c r="J1124">
        <f t="shared" si="559"/>
        <v>1</v>
      </c>
      <c r="K1124">
        <f t="shared" ca="1" si="560"/>
        <v>49.98</v>
      </c>
      <c r="L1124">
        <f t="shared" ca="1" si="561"/>
        <v>1.301360869684927</v>
      </c>
      <c r="M1124">
        <f t="shared" ca="1" si="534"/>
        <v>6.7670765223616209</v>
      </c>
      <c r="N1124">
        <f t="shared" ca="1" si="535"/>
        <v>0.86727128666107323</v>
      </c>
      <c r="O1124">
        <f t="shared" ca="1" si="536"/>
        <v>7.3857595425206792</v>
      </c>
      <c r="P1124">
        <f t="shared" ca="1" si="537"/>
        <v>633.37636086968496</v>
      </c>
      <c r="Q1124">
        <f t="shared" ca="1" si="538"/>
        <v>636.1566587300282</v>
      </c>
      <c r="R1124">
        <f t="shared" ca="1" si="539"/>
        <v>1.4839965425134221E-2</v>
      </c>
      <c r="S1124">
        <f t="shared" ca="1" si="540"/>
        <v>2.067101435725621</v>
      </c>
      <c r="T1124">
        <f t="shared" ca="1" si="541"/>
        <v>42.032181045985091</v>
      </c>
      <c r="U1124">
        <f t="shared" ca="1" si="562"/>
        <v>-1.459482606230722E-2</v>
      </c>
      <c r="V1124">
        <f t="shared" ca="1" si="563"/>
        <v>0</v>
      </c>
      <c r="W1124">
        <f t="shared" ca="1" si="542"/>
        <v>7.918961833521923</v>
      </c>
      <c r="X1124">
        <f t="shared" ca="1" si="543"/>
        <v>41.178601534313998</v>
      </c>
      <c r="Y1124">
        <f t="shared" ca="1" si="544"/>
        <v>1.9573510288384952</v>
      </c>
      <c r="Z1124">
        <f t="shared" ca="1" si="545"/>
        <v>1.2137371872221503</v>
      </c>
      <c r="AA1124">
        <f t="shared" ca="1" si="546"/>
        <v>639.99396183352201</v>
      </c>
      <c r="AB1124">
        <f t="shared" ca="1" si="547"/>
        <v>640.06904633707177</v>
      </c>
      <c r="AC1124">
        <f t="shared" ca="1" si="548"/>
        <v>1.3537554254016682E-4</v>
      </c>
      <c r="AD1124">
        <f t="shared" ca="1" si="549"/>
        <v>0.13770700399473601</v>
      </c>
      <c r="AE1124">
        <f t="shared" ca="1" si="550"/>
        <v>169.22963666017316</v>
      </c>
      <c r="AF1124">
        <f t="shared" ca="1" si="551"/>
        <v>-5.6707231124164537E-6</v>
      </c>
      <c r="AG1124">
        <f t="shared" ca="1" si="552"/>
        <v>1</v>
      </c>
      <c r="AH1124">
        <f ca="1"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+99)&gt;=IFERROR(AE1124,-1E+99)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>7.918961833521923</v>
      </c>
      <c r="AI1124">
        <f t="shared" ca="1" si="553"/>
        <v>639.99396183352201</v>
      </c>
      <c r="AJ1124">
        <f t="shared" ca="1" si="554"/>
        <v>640.06904633707177</v>
      </c>
      <c r="AM1124">
        <v>0</v>
      </c>
      <c r="AN1124">
        <v>0</v>
      </c>
      <c r="AO1124">
        <f t="shared" si="555"/>
        <v>0</v>
      </c>
      <c r="AP1124">
        <f t="shared" si="564"/>
        <v>0</v>
      </c>
      <c r="AQ1124">
        <f t="shared" ca="1" si="556"/>
        <v>0.13770700399473601</v>
      </c>
      <c r="AR1124" t="str">
        <f t="shared" ca="1" si="557"/>
        <v>Subcritical</v>
      </c>
      <c r="AS1124">
        <f t="shared" ca="1" si="558"/>
        <v>1.3537554254016682E-4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190</v>
      </c>
      <c r="I1125">
        <v>5.5E-2</v>
      </c>
      <c r="J1125">
        <f t="shared" si="559"/>
        <v>1.0009999999999764</v>
      </c>
      <c r="K1125">
        <f t="shared" ca="1" si="560"/>
        <v>49.98</v>
      </c>
      <c r="L1125">
        <f t="shared" ca="1" si="561"/>
        <v>1.301360869684927</v>
      </c>
      <c r="M1125">
        <f t="shared" ca="1" si="534"/>
        <v>6.7670765223616209</v>
      </c>
      <c r="N1125">
        <f t="shared" ca="1" si="535"/>
        <v>0.86727128666107323</v>
      </c>
      <c r="O1125">
        <f t="shared" ca="1" si="536"/>
        <v>7.3857595425206792</v>
      </c>
      <c r="P1125">
        <f t="shared" ca="1" si="537"/>
        <v>633.37586086968486</v>
      </c>
      <c r="Q1125">
        <f t="shared" ca="1" si="538"/>
        <v>636.1561587300281</v>
      </c>
      <c r="R1125">
        <f t="shared" ca="1" si="539"/>
        <v>1.4839965425134221E-2</v>
      </c>
      <c r="S1125">
        <f t="shared" ca="1" si="540"/>
        <v>2.067101435725621</v>
      </c>
      <c r="T1125">
        <f t="shared" ca="1" si="541"/>
        <v>42.032181045985091</v>
      </c>
      <c r="U1125">
        <f t="shared" ca="1" si="562"/>
        <v>-1.4609666027581625E-2</v>
      </c>
      <c r="V1125">
        <f t="shared" ca="1" si="563"/>
        <v>0</v>
      </c>
      <c r="W1125">
        <f t="shared" ca="1" si="542"/>
        <v>7.9193184577879308</v>
      </c>
      <c r="X1125">
        <f t="shared" ca="1" si="543"/>
        <v>41.180455980497243</v>
      </c>
      <c r="Y1125">
        <f t="shared" ca="1" si="544"/>
        <v>1.9573728158219925</v>
      </c>
      <c r="Z1125">
        <f t="shared" ca="1" si="545"/>
        <v>1.2136825299766023</v>
      </c>
      <c r="AA1125">
        <f t="shared" ca="1" si="546"/>
        <v>639.99381845778782</v>
      </c>
      <c r="AB1125">
        <f t="shared" ca="1" si="547"/>
        <v>640.0688961990503</v>
      </c>
      <c r="AC1125">
        <f t="shared" ca="1" si="548"/>
        <v>1.3536134138025923E-4</v>
      </c>
      <c r="AD1125">
        <f t="shared" ca="1" si="549"/>
        <v>0.13769770222717814</v>
      </c>
      <c r="AE1125">
        <f t="shared" ca="1" si="550"/>
        <v>169.24404381158931</v>
      </c>
      <c r="AF1125">
        <f t="shared" ca="1" si="551"/>
        <v>-5.2768439218198182E-6</v>
      </c>
      <c r="AG1125">
        <f t="shared" ca="1" si="552"/>
        <v>1</v>
      </c>
      <c r="AH1125">
        <f ca="1"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+99)&gt;=IFERROR(AE1125,-1E+99)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>7.9193184577879308</v>
      </c>
      <c r="AI1125">
        <f t="shared" ca="1" si="553"/>
        <v>639.99381845778782</v>
      </c>
      <c r="AJ1125">
        <f t="shared" ca="1" si="554"/>
        <v>640.0688961990503</v>
      </c>
      <c r="AM1125">
        <v>0</v>
      </c>
      <c r="AN1125">
        <v>0</v>
      </c>
      <c r="AO1125">
        <f t="shared" si="555"/>
        <v>0</v>
      </c>
      <c r="AP1125">
        <f t="shared" si="564"/>
        <v>0</v>
      </c>
      <c r="AQ1125">
        <f t="shared" ca="1" si="556"/>
        <v>0.13769770222717814</v>
      </c>
      <c r="AR1125" t="str">
        <f t="shared" ca="1" si="557"/>
        <v>Subcritical</v>
      </c>
      <c r="AS1125">
        <f t="shared" ca="1" si="558"/>
        <v>1.3536134138025923E-4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190</v>
      </c>
      <c r="I1126">
        <v>0</v>
      </c>
      <c r="J1126">
        <f t="shared" si="559"/>
        <v>1</v>
      </c>
      <c r="K1126">
        <f t="shared" ca="1" si="560"/>
        <v>49.98</v>
      </c>
      <c r="L1126">
        <f t="shared" ca="1" si="561"/>
        <v>1.301360869684927</v>
      </c>
      <c r="M1126">
        <f t="shared" ca="1" si="534"/>
        <v>6.7670765223616209</v>
      </c>
      <c r="N1126">
        <f t="shared" ca="1" si="535"/>
        <v>0.86727128666107323</v>
      </c>
      <c r="O1126">
        <f t="shared" ca="1" si="536"/>
        <v>7.3857595425206792</v>
      </c>
      <c r="P1126">
        <f t="shared" ca="1" si="537"/>
        <v>633.37536086968487</v>
      </c>
      <c r="Q1126">
        <f t="shared" ca="1" si="538"/>
        <v>636.15565873002811</v>
      </c>
      <c r="R1126">
        <f t="shared" ca="1" si="539"/>
        <v>1.4839965425134221E-2</v>
      </c>
      <c r="S1126">
        <f t="shared" ca="1" si="540"/>
        <v>2.067101435725621</v>
      </c>
      <c r="T1126">
        <f t="shared" ca="1" si="541"/>
        <v>42.032181045985091</v>
      </c>
      <c r="U1126">
        <f t="shared" ca="1" si="562"/>
        <v>-1.4339965425165246E-2</v>
      </c>
      <c r="V1126">
        <f t="shared" ca="1" si="563"/>
        <v>0</v>
      </c>
      <c r="W1126">
        <f t="shared" ca="1" si="542"/>
        <v>7.9196826064174299</v>
      </c>
      <c r="X1126">
        <f t="shared" ca="1" si="543"/>
        <v>41.182349553370635</v>
      </c>
      <c r="Y1126">
        <f t="shared" ca="1" si="544"/>
        <v>1.957395060961618</v>
      </c>
      <c r="Z1126">
        <f t="shared" ca="1" si="545"/>
        <v>1.213626724605112</v>
      </c>
      <c r="AA1126">
        <f t="shared" ca="1" si="546"/>
        <v>639.99368260641734</v>
      </c>
      <c r="AB1126">
        <f t="shared" ca="1" si="547"/>
        <v>640.06875344365869</v>
      </c>
      <c r="AC1126">
        <f t="shared" ca="1" si="548"/>
        <v>1.3534684285938751E-4</v>
      </c>
      <c r="AD1126">
        <f t="shared" ca="1" si="549"/>
        <v>0.13768820528349071</v>
      </c>
      <c r="AE1126">
        <f t="shared" ca="1" si="550"/>
        <v>169.25875564569284</v>
      </c>
      <c r="AF1126">
        <f t="shared" ca="1" si="551"/>
        <v>-5.3991464028513292E-6</v>
      </c>
      <c r="AG1126">
        <f t="shared" ca="1" si="552"/>
        <v>1</v>
      </c>
      <c r="AH1126">
        <f ca="1"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+99)&gt;=IFERROR(AE1126,-1E+99)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>7.9196826064174299</v>
      </c>
      <c r="AI1126">
        <f t="shared" ca="1" si="553"/>
        <v>639.99368260641734</v>
      </c>
      <c r="AJ1126">
        <f t="shared" ca="1" si="554"/>
        <v>640.06875344365869</v>
      </c>
      <c r="AM1126">
        <v>0</v>
      </c>
      <c r="AN1126">
        <v>0</v>
      </c>
      <c r="AO1126">
        <f t="shared" si="555"/>
        <v>0</v>
      </c>
      <c r="AP1126">
        <f t="shared" si="564"/>
        <v>0</v>
      </c>
      <c r="AQ1126">
        <f t="shared" ca="1" si="556"/>
        <v>0.13768820528349071</v>
      </c>
      <c r="AR1126" t="str">
        <f t="shared" ca="1" si="557"/>
        <v>Subcritical</v>
      </c>
      <c r="AS1126">
        <f t="shared" ca="1" si="558"/>
        <v>1.3534684285938751E-4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190</v>
      </c>
      <c r="I1127">
        <v>0</v>
      </c>
      <c r="J1127">
        <f t="shared" si="559"/>
        <v>0.99900000000002365</v>
      </c>
      <c r="K1127">
        <f t="shared" ca="1" si="560"/>
        <v>49.98</v>
      </c>
      <c r="L1127">
        <f t="shared" ca="1" si="561"/>
        <v>1.301360869684927</v>
      </c>
      <c r="M1127">
        <f t="shared" ca="1" si="534"/>
        <v>6.7670765223616209</v>
      </c>
      <c r="N1127">
        <f t="shared" ca="1" si="535"/>
        <v>0.86727128666107323</v>
      </c>
      <c r="O1127">
        <f t="shared" ca="1" si="536"/>
        <v>7.3857595425206792</v>
      </c>
      <c r="P1127">
        <f t="shared" ca="1" si="537"/>
        <v>633.37486086968488</v>
      </c>
      <c r="Q1127">
        <f t="shared" ca="1" si="538"/>
        <v>636.15515873002812</v>
      </c>
      <c r="R1127">
        <f t="shared" ca="1" si="539"/>
        <v>1.4839965425134221E-2</v>
      </c>
      <c r="S1127">
        <f t="shared" ca="1" si="540"/>
        <v>2.067101435725621</v>
      </c>
      <c r="T1127">
        <f t="shared" ca="1" si="541"/>
        <v>42.032181045985091</v>
      </c>
      <c r="U1127">
        <f t="shared" ca="1" si="562"/>
        <v>-1.4325125459777155E-2</v>
      </c>
      <c r="V1127">
        <f t="shared" ca="1" si="563"/>
        <v>0</v>
      </c>
      <c r="W1127">
        <f t="shared" ca="1" si="542"/>
        <v>7.9200467797554639</v>
      </c>
      <c r="X1127">
        <f t="shared" ca="1" si="543"/>
        <v>41.184243254728415</v>
      </c>
      <c r="Y1127">
        <f t="shared" ca="1" si="544"/>
        <v>1.9574173060704645</v>
      </c>
      <c r="Z1127">
        <f t="shared" ca="1" si="545"/>
        <v>1.2135709205792371</v>
      </c>
      <c r="AA1127">
        <f t="shared" ca="1" si="546"/>
        <v>639.99354677975543</v>
      </c>
      <c r="AB1127">
        <f t="shared" ca="1" si="547"/>
        <v>640.06861071345963</v>
      </c>
      <c r="AC1127">
        <f t="shared" ca="1" si="548"/>
        <v>1.3533234564541992E-4</v>
      </c>
      <c r="AD1127">
        <f t="shared" ca="1" si="549"/>
        <v>0.13767870878713515</v>
      </c>
      <c r="AE1127">
        <f t="shared" ca="1" si="550"/>
        <v>169.27346919379625</v>
      </c>
      <c r="AF1127">
        <f t="shared" ca="1" si="551"/>
        <v>-5.6464118642907124E-6</v>
      </c>
      <c r="AG1127">
        <f t="shared" ca="1" si="552"/>
        <v>1</v>
      </c>
      <c r="AH1127">
        <f ca="1"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+99)&gt;=IFERROR(AE1127,-1E+99)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>7.9200467797554639</v>
      </c>
      <c r="AI1127">
        <f t="shared" ca="1" si="553"/>
        <v>639.99354677975543</v>
      </c>
      <c r="AJ1127">
        <f t="shared" ca="1" si="554"/>
        <v>640.06861071345963</v>
      </c>
      <c r="AM1127">
        <v>0</v>
      </c>
      <c r="AN1127">
        <v>0</v>
      </c>
      <c r="AO1127">
        <f t="shared" si="555"/>
        <v>0</v>
      </c>
      <c r="AP1127">
        <f t="shared" si="564"/>
        <v>0</v>
      </c>
      <c r="AQ1127">
        <f t="shared" ca="1" si="556"/>
        <v>0.13767870878713515</v>
      </c>
      <c r="AR1127" t="str">
        <f t="shared" ca="1" si="557"/>
        <v>Subcritical</v>
      </c>
      <c r="AS1127">
        <f t="shared" ca="1" si="558"/>
        <v>1.3533234564541992E-4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190</v>
      </c>
      <c r="I1128">
        <v>5.7000000000000002E-2</v>
      </c>
      <c r="J1128">
        <f t="shared" si="559"/>
        <v>1</v>
      </c>
      <c r="K1128">
        <f t="shared" ca="1" si="560"/>
        <v>49.98</v>
      </c>
      <c r="L1128">
        <f t="shared" ca="1" si="561"/>
        <v>1.301360869684927</v>
      </c>
      <c r="M1128">
        <f t="shared" ca="1" si="534"/>
        <v>6.7670765223616209</v>
      </c>
      <c r="N1128">
        <f t="shared" ca="1" si="535"/>
        <v>0.86727128666107323</v>
      </c>
      <c r="O1128">
        <f t="shared" ca="1" si="536"/>
        <v>7.3857595425206792</v>
      </c>
      <c r="P1128">
        <f t="shared" ca="1" si="537"/>
        <v>633.37436086968489</v>
      </c>
      <c r="Q1128">
        <f t="shared" ca="1" si="538"/>
        <v>636.15465873002813</v>
      </c>
      <c r="R1128">
        <f t="shared" ca="1" si="539"/>
        <v>1.4839965425134221E-2</v>
      </c>
      <c r="S1128">
        <f t="shared" ca="1" si="540"/>
        <v>2.067101435725621</v>
      </c>
      <c r="T1128">
        <f t="shared" ca="1" si="541"/>
        <v>42.032181045985091</v>
      </c>
      <c r="U1128">
        <f t="shared" ca="1" si="562"/>
        <v>-1.4604093721914069E-2</v>
      </c>
      <c r="V1128">
        <f t="shared" ca="1" si="563"/>
        <v>0</v>
      </c>
      <c r="W1128">
        <f t="shared" ca="1" si="542"/>
        <v>7.920403354662823</v>
      </c>
      <c r="X1128">
        <f t="shared" ca="1" si="543"/>
        <v>41.186097444246684</v>
      </c>
      <c r="Y1128">
        <f t="shared" ca="1" si="544"/>
        <v>1.957439085545722</v>
      </c>
      <c r="Z1128">
        <f t="shared" ca="1" si="545"/>
        <v>1.2135162858694626</v>
      </c>
      <c r="AA1128">
        <f t="shared" ca="1" si="546"/>
        <v>639.99340335466275</v>
      </c>
      <c r="AB1128">
        <f t="shared" ca="1" si="547"/>
        <v>640.06846052979381</v>
      </c>
      <c r="AC1128">
        <f t="shared" ca="1" si="548"/>
        <v>1.3531815313308436E-4</v>
      </c>
      <c r="AD1128">
        <f t="shared" ca="1" si="549"/>
        <v>0.13766941149163917</v>
      </c>
      <c r="AE1128">
        <f t="shared" ca="1" si="550"/>
        <v>169.28787643911201</v>
      </c>
      <c r="AF1128">
        <f t="shared" ca="1" si="551"/>
        <v>-5.4046513469074853E-6</v>
      </c>
      <c r="AG1128">
        <f t="shared" ca="1" si="552"/>
        <v>1</v>
      </c>
      <c r="AH1128">
        <f ca="1"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+99)&gt;=IFERROR(AE1128,-1E+99)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>7.920403354662823</v>
      </c>
      <c r="AI1128">
        <f t="shared" ca="1" si="553"/>
        <v>639.99340335466275</v>
      </c>
      <c r="AJ1128">
        <f t="shared" ca="1" si="554"/>
        <v>640.06846052979381</v>
      </c>
      <c r="AM1128">
        <v>0</v>
      </c>
      <c r="AN1128">
        <v>0</v>
      </c>
      <c r="AO1128">
        <f t="shared" si="555"/>
        <v>0</v>
      </c>
      <c r="AP1128">
        <f t="shared" si="564"/>
        <v>0</v>
      </c>
      <c r="AQ1128">
        <f t="shared" ca="1" si="556"/>
        <v>0.13766941149163917</v>
      </c>
      <c r="AR1128" t="str">
        <f t="shared" ca="1" si="557"/>
        <v>Subcritical</v>
      </c>
      <c r="AS1128">
        <f t="shared" ca="1" si="558"/>
        <v>1.3531815313308436E-4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190</v>
      </c>
      <c r="I1129">
        <v>5.7000000000000002E-2</v>
      </c>
      <c r="J1129">
        <f t="shared" si="559"/>
        <v>1</v>
      </c>
      <c r="K1129">
        <f t="shared" ca="1" si="560"/>
        <v>49.98</v>
      </c>
      <c r="L1129">
        <f t="shared" ca="1" si="561"/>
        <v>1.301360869684927</v>
      </c>
      <c r="M1129">
        <f t="shared" ca="1" si="534"/>
        <v>6.7670765223616209</v>
      </c>
      <c r="N1129">
        <f t="shared" ca="1" si="535"/>
        <v>0.86727128666107323</v>
      </c>
      <c r="O1129">
        <f t="shared" ca="1" si="536"/>
        <v>7.3857595425206792</v>
      </c>
      <c r="P1129">
        <f t="shared" ca="1" si="537"/>
        <v>633.3738608696849</v>
      </c>
      <c r="Q1129">
        <f t="shared" ca="1" si="538"/>
        <v>636.15415873002814</v>
      </c>
      <c r="R1129">
        <f t="shared" ca="1" si="539"/>
        <v>1.4839965425134221E-2</v>
      </c>
      <c r="S1129">
        <f t="shared" ca="1" si="540"/>
        <v>2.067101435725621</v>
      </c>
      <c r="T1129">
        <f t="shared" ca="1" si="541"/>
        <v>42.032181045985091</v>
      </c>
      <c r="U1129">
        <f t="shared" ca="1" si="562"/>
        <v>-1.4604093721914069E-2</v>
      </c>
      <c r="V1129">
        <f t="shared" ca="1" si="563"/>
        <v>0</v>
      </c>
      <c r="W1129">
        <f t="shared" ca="1" si="542"/>
        <v>7.9207601920821054</v>
      </c>
      <c r="X1129">
        <f t="shared" ca="1" si="543"/>
        <v>41.187952998826951</v>
      </c>
      <c r="Y1129">
        <f t="shared" ca="1" si="544"/>
        <v>1.9574608795771662</v>
      </c>
      <c r="Z1129">
        <f t="shared" ca="1" si="545"/>
        <v>1.2134616158618867</v>
      </c>
      <c r="AA1129">
        <f t="shared" ca="1" si="546"/>
        <v>639.99326019208206</v>
      </c>
      <c r="AB1129">
        <f t="shared" ca="1" si="547"/>
        <v>640.06831060457796</v>
      </c>
      <c r="AC1129">
        <f t="shared" ca="1" si="548"/>
        <v>1.3530395236983726E-4</v>
      </c>
      <c r="AD1129">
        <f t="shared" ca="1" si="549"/>
        <v>0.13766010839893839</v>
      </c>
      <c r="AE1129">
        <f t="shared" ca="1" si="550"/>
        <v>169.30229497807849</v>
      </c>
      <c r="AF1129">
        <f t="shared" ca="1" si="551"/>
        <v>-5.0991998250538018E-6</v>
      </c>
      <c r="AG1129">
        <f t="shared" ca="1" si="552"/>
        <v>1</v>
      </c>
      <c r="AH1129">
        <f ca="1"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+99)&gt;=IFERROR(AE1129,-1E+99)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>7.9207601920821054</v>
      </c>
      <c r="AI1129">
        <f t="shared" ca="1" si="553"/>
        <v>639.99326019208206</v>
      </c>
      <c r="AJ1129">
        <f t="shared" ca="1" si="554"/>
        <v>640.06831060457796</v>
      </c>
      <c r="AM1129">
        <v>0</v>
      </c>
      <c r="AN1129">
        <v>0</v>
      </c>
      <c r="AO1129">
        <f t="shared" si="555"/>
        <v>0</v>
      </c>
      <c r="AP1129">
        <f t="shared" si="564"/>
        <v>0</v>
      </c>
      <c r="AQ1129">
        <f t="shared" ca="1" si="556"/>
        <v>0.13766010839893839</v>
      </c>
      <c r="AR1129" t="str">
        <f t="shared" ca="1" si="557"/>
        <v>Subcritical</v>
      </c>
      <c r="AS1129">
        <f t="shared" ca="1" si="558"/>
        <v>1.3530395236983726E-4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190</v>
      </c>
      <c r="I1130">
        <v>0</v>
      </c>
      <c r="J1130">
        <f t="shared" si="559"/>
        <v>1</v>
      </c>
      <c r="K1130">
        <f t="shared" ca="1" si="560"/>
        <v>49.98</v>
      </c>
      <c r="L1130">
        <f t="shared" ca="1" si="561"/>
        <v>1.301360869684927</v>
      </c>
      <c r="M1130">
        <f t="shared" ca="1" si="534"/>
        <v>6.7670765223616209</v>
      </c>
      <c r="N1130">
        <f t="shared" ca="1" si="535"/>
        <v>0.86727128666107323</v>
      </c>
      <c r="O1130">
        <f t="shared" ca="1" si="536"/>
        <v>7.3857595425206792</v>
      </c>
      <c r="P1130">
        <f t="shared" ca="1" si="537"/>
        <v>633.37336086968492</v>
      </c>
      <c r="Q1130">
        <f t="shared" ca="1" si="538"/>
        <v>636.15365873002816</v>
      </c>
      <c r="R1130">
        <f t="shared" ca="1" si="539"/>
        <v>1.4839965425134221E-2</v>
      </c>
      <c r="S1130">
        <f t="shared" ca="1" si="540"/>
        <v>2.067101435725621</v>
      </c>
      <c r="T1130">
        <f t="shared" ca="1" si="541"/>
        <v>42.032181045985091</v>
      </c>
      <c r="U1130">
        <f t="shared" ca="1" si="562"/>
        <v>-1.4339965425165246E-2</v>
      </c>
      <c r="V1130">
        <f t="shared" ca="1" si="563"/>
        <v>0</v>
      </c>
      <c r="W1130">
        <f t="shared" ca="1" si="542"/>
        <v>7.9211245766087961</v>
      </c>
      <c r="X1130">
        <f t="shared" ca="1" si="543"/>
        <v>41.18984779836574</v>
      </c>
      <c r="Y1130">
        <f t="shared" ca="1" si="544"/>
        <v>1.9574831330265545</v>
      </c>
      <c r="Z1130">
        <f t="shared" ca="1" si="545"/>
        <v>1.2134057946672727</v>
      </c>
      <c r="AA1130">
        <f t="shared" ca="1" si="546"/>
        <v>639.99312457660881</v>
      </c>
      <c r="AB1130">
        <f t="shared" ca="1" si="547"/>
        <v>640.06816808438316</v>
      </c>
      <c r="AC1130">
        <f t="shared" ca="1" si="548"/>
        <v>1.3528945352886396E-4</v>
      </c>
      <c r="AD1130">
        <f t="shared" ca="1" si="549"/>
        <v>0.1376506096271265</v>
      </c>
      <c r="AE1130">
        <f t="shared" ca="1" si="550"/>
        <v>169.31701917816454</v>
      </c>
      <c r="AF1130">
        <f t="shared" ca="1" si="551"/>
        <v>-5.3627452416549204E-6</v>
      </c>
      <c r="AG1130">
        <f t="shared" ca="1" si="552"/>
        <v>1</v>
      </c>
      <c r="AH1130">
        <f ca="1"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+99)&gt;=IFERROR(AE1130,-1E+99)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>7.9211245766087961</v>
      </c>
      <c r="AI1130">
        <f t="shared" ca="1" si="553"/>
        <v>639.99312457660881</v>
      </c>
      <c r="AJ1130">
        <f t="shared" ca="1" si="554"/>
        <v>640.06816808438316</v>
      </c>
      <c r="AM1130">
        <v>0</v>
      </c>
      <c r="AN1130">
        <v>0</v>
      </c>
      <c r="AO1130">
        <f t="shared" si="555"/>
        <v>0</v>
      </c>
      <c r="AP1130">
        <f t="shared" si="564"/>
        <v>0</v>
      </c>
      <c r="AQ1130">
        <f t="shared" ca="1" si="556"/>
        <v>0.1376506096271265</v>
      </c>
      <c r="AR1130" t="str">
        <f t="shared" ca="1" si="557"/>
        <v>Subcritical</v>
      </c>
      <c r="AS1130">
        <f t="shared" ca="1" si="558"/>
        <v>1.3528945352886396E-4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190</v>
      </c>
      <c r="I1131">
        <v>0</v>
      </c>
      <c r="J1131">
        <f t="shared" si="559"/>
        <v>1</v>
      </c>
      <c r="K1131">
        <f t="shared" ca="1" si="560"/>
        <v>49.98</v>
      </c>
      <c r="L1131">
        <f t="shared" ca="1" si="561"/>
        <v>1.301360869684927</v>
      </c>
      <c r="M1131">
        <f t="shared" ca="1" si="534"/>
        <v>6.7670765223616209</v>
      </c>
      <c r="N1131">
        <f t="shared" ca="1" si="535"/>
        <v>0.86727128666107323</v>
      </c>
      <c r="O1131">
        <f t="shared" ca="1" si="536"/>
        <v>7.3857595425206792</v>
      </c>
      <c r="P1131">
        <f t="shared" ca="1" si="537"/>
        <v>633.37286086968493</v>
      </c>
      <c r="Q1131">
        <f t="shared" ca="1" si="538"/>
        <v>636.15315873002817</v>
      </c>
      <c r="R1131">
        <f t="shared" ca="1" si="539"/>
        <v>1.4839965425134221E-2</v>
      </c>
      <c r="S1131">
        <f t="shared" ca="1" si="540"/>
        <v>2.067101435725621</v>
      </c>
      <c r="T1131">
        <f t="shared" ca="1" si="541"/>
        <v>42.032181045985091</v>
      </c>
      <c r="U1131">
        <f t="shared" ca="1" si="562"/>
        <v>-1.4339965425165246E-2</v>
      </c>
      <c r="V1131">
        <f t="shared" ca="1" si="563"/>
        <v>0</v>
      </c>
      <c r="W1131">
        <f t="shared" ca="1" si="542"/>
        <v>7.9214887040233597</v>
      </c>
      <c r="X1131">
        <f t="shared" ca="1" si="543"/>
        <v>41.191741260921475</v>
      </c>
      <c r="Y1131">
        <f t="shared" ca="1" si="544"/>
        <v>1.9575053692340123</v>
      </c>
      <c r="Z1131">
        <f t="shared" ca="1" si="545"/>
        <v>1.2133500179905219</v>
      </c>
      <c r="AA1131">
        <f t="shared" ca="1" si="546"/>
        <v>639.99298870402333</v>
      </c>
      <c r="AB1131">
        <f t="shared" ca="1" si="547"/>
        <v>640.06802531289986</v>
      </c>
      <c r="AC1131">
        <f t="shared" ca="1" si="548"/>
        <v>1.3527496720746311E-4</v>
      </c>
      <c r="AD1131">
        <f t="shared" ca="1" si="549"/>
        <v>0.13764111864888914</v>
      </c>
      <c r="AE1131">
        <f t="shared" ca="1" si="550"/>
        <v>169.33173370459949</v>
      </c>
      <c r="AF1131">
        <f t="shared" ca="1" si="551"/>
        <v>-5.7610636758909095E-6</v>
      </c>
      <c r="AG1131">
        <f t="shared" ca="1" si="552"/>
        <v>1</v>
      </c>
      <c r="AH1131">
        <f ca="1"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+99)&gt;=IFERROR(AE1131,-1E+99)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>7.9214887040233597</v>
      </c>
      <c r="AI1131">
        <f t="shared" ca="1" si="553"/>
        <v>639.99298870402333</v>
      </c>
      <c r="AJ1131">
        <f t="shared" ca="1" si="554"/>
        <v>640.06802531289986</v>
      </c>
      <c r="AM1131">
        <v>0</v>
      </c>
      <c r="AN1131">
        <v>0</v>
      </c>
      <c r="AO1131">
        <f t="shared" si="555"/>
        <v>0</v>
      </c>
      <c r="AP1131">
        <f t="shared" si="564"/>
        <v>0</v>
      </c>
      <c r="AQ1131">
        <f t="shared" ca="1" si="556"/>
        <v>0.13764111864888914</v>
      </c>
      <c r="AR1131" t="str">
        <f t="shared" ca="1" si="557"/>
        <v>Subcritical</v>
      </c>
      <c r="AS1131">
        <f t="shared" ca="1" si="558"/>
        <v>1.3527496720746311E-4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190</v>
      </c>
      <c r="I1132">
        <v>5.7000000000000002E-2</v>
      </c>
      <c r="J1132">
        <f t="shared" si="559"/>
        <v>1</v>
      </c>
      <c r="K1132">
        <f t="shared" ca="1" si="560"/>
        <v>49.98</v>
      </c>
      <c r="L1132">
        <f t="shared" ca="1" si="561"/>
        <v>1.301360869684927</v>
      </c>
      <c r="M1132">
        <f t="shared" ca="1" si="534"/>
        <v>6.7670765223616209</v>
      </c>
      <c r="N1132">
        <f t="shared" ca="1" si="535"/>
        <v>0.86727128666107323</v>
      </c>
      <c r="O1132">
        <f t="shared" ca="1" si="536"/>
        <v>7.3857595425206792</v>
      </c>
      <c r="P1132">
        <f t="shared" ca="1" si="537"/>
        <v>633.37236086968494</v>
      </c>
      <c r="Q1132">
        <f t="shared" ca="1" si="538"/>
        <v>636.15265873002818</v>
      </c>
      <c r="R1132">
        <f t="shared" ca="1" si="539"/>
        <v>1.4839965425134221E-2</v>
      </c>
      <c r="S1132">
        <f t="shared" ca="1" si="540"/>
        <v>2.067101435725621</v>
      </c>
      <c r="T1132">
        <f t="shared" ca="1" si="541"/>
        <v>42.032181045985091</v>
      </c>
      <c r="U1132">
        <f t="shared" ca="1" si="562"/>
        <v>-1.4604093721914069E-2</v>
      </c>
      <c r="V1132">
        <f t="shared" ca="1" si="563"/>
        <v>0</v>
      </c>
      <c r="W1132">
        <f t="shared" ca="1" si="542"/>
        <v>7.9218452186959087</v>
      </c>
      <c r="X1132">
        <f t="shared" ca="1" si="543"/>
        <v>41.193595137218729</v>
      </c>
      <c r="Y1132">
        <f t="shared" ca="1" si="544"/>
        <v>1.9575271390622262</v>
      </c>
      <c r="Z1132">
        <f t="shared" ca="1" si="545"/>
        <v>1.2132954123939206</v>
      </c>
      <c r="AA1132">
        <f t="shared" ca="1" si="546"/>
        <v>639.99284521869595</v>
      </c>
      <c r="AB1132">
        <f t="shared" ca="1" si="547"/>
        <v>640.06787507383035</v>
      </c>
      <c r="AC1132">
        <f t="shared" ca="1" si="548"/>
        <v>1.3526078596537346E-4</v>
      </c>
      <c r="AD1132">
        <f t="shared" ca="1" si="549"/>
        <v>0.1376318271533688</v>
      </c>
      <c r="AE1132">
        <f t="shared" ca="1" si="550"/>
        <v>169.34614129055356</v>
      </c>
      <c r="AF1132">
        <f t="shared" ca="1" si="551"/>
        <v>-5.6246129815917811E-6</v>
      </c>
      <c r="AG1132">
        <f t="shared" ca="1" si="552"/>
        <v>1</v>
      </c>
      <c r="AH1132">
        <f ca="1"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+99)&gt;=IFERROR(AE1132,-1E+99)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>7.9218452186959087</v>
      </c>
      <c r="AI1132">
        <f t="shared" ca="1" si="553"/>
        <v>639.99284521869595</v>
      </c>
      <c r="AJ1132">
        <f t="shared" ca="1" si="554"/>
        <v>640.06787507383035</v>
      </c>
      <c r="AM1132">
        <v>0</v>
      </c>
      <c r="AN1132">
        <v>0</v>
      </c>
      <c r="AO1132">
        <f t="shared" si="555"/>
        <v>0</v>
      </c>
      <c r="AP1132">
        <f t="shared" si="564"/>
        <v>0</v>
      </c>
      <c r="AQ1132">
        <f t="shared" ca="1" si="556"/>
        <v>0.1376318271533688</v>
      </c>
      <c r="AR1132" t="str">
        <f t="shared" ca="1" si="557"/>
        <v>Subcritical</v>
      </c>
      <c r="AS1132">
        <f t="shared" ca="1" si="558"/>
        <v>1.3526078596537346E-4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190</v>
      </c>
      <c r="I1133">
        <v>0.06</v>
      </c>
      <c r="J1133">
        <f t="shared" si="559"/>
        <v>1</v>
      </c>
      <c r="K1133">
        <f t="shared" ca="1" si="560"/>
        <v>49.98</v>
      </c>
      <c r="L1133">
        <f t="shared" ca="1" si="561"/>
        <v>1.301360869684927</v>
      </c>
      <c r="M1133">
        <f t="shared" ca="1" si="534"/>
        <v>6.7670765223616209</v>
      </c>
      <c r="N1133">
        <f t="shared" ca="1" si="535"/>
        <v>0.86727128666107323</v>
      </c>
      <c r="O1133">
        <f t="shared" ca="1" si="536"/>
        <v>7.3857595425206792</v>
      </c>
      <c r="P1133">
        <f t="shared" ca="1" si="537"/>
        <v>633.37186086968495</v>
      </c>
      <c r="Q1133">
        <f t="shared" ca="1" si="538"/>
        <v>636.15215873002819</v>
      </c>
      <c r="R1133">
        <f t="shared" ca="1" si="539"/>
        <v>1.4839965425134221E-2</v>
      </c>
      <c r="S1133">
        <f t="shared" ca="1" si="540"/>
        <v>2.067101435725621</v>
      </c>
      <c r="T1133">
        <f t="shared" ca="1" si="541"/>
        <v>42.032181045985091</v>
      </c>
      <c r="U1133">
        <f t="shared" ca="1" si="562"/>
        <v>-1.4617995211210655E-2</v>
      </c>
      <c r="V1133">
        <f t="shared" ca="1" si="563"/>
        <v>0</v>
      </c>
      <c r="W1133">
        <f t="shared" ca="1" si="542"/>
        <v>7.922201508846447</v>
      </c>
      <c r="X1133">
        <f t="shared" ca="1" si="543"/>
        <v>41.195447846001528</v>
      </c>
      <c r="Y1133">
        <f t="shared" ca="1" si="544"/>
        <v>1.9575488937066461</v>
      </c>
      <c r="Z1133">
        <f t="shared" ca="1" si="545"/>
        <v>1.2132408460963269</v>
      </c>
      <c r="AA1133">
        <f t="shared" ca="1" si="546"/>
        <v>639.99270150884649</v>
      </c>
      <c r="AB1133">
        <f t="shared" ca="1" si="547"/>
        <v>640.06772461540288</v>
      </c>
      <c r="AC1133">
        <f t="shared" ca="1" si="548"/>
        <v>1.3524661584482791E-4</v>
      </c>
      <c r="AD1133">
        <f t="shared" ca="1" si="549"/>
        <v>0.13762254255368747</v>
      </c>
      <c r="AE1133">
        <f t="shared" ca="1" si="550"/>
        <v>169.36054048837744</v>
      </c>
      <c r="AF1133">
        <f t="shared" ca="1" si="551"/>
        <v>-5.3277208280633204E-6</v>
      </c>
      <c r="AG1133">
        <f t="shared" ca="1" si="552"/>
        <v>1</v>
      </c>
      <c r="AH1133">
        <f ca="1"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+99)&gt;=IFERROR(AE1133,-1E+99)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>7.922201508846447</v>
      </c>
      <c r="AI1133">
        <f t="shared" ca="1" si="553"/>
        <v>639.99270150884649</v>
      </c>
      <c r="AJ1133">
        <f t="shared" ca="1" si="554"/>
        <v>640.06772461540288</v>
      </c>
      <c r="AM1133">
        <v>0</v>
      </c>
      <c r="AN1133">
        <v>0</v>
      </c>
      <c r="AO1133">
        <f t="shared" si="555"/>
        <v>0</v>
      </c>
      <c r="AP1133">
        <f t="shared" si="564"/>
        <v>0</v>
      </c>
      <c r="AQ1133">
        <f t="shared" ca="1" si="556"/>
        <v>0.13762254255368747</v>
      </c>
      <c r="AR1133" t="str">
        <f t="shared" ca="1" si="557"/>
        <v>Subcritical</v>
      </c>
      <c r="AS1133">
        <f t="shared" ca="1" si="558"/>
        <v>1.3524661584482791E-4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190</v>
      </c>
      <c r="I1134">
        <v>2E-3</v>
      </c>
      <c r="J1134">
        <f t="shared" si="559"/>
        <v>1.0009999999999764</v>
      </c>
      <c r="K1134">
        <f t="shared" ca="1" si="560"/>
        <v>49.98</v>
      </c>
      <c r="L1134">
        <f t="shared" ca="1" si="561"/>
        <v>1.301360869684927</v>
      </c>
      <c r="M1134">
        <f t="shared" ca="1" si="534"/>
        <v>6.7670765223616209</v>
      </c>
      <c r="N1134">
        <f t="shared" ca="1" si="535"/>
        <v>0.86727128666107323</v>
      </c>
      <c r="O1134">
        <f t="shared" ca="1" si="536"/>
        <v>7.3857595425206792</v>
      </c>
      <c r="P1134">
        <f t="shared" ca="1" si="537"/>
        <v>633.37136086968496</v>
      </c>
      <c r="Q1134">
        <f t="shared" ca="1" si="538"/>
        <v>636.1516587300282</v>
      </c>
      <c r="R1134">
        <f t="shared" ca="1" si="539"/>
        <v>1.4839965425134221E-2</v>
      </c>
      <c r="S1134">
        <f t="shared" ca="1" si="540"/>
        <v>2.067101435725621</v>
      </c>
      <c r="T1134">
        <f t="shared" ca="1" si="541"/>
        <v>42.032181045985091</v>
      </c>
      <c r="U1134">
        <f t="shared" ca="1" si="562"/>
        <v>-1.43640730500465E-2</v>
      </c>
      <c r="V1134">
        <f t="shared" ca="1" si="563"/>
        <v>0</v>
      </c>
      <c r="W1134">
        <f t="shared" ca="1" si="542"/>
        <v>7.9225653254564001</v>
      </c>
      <c r="X1134">
        <f t="shared" ca="1" si="543"/>
        <v>41.197339692373284</v>
      </c>
      <c r="Y1134">
        <f t="shared" ca="1" si="544"/>
        <v>1.9575711063873302</v>
      </c>
      <c r="Z1134">
        <f t="shared" ca="1" si="545"/>
        <v>1.2131851321762075</v>
      </c>
      <c r="AA1134">
        <f t="shared" ca="1" si="546"/>
        <v>639.99256532545644</v>
      </c>
      <c r="AB1134">
        <f t="shared" ca="1" si="547"/>
        <v>640.06758154181387</v>
      </c>
      <c r="AC1134">
        <f t="shared" ca="1" si="548"/>
        <v>1.3523214864660826E-4</v>
      </c>
      <c r="AD1134">
        <f t="shared" ca="1" si="549"/>
        <v>0.13761306289842282</v>
      </c>
      <c r="AE1134">
        <f t="shared" ca="1" si="550"/>
        <v>169.37524456935245</v>
      </c>
      <c r="AF1134">
        <f t="shared" ca="1" si="551"/>
        <v>-5.4860953468960361E-6</v>
      </c>
      <c r="AG1134">
        <f t="shared" ca="1" si="552"/>
        <v>1</v>
      </c>
      <c r="AH1134">
        <f ca="1"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+99)&gt;=IFERROR(AE1134,-1E+99)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>7.9225653254564001</v>
      </c>
      <c r="AI1134">
        <f t="shared" ca="1" si="553"/>
        <v>639.99256532545644</v>
      </c>
      <c r="AJ1134">
        <f t="shared" ca="1" si="554"/>
        <v>640.06758154181387</v>
      </c>
      <c r="AM1134">
        <v>0</v>
      </c>
      <c r="AN1134">
        <v>0</v>
      </c>
      <c r="AO1134">
        <f t="shared" si="555"/>
        <v>0</v>
      </c>
      <c r="AP1134">
        <f t="shared" si="564"/>
        <v>0</v>
      </c>
      <c r="AQ1134">
        <f t="shared" ca="1" si="556"/>
        <v>0.13761306289842282</v>
      </c>
      <c r="AR1134" t="str">
        <f t="shared" ca="1" si="557"/>
        <v>Subcritical</v>
      </c>
      <c r="AS1134">
        <f t="shared" ca="1" si="558"/>
        <v>1.3523214864660826E-4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190</v>
      </c>
      <c r="I1135">
        <v>0</v>
      </c>
      <c r="J1135">
        <f t="shared" si="559"/>
        <v>1</v>
      </c>
      <c r="K1135">
        <f t="shared" ca="1" si="560"/>
        <v>49.98</v>
      </c>
      <c r="L1135">
        <f t="shared" ca="1" si="561"/>
        <v>1.301360869684927</v>
      </c>
      <c r="M1135">
        <f t="shared" ca="1" si="534"/>
        <v>6.7670765223616209</v>
      </c>
      <c r="N1135">
        <f t="shared" ca="1" si="535"/>
        <v>0.86727128666107323</v>
      </c>
      <c r="O1135">
        <f t="shared" ca="1" si="536"/>
        <v>7.3857595425206792</v>
      </c>
      <c r="P1135">
        <f t="shared" ca="1" si="537"/>
        <v>633.37086086968486</v>
      </c>
      <c r="Q1135">
        <f t="shared" ca="1" si="538"/>
        <v>636.1511587300281</v>
      </c>
      <c r="R1135">
        <f t="shared" ca="1" si="539"/>
        <v>1.4839965425134221E-2</v>
      </c>
      <c r="S1135">
        <f t="shared" ca="1" si="540"/>
        <v>2.067101435725621</v>
      </c>
      <c r="T1135">
        <f t="shared" ca="1" si="541"/>
        <v>42.032181045985091</v>
      </c>
      <c r="U1135">
        <f t="shared" ca="1" si="562"/>
        <v>-1.433996542505156E-2</v>
      </c>
      <c r="V1135">
        <f t="shared" ca="1" si="563"/>
        <v>0</v>
      </c>
      <c r="W1135">
        <f t="shared" ca="1" si="542"/>
        <v>7.922929383731856</v>
      </c>
      <c r="X1135">
        <f t="shared" ca="1" si="543"/>
        <v>41.199232795405649</v>
      </c>
      <c r="Y1135">
        <f t="shared" ca="1" si="544"/>
        <v>1.9575933322853267</v>
      </c>
      <c r="Z1135">
        <f t="shared" ca="1" si="545"/>
        <v>1.2131293863698729</v>
      </c>
      <c r="AA1135">
        <f t="shared" ca="1" si="546"/>
        <v>639.99242938373186</v>
      </c>
      <c r="AB1135">
        <f t="shared" ca="1" si="547"/>
        <v>640.06743870626372</v>
      </c>
      <c r="AC1135">
        <f t="shared" ca="1" si="548"/>
        <v>1.3521767412331888E-4</v>
      </c>
      <c r="AD1135">
        <f t="shared" ca="1" si="549"/>
        <v>0.13760357803561243</v>
      </c>
      <c r="AE1135">
        <f t="shared" ca="1" si="550"/>
        <v>169.38995913259185</v>
      </c>
      <c r="AF1135">
        <f t="shared" ca="1" si="551"/>
        <v>-5.7126924275507918E-6</v>
      </c>
      <c r="AG1135">
        <f t="shared" ca="1" si="552"/>
        <v>1</v>
      </c>
      <c r="AH1135">
        <f ca="1"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+99)&gt;=IFERROR(AE1135,-1E+99)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>7.922929383731856</v>
      </c>
      <c r="AI1135">
        <f t="shared" ca="1" si="553"/>
        <v>639.99242938373186</v>
      </c>
      <c r="AJ1135">
        <f t="shared" ca="1" si="554"/>
        <v>640.06743870626372</v>
      </c>
      <c r="AM1135">
        <v>0</v>
      </c>
      <c r="AN1135">
        <v>0</v>
      </c>
      <c r="AO1135">
        <f t="shared" si="555"/>
        <v>0</v>
      </c>
      <c r="AP1135">
        <f t="shared" si="564"/>
        <v>0</v>
      </c>
      <c r="AQ1135">
        <f t="shared" ca="1" si="556"/>
        <v>0.13760357803561243</v>
      </c>
      <c r="AR1135" t="str">
        <f t="shared" ca="1" si="557"/>
        <v>Subcritical</v>
      </c>
      <c r="AS1135">
        <f t="shared" ca="1" si="558"/>
        <v>1.3521767412331888E-4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190</v>
      </c>
      <c r="I1136">
        <v>5.7000000000000002E-2</v>
      </c>
      <c r="J1136">
        <f t="shared" si="559"/>
        <v>0.99900000000002365</v>
      </c>
      <c r="K1136">
        <f t="shared" ca="1" si="560"/>
        <v>49.98</v>
      </c>
      <c r="L1136">
        <f t="shared" ca="1" si="561"/>
        <v>1.301360869684927</v>
      </c>
      <c r="M1136">
        <f t="shared" ca="1" si="534"/>
        <v>6.7670765223616209</v>
      </c>
      <c r="N1136">
        <f t="shared" ca="1" si="535"/>
        <v>0.86727128666107323</v>
      </c>
      <c r="O1136">
        <f t="shared" ca="1" si="536"/>
        <v>7.3857595425206792</v>
      </c>
      <c r="P1136">
        <f t="shared" ca="1" si="537"/>
        <v>633.37036086968487</v>
      </c>
      <c r="Q1136">
        <f t="shared" ca="1" si="538"/>
        <v>636.15065873002811</v>
      </c>
      <c r="R1136">
        <f t="shared" ca="1" si="539"/>
        <v>1.4839965425134221E-2</v>
      </c>
      <c r="S1136">
        <f t="shared" ca="1" si="540"/>
        <v>2.067101435725621</v>
      </c>
      <c r="T1136">
        <f t="shared" ca="1" si="541"/>
        <v>42.032181045985091</v>
      </c>
      <c r="U1136">
        <f t="shared" ca="1" si="562"/>
        <v>-1.4589253756525977E-2</v>
      </c>
      <c r="V1136">
        <f t="shared" ca="1" si="563"/>
        <v>0</v>
      </c>
      <c r="W1136">
        <f t="shared" ca="1" si="542"/>
        <v>7.9232861444874016</v>
      </c>
      <c r="X1136">
        <f t="shared" ca="1" si="543"/>
        <v>41.201087951334493</v>
      </c>
      <c r="Y1136">
        <f t="shared" ca="1" si="544"/>
        <v>1.9576151111750193</v>
      </c>
      <c r="Z1136">
        <f t="shared" ca="1" si="545"/>
        <v>1.2130747629537089</v>
      </c>
      <c r="AA1136">
        <f t="shared" ca="1" si="546"/>
        <v>639.99228614448737</v>
      </c>
      <c r="AB1136">
        <f t="shared" ca="1" si="547"/>
        <v>640.06728871230155</v>
      </c>
      <c r="AC1136">
        <f t="shared" ca="1" si="548"/>
        <v>1.3520349195754607E-4</v>
      </c>
      <c r="AD1136">
        <f t="shared" ca="1" si="549"/>
        <v>0.13759428435311313</v>
      </c>
      <c r="AE1136">
        <f t="shared" ca="1" si="550"/>
        <v>169.40437943748776</v>
      </c>
      <c r="AF1136">
        <f t="shared" ca="1" si="551"/>
        <v>-5.4281860002447502E-6</v>
      </c>
      <c r="AG1136">
        <f t="shared" ca="1" si="552"/>
        <v>1</v>
      </c>
      <c r="AH1136">
        <f ca="1"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+99)&gt;=IFERROR(AE1136,-1E+99)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>7.9232861444874016</v>
      </c>
      <c r="AI1136">
        <f t="shared" ca="1" si="553"/>
        <v>639.99228614448737</v>
      </c>
      <c r="AJ1136">
        <f t="shared" ca="1" si="554"/>
        <v>640.06728871230155</v>
      </c>
      <c r="AM1136">
        <v>0</v>
      </c>
      <c r="AN1136">
        <v>0</v>
      </c>
      <c r="AO1136">
        <f t="shared" si="555"/>
        <v>0</v>
      </c>
      <c r="AP1136">
        <f t="shared" si="564"/>
        <v>0</v>
      </c>
      <c r="AQ1136">
        <f t="shared" ca="1" si="556"/>
        <v>0.13759428435311313</v>
      </c>
      <c r="AR1136" t="str">
        <f t="shared" ca="1" si="557"/>
        <v>Subcritical</v>
      </c>
      <c r="AS1136">
        <f t="shared" ca="1" si="558"/>
        <v>1.3520349195754607E-4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190</v>
      </c>
      <c r="I1137">
        <v>5.7000000000000002E-2</v>
      </c>
      <c r="J1137">
        <f t="shared" si="559"/>
        <v>1</v>
      </c>
      <c r="K1137">
        <f t="shared" ca="1" si="560"/>
        <v>49.98</v>
      </c>
      <c r="L1137">
        <f t="shared" ca="1" si="561"/>
        <v>1.301360869684927</v>
      </c>
      <c r="M1137">
        <f t="shared" ca="1" si="534"/>
        <v>6.7670765223616209</v>
      </c>
      <c r="N1137">
        <f t="shared" ca="1" si="535"/>
        <v>0.86727128666107323</v>
      </c>
      <c r="O1137">
        <f t="shared" ca="1" si="536"/>
        <v>7.3857595425206792</v>
      </c>
      <c r="P1137">
        <f t="shared" ca="1" si="537"/>
        <v>633.36986086968489</v>
      </c>
      <c r="Q1137">
        <f t="shared" ca="1" si="538"/>
        <v>636.15015873002812</v>
      </c>
      <c r="R1137">
        <f t="shared" ca="1" si="539"/>
        <v>1.4839965425134221E-2</v>
      </c>
      <c r="S1137">
        <f t="shared" ca="1" si="540"/>
        <v>2.067101435725621</v>
      </c>
      <c r="T1137">
        <f t="shared" ca="1" si="541"/>
        <v>42.032181045985091</v>
      </c>
      <c r="U1137">
        <f t="shared" ca="1" si="562"/>
        <v>-1.4604093721914069E-2</v>
      </c>
      <c r="V1137">
        <f t="shared" ca="1" si="563"/>
        <v>0</v>
      </c>
      <c r="W1137">
        <f t="shared" ca="1" si="542"/>
        <v>7.9236430744821646</v>
      </c>
      <c r="X1137">
        <f t="shared" ca="1" si="543"/>
        <v>41.202943987307258</v>
      </c>
      <c r="Y1137">
        <f t="shared" ca="1" si="544"/>
        <v>1.9576368989184254</v>
      </c>
      <c r="Z1137">
        <f t="shared" ca="1" si="545"/>
        <v>1.2130201185477558</v>
      </c>
      <c r="AA1137">
        <f t="shared" ca="1" si="546"/>
        <v>639.9921430744821</v>
      </c>
      <c r="AB1137">
        <f t="shared" ca="1" si="547"/>
        <v>640.06713888528748</v>
      </c>
      <c r="AC1137">
        <f t="shared" ca="1" si="548"/>
        <v>1.3518930525956361E-4</v>
      </c>
      <c r="AD1137">
        <f t="shared" ca="1" si="549"/>
        <v>0.1375849873087506</v>
      </c>
      <c r="AE1137">
        <f t="shared" ca="1" si="550"/>
        <v>169.41880727044563</v>
      </c>
      <c r="AF1137">
        <f t="shared" ca="1" si="551"/>
        <v>-5.0776328635038226E-6</v>
      </c>
      <c r="AG1137">
        <f t="shared" ca="1" si="552"/>
        <v>1</v>
      </c>
      <c r="AH1137">
        <f ca="1"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+99)&gt;=IFERROR(AE1137,-1E+99)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>7.9236430744821646</v>
      </c>
      <c r="AI1137">
        <f t="shared" ca="1" si="553"/>
        <v>639.9921430744821</v>
      </c>
      <c r="AJ1137">
        <f t="shared" ca="1" si="554"/>
        <v>640.06713888528748</v>
      </c>
      <c r="AM1137">
        <v>0</v>
      </c>
      <c r="AN1137">
        <v>0</v>
      </c>
      <c r="AO1137">
        <f t="shared" si="555"/>
        <v>0</v>
      </c>
      <c r="AP1137">
        <f t="shared" si="564"/>
        <v>0</v>
      </c>
      <c r="AQ1137">
        <f t="shared" ca="1" si="556"/>
        <v>0.1375849873087506</v>
      </c>
      <c r="AR1137" t="str">
        <f t="shared" ca="1" si="557"/>
        <v>Subcritical</v>
      </c>
      <c r="AS1137">
        <f t="shared" ca="1" si="558"/>
        <v>1.3518930525956361E-4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190</v>
      </c>
      <c r="I1138">
        <v>0</v>
      </c>
      <c r="J1138">
        <f t="shared" si="559"/>
        <v>1</v>
      </c>
      <c r="K1138">
        <f t="shared" ca="1" si="560"/>
        <v>49.98</v>
      </c>
      <c r="L1138">
        <f t="shared" ca="1" si="561"/>
        <v>1.301360869684927</v>
      </c>
      <c r="M1138">
        <f t="shared" ca="1" si="534"/>
        <v>6.7670765223616209</v>
      </c>
      <c r="N1138">
        <f t="shared" ca="1" si="535"/>
        <v>0.86727128666107323</v>
      </c>
      <c r="O1138">
        <f t="shared" ca="1" si="536"/>
        <v>7.3857595425206792</v>
      </c>
      <c r="P1138">
        <f t="shared" ca="1" si="537"/>
        <v>633.3693608696849</v>
      </c>
      <c r="Q1138">
        <f t="shared" ca="1" si="538"/>
        <v>636.14965873002814</v>
      </c>
      <c r="R1138">
        <f t="shared" ca="1" si="539"/>
        <v>1.4839965425134221E-2</v>
      </c>
      <c r="S1138">
        <f t="shared" ca="1" si="540"/>
        <v>2.067101435725621</v>
      </c>
      <c r="T1138">
        <f t="shared" ca="1" si="541"/>
        <v>42.032181045985091</v>
      </c>
      <c r="U1138">
        <f t="shared" ca="1" si="562"/>
        <v>-1.4339965425165246E-2</v>
      </c>
      <c r="V1138">
        <f t="shared" ca="1" si="563"/>
        <v>0</v>
      </c>
      <c r="W1138">
        <f t="shared" ca="1" si="542"/>
        <v>7.9240075924672659</v>
      </c>
      <c r="X1138">
        <f t="shared" ca="1" si="543"/>
        <v>41.204839480829783</v>
      </c>
      <c r="Y1138">
        <f t="shared" ca="1" si="544"/>
        <v>1.9576591483230608</v>
      </c>
      <c r="Z1138">
        <f t="shared" ca="1" si="545"/>
        <v>1.2129643175349047</v>
      </c>
      <c r="AA1138">
        <f t="shared" ca="1" si="546"/>
        <v>639.9920075924673</v>
      </c>
      <c r="AB1138">
        <f t="shared" ca="1" si="547"/>
        <v>640.0669965035587</v>
      </c>
      <c r="AC1138">
        <f t="shared" ca="1" si="548"/>
        <v>1.3517481923201743E-4</v>
      </c>
      <c r="AD1138">
        <f t="shared" ca="1" si="549"/>
        <v>0.137575493698669</v>
      </c>
      <c r="AE1138">
        <f t="shared" ca="1" si="550"/>
        <v>169.43354253497034</v>
      </c>
      <c r="AF1138">
        <f t="shared" ca="1" si="551"/>
        <v>-5.2855268677376444E-6</v>
      </c>
      <c r="AG1138">
        <f t="shared" ca="1" si="552"/>
        <v>1</v>
      </c>
      <c r="AH1138">
        <f ca="1"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+99)&gt;=IFERROR(AE1138,-1E+99)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>7.9240075924672659</v>
      </c>
      <c r="AI1138">
        <f t="shared" ca="1" si="553"/>
        <v>639.9920075924673</v>
      </c>
      <c r="AJ1138">
        <f t="shared" ca="1" si="554"/>
        <v>640.0669965035587</v>
      </c>
      <c r="AM1138">
        <v>0</v>
      </c>
      <c r="AN1138">
        <v>0</v>
      </c>
      <c r="AO1138">
        <f t="shared" si="555"/>
        <v>0</v>
      </c>
      <c r="AP1138">
        <f t="shared" si="564"/>
        <v>0</v>
      </c>
      <c r="AQ1138">
        <f t="shared" ca="1" si="556"/>
        <v>0.137575493698669</v>
      </c>
      <c r="AR1138" t="str">
        <f t="shared" ca="1" si="557"/>
        <v>Subcritical</v>
      </c>
      <c r="AS1138">
        <f t="shared" ca="1" si="558"/>
        <v>1.3517481923201743E-4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190</v>
      </c>
      <c r="I1139">
        <v>0</v>
      </c>
      <c r="J1139">
        <f t="shared" si="559"/>
        <v>1</v>
      </c>
      <c r="K1139">
        <f t="shared" ca="1" si="560"/>
        <v>49.98</v>
      </c>
      <c r="L1139">
        <f t="shared" ca="1" si="561"/>
        <v>1.301360869684927</v>
      </c>
      <c r="M1139">
        <f t="shared" ca="1" si="534"/>
        <v>6.7670765223616209</v>
      </c>
      <c r="N1139">
        <f t="shared" ca="1" si="535"/>
        <v>0.86727128666107323</v>
      </c>
      <c r="O1139">
        <f t="shared" ca="1" si="536"/>
        <v>7.3857595425206792</v>
      </c>
      <c r="P1139">
        <f t="shared" ca="1" si="537"/>
        <v>633.36886086968491</v>
      </c>
      <c r="Q1139">
        <f t="shared" ca="1" si="538"/>
        <v>636.14915873002815</v>
      </c>
      <c r="R1139">
        <f t="shared" ca="1" si="539"/>
        <v>1.4839965425134221E-2</v>
      </c>
      <c r="S1139">
        <f t="shared" ca="1" si="540"/>
        <v>2.067101435725621</v>
      </c>
      <c r="T1139">
        <f t="shared" ca="1" si="541"/>
        <v>42.032181045985091</v>
      </c>
      <c r="U1139">
        <f t="shared" ca="1" si="562"/>
        <v>-1.4339965425165246E-2</v>
      </c>
      <c r="V1139">
        <f t="shared" ca="1" si="563"/>
        <v>0</v>
      </c>
      <c r="W1139">
        <f t="shared" ca="1" si="542"/>
        <v>7.9243719102461387</v>
      </c>
      <c r="X1139">
        <f t="shared" ca="1" si="543"/>
        <v>41.206733933279921</v>
      </c>
      <c r="Y1139">
        <f t="shared" ca="1" si="544"/>
        <v>1.9576813839675589</v>
      </c>
      <c r="Z1139">
        <f t="shared" ca="1" si="545"/>
        <v>1.212908552299373</v>
      </c>
      <c r="AA1139">
        <f t="shared" ca="1" si="546"/>
        <v>639.99187191024612</v>
      </c>
      <c r="AB1139">
        <f t="shared" ca="1" si="547"/>
        <v>640.06685392636439</v>
      </c>
      <c r="AC1139">
        <f t="shared" ca="1" si="548"/>
        <v>1.3516034344825562E-4</v>
      </c>
      <c r="AD1139">
        <f t="shared" ca="1" si="549"/>
        <v>0.13756600639365935</v>
      </c>
      <c r="AE1139">
        <f t="shared" ca="1" si="550"/>
        <v>169.44827042286994</v>
      </c>
      <c r="AF1139">
        <f t="shared" ca="1" si="551"/>
        <v>-5.6330171673835139E-6</v>
      </c>
      <c r="AG1139">
        <f t="shared" ca="1" si="552"/>
        <v>1</v>
      </c>
      <c r="AH1139">
        <f ca="1"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+99)&gt;=IFERROR(AE1139,-1E+99)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>7.9243719102461387</v>
      </c>
      <c r="AI1139">
        <f t="shared" ca="1" si="553"/>
        <v>639.99187191024612</v>
      </c>
      <c r="AJ1139">
        <f t="shared" ca="1" si="554"/>
        <v>640.06685392636439</v>
      </c>
      <c r="AM1139">
        <v>0</v>
      </c>
      <c r="AN1139">
        <v>0</v>
      </c>
      <c r="AO1139">
        <f t="shared" si="555"/>
        <v>0</v>
      </c>
      <c r="AP1139">
        <f t="shared" si="564"/>
        <v>0</v>
      </c>
      <c r="AQ1139">
        <f t="shared" ca="1" si="556"/>
        <v>0.13756600639365935</v>
      </c>
      <c r="AR1139" t="str">
        <f t="shared" ca="1" si="557"/>
        <v>Subcritical</v>
      </c>
      <c r="AS1139">
        <f t="shared" ca="1" si="558"/>
        <v>1.3516034344825562E-4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190</v>
      </c>
      <c r="I1140">
        <v>5.7000000000000002E-2</v>
      </c>
      <c r="J1140">
        <f t="shared" si="559"/>
        <v>1</v>
      </c>
      <c r="K1140">
        <f t="shared" ca="1" si="560"/>
        <v>49.98</v>
      </c>
      <c r="L1140">
        <f t="shared" ca="1" si="561"/>
        <v>1.301360869684927</v>
      </c>
      <c r="M1140">
        <f t="shared" ca="1" si="534"/>
        <v>6.7670765223616209</v>
      </c>
      <c r="N1140">
        <f t="shared" ca="1" si="535"/>
        <v>0.86727128666107323</v>
      </c>
      <c r="O1140">
        <f t="shared" ca="1" si="536"/>
        <v>7.3857595425206792</v>
      </c>
      <c r="P1140">
        <f t="shared" ca="1" si="537"/>
        <v>633.36836086968492</v>
      </c>
      <c r="Q1140">
        <f t="shared" ca="1" si="538"/>
        <v>636.14865873002816</v>
      </c>
      <c r="R1140">
        <f t="shared" ca="1" si="539"/>
        <v>1.4839965425134221E-2</v>
      </c>
      <c r="S1140">
        <f t="shared" ca="1" si="540"/>
        <v>2.067101435725621</v>
      </c>
      <c r="T1140">
        <f t="shared" ca="1" si="541"/>
        <v>42.032181045985091</v>
      </c>
      <c r="U1140">
        <f t="shared" ca="1" si="562"/>
        <v>-1.4604093721914069E-2</v>
      </c>
      <c r="V1140">
        <f t="shared" ca="1" si="563"/>
        <v>0</v>
      </c>
      <c r="W1140">
        <f t="shared" ca="1" si="542"/>
        <v>7.9247286719714118</v>
      </c>
      <c r="X1140">
        <f t="shared" ca="1" si="543"/>
        <v>41.208589094251344</v>
      </c>
      <c r="Y1140">
        <f t="shared" ca="1" si="544"/>
        <v>1.9577031569466801</v>
      </c>
      <c r="Z1140">
        <f t="shared" ca="1" si="545"/>
        <v>1.2128539486194707</v>
      </c>
      <c r="AA1140">
        <f t="shared" ca="1" si="546"/>
        <v>639.99172867197137</v>
      </c>
      <c r="AB1140">
        <f t="shared" ca="1" si="547"/>
        <v>640.06670393704178</v>
      </c>
      <c r="AC1140">
        <f t="shared" ca="1" si="548"/>
        <v>1.3514617011213865E-4</v>
      </c>
      <c r="AD1140">
        <f t="shared" ca="1" si="549"/>
        <v>0.13755671691471708</v>
      </c>
      <c r="AE1140">
        <f t="shared" ca="1" si="550"/>
        <v>169.4626935443909</v>
      </c>
      <c r="AF1140">
        <f t="shared" ca="1" si="551"/>
        <v>-5.5160007832455449E-6</v>
      </c>
      <c r="AG1140">
        <f t="shared" ca="1" si="552"/>
        <v>1</v>
      </c>
      <c r="AH1140">
        <f ca="1"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+99)&gt;=IFERROR(AE1140,-1E+99)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>7.9247286719714118</v>
      </c>
      <c r="AI1140">
        <f t="shared" ca="1" si="553"/>
        <v>639.99172867197137</v>
      </c>
      <c r="AJ1140">
        <f t="shared" ca="1" si="554"/>
        <v>640.06670393704178</v>
      </c>
      <c r="AM1140">
        <v>0</v>
      </c>
      <c r="AN1140">
        <v>0</v>
      </c>
      <c r="AO1140">
        <f t="shared" si="555"/>
        <v>0</v>
      </c>
      <c r="AP1140">
        <f t="shared" si="564"/>
        <v>0</v>
      </c>
      <c r="AQ1140">
        <f t="shared" ca="1" si="556"/>
        <v>0.13755671691471708</v>
      </c>
      <c r="AR1140" t="str">
        <f t="shared" ca="1" si="557"/>
        <v>Subcritical</v>
      </c>
      <c r="AS1140">
        <f t="shared" ca="1" si="558"/>
        <v>1.3514617011213865E-4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190</v>
      </c>
      <c r="I1141">
        <v>5.7000000000000002E-2</v>
      </c>
      <c r="J1141">
        <f t="shared" si="559"/>
        <v>1</v>
      </c>
      <c r="K1141">
        <f t="shared" ca="1" si="560"/>
        <v>49.98</v>
      </c>
      <c r="L1141">
        <f t="shared" ca="1" si="561"/>
        <v>1.301360869684927</v>
      </c>
      <c r="M1141">
        <f t="shared" ca="1" si="534"/>
        <v>6.7670765223616209</v>
      </c>
      <c r="N1141">
        <f t="shared" ca="1" si="535"/>
        <v>0.86727128666107323</v>
      </c>
      <c r="O1141">
        <f t="shared" ca="1" si="536"/>
        <v>7.3857595425206792</v>
      </c>
      <c r="P1141">
        <f t="shared" ca="1" si="537"/>
        <v>633.36786086968493</v>
      </c>
      <c r="Q1141">
        <f t="shared" ca="1" si="538"/>
        <v>636.14815873002817</v>
      </c>
      <c r="R1141">
        <f t="shared" ca="1" si="539"/>
        <v>1.4839965425134221E-2</v>
      </c>
      <c r="S1141">
        <f t="shared" ca="1" si="540"/>
        <v>2.067101435725621</v>
      </c>
      <c r="T1141">
        <f t="shared" ca="1" si="541"/>
        <v>42.032181045985091</v>
      </c>
      <c r="U1141">
        <f t="shared" ca="1" si="562"/>
        <v>-1.4604093721914069E-2</v>
      </c>
      <c r="V1141">
        <f t="shared" ca="1" si="563"/>
        <v>0</v>
      </c>
      <c r="W1141">
        <f t="shared" ca="1" si="542"/>
        <v>7.9250855680869687</v>
      </c>
      <c r="X1141">
        <f t="shared" ca="1" si="543"/>
        <v>41.210444954052235</v>
      </c>
      <c r="Y1141">
        <f t="shared" ca="1" si="544"/>
        <v>1.9577249366506868</v>
      </c>
      <c r="Z1141">
        <f t="shared" ca="1" si="545"/>
        <v>1.2127993292895871</v>
      </c>
      <c r="AA1141">
        <f t="shared" ca="1" si="546"/>
        <v>639.99158556808698</v>
      </c>
      <c r="AB1141">
        <f t="shared" ca="1" si="547"/>
        <v>640.06655408047868</v>
      </c>
      <c r="AC1141">
        <f t="shared" ca="1" si="548"/>
        <v>1.3513199363037273E-4</v>
      </c>
      <c r="AD1141">
        <f t="shared" ca="1" si="549"/>
        <v>0.13754742498251124</v>
      </c>
      <c r="AE1141">
        <f t="shared" ca="1" si="550"/>
        <v>169.47712278631209</v>
      </c>
      <c r="AF1141">
        <f t="shared" ca="1" si="551"/>
        <v>-5.3784218607688672E-6</v>
      </c>
      <c r="AG1141">
        <f t="shared" ca="1" si="552"/>
        <v>1</v>
      </c>
      <c r="AH1141">
        <f ca="1"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+99)&gt;=IFERROR(AE1141,-1E+99)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>7.9250855680869687</v>
      </c>
      <c r="AI1141">
        <f t="shared" ca="1" si="553"/>
        <v>639.99158556808698</v>
      </c>
      <c r="AJ1141">
        <f t="shared" ca="1" si="554"/>
        <v>640.06655408047868</v>
      </c>
      <c r="AM1141">
        <v>0</v>
      </c>
      <c r="AN1141">
        <v>0</v>
      </c>
      <c r="AO1141">
        <f t="shared" si="555"/>
        <v>0</v>
      </c>
      <c r="AP1141">
        <f t="shared" si="564"/>
        <v>0</v>
      </c>
      <c r="AQ1141">
        <f t="shared" ca="1" si="556"/>
        <v>0.13754742498251124</v>
      </c>
      <c r="AR1141" t="str">
        <f t="shared" ca="1" si="557"/>
        <v>Subcritical</v>
      </c>
      <c r="AS1141">
        <f t="shared" ca="1" si="558"/>
        <v>1.3513199363037273E-4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190</v>
      </c>
      <c r="I1142">
        <v>2E-3</v>
      </c>
      <c r="J1142">
        <f t="shared" si="559"/>
        <v>1</v>
      </c>
      <c r="K1142">
        <f t="shared" ca="1" si="560"/>
        <v>49.98</v>
      </c>
      <c r="L1142">
        <f t="shared" ca="1" si="561"/>
        <v>1.301360869684927</v>
      </c>
      <c r="M1142">
        <f t="shared" ca="1" si="534"/>
        <v>6.7670765223616209</v>
      </c>
      <c r="N1142">
        <f t="shared" ca="1" si="535"/>
        <v>0.86727128666107323</v>
      </c>
      <c r="O1142">
        <f t="shared" ca="1" si="536"/>
        <v>7.3857595425206792</v>
      </c>
      <c r="P1142">
        <f t="shared" ca="1" si="537"/>
        <v>633.36736086968494</v>
      </c>
      <c r="Q1142">
        <f t="shared" ca="1" si="538"/>
        <v>636.14765873002818</v>
      </c>
      <c r="R1142">
        <f t="shared" ca="1" si="539"/>
        <v>1.4839965425134221E-2</v>
      </c>
      <c r="S1142">
        <f t="shared" ca="1" si="540"/>
        <v>2.067101435725621</v>
      </c>
      <c r="T1142">
        <f t="shared" ca="1" si="541"/>
        <v>42.032181045985091</v>
      </c>
      <c r="U1142">
        <f t="shared" ca="1" si="562"/>
        <v>-1.4349233084658408E-2</v>
      </c>
      <c r="V1142">
        <f t="shared" ca="1" si="563"/>
        <v>0</v>
      </c>
      <c r="W1142">
        <f t="shared" ca="1" si="542"/>
        <v>7.9254495778546055</v>
      </c>
      <c r="X1142">
        <f t="shared" ca="1" si="543"/>
        <v>41.212337804843948</v>
      </c>
      <c r="Y1142">
        <f t="shared" ca="1" si="544"/>
        <v>1.957747148946213</v>
      </c>
      <c r="Z1142">
        <f t="shared" ca="1" si="545"/>
        <v>1.2127436263546674</v>
      </c>
      <c r="AA1142">
        <f t="shared" ca="1" si="546"/>
        <v>639.99144957785461</v>
      </c>
      <c r="AB1142">
        <f t="shared" ca="1" si="547"/>
        <v>640.06641120391293</v>
      </c>
      <c r="AC1142">
        <f t="shared" ca="1" si="548"/>
        <v>1.3511753684237221E-4</v>
      </c>
      <c r="AD1142">
        <f t="shared" ca="1" si="549"/>
        <v>0.13753794892109522</v>
      </c>
      <c r="AE1142">
        <f t="shared" ca="1" si="550"/>
        <v>169.49184033993114</v>
      </c>
      <c r="AF1142">
        <f t="shared" ca="1" si="551"/>
        <v>-5.8416043202669243E-6</v>
      </c>
      <c r="AG1142">
        <f t="shared" ca="1" si="552"/>
        <v>1</v>
      </c>
      <c r="AH1142">
        <f ca="1"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+99)&gt;=IFERROR(AE1142,-1E+99)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>7.9254495778546055</v>
      </c>
      <c r="AI1142">
        <f t="shared" ca="1" si="553"/>
        <v>639.99144957785461</v>
      </c>
      <c r="AJ1142">
        <f t="shared" ca="1" si="554"/>
        <v>640.06641120391293</v>
      </c>
      <c r="AM1142">
        <v>0</v>
      </c>
      <c r="AN1142">
        <v>0</v>
      </c>
      <c r="AO1142">
        <f t="shared" si="555"/>
        <v>0</v>
      </c>
      <c r="AP1142">
        <f t="shared" si="564"/>
        <v>0</v>
      </c>
      <c r="AQ1142">
        <f t="shared" ca="1" si="556"/>
        <v>0.13753794892109522</v>
      </c>
      <c r="AR1142" t="str">
        <f t="shared" ca="1" si="557"/>
        <v>Subcritical</v>
      </c>
      <c r="AS1142">
        <f t="shared" ca="1" si="558"/>
        <v>1.3511753684237221E-4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190</v>
      </c>
      <c r="I1143">
        <v>2E-3</v>
      </c>
      <c r="J1143">
        <f t="shared" si="559"/>
        <v>1.0009999999999764</v>
      </c>
      <c r="K1143">
        <f t="shared" ca="1" si="560"/>
        <v>49.98</v>
      </c>
      <c r="L1143">
        <f t="shared" ca="1" si="561"/>
        <v>1.301360869684927</v>
      </c>
      <c r="M1143">
        <f t="shared" ca="1" si="534"/>
        <v>6.7670765223616209</v>
      </c>
      <c r="N1143">
        <f t="shared" ca="1" si="535"/>
        <v>0.86727128666107323</v>
      </c>
      <c r="O1143">
        <f t="shared" ca="1" si="536"/>
        <v>7.3857595425206792</v>
      </c>
      <c r="P1143">
        <f t="shared" ca="1" si="537"/>
        <v>633.36686086968496</v>
      </c>
      <c r="Q1143">
        <f t="shared" ca="1" si="538"/>
        <v>636.1471587300282</v>
      </c>
      <c r="R1143">
        <f t="shared" ca="1" si="539"/>
        <v>1.4839965425134221E-2</v>
      </c>
      <c r="S1143">
        <f t="shared" ca="1" si="540"/>
        <v>2.067101435725621</v>
      </c>
      <c r="T1143">
        <f t="shared" ca="1" si="541"/>
        <v>42.032181045985091</v>
      </c>
      <c r="U1143">
        <f t="shared" ca="1" si="562"/>
        <v>-1.43640730500465E-2</v>
      </c>
      <c r="V1143">
        <f t="shared" ca="1" si="563"/>
        <v>0</v>
      </c>
      <c r="W1143">
        <f t="shared" ca="1" si="542"/>
        <v>7.9258129893607041</v>
      </c>
      <c r="X1143">
        <f t="shared" ca="1" si="543"/>
        <v>41.214227544675666</v>
      </c>
      <c r="Y1143">
        <f t="shared" ca="1" si="544"/>
        <v>1.9577693232025992</v>
      </c>
      <c r="Z1143">
        <f t="shared" ca="1" si="545"/>
        <v>1.2126880200732224</v>
      </c>
      <c r="AA1143">
        <f t="shared" ca="1" si="546"/>
        <v>639.99131298936072</v>
      </c>
      <c r="AB1143">
        <f t="shared" ca="1" si="547"/>
        <v>640.06626774134998</v>
      </c>
      <c r="AC1143">
        <f t="shared" ca="1" si="548"/>
        <v>1.351031060901109E-4</v>
      </c>
      <c r="AD1143">
        <f t="shared" ca="1" si="549"/>
        <v>0.13752848951921237</v>
      </c>
      <c r="AE1143">
        <f t="shared" ca="1" si="550"/>
        <v>169.50653441810852</v>
      </c>
      <c r="AF1143">
        <f t="shared" ca="1" si="551"/>
        <v>-6.4282280618499499E-6</v>
      </c>
      <c r="AG1143">
        <f t="shared" ca="1" si="552"/>
        <v>1</v>
      </c>
      <c r="AH1143">
        <f ca="1"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+99)&gt;=IFERROR(AE1143,-1E+99)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>7.9258129893607041</v>
      </c>
      <c r="AI1143">
        <f t="shared" ca="1" si="553"/>
        <v>639.99131298936072</v>
      </c>
      <c r="AJ1143">
        <f t="shared" ca="1" si="554"/>
        <v>640.06626774134998</v>
      </c>
      <c r="AM1143">
        <v>0</v>
      </c>
      <c r="AN1143">
        <v>0</v>
      </c>
      <c r="AO1143">
        <f t="shared" si="555"/>
        <v>0</v>
      </c>
      <c r="AP1143">
        <f t="shared" si="564"/>
        <v>0</v>
      </c>
      <c r="AQ1143">
        <f t="shared" ca="1" si="556"/>
        <v>0.13752848951921237</v>
      </c>
      <c r="AR1143" t="str">
        <f t="shared" ca="1" si="557"/>
        <v>Subcritical</v>
      </c>
      <c r="AS1143">
        <f t="shared" ca="1" si="558"/>
        <v>1.351031060901109E-4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190</v>
      </c>
      <c r="I1144">
        <v>5.7000000000000002E-2</v>
      </c>
      <c r="J1144">
        <f t="shared" si="559"/>
        <v>1</v>
      </c>
      <c r="K1144">
        <f t="shared" ca="1" si="560"/>
        <v>49.98</v>
      </c>
      <c r="L1144">
        <f t="shared" ca="1" si="561"/>
        <v>1.301360869684927</v>
      </c>
      <c r="M1144">
        <f t="shared" ca="1" si="534"/>
        <v>6.7670765223616209</v>
      </c>
      <c r="N1144">
        <f t="shared" ca="1" si="535"/>
        <v>0.86727128666107323</v>
      </c>
      <c r="O1144">
        <f t="shared" ca="1" si="536"/>
        <v>7.3857595425206792</v>
      </c>
      <c r="P1144">
        <f t="shared" ca="1" si="537"/>
        <v>633.36636086968497</v>
      </c>
      <c r="Q1144">
        <f t="shared" ca="1" si="538"/>
        <v>636.14665873002821</v>
      </c>
      <c r="R1144">
        <f t="shared" ca="1" si="539"/>
        <v>1.4839965425134221E-2</v>
      </c>
      <c r="S1144">
        <f t="shared" ca="1" si="540"/>
        <v>2.067101435725621</v>
      </c>
      <c r="T1144">
        <f t="shared" ca="1" si="541"/>
        <v>42.032181045985091</v>
      </c>
      <c r="U1144">
        <f t="shared" ca="1" si="562"/>
        <v>-1.4604093721914069E-2</v>
      </c>
      <c r="V1144">
        <f t="shared" ca="1" si="563"/>
        <v>0</v>
      </c>
      <c r="W1144">
        <f t="shared" ca="1" si="542"/>
        <v>7.9261689945429046</v>
      </c>
      <c r="X1144">
        <f t="shared" ca="1" si="543"/>
        <v>41.216078771623103</v>
      </c>
      <c r="Y1144">
        <f t="shared" ca="1" si="544"/>
        <v>1.9577910440631727</v>
      </c>
      <c r="Z1144">
        <f t="shared" ca="1" si="545"/>
        <v>1.2126335519916265</v>
      </c>
      <c r="AA1144">
        <f t="shared" ca="1" si="546"/>
        <v>639.99116899454293</v>
      </c>
      <c r="AB1144">
        <f t="shared" ca="1" si="547"/>
        <v>640.06611701347344</v>
      </c>
      <c r="AC1144">
        <f t="shared" ca="1" si="548"/>
        <v>1.3508897164066989E-4</v>
      </c>
      <c r="AD1144">
        <f t="shared" ca="1" si="549"/>
        <v>0.13751922395121338</v>
      </c>
      <c r="AE1144">
        <f t="shared" ca="1" si="550"/>
        <v>169.52092972216929</v>
      </c>
      <c r="AF1144">
        <f t="shared" ca="1" si="551"/>
        <v>-6.3792710989218904E-6</v>
      </c>
      <c r="AG1144">
        <f t="shared" ca="1" si="552"/>
        <v>1</v>
      </c>
      <c r="AH1144">
        <f ca="1"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+99)&gt;=IFERROR(AE1144,-1E+99)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>7.9261689945429046</v>
      </c>
      <c r="AI1144">
        <f t="shared" ca="1" si="553"/>
        <v>639.99116899454293</v>
      </c>
      <c r="AJ1144">
        <f t="shared" ca="1" si="554"/>
        <v>640.06611701347344</v>
      </c>
      <c r="AM1144">
        <v>0</v>
      </c>
      <c r="AN1144">
        <v>0</v>
      </c>
      <c r="AO1144">
        <f t="shared" si="555"/>
        <v>0</v>
      </c>
      <c r="AP1144">
        <f t="shared" si="564"/>
        <v>0</v>
      </c>
      <c r="AQ1144">
        <f t="shared" ca="1" si="556"/>
        <v>0.13751922395121338</v>
      </c>
      <c r="AR1144" t="str">
        <f t="shared" ca="1" si="557"/>
        <v>Subcritical</v>
      </c>
      <c r="AS1144">
        <f t="shared" ca="1" si="558"/>
        <v>1.3508897164066989E-4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190</v>
      </c>
      <c r="I1145">
        <v>5.7000000000000002E-2</v>
      </c>
      <c r="J1145">
        <f t="shared" si="559"/>
        <v>1</v>
      </c>
      <c r="K1145">
        <f t="shared" ca="1" si="560"/>
        <v>49.98</v>
      </c>
      <c r="L1145">
        <f t="shared" ca="1" si="561"/>
        <v>1.301360869684927</v>
      </c>
      <c r="M1145">
        <f t="shared" ca="1" si="534"/>
        <v>6.7670765223616209</v>
      </c>
      <c r="N1145">
        <f t="shared" ca="1" si="535"/>
        <v>0.86727128666107323</v>
      </c>
      <c r="O1145">
        <f t="shared" ca="1" si="536"/>
        <v>7.3857595425206792</v>
      </c>
      <c r="P1145">
        <f t="shared" ca="1" si="537"/>
        <v>633.36586086968487</v>
      </c>
      <c r="Q1145">
        <f t="shared" ca="1" si="538"/>
        <v>636.14615873002811</v>
      </c>
      <c r="R1145">
        <f t="shared" ca="1" si="539"/>
        <v>1.4839965425134221E-2</v>
      </c>
      <c r="S1145">
        <f t="shared" ca="1" si="540"/>
        <v>2.067101435725621</v>
      </c>
      <c r="T1145">
        <f t="shared" ca="1" si="541"/>
        <v>42.032181045985091</v>
      </c>
      <c r="U1145">
        <f t="shared" ca="1" si="562"/>
        <v>-1.4604093721800382E-2</v>
      </c>
      <c r="V1145">
        <f t="shared" ca="1" si="563"/>
        <v>0</v>
      </c>
      <c r="W1145">
        <f t="shared" ca="1" si="542"/>
        <v>7.9265250681585018</v>
      </c>
      <c r="X1145">
        <f t="shared" ca="1" si="543"/>
        <v>41.217930354424212</v>
      </c>
      <c r="Y1145">
        <f t="shared" ca="1" si="544"/>
        <v>1.9578127676294428</v>
      </c>
      <c r="Z1145">
        <f t="shared" ca="1" si="545"/>
        <v>1.2125790783339341</v>
      </c>
      <c r="AA1145">
        <f t="shared" ca="1" si="546"/>
        <v>639.99102506815848</v>
      </c>
      <c r="AB1145">
        <f t="shared" ca="1" si="547"/>
        <v>640.06596635364338</v>
      </c>
      <c r="AC1145">
        <f t="shared" ca="1" si="548"/>
        <v>1.3507483665590547E-4</v>
      </c>
      <c r="AD1145">
        <f t="shared" ca="1" si="549"/>
        <v>0.13750995764278559</v>
      </c>
      <c r="AE1145">
        <f t="shared" ca="1" si="550"/>
        <v>169.53532847755025</v>
      </c>
      <c r="AF1145">
        <f t="shared" ca="1" si="551"/>
        <v>-5.9319863794371486E-6</v>
      </c>
      <c r="AG1145">
        <f t="shared" ca="1" si="552"/>
        <v>1</v>
      </c>
      <c r="AH1145">
        <f ca="1"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+99)&gt;=IFERROR(AE1145,-1E+99)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>7.9265250681585018</v>
      </c>
      <c r="AI1145">
        <f t="shared" ca="1" si="553"/>
        <v>639.99102506815848</v>
      </c>
      <c r="AJ1145">
        <f t="shared" ca="1" si="554"/>
        <v>640.06596635364338</v>
      </c>
      <c r="AM1145">
        <v>0</v>
      </c>
      <c r="AN1145">
        <v>0</v>
      </c>
      <c r="AO1145">
        <f t="shared" si="555"/>
        <v>0</v>
      </c>
      <c r="AP1145">
        <f t="shared" si="564"/>
        <v>0</v>
      </c>
      <c r="AQ1145">
        <f t="shared" ca="1" si="556"/>
        <v>0.13750995764278559</v>
      </c>
      <c r="AR1145" t="str">
        <f t="shared" ca="1" si="557"/>
        <v>Subcritical</v>
      </c>
      <c r="AS1145">
        <f t="shared" ca="1" si="558"/>
        <v>1.3507483665590547E-4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190</v>
      </c>
      <c r="I1146">
        <v>0</v>
      </c>
      <c r="J1146">
        <f t="shared" si="559"/>
        <v>0.99900000000002365</v>
      </c>
      <c r="K1146">
        <f t="shared" ca="1" si="560"/>
        <v>49.98</v>
      </c>
      <c r="L1146">
        <f t="shared" ca="1" si="561"/>
        <v>1.301360869684927</v>
      </c>
      <c r="M1146">
        <f t="shared" ca="1" si="534"/>
        <v>6.7670765223616209</v>
      </c>
      <c r="N1146">
        <f t="shared" ca="1" si="535"/>
        <v>0.86727128666107323</v>
      </c>
      <c r="O1146">
        <f t="shared" ca="1" si="536"/>
        <v>7.3857595425206792</v>
      </c>
      <c r="P1146">
        <f t="shared" ca="1" si="537"/>
        <v>633.36536086968488</v>
      </c>
      <c r="Q1146">
        <f t="shared" ca="1" si="538"/>
        <v>636.14565873002812</v>
      </c>
      <c r="R1146">
        <f t="shared" ca="1" si="539"/>
        <v>1.4839965425134221E-2</v>
      </c>
      <c r="S1146">
        <f t="shared" ca="1" si="540"/>
        <v>2.067101435725621</v>
      </c>
      <c r="T1146">
        <f t="shared" ca="1" si="541"/>
        <v>42.032181045985091</v>
      </c>
      <c r="U1146">
        <f t="shared" ca="1" si="562"/>
        <v>-1.4325125459777155E-2</v>
      </c>
      <c r="V1146">
        <f t="shared" ca="1" si="563"/>
        <v>0</v>
      </c>
      <c r="W1146">
        <f t="shared" ca="1" si="542"/>
        <v>7.9268889640077784</v>
      </c>
      <c r="X1146">
        <f t="shared" ca="1" si="543"/>
        <v>41.219822612840446</v>
      </c>
      <c r="Y1146">
        <f t="shared" ca="1" si="544"/>
        <v>1.9578349669011474</v>
      </c>
      <c r="Z1146">
        <f t="shared" ca="1" si="545"/>
        <v>1.2125234130539575</v>
      </c>
      <c r="AA1146">
        <f t="shared" ca="1" si="546"/>
        <v>639.99088896400769</v>
      </c>
      <c r="AB1146">
        <f t="shared" ca="1" si="547"/>
        <v>640.06582336906399</v>
      </c>
      <c r="AC1146">
        <f t="shared" ca="1" si="548"/>
        <v>1.3506039340731481E-4</v>
      </c>
      <c r="AD1146">
        <f t="shared" ca="1" si="549"/>
        <v>0.13750048884700192</v>
      </c>
      <c r="AE1146">
        <f t="shared" ca="1" si="550"/>
        <v>169.55004425207798</v>
      </c>
      <c r="AF1146">
        <f t="shared" ca="1" si="551"/>
        <v>-5.6645628774276702E-6</v>
      </c>
      <c r="AG1146">
        <f t="shared" ca="1" si="552"/>
        <v>1</v>
      </c>
      <c r="AH1146">
        <f ca="1"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+99)&gt;=IFERROR(AE1146,-1E+99)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>7.9268889640077784</v>
      </c>
      <c r="AI1146">
        <f t="shared" ca="1" si="553"/>
        <v>639.99088896400769</v>
      </c>
      <c r="AJ1146">
        <f t="shared" ca="1" si="554"/>
        <v>640.06582336906399</v>
      </c>
      <c r="AM1146">
        <v>0</v>
      </c>
      <c r="AN1146">
        <v>0</v>
      </c>
      <c r="AO1146">
        <f t="shared" si="555"/>
        <v>0</v>
      </c>
      <c r="AP1146">
        <f t="shared" si="564"/>
        <v>0</v>
      </c>
      <c r="AQ1146">
        <f t="shared" ca="1" si="556"/>
        <v>0.13750048884700192</v>
      </c>
      <c r="AR1146" t="str">
        <f t="shared" ca="1" si="557"/>
        <v>Subcritical</v>
      </c>
      <c r="AS1146">
        <f t="shared" ca="1" si="558"/>
        <v>1.3506039340731481E-4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190</v>
      </c>
      <c r="I1147">
        <v>0</v>
      </c>
      <c r="J1147">
        <f t="shared" si="559"/>
        <v>1</v>
      </c>
      <c r="K1147">
        <f t="shared" ca="1" si="560"/>
        <v>49.98</v>
      </c>
      <c r="L1147">
        <f t="shared" ca="1" si="561"/>
        <v>1.301360869684927</v>
      </c>
      <c r="M1147">
        <f t="shared" ca="1" si="534"/>
        <v>6.7670765223616209</v>
      </c>
      <c r="N1147">
        <f t="shared" ca="1" si="535"/>
        <v>0.86727128666107323</v>
      </c>
      <c r="O1147">
        <f t="shared" ca="1" si="536"/>
        <v>7.3857595425206792</v>
      </c>
      <c r="P1147">
        <f t="shared" ca="1" si="537"/>
        <v>633.36486086968489</v>
      </c>
      <c r="Q1147">
        <f t="shared" ca="1" si="538"/>
        <v>636.14515873002813</v>
      </c>
      <c r="R1147">
        <f t="shared" ca="1" si="539"/>
        <v>1.4839965425134221E-2</v>
      </c>
      <c r="S1147">
        <f t="shared" ca="1" si="540"/>
        <v>2.067101435725621</v>
      </c>
      <c r="T1147">
        <f t="shared" ca="1" si="541"/>
        <v>42.032181045985091</v>
      </c>
      <c r="U1147">
        <f t="shared" ca="1" si="562"/>
        <v>-1.4339965425165246E-2</v>
      </c>
      <c r="V1147">
        <f t="shared" ca="1" si="563"/>
        <v>0</v>
      </c>
      <c r="W1147">
        <f t="shared" ca="1" si="542"/>
        <v>7.9272530102665106</v>
      </c>
      <c r="X1147">
        <f t="shared" ca="1" si="543"/>
        <v>41.221715653385857</v>
      </c>
      <c r="Y1147">
        <f t="shared" ca="1" si="544"/>
        <v>1.9578571738128234</v>
      </c>
      <c r="Z1147">
        <f t="shared" ca="1" si="545"/>
        <v>1.2124677298795241</v>
      </c>
      <c r="AA1147">
        <f t="shared" ca="1" si="546"/>
        <v>639.99075301026653</v>
      </c>
      <c r="AB1147">
        <f t="shared" ca="1" si="547"/>
        <v>640.06568053299839</v>
      </c>
      <c r="AC1147">
        <f t="shared" ca="1" si="548"/>
        <v>1.3504594646816757E-4</v>
      </c>
      <c r="AD1147">
        <f t="shared" ca="1" si="549"/>
        <v>0.1374910172247808</v>
      </c>
      <c r="AE1147">
        <f t="shared" ca="1" si="550"/>
        <v>169.56476682415774</v>
      </c>
      <c r="AF1147">
        <f t="shared" ca="1" si="551"/>
        <v>-5.4312264410327771E-6</v>
      </c>
      <c r="AG1147">
        <f t="shared" ca="1" si="552"/>
        <v>1</v>
      </c>
      <c r="AH1147">
        <f ca="1"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+99)&gt;=IFERROR(AE1147,-1E+99)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>7.9272530102665106</v>
      </c>
      <c r="AI1147">
        <f t="shared" ca="1" si="553"/>
        <v>639.99075301026653</v>
      </c>
      <c r="AJ1147">
        <f t="shared" ca="1" si="554"/>
        <v>640.06568053299839</v>
      </c>
      <c r="AM1147">
        <v>0</v>
      </c>
      <c r="AN1147">
        <v>0</v>
      </c>
      <c r="AO1147">
        <f t="shared" si="555"/>
        <v>0</v>
      </c>
      <c r="AP1147">
        <f t="shared" si="564"/>
        <v>0</v>
      </c>
      <c r="AQ1147">
        <f t="shared" ca="1" si="556"/>
        <v>0.1374910172247808</v>
      </c>
      <c r="AR1147" t="str">
        <f t="shared" ca="1" si="557"/>
        <v>Subcritical</v>
      </c>
      <c r="AS1147">
        <f t="shared" ca="1" si="558"/>
        <v>1.3504594646816757E-4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190</v>
      </c>
      <c r="I1148">
        <v>5.7000000000000002E-2</v>
      </c>
      <c r="J1148">
        <f t="shared" si="559"/>
        <v>1</v>
      </c>
      <c r="K1148">
        <f t="shared" ca="1" si="560"/>
        <v>49.98</v>
      </c>
      <c r="L1148">
        <f t="shared" ca="1" si="561"/>
        <v>1.301360869684927</v>
      </c>
      <c r="M1148">
        <f t="shared" ca="1" si="534"/>
        <v>6.7670765223616209</v>
      </c>
      <c r="N1148">
        <f t="shared" ca="1" si="535"/>
        <v>0.86727128666107323</v>
      </c>
      <c r="O1148">
        <f t="shared" ca="1" si="536"/>
        <v>7.3857595425206792</v>
      </c>
      <c r="P1148">
        <f t="shared" ca="1" si="537"/>
        <v>633.3643608696849</v>
      </c>
      <c r="Q1148">
        <f t="shared" ca="1" si="538"/>
        <v>636.14465873002814</v>
      </c>
      <c r="R1148">
        <f t="shared" ca="1" si="539"/>
        <v>1.4839965425134221E-2</v>
      </c>
      <c r="S1148">
        <f t="shared" ca="1" si="540"/>
        <v>2.067101435725621</v>
      </c>
      <c r="T1148">
        <f t="shared" ca="1" si="541"/>
        <v>42.032181045985091</v>
      </c>
      <c r="U1148">
        <f t="shared" ca="1" si="562"/>
        <v>-1.4604093721914069E-2</v>
      </c>
      <c r="V1148">
        <f t="shared" ca="1" si="563"/>
        <v>0</v>
      </c>
      <c r="W1148">
        <f t="shared" ca="1" si="542"/>
        <v>7.9276100977027113</v>
      </c>
      <c r="X1148">
        <f t="shared" ca="1" si="543"/>
        <v>41.223572508054097</v>
      </c>
      <c r="Y1148">
        <f t="shared" ca="1" si="544"/>
        <v>1.9578789547425264</v>
      </c>
      <c r="Z1148">
        <f t="shared" ca="1" si="545"/>
        <v>1.2124131160693339</v>
      </c>
      <c r="AA1148">
        <f t="shared" ca="1" si="546"/>
        <v>639.99061009770276</v>
      </c>
      <c r="AB1148">
        <f t="shared" ca="1" si="547"/>
        <v>640.06553087058842</v>
      </c>
      <c r="AC1148">
        <f t="shared" ca="1" si="548"/>
        <v>1.3503177789971947E-4</v>
      </c>
      <c r="AD1148">
        <f t="shared" ca="1" si="549"/>
        <v>0.13748172771103745</v>
      </c>
      <c r="AE1148">
        <f t="shared" ca="1" si="550"/>
        <v>169.57920866593901</v>
      </c>
      <c r="AF1148">
        <f t="shared" ca="1" si="551"/>
        <v>-4.9887082695931895E-6</v>
      </c>
      <c r="AG1148">
        <f t="shared" ca="1" si="552"/>
        <v>1</v>
      </c>
      <c r="AH1148">
        <f ca="1"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+99)&gt;=IFERROR(AE1148,-1E+99)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>7.9276100977027113</v>
      </c>
      <c r="AI1148">
        <f t="shared" ca="1" si="553"/>
        <v>639.99061009770276</v>
      </c>
      <c r="AJ1148">
        <f t="shared" ca="1" si="554"/>
        <v>640.06553087058842</v>
      </c>
      <c r="AM1148">
        <v>0</v>
      </c>
      <c r="AN1148">
        <v>0</v>
      </c>
      <c r="AO1148">
        <f t="shared" si="555"/>
        <v>0</v>
      </c>
      <c r="AP1148">
        <f t="shared" si="564"/>
        <v>0</v>
      </c>
      <c r="AQ1148">
        <f t="shared" ca="1" si="556"/>
        <v>0.13748172771103745</v>
      </c>
      <c r="AR1148" t="str">
        <f t="shared" ca="1" si="557"/>
        <v>Subcritical</v>
      </c>
      <c r="AS1148">
        <f t="shared" ca="1" si="558"/>
        <v>1.3503177789971947E-4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190</v>
      </c>
      <c r="I1149">
        <v>5.7000000000000002E-2</v>
      </c>
      <c r="J1149">
        <f t="shared" si="559"/>
        <v>1</v>
      </c>
      <c r="K1149">
        <f t="shared" ca="1" si="560"/>
        <v>49.98</v>
      </c>
      <c r="L1149">
        <f t="shared" ca="1" si="561"/>
        <v>1.301360869684927</v>
      </c>
      <c r="M1149">
        <f t="shared" ca="1" si="534"/>
        <v>6.7670765223616209</v>
      </c>
      <c r="N1149">
        <f t="shared" ca="1" si="535"/>
        <v>0.86727128666107323</v>
      </c>
      <c r="O1149">
        <f t="shared" ca="1" si="536"/>
        <v>7.3857595425206792</v>
      </c>
      <c r="P1149">
        <f t="shared" ca="1" si="537"/>
        <v>633.36386086968491</v>
      </c>
      <c r="Q1149">
        <f t="shared" ca="1" si="538"/>
        <v>636.14415873002815</v>
      </c>
      <c r="R1149">
        <f t="shared" ca="1" si="539"/>
        <v>1.4839965425134221E-2</v>
      </c>
      <c r="S1149">
        <f t="shared" ca="1" si="540"/>
        <v>2.067101435725621</v>
      </c>
      <c r="T1149">
        <f t="shared" ca="1" si="541"/>
        <v>42.032181045985091</v>
      </c>
      <c r="U1149">
        <f t="shared" ca="1" si="562"/>
        <v>-1.4604093721914069E-2</v>
      </c>
      <c r="V1149">
        <f t="shared" ca="1" si="563"/>
        <v>0</v>
      </c>
      <c r="W1149">
        <f t="shared" ca="1" si="542"/>
        <v>7.9279676506830965</v>
      </c>
      <c r="X1149">
        <f t="shared" ca="1" si="543"/>
        <v>41.225431783552104</v>
      </c>
      <c r="Y1149">
        <f t="shared" ca="1" si="544"/>
        <v>1.957900762588173</v>
      </c>
      <c r="Z1149">
        <f t="shared" ca="1" si="545"/>
        <v>1.2123584359870971</v>
      </c>
      <c r="AA1149">
        <f t="shared" ca="1" si="546"/>
        <v>639.99046765068306</v>
      </c>
      <c r="AB1149">
        <f t="shared" ca="1" si="547"/>
        <v>640.06538166583641</v>
      </c>
      <c r="AC1149">
        <f t="shared" ca="1" si="548"/>
        <v>1.3501759305616198E-4</v>
      </c>
      <c r="AD1149">
        <f t="shared" ca="1" si="549"/>
        <v>0.13747242713438171</v>
      </c>
      <c r="AE1149">
        <f t="shared" ca="1" si="550"/>
        <v>169.59367002539625</v>
      </c>
      <c r="AF1149">
        <f t="shared" ca="1" si="551"/>
        <v>-4.7202802306856029E-6</v>
      </c>
      <c r="AG1149">
        <f t="shared" ca="1" si="552"/>
        <v>1</v>
      </c>
      <c r="AH1149">
        <f ca="1"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+99)&gt;=IFERROR(AE1149,-1E+99)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>7.9279676506830965</v>
      </c>
      <c r="AI1149">
        <f t="shared" ca="1" si="553"/>
        <v>639.99046765068306</v>
      </c>
      <c r="AJ1149">
        <f t="shared" ca="1" si="554"/>
        <v>640.06538166583641</v>
      </c>
      <c r="AM1149">
        <v>0</v>
      </c>
      <c r="AN1149">
        <v>0</v>
      </c>
      <c r="AO1149">
        <f t="shared" si="555"/>
        <v>0</v>
      </c>
      <c r="AP1149">
        <f t="shared" si="564"/>
        <v>0</v>
      </c>
      <c r="AQ1149">
        <f t="shared" ca="1" si="556"/>
        <v>0.13747242713438171</v>
      </c>
      <c r="AR1149" t="str">
        <f t="shared" ca="1" si="557"/>
        <v>Subcritical</v>
      </c>
      <c r="AS1149">
        <f t="shared" ca="1" si="558"/>
        <v>1.3501759305616198E-4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190</v>
      </c>
      <c r="I1150">
        <v>0</v>
      </c>
      <c r="J1150">
        <f t="shared" si="559"/>
        <v>1</v>
      </c>
      <c r="K1150">
        <f t="shared" ca="1" si="560"/>
        <v>49.98</v>
      </c>
      <c r="L1150">
        <f t="shared" ca="1" si="561"/>
        <v>1.301360869684927</v>
      </c>
      <c r="M1150">
        <f t="shared" ca="1" si="534"/>
        <v>6.7670765223616209</v>
      </c>
      <c r="N1150">
        <f t="shared" ca="1" si="535"/>
        <v>0.86727128666107323</v>
      </c>
      <c r="O1150">
        <f t="shared" ca="1" si="536"/>
        <v>7.3857595425206792</v>
      </c>
      <c r="P1150">
        <f t="shared" ca="1" si="537"/>
        <v>633.36336086968493</v>
      </c>
      <c r="Q1150">
        <f t="shared" ca="1" si="538"/>
        <v>636.14365873002816</v>
      </c>
      <c r="R1150">
        <f t="shared" ca="1" si="539"/>
        <v>1.4839965425134221E-2</v>
      </c>
      <c r="S1150">
        <f t="shared" ca="1" si="540"/>
        <v>2.067101435725621</v>
      </c>
      <c r="T1150">
        <f t="shared" ca="1" si="541"/>
        <v>42.032181045985091</v>
      </c>
      <c r="U1150">
        <f t="shared" ca="1" si="562"/>
        <v>-1.4339965425165246E-2</v>
      </c>
      <c r="V1150">
        <f t="shared" ca="1" si="563"/>
        <v>0</v>
      </c>
      <c r="W1150">
        <f t="shared" ca="1" si="542"/>
        <v>7.9283327011641598</v>
      </c>
      <c r="X1150">
        <f t="shared" ca="1" si="543"/>
        <v>41.22733004605363</v>
      </c>
      <c r="Y1150">
        <f t="shared" ca="1" si="544"/>
        <v>1.9579230261926923</v>
      </c>
      <c r="Z1150">
        <f t="shared" ca="1" si="545"/>
        <v>1.2123026144106122</v>
      </c>
      <c r="AA1150">
        <f t="shared" ca="1" si="546"/>
        <v>639.99033270116422</v>
      </c>
      <c r="AB1150">
        <f t="shared" ca="1" si="547"/>
        <v>640.06523981782618</v>
      </c>
      <c r="AC1150">
        <f t="shared" ca="1" si="548"/>
        <v>1.350031130391352E-4</v>
      </c>
      <c r="AD1150">
        <f t="shared" ca="1" si="549"/>
        <v>0.13746293261645298</v>
      </c>
      <c r="AE1150">
        <f t="shared" ca="1" si="550"/>
        <v>169.6084353357455</v>
      </c>
      <c r="AF1150">
        <f t="shared" ca="1" si="551"/>
        <v>-4.8488519723832724E-6</v>
      </c>
      <c r="AG1150">
        <f t="shared" ca="1" si="552"/>
        <v>1</v>
      </c>
      <c r="AH1150">
        <f ca="1"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+99)&gt;=IFERROR(AE1150,-1E+99)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>7.9283327011641598</v>
      </c>
      <c r="AI1150">
        <f t="shared" ca="1" si="553"/>
        <v>639.99033270116422</v>
      </c>
      <c r="AJ1150">
        <f t="shared" ca="1" si="554"/>
        <v>640.06523981782618</v>
      </c>
      <c r="AM1150">
        <v>0</v>
      </c>
      <c r="AN1150">
        <v>0</v>
      </c>
      <c r="AO1150">
        <f t="shared" si="555"/>
        <v>0</v>
      </c>
      <c r="AP1150">
        <f t="shared" si="564"/>
        <v>0</v>
      </c>
      <c r="AQ1150">
        <f t="shared" ca="1" si="556"/>
        <v>0.13746293261645298</v>
      </c>
      <c r="AR1150" t="str">
        <f t="shared" ca="1" si="557"/>
        <v>Subcritical</v>
      </c>
      <c r="AS1150">
        <f t="shared" ca="1" si="558"/>
        <v>1.350031130391352E-4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190</v>
      </c>
      <c r="I1151">
        <v>0</v>
      </c>
      <c r="J1151">
        <f t="shared" si="559"/>
        <v>1</v>
      </c>
      <c r="K1151">
        <f t="shared" ca="1" si="560"/>
        <v>49.98</v>
      </c>
      <c r="L1151">
        <f t="shared" ca="1" si="561"/>
        <v>1.301360869684927</v>
      </c>
      <c r="M1151">
        <f t="shared" ca="1" si="534"/>
        <v>6.7670765223616209</v>
      </c>
      <c r="N1151">
        <f t="shared" ca="1" si="535"/>
        <v>0.86727128666107323</v>
      </c>
      <c r="O1151">
        <f t="shared" ca="1" si="536"/>
        <v>7.3857595425206792</v>
      </c>
      <c r="P1151">
        <f t="shared" ca="1" si="537"/>
        <v>633.36286086968494</v>
      </c>
      <c r="Q1151">
        <f t="shared" ca="1" si="538"/>
        <v>636.14315873002818</v>
      </c>
      <c r="R1151">
        <f t="shared" ca="1" si="539"/>
        <v>1.4839965425134221E-2</v>
      </c>
      <c r="S1151">
        <f t="shared" ca="1" si="540"/>
        <v>2.067101435725621</v>
      </c>
      <c r="T1151">
        <f t="shared" ca="1" si="541"/>
        <v>42.032181045985091</v>
      </c>
      <c r="U1151">
        <f t="shared" ca="1" si="562"/>
        <v>-1.4339965425165246E-2</v>
      </c>
      <c r="V1151">
        <f t="shared" ca="1" si="563"/>
        <v>0</v>
      </c>
      <c r="W1151">
        <f t="shared" ca="1" si="542"/>
        <v>7.9286976336294162</v>
      </c>
      <c r="X1151">
        <f t="shared" ca="1" si="543"/>
        <v>41.229227694872968</v>
      </c>
      <c r="Y1151">
        <f t="shared" ca="1" si="544"/>
        <v>1.9579452810565978</v>
      </c>
      <c r="Z1151">
        <f t="shared" ca="1" si="545"/>
        <v>1.2122468160182207</v>
      </c>
      <c r="AA1151">
        <f t="shared" ca="1" si="546"/>
        <v>639.99019763362946</v>
      </c>
      <c r="AB1151">
        <f t="shared" ca="1" si="547"/>
        <v>640.06509785498247</v>
      </c>
      <c r="AC1151">
        <f t="shared" ca="1" si="548"/>
        <v>1.3498863999265439E-4</v>
      </c>
      <c r="AD1151">
        <f t="shared" ca="1" si="549"/>
        <v>0.13745344226028763</v>
      </c>
      <c r="AE1151">
        <f t="shared" ca="1" si="550"/>
        <v>169.6231965914742</v>
      </c>
      <c r="AF1151">
        <f t="shared" ca="1" si="551"/>
        <v>-5.0199989800603362E-6</v>
      </c>
      <c r="AG1151">
        <f t="shared" ca="1" si="552"/>
        <v>1</v>
      </c>
      <c r="AH1151">
        <f ca="1"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+99)&gt;=IFERROR(AE1151,-1E+99)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>7.9286976336294162</v>
      </c>
      <c r="AI1151">
        <f t="shared" ca="1" si="553"/>
        <v>639.99019763362946</v>
      </c>
      <c r="AJ1151">
        <f t="shared" ca="1" si="554"/>
        <v>640.06509785498247</v>
      </c>
      <c r="AM1151">
        <v>0</v>
      </c>
      <c r="AN1151">
        <v>0</v>
      </c>
      <c r="AO1151">
        <f t="shared" si="555"/>
        <v>0</v>
      </c>
      <c r="AP1151">
        <f t="shared" si="564"/>
        <v>0</v>
      </c>
      <c r="AQ1151">
        <f t="shared" ca="1" si="556"/>
        <v>0.13745344226028763</v>
      </c>
      <c r="AR1151" t="str">
        <f t="shared" ca="1" si="557"/>
        <v>Subcritical</v>
      </c>
      <c r="AS1151">
        <f t="shared" ca="1" si="558"/>
        <v>1.3498863999265439E-4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190</v>
      </c>
      <c r="I1152">
        <v>5.5E-2</v>
      </c>
      <c r="J1152">
        <f t="shared" si="559"/>
        <v>1</v>
      </c>
      <c r="K1152">
        <f t="shared" ca="1" si="560"/>
        <v>49.98</v>
      </c>
      <c r="L1152">
        <f t="shared" ca="1" si="561"/>
        <v>1.301360869684927</v>
      </c>
      <c r="M1152">
        <f t="shared" ca="1" si="534"/>
        <v>6.7670765223616209</v>
      </c>
      <c r="N1152">
        <f t="shared" ca="1" si="535"/>
        <v>0.86727128666107323</v>
      </c>
      <c r="O1152">
        <f t="shared" ca="1" si="536"/>
        <v>7.3857595425206792</v>
      </c>
      <c r="P1152">
        <f t="shared" ca="1" si="537"/>
        <v>633.36236086968495</v>
      </c>
      <c r="Q1152">
        <f t="shared" ca="1" si="538"/>
        <v>636.14265873002819</v>
      </c>
      <c r="R1152">
        <f t="shared" ca="1" si="539"/>
        <v>1.4839965425134221E-2</v>
      </c>
      <c r="S1152">
        <f t="shared" ca="1" si="540"/>
        <v>2.067101435725621</v>
      </c>
      <c r="T1152">
        <f t="shared" ca="1" si="541"/>
        <v>42.032181045985091</v>
      </c>
      <c r="U1152">
        <f t="shared" ca="1" si="562"/>
        <v>-1.459482606230722E-2</v>
      </c>
      <c r="V1152">
        <f t="shared" ca="1" si="563"/>
        <v>0</v>
      </c>
      <c r="W1152">
        <f t="shared" ca="1" si="542"/>
        <v>7.9290554473099979</v>
      </c>
      <c r="X1152">
        <f t="shared" ca="1" si="543"/>
        <v>41.231088326011992</v>
      </c>
      <c r="Y1152">
        <f t="shared" ca="1" si="544"/>
        <v>1.9579671002941608</v>
      </c>
      <c r="Z1152">
        <f t="shared" ca="1" si="545"/>
        <v>1.2121921110791651</v>
      </c>
      <c r="AA1152">
        <f t="shared" ca="1" si="546"/>
        <v>639.99005544731006</v>
      </c>
      <c r="AB1152">
        <f t="shared" ca="1" si="547"/>
        <v>640.06494890878628</v>
      </c>
      <c r="AC1152">
        <f t="shared" ca="1" si="548"/>
        <v>1.3497445149574259E-4</v>
      </c>
      <c r="AD1152">
        <f t="shared" ca="1" si="549"/>
        <v>0.13744413809394518</v>
      </c>
      <c r="AE1152">
        <f t="shared" ca="1" si="550"/>
        <v>169.63767059527245</v>
      </c>
      <c r="AF1152">
        <f t="shared" ca="1" si="551"/>
        <v>-5.1548501005527214E-6</v>
      </c>
      <c r="AG1152">
        <f t="shared" ca="1" si="552"/>
        <v>1</v>
      </c>
      <c r="AH1152">
        <f ca="1"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+99)&gt;=IFERROR(AE1152,-1E+99)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>7.9290554473099979</v>
      </c>
      <c r="AI1152">
        <f t="shared" ca="1" si="553"/>
        <v>639.99005544731006</v>
      </c>
      <c r="AJ1152">
        <f t="shared" ca="1" si="554"/>
        <v>640.06494890878628</v>
      </c>
      <c r="AM1152">
        <v>0</v>
      </c>
      <c r="AN1152">
        <v>0</v>
      </c>
      <c r="AO1152">
        <f t="shared" si="555"/>
        <v>0</v>
      </c>
      <c r="AP1152">
        <f t="shared" si="564"/>
        <v>0</v>
      </c>
      <c r="AQ1152">
        <f t="shared" ca="1" si="556"/>
        <v>0.13744413809394518</v>
      </c>
      <c r="AR1152" t="str">
        <f t="shared" ca="1" si="557"/>
        <v>Subcritical</v>
      </c>
      <c r="AS1152">
        <f t="shared" ca="1" si="558"/>
        <v>1.3497445149574259E-4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190</v>
      </c>
      <c r="I1153">
        <v>5.5E-2</v>
      </c>
      <c r="J1153">
        <f t="shared" si="559"/>
        <v>1.0009999999999764</v>
      </c>
      <c r="K1153">
        <f t="shared" ca="1" si="560"/>
        <v>49.98</v>
      </c>
      <c r="L1153">
        <f t="shared" ca="1" si="561"/>
        <v>1.301360869684927</v>
      </c>
      <c r="M1153">
        <f t="shared" ca="1" si="534"/>
        <v>6.7670765223616209</v>
      </c>
      <c r="N1153">
        <f t="shared" ca="1" si="535"/>
        <v>0.86727128666107323</v>
      </c>
      <c r="O1153">
        <f t="shared" ca="1" si="536"/>
        <v>7.3857595425206792</v>
      </c>
      <c r="P1153">
        <f t="shared" ca="1" si="537"/>
        <v>633.36186086968496</v>
      </c>
      <c r="Q1153">
        <f t="shared" ca="1" si="538"/>
        <v>636.1421587300282</v>
      </c>
      <c r="R1153">
        <f t="shared" ca="1" si="539"/>
        <v>1.4839965425134221E-2</v>
      </c>
      <c r="S1153">
        <f t="shared" ca="1" si="540"/>
        <v>2.067101435725621</v>
      </c>
      <c r="T1153">
        <f t="shared" ca="1" si="541"/>
        <v>42.032181045985091</v>
      </c>
      <c r="U1153">
        <f t="shared" ca="1" si="562"/>
        <v>-1.4609666027695312E-2</v>
      </c>
      <c r="V1153">
        <f t="shared" ca="1" si="563"/>
        <v>0</v>
      </c>
      <c r="W1153">
        <f t="shared" ca="1" si="542"/>
        <v>7.9294129986978943</v>
      </c>
      <c r="X1153">
        <f t="shared" ca="1" si="543"/>
        <v>41.232947593229049</v>
      </c>
      <c r="Y1153">
        <f t="shared" ca="1" si="544"/>
        <v>1.9579889020559866</v>
      </c>
      <c r="Z1153">
        <f t="shared" ca="1" si="545"/>
        <v>1.2121374511728411</v>
      </c>
      <c r="AA1153">
        <f t="shared" ca="1" si="546"/>
        <v>639.98991299869795</v>
      </c>
      <c r="AB1153">
        <f t="shared" ca="1" si="547"/>
        <v>640.0647997061667</v>
      </c>
      <c r="AC1153">
        <f t="shared" ca="1" si="548"/>
        <v>1.3496027559683287E-4</v>
      </c>
      <c r="AD1153">
        <f t="shared" ca="1" si="549"/>
        <v>0.13743484179641077</v>
      </c>
      <c r="AE1153">
        <f t="shared" ca="1" si="550"/>
        <v>169.65213467916209</v>
      </c>
      <c r="AF1153">
        <f t="shared" ca="1" si="551"/>
        <v>-5.4750021263316739E-6</v>
      </c>
      <c r="AG1153">
        <f t="shared" ca="1" si="552"/>
        <v>1</v>
      </c>
      <c r="AH1153">
        <f ca="1"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+99)&gt;=IFERROR(AE1153,-1E+99)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>7.9294129986978943</v>
      </c>
      <c r="AI1153">
        <f t="shared" ca="1" si="553"/>
        <v>639.98991299869795</v>
      </c>
      <c r="AJ1153">
        <f t="shared" ca="1" si="554"/>
        <v>640.0647997061667</v>
      </c>
      <c r="AM1153">
        <v>0</v>
      </c>
      <c r="AN1153">
        <v>0</v>
      </c>
      <c r="AO1153">
        <f t="shared" si="555"/>
        <v>0</v>
      </c>
      <c r="AP1153">
        <f t="shared" si="564"/>
        <v>0</v>
      </c>
      <c r="AQ1153">
        <f t="shared" ca="1" si="556"/>
        <v>0.13743484179641077</v>
      </c>
      <c r="AR1153" t="str">
        <f t="shared" ca="1" si="557"/>
        <v>Subcritical</v>
      </c>
      <c r="AS1153">
        <f t="shared" ca="1" si="558"/>
        <v>1.3496027559683287E-4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190</v>
      </c>
      <c r="I1154">
        <v>0</v>
      </c>
      <c r="J1154">
        <f t="shared" si="559"/>
        <v>1</v>
      </c>
      <c r="K1154">
        <f t="shared" ca="1" si="560"/>
        <v>49.98</v>
      </c>
      <c r="L1154">
        <f t="shared" ca="1" si="561"/>
        <v>1.301360869684927</v>
      </c>
      <c r="M1154">
        <f t="shared" ca="1" si="534"/>
        <v>6.7670765223616209</v>
      </c>
      <c r="N1154">
        <f t="shared" ca="1" si="535"/>
        <v>0.86727128666107323</v>
      </c>
      <c r="O1154">
        <f t="shared" ca="1" si="536"/>
        <v>7.3857595425206792</v>
      </c>
      <c r="P1154">
        <f t="shared" ca="1" si="537"/>
        <v>633.36136086968486</v>
      </c>
      <c r="Q1154">
        <f t="shared" ca="1" si="538"/>
        <v>636.1416587300281</v>
      </c>
      <c r="R1154">
        <f t="shared" ca="1" si="539"/>
        <v>1.4839965425134221E-2</v>
      </c>
      <c r="S1154">
        <f t="shared" ca="1" si="540"/>
        <v>2.067101435725621</v>
      </c>
      <c r="T1154">
        <f t="shared" ca="1" si="541"/>
        <v>42.032181045985091</v>
      </c>
      <c r="U1154">
        <f t="shared" ca="1" si="562"/>
        <v>-1.433996542505156E-2</v>
      </c>
      <c r="V1154">
        <f t="shared" ca="1" si="563"/>
        <v>0</v>
      </c>
      <c r="W1154">
        <f t="shared" ca="1" si="542"/>
        <v>7.9297773311724917</v>
      </c>
      <c r="X1154">
        <f t="shared" ca="1" si="543"/>
        <v>41.234842122096957</v>
      </c>
      <c r="Y1154">
        <f t="shared" ca="1" si="544"/>
        <v>1.9580111157728277</v>
      </c>
      <c r="Z1154">
        <f t="shared" ca="1" si="545"/>
        <v>1.2120817596926527</v>
      </c>
      <c r="AA1154">
        <f t="shared" ca="1" si="546"/>
        <v>639.98977733117249</v>
      </c>
      <c r="AB1154">
        <f t="shared" ca="1" si="547"/>
        <v>640.06465715748129</v>
      </c>
      <c r="AC1154">
        <f t="shared" ca="1" si="548"/>
        <v>1.3494583310589764E-4</v>
      </c>
      <c r="AD1154">
        <f t="shared" ca="1" si="549"/>
        <v>0.13742537026925913</v>
      </c>
      <c r="AE1154">
        <f t="shared" ca="1" si="550"/>
        <v>169.66687378909148</v>
      </c>
      <c r="AF1154">
        <f t="shared" ca="1" si="551"/>
        <v>-5.7008364819921553E-6</v>
      </c>
      <c r="AG1154">
        <f t="shared" ca="1" si="552"/>
        <v>1</v>
      </c>
      <c r="AH1154">
        <f ca="1"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+99)&gt;=IFERROR(AE1154,-1E+99)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>7.9297773311724917</v>
      </c>
      <c r="AI1154">
        <f t="shared" ca="1" si="553"/>
        <v>639.98977733117249</v>
      </c>
      <c r="AJ1154">
        <f t="shared" ca="1" si="554"/>
        <v>640.06465715748129</v>
      </c>
      <c r="AM1154">
        <v>0</v>
      </c>
      <c r="AN1154">
        <v>0</v>
      </c>
      <c r="AO1154">
        <f t="shared" si="555"/>
        <v>0</v>
      </c>
      <c r="AP1154">
        <f t="shared" si="564"/>
        <v>0</v>
      </c>
      <c r="AQ1154">
        <f t="shared" ca="1" si="556"/>
        <v>0.13742537026925913</v>
      </c>
      <c r="AR1154" t="str">
        <f t="shared" ca="1" si="557"/>
        <v>Subcritical</v>
      </c>
      <c r="AS1154">
        <f t="shared" ca="1" si="558"/>
        <v>1.3494583310589764E-4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190</v>
      </c>
      <c r="I1155">
        <v>5.7000000000000002E-2</v>
      </c>
      <c r="J1155">
        <f t="shared" si="559"/>
        <v>0.99900000000002365</v>
      </c>
      <c r="K1155">
        <f t="shared" ca="1" si="560"/>
        <v>49.98</v>
      </c>
      <c r="L1155">
        <f t="shared" ca="1" si="561"/>
        <v>1.301360869684927</v>
      </c>
      <c r="M1155">
        <f t="shared" ca="1" si="534"/>
        <v>6.7670765223616209</v>
      </c>
      <c r="N1155">
        <f t="shared" ca="1" si="535"/>
        <v>0.86727128666107323</v>
      </c>
      <c r="O1155">
        <f t="shared" ca="1" si="536"/>
        <v>7.3857595425206792</v>
      </c>
      <c r="P1155">
        <f t="shared" ca="1" si="537"/>
        <v>633.36086086968487</v>
      </c>
      <c r="Q1155">
        <f t="shared" ca="1" si="538"/>
        <v>636.14115873002811</v>
      </c>
      <c r="R1155">
        <f t="shared" ca="1" si="539"/>
        <v>1.4839965425134221E-2</v>
      </c>
      <c r="S1155">
        <f t="shared" ca="1" si="540"/>
        <v>2.067101435725621</v>
      </c>
      <c r="T1155">
        <f t="shared" ca="1" si="541"/>
        <v>42.032181045985091</v>
      </c>
      <c r="U1155">
        <f t="shared" ca="1" si="562"/>
        <v>-1.4589253756525977E-2</v>
      </c>
      <c r="V1155">
        <f t="shared" ca="1" si="563"/>
        <v>0</v>
      </c>
      <c r="W1155">
        <f t="shared" ca="1" si="542"/>
        <v>7.9301343793213359</v>
      </c>
      <c r="X1155">
        <f t="shared" ca="1" si="543"/>
        <v>41.236698772470945</v>
      </c>
      <c r="Y1155">
        <f t="shared" ca="1" si="544"/>
        <v>1.9580328838656587</v>
      </c>
      <c r="Z1155">
        <f t="shared" ca="1" si="545"/>
        <v>1.2120271866516619</v>
      </c>
      <c r="AA1155">
        <f t="shared" ca="1" si="546"/>
        <v>639.98963437932127</v>
      </c>
      <c r="AB1155">
        <f t="shared" ca="1" si="547"/>
        <v>640.06450746296969</v>
      </c>
      <c r="AC1155">
        <f t="shared" ca="1" si="548"/>
        <v>1.3493168158434547E-4</v>
      </c>
      <c r="AD1155">
        <f t="shared" ca="1" si="549"/>
        <v>0.1374160891676911</v>
      </c>
      <c r="AE1155">
        <f t="shared" ca="1" si="550"/>
        <v>169.68131890579986</v>
      </c>
      <c r="AF1155">
        <f t="shared" ca="1" si="551"/>
        <v>-5.4156532769411569E-6</v>
      </c>
      <c r="AG1155">
        <f t="shared" ca="1" si="552"/>
        <v>1</v>
      </c>
      <c r="AH1155">
        <f ca="1"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+99)&gt;=IFERROR(AE1155,-1E+99)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>7.9301343793213359</v>
      </c>
      <c r="AI1155">
        <f t="shared" ca="1" si="553"/>
        <v>639.98963437932127</v>
      </c>
      <c r="AJ1155">
        <f t="shared" ca="1" si="554"/>
        <v>640.06450746296969</v>
      </c>
      <c r="AM1155">
        <v>0</v>
      </c>
      <c r="AN1155">
        <v>0</v>
      </c>
      <c r="AO1155">
        <f t="shared" si="555"/>
        <v>0</v>
      </c>
      <c r="AP1155">
        <f t="shared" si="564"/>
        <v>0</v>
      </c>
      <c r="AQ1155">
        <f t="shared" ca="1" si="556"/>
        <v>0.1374160891676911</v>
      </c>
      <c r="AR1155" t="str">
        <f t="shared" ca="1" si="557"/>
        <v>Subcritical</v>
      </c>
      <c r="AS1155">
        <f t="shared" ca="1" si="558"/>
        <v>1.3493168158434547E-4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190</v>
      </c>
      <c r="I1156">
        <v>5.7000000000000002E-2</v>
      </c>
      <c r="J1156">
        <f t="shared" si="559"/>
        <v>1</v>
      </c>
      <c r="K1156">
        <f t="shared" ca="1" si="560"/>
        <v>49.98</v>
      </c>
      <c r="L1156">
        <f t="shared" ca="1" si="561"/>
        <v>1.301360869684927</v>
      </c>
      <c r="M1156">
        <f t="shared" ca="1" si="534"/>
        <v>6.7670765223616209</v>
      </c>
      <c r="N1156">
        <f t="shared" ca="1" si="535"/>
        <v>0.86727128666107323</v>
      </c>
      <c r="O1156">
        <f t="shared" ca="1" si="536"/>
        <v>7.3857595425206792</v>
      </c>
      <c r="P1156">
        <f t="shared" ca="1" si="537"/>
        <v>633.36036086968488</v>
      </c>
      <c r="Q1156">
        <f t="shared" ca="1" si="538"/>
        <v>636.14065873002812</v>
      </c>
      <c r="R1156">
        <f t="shared" ca="1" si="539"/>
        <v>1.4839965425134221E-2</v>
      </c>
      <c r="S1156">
        <f t="shared" ca="1" si="540"/>
        <v>2.067101435725621</v>
      </c>
      <c r="T1156">
        <f t="shared" ca="1" si="541"/>
        <v>42.032181045985091</v>
      </c>
      <c r="U1156">
        <f t="shared" ca="1" si="562"/>
        <v>-1.4604093721914069E-2</v>
      </c>
      <c r="V1156">
        <f t="shared" ca="1" si="563"/>
        <v>0</v>
      </c>
      <c r="W1156">
        <f t="shared" ca="1" si="542"/>
        <v>7.9304915976655224</v>
      </c>
      <c r="X1156">
        <f t="shared" ca="1" si="543"/>
        <v>41.238556307860719</v>
      </c>
      <c r="Y1156">
        <f t="shared" ca="1" si="544"/>
        <v>1.9580546608575611</v>
      </c>
      <c r="Z1156">
        <f t="shared" ca="1" si="545"/>
        <v>1.2119725925146663</v>
      </c>
      <c r="AA1156">
        <f t="shared" ca="1" si="546"/>
        <v>639.98949159766551</v>
      </c>
      <c r="AB1156">
        <f t="shared" ca="1" si="547"/>
        <v>640.06435793635092</v>
      </c>
      <c r="AC1156">
        <f t="shared" ca="1" si="548"/>
        <v>1.3491752550760311E-4</v>
      </c>
      <c r="AD1156">
        <f t="shared" ca="1" si="549"/>
        <v>0.13740680468744335</v>
      </c>
      <c r="AE1156">
        <f t="shared" ca="1" si="550"/>
        <v>169.69577159655196</v>
      </c>
      <c r="AF1156">
        <f t="shared" ca="1" si="551"/>
        <v>-5.0618740488062031E-6</v>
      </c>
      <c r="AG1156">
        <f t="shared" ca="1" si="552"/>
        <v>1</v>
      </c>
      <c r="AH1156">
        <f ca="1"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+99)&gt;=IFERROR(AE1156,-1E+99)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>7.9304915976655224</v>
      </c>
      <c r="AI1156">
        <f t="shared" ca="1" si="553"/>
        <v>639.98949159766551</v>
      </c>
      <c r="AJ1156">
        <f t="shared" ca="1" si="554"/>
        <v>640.06435793635092</v>
      </c>
      <c r="AM1156">
        <v>0</v>
      </c>
      <c r="AN1156">
        <v>0</v>
      </c>
      <c r="AO1156">
        <f t="shared" si="555"/>
        <v>0</v>
      </c>
      <c r="AP1156">
        <f t="shared" si="564"/>
        <v>0</v>
      </c>
      <c r="AQ1156">
        <f t="shared" ca="1" si="556"/>
        <v>0.13740680468744335</v>
      </c>
      <c r="AR1156" t="str">
        <f t="shared" ca="1" si="557"/>
        <v>Subcritical</v>
      </c>
      <c r="AS1156">
        <f t="shared" ca="1" si="558"/>
        <v>1.3491752550760311E-4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190</v>
      </c>
      <c r="I1157">
        <v>0</v>
      </c>
      <c r="J1157">
        <f t="shared" si="559"/>
        <v>1</v>
      </c>
      <c r="K1157">
        <f t="shared" ca="1" si="560"/>
        <v>49.98</v>
      </c>
      <c r="L1157">
        <f t="shared" ca="1" si="561"/>
        <v>1.301360869684927</v>
      </c>
      <c r="M1157">
        <f t="shared" ca="1" si="534"/>
        <v>6.7670765223616209</v>
      </c>
      <c r="N1157">
        <f t="shared" ca="1" si="535"/>
        <v>0.86727128666107323</v>
      </c>
      <c r="O1157">
        <f t="shared" ca="1" si="536"/>
        <v>7.3857595425206792</v>
      </c>
      <c r="P1157">
        <f t="shared" ca="1" si="537"/>
        <v>633.35986086968489</v>
      </c>
      <c r="Q1157">
        <f t="shared" ca="1" si="538"/>
        <v>636.14015873002813</v>
      </c>
      <c r="R1157">
        <f t="shared" ca="1" si="539"/>
        <v>1.4839965425134221E-2</v>
      </c>
      <c r="S1157">
        <f t="shared" ca="1" si="540"/>
        <v>2.067101435725621</v>
      </c>
      <c r="T1157">
        <f t="shared" ca="1" si="541"/>
        <v>42.032181045985091</v>
      </c>
      <c r="U1157">
        <f t="shared" ca="1" si="562"/>
        <v>-1.4339965425165246E-2</v>
      </c>
      <c r="V1157">
        <f t="shared" ca="1" si="563"/>
        <v>0</v>
      </c>
      <c r="W1157">
        <f t="shared" ca="1" si="542"/>
        <v>7.9308563946285471</v>
      </c>
      <c r="X1157">
        <f t="shared" ca="1" si="543"/>
        <v>41.240453252068448</v>
      </c>
      <c r="Y1157">
        <f t="shared" ca="1" si="544"/>
        <v>1.9580768983377215</v>
      </c>
      <c r="Z1157">
        <f t="shared" ca="1" si="545"/>
        <v>1.2119168452032765</v>
      </c>
      <c r="AA1157">
        <f t="shared" ca="1" si="546"/>
        <v>639.98935639462854</v>
      </c>
      <c r="AB1157">
        <f t="shared" ca="1" si="547"/>
        <v>640.06421584619261</v>
      </c>
      <c r="AC1157">
        <f t="shared" ca="1" si="548"/>
        <v>1.3490307136125154E-4</v>
      </c>
      <c r="AD1157">
        <f t="shared" ca="1" si="549"/>
        <v>0.13739732430988857</v>
      </c>
      <c r="AE1157">
        <f t="shared" ca="1" si="550"/>
        <v>169.71053162118207</v>
      </c>
      <c r="AF1157">
        <f t="shared" ca="1" si="551"/>
        <v>-5.2576589268937823E-6</v>
      </c>
      <c r="AG1157">
        <f t="shared" ca="1" si="552"/>
        <v>1</v>
      </c>
      <c r="AH1157">
        <f ca="1"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+99)&gt;=IFERROR(AE1157,-1E+99)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>7.9308563946285471</v>
      </c>
      <c r="AI1157">
        <f t="shared" ca="1" si="553"/>
        <v>639.98935639462854</v>
      </c>
      <c r="AJ1157">
        <f t="shared" ca="1" si="554"/>
        <v>640.06421584619261</v>
      </c>
      <c r="AM1157">
        <v>0</v>
      </c>
      <c r="AN1157">
        <v>0</v>
      </c>
      <c r="AO1157">
        <f t="shared" si="555"/>
        <v>0</v>
      </c>
      <c r="AP1157">
        <f t="shared" si="564"/>
        <v>0</v>
      </c>
      <c r="AQ1157">
        <f t="shared" ca="1" si="556"/>
        <v>0.13739732430988857</v>
      </c>
      <c r="AR1157" t="str">
        <f t="shared" ca="1" si="557"/>
        <v>Subcritical</v>
      </c>
      <c r="AS1157">
        <f t="shared" ca="1" si="558"/>
        <v>1.3490307136125154E-4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190</v>
      </c>
      <c r="I1158">
        <v>0</v>
      </c>
      <c r="J1158">
        <f t="shared" si="559"/>
        <v>1</v>
      </c>
      <c r="K1158">
        <f t="shared" ca="1" si="560"/>
        <v>49.98</v>
      </c>
      <c r="L1158">
        <f t="shared" ca="1" si="561"/>
        <v>1.301360869684927</v>
      </c>
      <c r="M1158">
        <f t="shared" ca="1" si="534"/>
        <v>6.7670765223616209</v>
      </c>
      <c r="N1158">
        <f t="shared" ca="1" si="535"/>
        <v>0.86727128666107323</v>
      </c>
      <c r="O1158">
        <f t="shared" ca="1" si="536"/>
        <v>7.3857595425206792</v>
      </c>
      <c r="P1158">
        <f t="shared" ca="1" si="537"/>
        <v>633.35936086968491</v>
      </c>
      <c r="Q1158">
        <f t="shared" ca="1" si="538"/>
        <v>636.13965873002815</v>
      </c>
      <c r="R1158">
        <f t="shared" ca="1" si="539"/>
        <v>1.4839965425134221E-2</v>
      </c>
      <c r="S1158">
        <f t="shared" ca="1" si="540"/>
        <v>2.067101435725621</v>
      </c>
      <c r="T1158">
        <f t="shared" ca="1" si="541"/>
        <v>42.032181045985091</v>
      </c>
      <c r="U1158">
        <f t="shared" ca="1" si="562"/>
        <v>-1.4339965425165246E-2</v>
      </c>
      <c r="V1158">
        <f t="shared" ca="1" si="563"/>
        <v>0</v>
      </c>
      <c r="W1158">
        <f t="shared" ca="1" si="542"/>
        <v>7.9312210039497026</v>
      </c>
      <c r="X1158">
        <f t="shared" ca="1" si="543"/>
        <v>41.242349220538458</v>
      </c>
      <c r="Y1158">
        <f t="shared" ca="1" si="544"/>
        <v>1.9580991228401075</v>
      </c>
      <c r="Z1158">
        <f t="shared" ca="1" si="545"/>
        <v>1.2118611316910686</v>
      </c>
      <c r="AA1158">
        <f t="shared" ca="1" si="546"/>
        <v>639.98922100394975</v>
      </c>
      <c r="AB1158">
        <f t="shared" ca="1" si="547"/>
        <v>640.06407357288469</v>
      </c>
      <c r="AC1158">
        <f t="shared" ca="1" si="548"/>
        <v>1.3488862693196481E-4</v>
      </c>
      <c r="AD1158">
        <f t="shared" ca="1" si="549"/>
        <v>0.13738784989806105</v>
      </c>
      <c r="AE1158">
        <f t="shared" ca="1" si="550"/>
        <v>169.7252847712202</v>
      </c>
      <c r="AF1158">
        <f t="shared" ca="1" si="551"/>
        <v>-5.5730399708409095E-6</v>
      </c>
      <c r="AG1158">
        <f t="shared" ca="1" si="552"/>
        <v>1</v>
      </c>
      <c r="AH1158">
        <f ca="1"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+99)&gt;=IFERROR(AE1158,-1E+99)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>7.9312210039497026</v>
      </c>
      <c r="AI1158">
        <f t="shared" ca="1" si="553"/>
        <v>639.98922100394975</v>
      </c>
      <c r="AJ1158">
        <f t="shared" ca="1" si="554"/>
        <v>640.06407357288469</v>
      </c>
      <c r="AM1158">
        <v>0</v>
      </c>
      <c r="AN1158">
        <v>0</v>
      </c>
      <c r="AO1158">
        <f t="shared" si="555"/>
        <v>0</v>
      </c>
      <c r="AP1158">
        <f t="shared" si="564"/>
        <v>0</v>
      </c>
      <c r="AQ1158">
        <f t="shared" ca="1" si="556"/>
        <v>0.13738784989806105</v>
      </c>
      <c r="AR1158" t="str">
        <f t="shared" ca="1" si="557"/>
        <v>Subcritical</v>
      </c>
      <c r="AS1158">
        <f t="shared" ca="1" si="558"/>
        <v>1.3488862693196481E-4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190</v>
      </c>
      <c r="I1159">
        <v>5.7000000000000002E-2</v>
      </c>
      <c r="J1159">
        <f t="shared" si="559"/>
        <v>1</v>
      </c>
      <c r="K1159">
        <f t="shared" ca="1" si="560"/>
        <v>49.98</v>
      </c>
      <c r="L1159">
        <f t="shared" ca="1" si="561"/>
        <v>1.301360869684927</v>
      </c>
      <c r="M1159">
        <f t="shared" ca="1" si="534"/>
        <v>6.7670765223616209</v>
      </c>
      <c r="N1159">
        <f t="shared" ca="1" si="535"/>
        <v>0.86727128666107323</v>
      </c>
      <c r="O1159">
        <f t="shared" ca="1" si="536"/>
        <v>7.3857595425206792</v>
      </c>
      <c r="P1159">
        <f t="shared" ca="1" si="537"/>
        <v>633.35886086968492</v>
      </c>
      <c r="Q1159">
        <f t="shared" ca="1" si="538"/>
        <v>636.13915873002816</v>
      </c>
      <c r="R1159">
        <f t="shared" ca="1" si="539"/>
        <v>1.4839965425134221E-2</v>
      </c>
      <c r="S1159">
        <f t="shared" ca="1" si="540"/>
        <v>2.067101435725621</v>
      </c>
      <c r="T1159">
        <f t="shared" ca="1" si="541"/>
        <v>42.032181045985091</v>
      </c>
      <c r="U1159">
        <f t="shared" ca="1" si="562"/>
        <v>-1.4604093721914069E-2</v>
      </c>
      <c r="V1159">
        <f t="shared" ca="1" si="563"/>
        <v>0</v>
      </c>
      <c r="W1159">
        <f t="shared" ca="1" si="542"/>
        <v>7.9315781031748083</v>
      </c>
      <c r="X1159">
        <f t="shared" ca="1" si="543"/>
        <v>41.244206136509007</v>
      </c>
      <c r="Y1159">
        <f t="shared" ca="1" si="544"/>
        <v>1.9581208880782874</v>
      </c>
      <c r="Z1159">
        <f t="shared" ca="1" si="545"/>
        <v>1.2118065707114711</v>
      </c>
      <c r="AA1159">
        <f t="shared" ca="1" si="546"/>
        <v>639.98907810317485</v>
      </c>
      <c r="AB1159">
        <f t="shared" ca="1" si="547"/>
        <v>640.06392393216663</v>
      </c>
      <c r="AC1159">
        <f t="shared" ca="1" si="548"/>
        <v>1.3487448223519261E-4</v>
      </c>
      <c r="AD1159">
        <f t="shared" ca="1" si="549"/>
        <v>0.13737857169228365</v>
      </c>
      <c r="AE1159">
        <f t="shared" ca="1" si="550"/>
        <v>169.73973473637443</v>
      </c>
      <c r="AF1159">
        <f t="shared" ca="1" si="551"/>
        <v>-5.3830644901609048E-6</v>
      </c>
      <c r="AG1159">
        <f t="shared" ca="1" si="552"/>
        <v>1</v>
      </c>
      <c r="AH1159">
        <f ca="1"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+99)&gt;=IFERROR(AE1159,-1E+99)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>7.9315781031748083</v>
      </c>
      <c r="AI1159">
        <f t="shared" ca="1" si="553"/>
        <v>639.98907810317485</v>
      </c>
      <c r="AJ1159">
        <f t="shared" ca="1" si="554"/>
        <v>640.06392393216663</v>
      </c>
      <c r="AM1159">
        <v>0</v>
      </c>
      <c r="AN1159">
        <v>0</v>
      </c>
      <c r="AO1159">
        <f t="shared" si="555"/>
        <v>0</v>
      </c>
      <c r="AP1159">
        <f t="shared" si="564"/>
        <v>0</v>
      </c>
      <c r="AQ1159">
        <f t="shared" ca="1" si="556"/>
        <v>0.13737857169228365</v>
      </c>
      <c r="AR1159" t="str">
        <f t="shared" ca="1" si="557"/>
        <v>Subcritical</v>
      </c>
      <c r="AS1159">
        <f t="shared" ca="1" si="558"/>
        <v>1.3487448223519261E-4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190</v>
      </c>
      <c r="I1160">
        <v>5.7000000000000002E-2</v>
      </c>
      <c r="J1160">
        <f t="shared" si="559"/>
        <v>1</v>
      </c>
      <c r="K1160">
        <f t="shared" ca="1" si="560"/>
        <v>49.98</v>
      </c>
      <c r="L1160">
        <f t="shared" ca="1" si="561"/>
        <v>1.301360869684927</v>
      </c>
      <c r="M1160">
        <f t="shared" ca="1" si="534"/>
        <v>6.7670765223616209</v>
      </c>
      <c r="N1160">
        <f t="shared" ca="1" si="535"/>
        <v>0.86727128666107323</v>
      </c>
      <c r="O1160">
        <f t="shared" ca="1" si="536"/>
        <v>7.3857595425206792</v>
      </c>
      <c r="P1160">
        <f t="shared" ca="1" si="537"/>
        <v>633.35836086968493</v>
      </c>
      <c r="Q1160">
        <f t="shared" ca="1" si="538"/>
        <v>636.13865873002817</v>
      </c>
      <c r="R1160">
        <f t="shared" ca="1" si="539"/>
        <v>1.4839965425134221E-2</v>
      </c>
      <c r="S1160">
        <f t="shared" ca="1" si="540"/>
        <v>2.067101435725621</v>
      </c>
      <c r="T1160">
        <f t="shared" ca="1" si="541"/>
        <v>42.032181045985091</v>
      </c>
      <c r="U1160">
        <f t="shared" ca="1" si="562"/>
        <v>-1.4604093721914069E-2</v>
      </c>
      <c r="V1160">
        <f t="shared" ca="1" si="563"/>
        <v>0</v>
      </c>
      <c r="W1160">
        <f t="shared" ca="1" si="542"/>
        <v>7.9319354121235213</v>
      </c>
      <c r="X1160">
        <f t="shared" ca="1" si="543"/>
        <v>41.246064143042311</v>
      </c>
      <c r="Y1160">
        <f t="shared" ca="1" si="544"/>
        <v>1.9581426646218862</v>
      </c>
      <c r="Z1160">
        <f t="shared" ca="1" si="545"/>
        <v>1.2117519826053753</v>
      </c>
      <c r="AA1160">
        <f t="shared" ca="1" si="546"/>
        <v>639.98893541212351</v>
      </c>
      <c r="AB1160">
        <f t="shared" ca="1" si="547"/>
        <v>640.06377449812499</v>
      </c>
      <c r="AC1160">
        <f t="shared" ca="1" si="548"/>
        <v>1.3486033142092133E-4</v>
      </c>
      <c r="AD1160">
        <f t="shared" ca="1" si="549"/>
        <v>0.13736928908261661</v>
      </c>
      <c r="AE1160">
        <f t="shared" ca="1" si="550"/>
        <v>169.75419387670107</v>
      </c>
      <c r="AF1160">
        <f t="shared" ca="1" si="551"/>
        <v>-5.101670012663817E-6</v>
      </c>
      <c r="AG1160">
        <f t="shared" ca="1" si="552"/>
        <v>1</v>
      </c>
      <c r="AH1160">
        <f ca="1"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+99)&gt;=IFERROR(AE1160,-1E+99)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>7.9319354121235213</v>
      </c>
      <c r="AI1160">
        <f t="shared" ca="1" si="553"/>
        <v>639.98893541212351</v>
      </c>
      <c r="AJ1160">
        <f t="shared" ca="1" si="554"/>
        <v>640.06377449812499</v>
      </c>
      <c r="AM1160">
        <v>0</v>
      </c>
      <c r="AN1160">
        <v>0</v>
      </c>
      <c r="AO1160">
        <f t="shared" si="555"/>
        <v>0</v>
      </c>
      <c r="AP1160">
        <f t="shared" si="564"/>
        <v>0</v>
      </c>
      <c r="AQ1160">
        <f t="shared" ca="1" si="556"/>
        <v>0.13736928908261661</v>
      </c>
      <c r="AR1160" t="str">
        <f t="shared" ca="1" si="557"/>
        <v>Subcritical</v>
      </c>
      <c r="AS1160">
        <f t="shared" ca="1" si="558"/>
        <v>1.3486033142092133E-4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190</v>
      </c>
      <c r="I1161">
        <v>2E-3</v>
      </c>
      <c r="J1161">
        <f t="shared" si="559"/>
        <v>1</v>
      </c>
      <c r="K1161">
        <f t="shared" ca="1" si="560"/>
        <v>49.98</v>
      </c>
      <c r="L1161">
        <f t="shared" ca="1" si="561"/>
        <v>1.301360869684927</v>
      </c>
      <c r="M1161">
        <f t="shared" ca="1" si="534"/>
        <v>6.7670765223616209</v>
      </c>
      <c r="N1161">
        <f t="shared" ca="1" si="535"/>
        <v>0.86727128666107323</v>
      </c>
      <c r="O1161">
        <f t="shared" ca="1" si="536"/>
        <v>7.3857595425206792</v>
      </c>
      <c r="P1161">
        <f t="shared" ca="1" si="537"/>
        <v>633.35786086968494</v>
      </c>
      <c r="Q1161">
        <f t="shared" ca="1" si="538"/>
        <v>636.13815873002818</v>
      </c>
      <c r="R1161">
        <f t="shared" ca="1" si="539"/>
        <v>1.4839965425134221E-2</v>
      </c>
      <c r="S1161">
        <f t="shared" ca="1" si="540"/>
        <v>2.067101435725621</v>
      </c>
      <c r="T1161">
        <f t="shared" ca="1" si="541"/>
        <v>42.032181045985091</v>
      </c>
      <c r="U1161">
        <f t="shared" ca="1" si="562"/>
        <v>-1.4349233084658408E-2</v>
      </c>
      <c r="V1161">
        <f t="shared" ca="1" si="563"/>
        <v>0</v>
      </c>
      <c r="W1161">
        <f t="shared" ca="1" si="542"/>
        <v>7.932299970468212</v>
      </c>
      <c r="X1161">
        <f t="shared" ca="1" si="543"/>
        <v>41.247959846434703</v>
      </c>
      <c r="Y1161">
        <f t="shared" ca="1" si="544"/>
        <v>1.9581648814642063</v>
      </c>
      <c r="Z1161">
        <f t="shared" ca="1" si="545"/>
        <v>1.2116962920366121</v>
      </c>
      <c r="AA1161">
        <f t="shared" ca="1" si="546"/>
        <v>639.98879997046822</v>
      </c>
      <c r="AB1161">
        <f t="shared" ca="1" si="547"/>
        <v>640.06363217761066</v>
      </c>
      <c r="AC1161">
        <f t="shared" ca="1" si="548"/>
        <v>1.3484589575951249E-4</v>
      </c>
      <c r="AD1161">
        <f t="shared" ca="1" si="549"/>
        <v>0.13735981921660773</v>
      </c>
      <c r="AE1161">
        <f t="shared" ca="1" si="550"/>
        <v>169.76894708673944</v>
      </c>
      <c r="AF1161">
        <f t="shared" ca="1" si="551"/>
        <v>-5.3346766435424797E-6</v>
      </c>
      <c r="AG1161">
        <f t="shared" ca="1" si="552"/>
        <v>1</v>
      </c>
      <c r="AH1161">
        <f ca="1"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+99)&gt;=IFERROR(AE1161,-1E+99)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>7.932299970468212</v>
      </c>
      <c r="AI1161">
        <f t="shared" ca="1" si="553"/>
        <v>639.98879997046822</v>
      </c>
      <c r="AJ1161">
        <f t="shared" ca="1" si="554"/>
        <v>640.06363217761066</v>
      </c>
      <c r="AM1161">
        <v>0</v>
      </c>
      <c r="AN1161">
        <v>0</v>
      </c>
      <c r="AO1161">
        <f t="shared" si="555"/>
        <v>0</v>
      </c>
      <c r="AP1161">
        <f t="shared" si="564"/>
        <v>0</v>
      </c>
      <c r="AQ1161">
        <f t="shared" ca="1" si="556"/>
        <v>0.13735981921660773</v>
      </c>
      <c r="AR1161" t="str">
        <f t="shared" ca="1" si="557"/>
        <v>Subcritical</v>
      </c>
      <c r="AS1161">
        <f t="shared" ca="1" si="558"/>
        <v>1.3484589575951249E-4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190</v>
      </c>
      <c r="I1162">
        <v>2E-3</v>
      </c>
      <c r="J1162">
        <f t="shared" si="559"/>
        <v>1.0009999999999764</v>
      </c>
      <c r="K1162">
        <f t="shared" ca="1" si="560"/>
        <v>49.98</v>
      </c>
      <c r="L1162">
        <f t="shared" ca="1" si="561"/>
        <v>1.301360869684927</v>
      </c>
      <c r="M1162">
        <f t="shared" ca="1" si="534"/>
        <v>6.7670765223616209</v>
      </c>
      <c r="N1162">
        <f t="shared" ca="1" si="535"/>
        <v>0.86727128666107323</v>
      </c>
      <c r="O1162">
        <f t="shared" ca="1" si="536"/>
        <v>7.3857595425206792</v>
      </c>
      <c r="P1162">
        <f t="shared" ca="1" si="537"/>
        <v>633.35736086968495</v>
      </c>
      <c r="Q1162">
        <f t="shared" ca="1" si="538"/>
        <v>636.13765873002819</v>
      </c>
      <c r="R1162">
        <f t="shared" ca="1" si="539"/>
        <v>1.4839965425134221E-2</v>
      </c>
      <c r="S1162">
        <f t="shared" ca="1" si="540"/>
        <v>2.067101435725621</v>
      </c>
      <c r="T1162">
        <f t="shared" ca="1" si="541"/>
        <v>42.032181045985091</v>
      </c>
      <c r="U1162">
        <f t="shared" ca="1" si="562"/>
        <v>-1.43640730500465E-2</v>
      </c>
      <c r="V1162">
        <f t="shared" ca="1" si="563"/>
        <v>0</v>
      </c>
      <c r="W1162">
        <f t="shared" ca="1" si="542"/>
        <v>7.9326641667679514</v>
      </c>
      <c r="X1162">
        <f t="shared" ca="1" si="543"/>
        <v>41.249853667193349</v>
      </c>
      <c r="Y1162">
        <f t="shared" ca="1" si="544"/>
        <v>1.9581870747071992</v>
      </c>
      <c r="Z1162">
        <f t="shared" ca="1" si="545"/>
        <v>1.2116406618855442</v>
      </c>
      <c r="AA1162">
        <f t="shared" ca="1" si="546"/>
        <v>639.98866416676799</v>
      </c>
      <c r="AB1162">
        <f t="shared" ca="1" si="547"/>
        <v>640.06348950282984</v>
      </c>
      <c r="AC1162">
        <f t="shared" ca="1" si="548"/>
        <v>1.3483147670998149E-4</v>
      </c>
      <c r="AD1162">
        <f t="shared" ca="1" si="549"/>
        <v>0.13735035984155083</v>
      </c>
      <c r="AE1162">
        <f t="shared" ca="1" si="550"/>
        <v>169.78368636138686</v>
      </c>
      <c r="AF1162">
        <f t="shared" ca="1" si="551"/>
        <v>-5.6543182154200622E-6</v>
      </c>
      <c r="AG1162">
        <f t="shared" ca="1" si="552"/>
        <v>1</v>
      </c>
      <c r="AH1162">
        <f ca="1"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+99)&gt;=IFERROR(AE1162,-1E+99)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>7.9326641667679514</v>
      </c>
      <c r="AI1162">
        <f t="shared" ca="1" si="553"/>
        <v>639.98866416676799</v>
      </c>
      <c r="AJ1162">
        <f t="shared" ca="1" si="554"/>
        <v>640.06348950282984</v>
      </c>
      <c r="AM1162">
        <v>0</v>
      </c>
      <c r="AN1162">
        <v>0</v>
      </c>
      <c r="AO1162">
        <f t="shared" si="555"/>
        <v>0</v>
      </c>
      <c r="AP1162">
        <f t="shared" si="564"/>
        <v>0</v>
      </c>
      <c r="AQ1162">
        <f t="shared" ca="1" si="556"/>
        <v>0.13735035984155083</v>
      </c>
      <c r="AR1162" t="str">
        <f t="shared" ca="1" si="557"/>
        <v>Subcritical</v>
      </c>
      <c r="AS1162">
        <f t="shared" ca="1" si="558"/>
        <v>1.3483147670998149E-4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190</v>
      </c>
      <c r="I1163">
        <v>5.7000000000000002E-2</v>
      </c>
      <c r="J1163">
        <f t="shared" si="559"/>
        <v>1</v>
      </c>
      <c r="K1163">
        <f t="shared" ca="1" si="560"/>
        <v>49.98</v>
      </c>
      <c r="L1163">
        <f t="shared" ca="1" si="561"/>
        <v>1.301360869684927</v>
      </c>
      <c r="M1163">
        <f t="shared" ca="1" si="534"/>
        <v>6.7670765223616209</v>
      </c>
      <c r="N1163">
        <f t="shared" ca="1" si="535"/>
        <v>0.86727128666107323</v>
      </c>
      <c r="O1163">
        <f t="shared" ca="1" si="536"/>
        <v>7.3857595425206792</v>
      </c>
      <c r="P1163">
        <f t="shared" ca="1" si="537"/>
        <v>633.35686086968497</v>
      </c>
      <c r="Q1163">
        <f t="shared" ca="1" si="538"/>
        <v>636.1371587300282</v>
      </c>
      <c r="R1163">
        <f t="shared" ca="1" si="539"/>
        <v>1.4839965425134221E-2</v>
      </c>
      <c r="S1163">
        <f t="shared" ca="1" si="540"/>
        <v>2.067101435725621</v>
      </c>
      <c r="T1163">
        <f t="shared" ca="1" si="541"/>
        <v>42.032181045985091</v>
      </c>
      <c r="U1163">
        <f t="shared" ca="1" si="562"/>
        <v>-1.4604093721914069E-2</v>
      </c>
      <c r="V1163">
        <f t="shared" ca="1" si="563"/>
        <v>0</v>
      </c>
      <c r="W1163">
        <f t="shared" ca="1" si="542"/>
        <v>7.9330212408193113</v>
      </c>
      <c r="X1163">
        <f t="shared" ca="1" si="543"/>
        <v>41.251710452260419</v>
      </c>
      <c r="Y1163">
        <f t="shared" ca="1" si="544"/>
        <v>1.9582088324475673</v>
      </c>
      <c r="Z1163">
        <f t="shared" ca="1" si="545"/>
        <v>1.2115861246005935</v>
      </c>
      <c r="AA1163">
        <f t="shared" ca="1" si="546"/>
        <v>639.98852124081941</v>
      </c>
      <c r="AB1163">
        <f t="shared" ca="1" si="547"/>
        <v>640.06333984109085</v>
      </c>
      <c r="AC1163">
        <f t="shared" ca="1" si="548"/>
        <v>1.3481734184826074E-4</v>
      </c>
      <c r="AD1163">
        <f t="shared" ca="1" si="549"/>
        <v>0.13734108650871821</v>
      </c>
      <c r="AE1163">
        <f t="shared" ca="1" si="550"/>
        <v>169.79813808863258</v>
      </c>
      <c r="AF1163">
        <f t="shared" ca="1" si="551"/>
        <v>-5.4561239721806487E-6</v>
      </c>
      <c r="AG1163">
        <f t="shared" ca="1" si="552"/>
        <v>1</v>
      </c>
      <c r="AH1163">
        <f ca="1"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+99)&gt;=IFERROR(AE1163,-1E+99)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>7.9330212408193113</v>
      </c>
      <c r="AI1163">
        <f t="shared" ca="1" si="553"/>
        <v>639.98852124081941</v>
      </c>
      <c r="AJ1163">
        <f t="shared" ca="1" si="554"/>
        <v>640.06333984109085</v>
      </c>
      <c r="AM1163">
        <v>0</v>
      </c>
      <c r="AN1163">
        <v>0</v>
      </c>
      <c r="AO1163">
        <f t="shared" si="555"/>
        <v>0</v>
      </c>
      <c r="AP1163">
        <f t="shared" si="564"/>
        <v>0</v>
      </c>
      <c r="AQ1163">
        <f t="shared" ca="1" si="556"/>
        <v>0.13734108650871821</v>
      </c>
      <c r="AR1163" t="str">
        <f t="shared" ca="1" si="557"/>
        <v>Subcritical</v>
      </c>
      <c r="AS1163">
        <f t="shared" ca="1" si="558"/>
        <v>1.3481734184826074E-4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190</v>
      </c>
      <c r="I1164">
        <v>5.7000000000000002E-2</v>
      </c>
      <c r="J1164">
        <f t="shared" si="559"/>
        <v>1</v>
      </c>
      <c r="K1164">
        <f t="shared" ca="1" si="560"/>
        <v>49.98</v>
      </c>
      <c r="L1164">
        <f t="shared" ca="1" si="561"/>
        <v>1.301360869684927</v>
      </c>
      <c r="M1164">
        <f t="shared" ca="1" si="534"/>
        <v>6.7670765223616209</v>
      </c>
      <c r="N1164">
        <f t="shared" ca="1" si="535"/>
        <v>0.86727128666107323</v>
      </c>
      <c r="O1164">
        <f t="shared" ca="1" si="536"/>
        <v>7.3857595425206792</v>
      </c>
      <c r="P1164">
        <f t="shared" ca="1" si="537"/>
        <v>633.35636086968486</v>
      </c>
      <c r="Q1164">
        <f t="shared" ca="1" si="538"/>
        <v>636.1366587300281</v>
      </c>
      <c r="R1164">
        <f t="shared" ca="1" si="539"/>
        <v>1.4839965425134221E-2</v>
      </c>
      <c r="S1164">
        <f t="shared" ca="1" si="540"/>
        <v>2.067101435725621</v>
      </c>
      <c r="T1164">
        <f t="shared" ca="1" si="541"/>
        <v>42.032181045985091</v>
      </c>
      <c r="U1164">
        <f t="shared" ca="1" si="562"/>
        <v>-1.4604093721800382E-2</v>
      </c>
      <c r="V1164">
        <f t="shared" ca="1" si="563"/>
        <v>0</v>
      </c>
      <c r="W1164">
        <f t="shared" ca="1" si="542"/>
        <v>7.9333785328697566</v>
      </c>
      <c r="X1164">
        <f t="shared" ca="1" si="543"/>
        <v>41.253568370922736</v>
      </c>
      <c r="Y1164">
        <f t="shared" ca="1" si="544"/>
        <v>1.9582306019948685</v>
      </c>
      <c r="Z1164">
        <f t="shared" ca="1" si="545"/>
        <v>1.2115315589336515</v>
      </c>
      <c r="AA1164">
        <f t="shared" ca="1" si="546"/>
        <v>639.98837853286966</v>
      </c>
      <c r="AB1164">
        <f t="shared" ca="1" si="547"/>
        <v>640.06319039414859</v>
      </c>
      <c r="AC1164">
        <f t="shared" ca="1" si="548"/>
        <v>1.3480320054461267E-4</v>
      </c>
      <c r="AD1164">
        <f t="shared" ca="1" si="549"/>
        <v>0.13733180855878069</v>
      </c>
      <c r="AE1164">
        <f t="shared" ca="1" si="550"/>
        <v>169.81259932752755</v>
      </c>
      <c r="AF1164">
        <f t="shared" ca="1" si="551"/>
        <v>-5.1792665090033552E-6</v>
      </c>
      <c r="AG1164">
        <f t="shared" ca="1" si="552"/>
        <v>1</v>
      </c>
      <c r="AH1164">
        <f ca="1"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+99)&gt;=IFERROR(AE1164,-1E+99)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>7.9333785328697566</v>
      </c>
      <c r="AI1164">
        <f t="shared" ca="1" si="553"/>
        <v>639.98837853286966</v>
      </c>
      <c r="AJ1164">
        <f t="shared" ca="1" si="554"/>
        <v>640.06319039414859</v>
      </c>
      <c r="AM1164">
        <v>0</v>
      </c>
      <c r="AN1164">
        <v>0</v>
      </c>
      <c r="AO1164">
        <f t="shared" si="555"/>
        <v>0</v>
      </c>
      <c r="AP1164">
        <f t="shared" si="564"/>
        <v>0</v>
      </c>
      <c r="AQ1164">
        <f t="shared" ca="1" si="556"/>
        <v>0.13733180855878069</v>
      </c>
      <c r="AR1164" t="str">
        <f t="shared" ca="1" si="557"/>
        <v>Subcritical</v>
      </c>
      <c r="AS1164">
        <f t="shared" ca="1" si="558"/>
        <v>1.3480320054461267E-4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190</v>
      </c>
      <c r="I1165">
        <v>0</v>
      </c>
      <c r="J1165">
        <f t="shared" si="559"/>
        <v>0.99900000000002365</v>
      </c>
      <c r="K1165">
        <f t="shared" ca="1" si="560"/>
        <v>49.98</v>
      </c>
      <c r="L1165">
        <f t="shared" ca="1" si="561"/>
        <v>1.301360869684927</v>
      </c>
      <c r="M1165">
        <f t="shared" ca="1" si="534"/>
        <v>6.7670765223616209</v>
      </c>
      <c r="N1165">
        <f t="shared" ca="1" si="535"/>
        <v>0.86727128666107323</v>
      </c>
      <c r="O1165">
        <f t="shared" ca="1" si="536"/>
        <v>7.3857595425206792</v>
      </c>
      <c r="P1165">
        <f t="shared" ca="1" si="537"/>
        <v>633.35586086968488</v>
      </c>
      <c r="Q1165">
        <f t="shared" ca="1" si="538"/>
        <v>636.13615873002811</v>
      </c>
      <c r="R1165">
        <f t="shared" ca="1" si="539"/>
        <v>1.4839965425134221E-2</v>
      </c>
      <c r="S1165">
        <f t="shared" ca="1" si="540"/>
        <v>2.067101435725621</v>
      </c>
      <c r="T1165">
        <f t="shared" ca="1" si="541"/>
        <v>42.032181045985091</v>
      </c>
      <c r="U1165">
        <f t="shared" ca="1" si="562"/>
        <v>-1.4325125459777155E-2</v>
      </c>
      <c r="V1165">
        <f t="shared" ca="1" si="563"/>
        <v>0</v>
      </c>
      <c r="W1165">
        <f t="shared" ca="1" si="542"/>
        <v>7.9337434560880817</v>
      </c>
      <c r="X1165">
        <f t="shared" ca="1" si="543"/>
        <v>41.255465971658026</v>
      </c>
      <c r="Y1165">
        <f t="shared" ca="1" si="544"/>
        <v>1.9582528349792883</v>
      </c>
      <c r="Z1165">
        <f t="shared" ca="1" si="545"/>
        <v>1.2114758329074653</v>
      </c>
      <c r="AA1165">
        <f t="shared" ca="1" si="546"/>
        <v>639.98824345608807</v>
      </c>
      <c r="AB1165">
        <f t="shared" ca="1" si="547"/>
        <v>640.06304843538055</v>
      </c>
      <c r="AC1165">
        <f t="shared" ca="1" si="548"/>
        <v>1.3478875946451276E-4</v>
      </c>
      <c r="AD1165">
        <f t="shared" ca="1" si="549"/>
        <v>0.13732233352542209</v>
      </c>
      <c r="AE1165">
        <f t="shared" ca="1" si="550"/>
        <v>169.82737014567778</v>
      </c>
      <c r="AF1165">
        <f t="shared" ca="1" si="551"/>
        <v>-5.4480602784678922E-6</v>
      </c>
      <c r="AG1165">
        <f t="shared" ca="1" si="552"/>
        <v>1</v>
      </c>
      <c r="AH1165">
        <f ca="1"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+99)&gt;=IFERROR(AE1165,-1E+99)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>7.9337434560880817</v>
      </c>
      <c r="AI1165">
        <f t="shared" ca="1" si="553"/>
        <v>639.98824345608807</v>
      </c>
      <c r="AJ1165">
        <f t="shared" ca="1" si="554"/>
        <v>640.06304843538055</v>
      </c>
      <c r="AM1165">
        <v>0</v>
      </c>
      <c r="AN1165">
        <v>0</v>
      </c>
      <c r="AO1165">
        <f t="shared" si="555"/>
        <v>0</v>
      </c>
      <c r="AP1165">
        <f t="shared" si="564"/>
        <v>0</v>
      </c>
      <c r="AQ1165">
        <f t="shared" ca="1" si="556"/>
        <v>0.13732233352542209</v>
      </c>
      <c r="AR1165" t="str">
        <f t="shared" ca="1" si="557"/>
        <v>Subcritical</v>
      </c>
      <c r="AS1165">
        <f t="shared" ca="1" si="558"/>
        <v>1.3478875946451276E-4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190</v>
      </c>
      <c r="I1166">
        <v>0</v>
      </c>
      <c r="J1166">
        <f t="shared" si="559"/>
        <v>1</v>
      </c>
      <c r="K1166">
        <f t="shared" ca="1" si="560"/>
        <v>49.98</v>
      </c>
      <c r="L1166">
        <f t="shared" ca="1" si="561"/>
        <v>1.301360869684927</v>
      </c>
      <c r="M1166">
        <f t="shared" ca="1" si="534"/>
        <v>6.7670765223616209</v>
      </c>
      <c r="N1166">
        <f t="shared" ca="1" si="535"/>
        <v>0.86727128666107323</v>
      </c>
      <c r="O1166">
        <f t="shared" ca="1" si="536"/>
        <v>7.3857595425206792</v>
      </c>
      <c r="P1166">
        <f t="shared" ca="1" si="537"/>
        <v>633.35536086968489</v>
      </c>
      <c r="Q1166">
        <f t="shared" ca="1" si="538"/>
        <v>636.13565873002813</v>
      </c>
      <c r="R1166">
        <f t="shared" ca="1" si="539"/>
        <v>1.4839965425134221E-2</v>
      </c>
      <c r="S1166">
        <f t="shared" ca="1" si="540"/>
        <v>2.067101435725621</v>
      </c>
      <c r="T1166">
        <f t="shared" ca="1" si="541"/>
        <v>42.032181045985091</v>
      </c>
      <c r="U1166">
        <f t="shared" ca="1" si="562"/>
        <v>-1.4339965425165246E-2</v>
      </c>
      <c r="V1166">
        <f t="shared" ca="1" si="563"/>
        <v>0</v>
      </c>
      <c r="W1166">
        <f t="shared" ca="1" si="542"/>
        <v>7.9341079802902108</v>
      </c>
      <c r="X1166">
        <f t="shared" ca="1" si="543"/>
        <v>41.257361497509095</v>
      </c>
      <c r="Y1166">
        <f t="shared" ca="1" si="544"/>
        <v>1.9582750421157384</v>
      </c>
      <c r="Z1166">
        <f t="shared" ca="1" si="545"/>
        <v>1.2114201729312606</v>
      </c>
      <c r="AA1166">
        <f t="shared" ca="1" si="546"/>
        <v>639.98810798029024</v>
      </c>
      <c r="AB1166">
        <f t="shared" ca="1" si="547"/>
        <v>640.06290608606923</v>
      </c>
      <c r="AC1166">
        <f t="shared" ca="1" si="548"/>
        <v>1.3477433645273267E-4</v>
      </c>
      <c r="AD1166">
        <f t="shared" ca="1" si="549"/>
        <v>0.137312869939996</v>
      </c>
      <c r="AE1166">
        <f t="shared" ca="1" si="550"/>
        <v>169.84212553046223</v>
      </c>
      <c r="AF1166">
        <f t="shared" ca="1" si="551"/>
        <v>-5.8412492762727197E-6</v>
      </c>
      <c r="AG1166">
        <f t="shared" ca="1" si="552"/>
        <v>1</v>
      </c>
      <c r="AH1166">
        <f ca="1"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+99)&gt;=IFERROR(AE1166,-1E+99)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>7.9341079802902108</v>
      </c>
      <c r="AI1166">
        <f t="shared" ca="1" si="553"/>
        <v>639.98810798029024</v>
      </c>
      <c r="AJ1166">
        <f t="shared" ca="1" si="554"/>
        <v>640.06290608606923</v>
      </c>
      <c r="AM1166">
        <v>0</v>
      </c>
      <c r="AN1166">
        <v>0</v>
      </c>
      <c r="AO1166">
        <f t="shared" si="555"/>
        <v>0</v>
      </c>
      <c r="AP1166">
        <f t="shared" si="564"/>
        <v>0</v>
      </c>
      <c r="AQ1166">
        <f t="shared" ca="1" si="556"/>
        <v>0.137312869939996</v>
      </c>
      <c r="AR1166" t="str">
        <f t="shared" ca="1" si="557"/>
        <v>Subcritical</v>
      </c>
      <c r="AS1166">
        <f t="shared" ca="1" si="558"/>
        <v>1.3477433645273267E-4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190</v>
      </c>
      <c r="I1167">
        <v>5.7000000000000002E-2</v>
      </c>
      <c r="J1167">
        <f t="shared" si="559"/>
        <v>1</v>
      </c>
      <c r="K1167">
        <f t="shared" ca="1" si="560"/>
        <v>49.98</v>
      </c>
      <c r="L1167">
        <f t="shared" ca="1" si="561"/>
        <v>1.301360869684927</v>
      </c>
      <c r="M1167">
        <f t="shared" ca="1" si="534"/>
        <v>6.7670765223616209</v>
      </c>
      <c r="N1167">
        <f t="shared" ca="1" si="535"/>
        <v>0.86727128666107323</v>
      </c>
      <c r="O1167">
        <f t="shared" ca="1" si="536"/>
        <v>7.3857595425206792</v>
      </c>
      <c r="P1167">
        <f t="shared" ca="1" si="537"/>
        <v>633.3548608696849</v>
      </c>
      <c r="Q1167">
        <f t="shared" ca="1" si="538"/>
        <v>636.13515873002814</v>
      </c>
      <c r="R1167">
        <f t="shared" ca="1" si="539"/>
        <v>1.4839965425134221E-2</v>
      </c>
      <c r="S1167">
        <f t="shared" ca="1" si="540"/>
        <v>2.067101435725621</v>
      </c>
      <c r="T1167">
        <f t="shared" ca="1" si="541"/>
        <v>42.032181045985091</v>
      </c>
      <c r="U1167">
        <f t="shared" ca="1" si="562"/>
        <v>-1.4604093721914069E-2</v>
      </c>
      <c r="V1167">
        <f t="shared" ca="1" si="563"/>
        <v>0</v>
      </c>
      <c r="W1167">
        <f t="shared" ca="1" si="542"/>
        <v>7.9344649198948183</v>
      </c>
      <c r="X1167">
        <f t="shared" ca="1" si="543"/>
        <v>41.259217583453058</v>
      </c>
      <c r="Y1167">
        <f t="shared" ca="1" si="544"/>
        <v>1.9582967857025724</v>
      </c>
      <c r="Z1167">
        <f t="shared" ca="1" si="545"/>
        <v>1.2113656760191303</v>
      </c>
      <c r="AA1167">
        <f t="shared" ca="1" si="546"/>
        <v>639.98796491989481</v>
      </c>
      <c r="AB1167">
        <f t="shared" ca="1" si="547"/>
        <v>640.06275629609445</v>
      </c>
      <c r="AC1167">
        <f t="shared" ca="1" si="548"/>
        <v>1.3476021574409345E-4</v>
      </c>
      <c r="AD1167">
        <f t="shared" ca="1" si="549"/>
        <v>0.13730360431513464</v>
      </c>
      <c r="AE1167">
        <f t="shared" ca="1" si="550"/>
        <v>169.85657459708301</v>
      </c>
      <c r="AF1167">
        <f t="shared" ca="1" si="551"/>
        <v>-5.7502002164255828E-6</v>
      </c>
      <c r="AG1167">
        <f t="shared" ca="1" si="552"/>
        <v>1</v>
      </c>
      <c r="AH1167">
        <f ca="1"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+99)&gt;=IFERROR(AE1167,-1E+99)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>7.9344649198948183</v>
      </c>
      <c r="AI1167">
        <f t="shared" ca="1" si="553"/>
        <v>639.98796491989481</v>
      </c>
      <c r="AJ1167">
        <f t="shared" ca="1" si="554"/>
        <v>640.06275629609445</v>
      </c>
      <c r="AM1167">
        <v>0</v>
      </c>
      <c r="AN1167">
        <v>0</v>
      </c>
      <c r="AO1167">
        <f t="shared" si="555"/>
        <v>0</v>
      </c>
      <c r="AP1167">
        <f t="shared" si="564"/>
        <v>0</v>
      </c>
      <c r="AQ1167">
        <f t="shared" ca="1" si="556"/>
        <v>0.13730360431513464</v>
      </c>
      <c r="AR1167" t="str">
        <f t="shared" ca="1" si="557"/>
        <v>Subcritical</v>
      </c>
      <c r="AS1167">
        <f t="shared" ca="1" si="558"/>
        <v>1.3476021574409345E-4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190</v>
      </c>
      <c r="I1168">
        <v>5.7000000000000002E-2</v>
      </c>
      <c r="J1168">
        <f t="shared" si="559"/>
        <v>1</v>
      </c>
      <c r="K1168">
        <f t="shared" ca="1" si="560"/>
        <v>49.98</v>
      </c>
      <c r="L1168">
        <f t="shared" ca="1" si="561"/>
        <v>1.301360869684927</v>
      </c>
      <c r="M1168">
        <f t="shared" ca="1" si="534"/>
        <v>6.7670765223616209</v>
      </c>
      <c r="N1168">
        <f t="shared" ca="1" si="535"/>
        <v>0.86727128666107323</v>
      </c>
      <c r="O1168">
        <f t="shared" ca="1" si="536"/>
        <v>7.3857595425206792</v>
      </c>
      <c r="P1168">
        <f t="shared" ca="1" si="537"/>
        <v>633.35436086968491</v>
      </c>
      <c r="Q1168">
        <f t="shared" ca="1" si="538"/>
        <v>636.13465873002815</v>
      </c>
      <c r="R1168">
        <f t="shared" ca="1" si="539"/>
        <v>1.4839965425134221E-2</v>
      </c>
      <c r="S1168">
        <f t="shared" ca="1" si="540"/>
        <v>2.067101435725621</v>
      </c>
      <c r="T1168">
        <f t="shared" ca="1" si="541"/>
        <v>42.032181045985091</v>
      </c>
      <c r="U1168">
        <f t="shared" ca="1" si="562"/>
        <v>-1.4604093721914069E-2</v>
      </c>
      <c r="V1168">
        <f t="shared" ca="1" si="563"/>
        <v>0</v>
      </c>
      <c r="W1168">
        <f t="shared" ca="1" si="542"/>
        <v>7.9348219674162088</v>
      </c>
      <c r="X1168">
        <f t="shared" ca="1" si="543"/>
        <v>41.26107423056429</v>
      </c>
      <c r="Y1168">
        <f t="shared" ca="1" si="544"/>
        <v>1.9583185343892462</v>
      </c>
      <c r="Z1168">
        <f t="shared" ca="1" si="545"/>
        <v>1.2113111675356512</v>
      </c>
      <c r="AA1168">
        <f t="shared" ca="1" si="546"/>
        <v>639.98782196741615</v>
      </c>
      <c r="AB1168">
        <f t="shared" ca="1" si="547"/>
        <v>640.06260661291037</v>
      </c>
      <c r="AC1168">
        <f t="shared" ca="1" si="548"/>
        <v>1.3474609294937786E-4</v>
      </c>
      <c r="AD1168">
        <f t="shared" ca="1" si="549"/>
        <v>0.13729433693138479</v>
      </c>
      <c r="AE1168">
        <f t="shared" ca="1" si="550"/>
        <v>169.87102872002302</v>
      </c>
      <c r="AF1168">
        <f t="shared" ca="1" si="551"/>
        <v>-5.6224805575766368E-6</v>
      </c>
      <c r="AG1168">
        <f t="shared" ca="1" si="552"/>
        <v>1</v>
      </c>
      <c r="AH1168">
        <f ca="1"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+99)&gt;=IFERROR(AE1168,-1E+99)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>7.9348219674162088</v>
      </c>
      <c r="AI1168">
        <f t="shared" ca="1" si="553"/>
        <v>639.98782196741615</v>
      </c>
      <c r="AJ1168">
        <f t="shared" ca="1" si="554"/>
        <v>640.06260661291037</v>
      </c>
      <c r="AM1168">
        <v>0</v>
      </c>
      <c r="AN1168">
        <v>0</v>
      </c>
      <c r="AO1168">
        <f t="shared" si="555"/>
        <v>0</v>
      </c>
      <c r="AP1168">
        <f t="shared" si="564"/>
        <v>0</v>
      </c>
      <c r="AQ1168">
        <f t="shared" ca="1" si="556"/>
        <v>0.13729433693138479</v>
      </c>
      <c r="AR1168" t="str">
        <f t="shared" ca="1" si="557"/>
        <v>Subcritical</v>
      </c>
      <c r="AS1168">
        <f t="shared" ca="1" si="558"/>
        <v>1.3474609294937786E-4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190</v>
      </c>
      <c r="I1169">
        <v>0</v>
      </c>
      <c r="J1169">
        <f t="shared" si="559"/>
        <v>1</v>
      </c>
      <c r="K1169">
        <f t="shared" ca="1" si="560"/>
        <v>49.98</v>
      </c>
      <c r="L1169">
        <f t="shared" ca="1" si="561"/>
        <v>1.301360869684927</v>
      </c>
      <c r="M1169">
        <f t="shared" ca="1" si="534"/>
        <v>6.7670765223616209</v>
      </c>
      <c r="N1169">
        <f t="shared" ca="1" si="535"/>
        <v>0.86727128666107323</v>
      </c>
      <c r="O1169">
        <f t="shared" ca="1" si="536"/>
        <v>7.3857595425206792</v>
      </c>
      <c r="P1169">
        <f t="shared" ca="1" si="537"/>
        <v>633.35386086968492</v>
      </c>
      <c r="Q1169">
        <f t="shared" ca="1" si="538"/>
        <v>636.13415873002816</v>
      </c>
      <c r="R1169">
        <f t="shared" ca="1" si="539"/>
        <v>1.4839965425134221E-2</v>
      </c>
      <c r="S1169">
        <f t="shared" ca="1" si="540"/>
        <v>2.067101435725621</v>
      </c>
      <c r="T1169">
        <f t="shared" ca="1" si="541"/>
        <v>42.032181045985091</v>
      </c>
      <c r="U1169">
        <f t="shared" ca="1" si="562"/>
        <v>-1.4339965425165246E-2</v>
      </c>
      <c r="V1169">
        <f t="shared" ca="1" si="563"/>
        <v>0</v>
      </c>
      <c r="W1169">
        <f t="shared" ca="1" si="542"/>
        <v>7.9351863536986871</v>
      </c>
      <c r="X1169">
        <f t="shared" ca="1" si="543"/>
        <v>41.262969039233177</v>
      </c>
      <c r="Y1169">
        <f t="shared" ca="1" si="544"/>
        <v>1.9583407285788825</v>
      </c>
      <c r="Z1169">
        <f t="shared" ca="1" si="545"/>
        <v>1.2112555437413772</v>
      </c>
      <c r="AA1169">
        <f t="shared" ca="1" si="546"/>
        <v>639.98768635369868</v>
      </c>
      <c r="AB1169">
        <f t="shared" ca="1" si="547"/>
        <v>640.06246413108113</v>
      </c>
      <c r="AC1169">
        <f t="shared" ca="1" si="548"/>
        <v>1.3473168212530434E-4</v>
      </c>
      <c r="AD1169">
        <f t="shared" ca="1" si="549"/>
        <v>0.13728488014048953</v>
      </c>
      <c r="AE1169">
        <f t="shared" ca="1" si="550"/>
        <v>169.88578064251899</v>
      </c>
      <c r="AF1169">
        <f t="shared" ca="1" si="551"/>
        <v>-6.0888932011948782E-6</v>
      </c>
      <c r="AG1169">
        <f t="shared" ca="1" si="552"/>
        <v>1</v>
      </c>
      <c r="AH1169">
        <f ca="1"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+99)&gt;=IFERROR(AE1169,-1E+99)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>7.9351863536986871</v>
      </c>
      <c r="AI1169">
        <f t="shared" ca="1" si="553"/>
        <v>639.98768635369868</v>
      </c>
      <c r="AJ1169">
        <f t="shared" ca="1" si="554"/>
        <v>640.06246413108113</v>
      </c>
      <c r="AM1169">
        <v>0</v>
      </c>
      <c r="AN1169">
        <v>0</v>
      </c>
      <c r="AO1169">
        <f t="shared" si="555"/>
        <v>0</v>
      </c>
      <c r="AP1169">
        <f t="shared" si="564"/>
        <v>0</v>
      </c>
      <c r="AQ1169">
        <f t="shared" ca="1" si="556"/>
        <v>0.13728488014048953</v>
      </c>
      <c r="AR1169" t="str">
        <f t="shared" ca="1" si="557"/>
        <v>Subcritical</v>
      </c>
      <c r="AS1169">
        <f t="shared" ca="1" si="558"/>
        <v>1.3473168212530434E-4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190</v>
      </c>
      <c r="I1170">
        <v>0</v>
      </c>
      <c r="J1170">
        <f t="shared" si="559"/>
        <v>1</v>
      </c>
      <c r="K1170">
        <f t="shared" ca="1" si="560"/>
        <v>49.98</v>
      </c>
      <c r="L1170">
        <f t="shared" ca="1" si="561"/>
        <v>1.301360869684927</v>
      </c>
      <c r="M1170">
        <f t="shared" ca="1" si="534"/>
        <v>6.7670765223616209</v>
      </c>
      <c r="N1170">
        <f t="shared" ca="1" si="535"/>
        <v>0.86727128666107323</v>
      </c>
      <c r="O1170">
        <f t="shared" ca="1" si="536"/>
        <v>7.3857595425206792</v>
      </c>
      <c r="P1170">
        <f t="shared" ca="1" si="537"/>
        <v>633.35336086968493</v>
      </c>
      <c r="Q1170">
        <f t="shared" ca="1" si="538"/>
        <v>636.13365873002817</v>
      </c>
      <c r="R1170">
        <f t="shared" ca="1" si="539"/>
        <v>1.4839965425134221E-2</v>
      </c>
      <c r="S1170">
        <f t="shared" ca="1" si="540"/>
        <v>2.067101435725621</v>
      </c>
      <c r="T1170">
        <f t="shared" ca="1" si="541"/>
        <v>42.032181045985091</v>
      </c>
      <c r="U1170">
        <f t="shared" ca="1" si="562"/>
        <v>-1.4339965425165246E-2</v>
      </c>
      <c r="V1170">
        <f t="shared" ca="1" si="563"/>
        <v>0</v>
      </c>
      <c r="W1170">
        <f t="shared" ca="1" si="542"/>
        <v>7.9355502754265776</v>
      </c>
      <c r="X1170">
        <f t="shared" ca="1" si="543"/>
        <v>41.264861432218204</v>
      </c>
      <c r="Y1170">
        <f t="shared" ca="1" si="544"/>
        <v>1.9583628929409391</v>
      </c>
      <c r="Z1170">
        <f t="shared" ca="1" si="545"/>
        <v>1.211199995960178</v>
      </c>
      <c r="AA1170">
        <f t="shared" ca="1" si="546"/>
        <v>639.98755027542654</v>
      </c>
      <c r="AB1170">
        <f t="shared" ca="1" si="547"/>
        <v>640.06232119439767</v>
      </c>
      <c r="AC1170">
        <f t="shared" ca="1" si="548"/>
        <v>1.3471729194242926E-4</v>
      </c>
      <c r="AD1170">
        <f t="shared" ca="1" si="549"/>
        <v>0.13727543648952822</v>
      </c>
      <c r="AE1170">
        <f t="shared" ca="1" si="550"/>
        <v>169.90051447294749</v>
      </c>
      <c r="AF1170">
        <f t="shared" ca="1" si="551"/>
        <v>-6.6651160750552663E-6</v>
      </c>
      <c r="AG1170">
        <f t="shared" ca="1" si="552"/>
        <v>1</v>
      </c>
      <c r="AH1170">
        <f ca="1"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+99)&gt;=IFERROR(AE1170,-1E+99)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>7.9355502754265776</v>
      </c>
      <c r="AI1170">
        <f t="shared" ca="1" si="553"/>
        <v>639.98755027542654</v>
      </c>
      <c r="AJ1170">
        <f t="shared" ca="1" si="554"/>
        <v>640.06232119439767</v>
      </c>
      <c r="AM1170">
        <v>0</v>
      </c>
      <c r="AN1170">
        <v>0</v>
      </c>
      <c r="AO1170">
        <f t="shared" si="555"/>
        <v>0</v>
      </c>
      <c r="AP1170">
        <f t="shared" si="564"/>
        <v>0</v>
      </c>
      <c r="AQ1170">
        <f t="shared" ca="1" si="556"/>
        <v>0.13727543648952822</v>
      </c>
      <c r="AR1170" t="str">
        <f t="shared" ca="1" si="557"/>
        <v>Subcritical</v>
      </c>
      <c r="AS1170">
        <f t="shared" ca="1" si="558"/>
        <v>1.3471729194242926E-4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190</v>
      </c>
      <c r="I1171">
        <v>5.5E-2</v>
      </c>
      <c r="J1171">
        <f t="shared" si="559"/>
        <v>1</v>
      </c>
      <c r="K1171">
        <f t="shared" ca="1" si="560"/>
        <v>49.98</v>
      </c>
      <c r="L1171">
        <f t="shared" ca="1" si="561"/>
        <v>1.301360869684927</v>
      </c>
      <c r="M1171">
        <f t="shared" ca="1" si="534"/>
        <v>6.7670765223616209</v>
      </c>
      <c r="N1171">
        <f t="shared" ca="1" si="535"/>
        <v>0.86727128666107323</v>
      </c>
      <c r="O1171">
        <f t="shared" ca="1" si="536"/>
        <v>7.3857595425206792</v>
      </c>
      <c r="P1171">
        <f t="shared" ca="1" si="537"/>
        <v>633.35286086968495</v>
      </c>
      <c r="Q1171">
        <f t="shared" ca="1" si="538"/>
        <v>636.13315873002819</v>
      </c>
      <c r="R1171">
        <f t="shared" ca="1" si="539"/>
        <v>1.4839965425134221E-2</v>
      </c>
      <c r="S1171">
        <f t="shared" ca="1" si="540"/>
        <v>2.067101435725621</v>
      </c>
      <c r="T1171">
        <f t="shared" ca="1" si="541"/>
        <v>42.032181045985091</v>
      </c>
      <c r="U1171">
        <f t="shared" ca="1" si="562"/>
        <v>-1.459482606230722E-2</v>
      </c>
      <c r="V1171">
        <f t="shared" ca="1" si="563"/>
        <v>0</v>
      </c>
      <c r="W1171">
        <f t="shared" ca="1" si="542"/>
        <v>7.9359066823664293</v>
      </c>
      <c r="X1171">
        <f t="shared" ca="1" si="543"/>
        <v>41.266714748305432</v>
      </c>
      <c r="Y1171">
        <f t="shared" ca="1" si="544"/>
        <v>1.9583845981367727</v>
      </c>
      <c r="Z1171">
        <f t="shared" ca="1" si="545"/>
        <v>1.2111456001486613</v>
      </c>
      <c r="AA1171">
        <f t="shared" ca="1" si="546"/>
        <v>639.98740668236644</v>
      </c>
      <c r="AB1171">
        <f t="shared" ca="1" si="547"/>
        <v>640.06217088546327</v>
      </c>
      <c r="AC1171">
        <f t="shared" ca="1" si="548"/>
        <v>1.3470320110634318E-4</v>
      </c>
      <c r="AD1171">
        <f t="shared" ca="1" si="549"/>
        <v>0.13726618889422512</v>
      </c>
      <c r="AE1171">
        <f t="shared" ca="1" si="550"/>
        <v>169.91494475035427</v>
      </c>
      <c r="AF1171">
        <f t="shared" ca="1" si="551"/>
        <v>-6.56213137517625E-6</v>
      </c>
      <c r="AG1171">
        <f t="shared" ca="1" si="552"/>
        <v>1</v>
      </c>
      <c r="AH1171">
        <f ca="1"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+99)&gt;=IFERROR(AE1171,-1E+99)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>7.9359066823664293</v>
      </c>
      <c r="AI1171">
        <f t="shared" ca="1" si="553"/>
        <v>639.98740668236644</v>
      </c>
      <c r="AJ1171">
        <f t="shared" ca="1" si="554"/>
        <v>640.06217088546327</v>
      </c>
      <c r="AM1171">
        <v>0</v>
      </c>
      <c r="AN1171">
        <v>0</v>
      </c>
      <c r="AO1171">
        <f t="shared" si="555"/>
        <v>0</v>
      </c>
      <c r="AP1171">
        <f t="shared" si="564"/>
        <v>0</v>
      </c>
      <c r="AQ1171">
        <f t="shared" ca="1" si="556"/>
        <v>0.13726618889422512</v>
      </c>
      <c r="AR1171" t="str">
        <f t="shared" ca="1" si="557"/>
        <v>Subcritical</v>
      </c>
      <c r="AS1171">
        <f t="shared" ca="1" si="558"/>
        <v>1.3470320110634318E-4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190</v>
      </c>
      <c r="I1172">
        <v>5.5E-2</v>
      </c>
      <c r="J1172">
        <f t="shared" si="559"/>
        <v>1.0009999999999764</v>
      </c>
      <c r="K1172">
        <f t="shared" ca="1" si="560"/>
        <v>49.98</v>
      </c>
      <c r="L1172">
        <f t="shared" ca="1" si="561"/>
        <v>1.301360869684927</v>
      </c>
      <c r="M1172">
        <f t="shared" ca="1" si="534"/>
        <v>6.7670765223616209</v>
      </c>
      <c r="N1172">
        <f t="shared" ca="1" si="535"/>
        <v>0.86727128666107323</v>
      </c>
      <c r="O1172">
        <f t="shared" ca="1" si="536"/>
        <v>7.3857595425206792</v>
      </c>
      <c r="P1172">
        <f t="shared" ca="1" si="537"/>
        <v>633.35236086968496</v>
      </c>
      <c r="Q1172">
        <f t="shared" ca="1" si="538"/>
        <v>636.1326587300282</v>
      </c>
      <c r="R1172">
        <f t="shared" ca="1" si="539"/>
        <v>1.4839965425134221E-2</v>
      </c>
      <c r="S1172">
        <f t="shared" ca="1" si="540"/>
        <v>2.067101435725621</v>
      </c>
      <c r="T1172">
        <f t="shared" ca="1" si="541"/>
        <v>42.032181045985091</v>
      </c>
      <c r="U1172">
        <f t="shared" ca="1" si="562"/>
        <v>-1.4609666027695312E-2</v>
      </c>
      <c r="V1172">
        <f t="shared" ca="1" si="563"/>
        <v>0</v>
      </c>
      <c r="W1172">
        <f t="shared" ca="1" si="542"/>
        <v>7.9362630770209446</v>
      </c>
      <c r="X1172">
        <f t="shared" ca="1" si="543"/>
        <v>41.268568000508914</v>
      </c>
      <c r="Y1172">
        <f t="shared" ca="1" si="544"/>
        <v>1.9584063011160746</v>
      </c>
      <c r="Z1172">
        <f t="shared" ca="1" si="545"/>
        <v>1.2110912110976</v>
      </c>
      <c r="AA1172">
        <f t="shared" ca="1" si="546"/>
        <v>639.987263077021</v>
      </c>
      <c r="AB1172">
        <f t="shared" ca="1" si="547"/>
        <v>640.06202056537973</v>
      </c>
      <c r="AC1172">
        <f t="shared" ca="1" si="548"/>
        <v>1.3468911292973683E-4</v>
      </c>
      <c r="AD1172">
        <f t="shared" ca="1" si="549"/>
        <v>0.1372569426558638</v>
      </c>
      <c r="AE1172">
        <f t="shared" ca="1" si="550"/>
        <v>169.92937521574066</v>
      </c>
      <c r="AF1172">
        <f t="shared" ca="1" si="551"/>
        <v>-6.0046110093026073E-6</v>
      </c>
      <c r="AG1172">
        <f t="shared" ca="1" si="552"/>
        <v>1</v>
      </c>
      <c r="AH1172">
        <f ca="1"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+99)&gt;=IFERROR(AE1172,-1E+99)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>7.9362630770209446</v>
      </c>
      <c r="AI1172">
        <f t="shared" ca="1" si="553"/>
        <v>639.987263077021</v>
      </c>
      <c r="AJ1172">
        <f t="shared" ca="1" si="554"/>
        <v>640.06202056537973</v>
      </c>
      <c r="AM1172">
        <v>0</v>
      </c>
      <c r="AN1172">
        <v>0</v>
      </c>
      <c r="AO1172">
        <f t="shared" si="555"/>
        <v>0</v>
      </c>
      <c r="AP1172">
        <f t="shared" si="564"/>
        <v>0</v>
      </c>
      <c r="AQ1172">
        <f t="shared" ca="1" si="556"/>
        <v>0.1372569426558638</v>
      </c>
      <c r="AR1172" t="str">
        <f t="shared" ca="1" si="557"/>
        <v>Subcritical</v>
      </c>
      <c r="AS1172">
        <f t="shared" ca="1" si="558"/>
        <v>1.3468911292973683E-4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190</v>
      </c>
      <c r="I1173">
        <v>0</v>
      </c>
      <c r="J1173">
        <f t="shared" si="559"/>
        <v>1</v>
      </c>
      <c r="K1173">
        <f t="shared" ca="1" si="560"/>
        <v>49.98</v>
      </c>
      <c r="L1173">
        <f t="shared" ca="1" si="561"/>
        <v>1.301360869684927</v>
      </c>
      <c r="M1173">
        <f t="shared" ca="1" si="534"/>
        <v>6.7670765223616209</v>
      </c>
      <c r="N1173">
        <f t="shared" ca="1" si="535"/>
        <v>0.86727128666107323</v>
      </c>
      <c r="O1173">
        <f t="shared" ca="1" si="536"/>
        <v>7.3857595425206792</v>
      </c>
      <c r="P1173">
        <f t="shared" ca="1" si="537"/>
        <v>633.35186086968497</v>
      </c>
      <c r="Q1173">
        <f t="shared" ca="1" si="538"/>
        <v>636.13215873002821</v>
      </c>
      <c r="R1173">
        <f t="shared" ca="1" si="539"/>
        <v>1.4839965425134221E-2</v>
      </c>
      <c r="S1173">
        <f t="shared" ca="1" si="540"/>
        <v>2.067101435725621</v>
      </c>
      <c r="T1173">
        <f t="shared" ca="1" si="541"/>
        <v>42.032181045985091</v>
      </c>
      <c r="U1173">
        <f t="shared" ca="1" si="562"/>
        <v>-1.4339965425165246E-2</v>
      </c>
      <c r="V1173">
        <f t="shared" ca="1" si="563"/>
        <v>0</v>
      </c>
      <c r="W1173">
        <f t="shared" ca="1" si="542"/>
        <v>7.9366271359476546</v>
      </c>
      <c r="X1173">
        <f t="shared" ca="1" si="543"/>
        <v>41.270461106927804</v>
      </c>
      <c r="Y1173">
        <f t="shared" ca="1" si="544"/>
        <v>1.9584284693023817</v>
      </c>
      <c r="Z1173">
        <f t="shared" ca="1" si="545"/>
        <v>1.2110356574525933</v>
      </c>
      <c r="AA1173">
        <f t="shared" ca="1" si="546"/>
        <v>639.98712713594773</v>
      </c>
      <c r="AB1173">
        <f t="shared" ca="1" si="547"/>
        <v>640.0618777661017</v>
      </c>
      <c r="AC1173">
        <f t="shared" ca="1" si="548"/>
        <v>1.3467472403058391E-4</v>
      </c>
      <c r="AD1173">
        <f t="shared" ca="1" si="549"/>
        <v>0.13724749864873129</v>
      </c>
      <c r="AE1173">
        <f t="shared" ca="1" si="550"/>
        <v>169.94411671613639</v>
      </c>
      <c r="AF1173">
        <f t="shared" ca="1" si="551"/>
        <v>-5.5992740044530365E-6</v>
      </c>
      <c r="AG1173">
        <f t="shared" ca="1" si="552"/>
        <v>1</v>
      </c>
      <c r="AH1173">
        <f ca="1"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+99)&gt;=IFERROR(AE1173,-1E+99)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>7.9366271359476546</v>
      </c>
      <c r="AI1173">
        <f t="shared" ca="1" si="553"/>
        <v>639.98712713594773</v>
      </c>
      <c r="AJ1173">
        <f t="shared" ca="1" si="554"/>
        <v>640.0618777661017</v>
      </c>
      <c r="AM1173">
        <v>0</v>
      </c>
      <c r="AN1173">
        <v>0</v>
      </c>
      <c r="AO1173">
        <f t="shared" si="555"/>
        <v>0</v>
      </c>
      <c r="AP1173">
        <f t="shared" si="564"/>
        <v>0</v>
      </c>
      <c r="AQ1173">
        <f t="shared" ca="1" si="556"/>
        <v>0.13724749864873129</v>
      </c>
      <c r="AR1173" t="str">
        <f t="shared" ca="1" si="557"/>
        <v>Subcritical</v>
      </c>
      <c r="AS1173">
        <f t="shared" ca="1" si="558"/>
        <v>1.3467472403058391E-4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190</v>
      </c>
      <c r="I1174">
        <v>0</v>
      </c>
      <c r="J1174">
        <f t="shared" si="559"/>
        <v>0.99900000000002365</v>
      </c>
      <c r="K1174">
        <f t="shared" ca="1" si="560"/>
        <v>49.98</v>
      </c>
      <c r="L1174">
        <f t="shared" ca="1" si="561"/>
        <v>1.301360869684927</v>
      </c>
      <c r="M1174">
        <f t="shared" ref="M1174:M1237" ca="1" si="565">((F1174)+(G1174)*(L1174))*(L1174)</f>
        <v>6.7670765223616209</v>
      </c>
      <c r="N1174">
        <f t="shared" ref="N1174:N1237" ca="1" si="566">(((F1174)+(G1174)*(L1174))*(L1174))/MAX((F1174)+2*(L1174)*SQRT(1+(G1174)^2),0.000001)</f>
        <v>0.86727128666107323</v>
      </c>
      <c r="O1174">
        <f t="shared" ref="O1174:O1237" ca="1" si="567">ABS(K1174)/MAX(((F1174)+(G1174)*(L1174))*(L1174),0.000001)</f>
        <v>7.3857595425206792</v>
      </c>
      <c r="P1174">
        <f t="shared" ref="P1174:P1237" ca="1" si="568">E1174+L1174</f>
        <v>633.35136086968487</v>
      </c>
      <c r="Q1174">
        <f t="shared" ref="Q1174:Q1237" ca="1" si="569">P1174+((ABS(K1174)/MAX(((F1174)+(G1174)*(L1174))*(L1174),0.000001))^2)/(2*$I$5)</f>
        <v>636.13165873002811</v>
      </c>
      <c r="R1174">
        <f t="shared" ref="R1174:R1237" ca="1" si="570">((ABS(K1174)*$D$6)/(MAX(((F1174)+(G1174)*(L1174))*(L1174),0.000001)*MAX(((((F1174)+(G1174)*(L1174))*(L1174))/MAX((F1174)+2*(L1174)*SQRT(1+(G1174)^2),0.000001))^(2/3),0.000001)))^2</f>
        <v>1.4839965425134221E-2</v>
      </c>
      <c r="S1174">
        <f t="shared" ref="S1174:S1237" ca="1" si="571">ABS(ABS(K1174)/MAX(((F1174)+(G1174)*(L1174))*(L1174),0.000001))/SQRT($I$5*MAX((((F1174)+(G1174)*(L1174))*(L1174))/MAX((F1174)+2*(G1174)*(L1174),0.000001),0.000001))</f>
        <v>2.067101435725621</v>
      </c>
      <c r="T1174">
        <f t="shared" ref="T1174:T1237" ca="1" si="572">((F1174)*(L1174)^2)/2+(G1174)*(L1174)^3/3+(ABS(K1174)^2)/($I$5*MAX(((F1174)+(G1174)*(L1174))*(L1174),0.000001))</f>
        <v>42.032181045985091</v>
      </c>
      <c r="U1174">
        <f t="shared" ca="1" si="562"/>
        <v>-1.4325125459663468E-2</v>
      </c>
      <c r="V1174">
        <f t="shared" ca="1" si="563"/>
        <v>0</v>
      </c>
      <c r="W1174">
        <f t="shared" ref="W1174:W1237" ca="1" si="573"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>7.9369917595330293</v>
      </c>
      <c r="X1174">
        <f t="shared" ref="X1174:X1237" ca="1" si="574">((F1174)+(G1174)*(W1174))*(W1174)</f>
        <v>41.272357149571754</v>
      </c>
      <c r="Y1174">
        <f t="shared" ref="Y1174:Y1237" ca="1" si="575">(((F1174)+(G1174)*(W1174))*(W1174))/MAX((F1174)+2*(W1174)*SQRT(1+(G1174)^2),0.000001)</f>
        <v>1.9584506703363329</v>
      </c>
      <c r="Z1174">
        <f t="shared" ref="Z1174:Z1237" ca="1" si="576">ABS(K1174)/MAX(((F1174)+(G1174)*(W1174))*(W1174),0.000001)</f>
        <v>1.2109800227515863</v>
      </c>
      <c r="AA1174">
        <f t="shared" ref="AA1174:AA1237" ca="1" si="577">E1174+W1174</f>
        <v>639.986991759533</v>
      </c>
      <c r="AB1174">
        <f t="shared" ref="AB1174:AB1237" ca="1" si="578">AA1174+((ABS(K1174)/MAX(((F1174)+(G1174)*(W1174))*(W1174),0.000001))^2)/(2*$I$5)</f>
        <v>640.06173552179109</v>
      </c>
      <c r="AC1174">
        <f t="shared" ref="AC1174:AC1237" ca="1" si="579">((ABS(K1174)*$D$6)/(MAX(((F1174)+(G1174)*(W1174))*(W1174),0.000001)*MAX(((((F1174)+(G1174)*(W1174))*(W1174))/MAX((F1174)+2*(W1174)*SQRT(1+(G1174)^2),0.000001))^(2/3),0.000001)))^2</f>
        <v>1.3466031508669528E-4</v>
      </c>
      <c r="AD1174">
        <f t="shared" ref="AD1174:AD1237" ca="1" si="580">ABS(ABS(K1174)/MAX(((F1174)+(G1174)*(W1174))*(W1174),0.000001))/SQRT($I$5*MAX((((F1174)+(G1174)*(W1174))*(W1174))/MAX((F1174)+2*(G1174)*(W1174),0.000001),0.000001))</f>
        <v>0.13723804107932638</v>
      </c>
      <c r="AE1174">
        <f t="shared" ref="AE1174:AE1237" ca="1" si="581">((F1174)*(W1174)^2)/2+(G1174)*(W1174)^3/3+(ABS(K1174)^2)/($I$5*MAX(((F1174)+(G1174)*(W1174))*(W1174),0.000001))</f>
        <v>169.95888179756346</v>
      </c>
      <c r="AF1174">
        <f t="shared" ref="AF1174:AF1237" ca="1" si="582">IF($D$20=0,0,IFERROR(AB1175+(((AC1174+AC1175)/2)*J1175)+(IF(Z1174&gt;Z1175,$D$8*((Z1174^2-Z1175^2)/(2*$I$5)),$D$9*((Z1175^2-Z1174^2)/(2*$I$5)))+($D$10*(ABS(I1175)/90)*(MAX(Z1174^2,Z1175^2)/(2*$I$5))))-AB1174,0))</f>
        <v>-5.2457969559327466E-6</v>
      </c>
      <c r="AG1174">
        <f t="shared" ref="AG1174:AG1237" ca="1" si="583">IF($D$20=0,1,IFERROR(IF(ROUND(AD1174,3)=1,1,IF(AND(ABS(AF1174)&lt;$D$19,AD1174&lt;1),1,0)),0))</f>
        <v>1</v>
      </c>
      <c r="AH1174">
        <f ca="1"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+99)&gt;=IFERROR(AE1174,-1E+99)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>7.9369917595330293</v>
      </c>
      <c r="AI1174">
        <f t="shared" ref="AI1174:AI1237" ca="1" si="584">E1174+AH1174</f>
        <v>639.986991759533</v>
      </c>
      <c r="AJ1174">
        <f t="shared" ref="AJ1174:AJ1237" ca="1" si="585">AI1174+((ABS(K1174)/MAX(((F1174)+(G1174)*(AH1174))*(AH1174),0.000001))^2)/(2*$I$5)</f>
        <v>640.06173552179109</v>
      </c>
      <c r="AM1174">
        <v>0</v>
      </c>
      <c r="AN1174">
        <v>0</v>
      </c>
      <c r="AO1174">
        <f t="shared" ref="AO1174:AO1237" si="586">AM1174+AN1174</f>
        <v>0</v>
      </c>
      <c r="AP1174">
        <f t="shared" si="564"/>
        <v>0</v>
      </c>
      <c r="AQ1174">
        <f t="shared" ref="AQ1174:AQ1237" ca="1" si="587">ABS(ABS(K1174)/MAX(((F1174)+(G1174)*(AH1174))*(AH1174),0.000001))/SQRT($I$5*MAX((((F1174)+(G1174)*(AH1174))*(AH1174))/MAX((F1174)+2*(G1174)*(AH1174),0.000001),0.000001))</f>
        <v>0.13723804107932638</v>
      </c>
      <c r="AR1174" t="str">
        <f t="shared" ref="AR1174:AR1237" ca="1" si="588">IF(AQ1174&lt;1,"Subcritical","Supercritical")</f>
        <v>Subcritical</v>
      </c>
      <c r="AS1174">
        <f t="shared" ref="AS1174:AS1237" ca="1" si="589">((ABS(K1174)*$D$6)/(MAX(((F1174)+(G1174)*(AH1174))*(AH1174),0.000001)*MAX(((((F1174)+(G1174)*(AH1174))*(AH1174))/MAX((F1174)+2*(AH1174)*SQRT(1+(G1174)^2),0.000001))^(2/3),0.000001)))^2</f>
        <v>1.3466031508669528E-4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190</v>
      </c>
      <c r="I1175">
        <v>5.7000000000000002E-2</v>
      </c>
      <c r="J1175">
        <f t="shared" ref="J1175:J1238" si="590">B1175-B1174</f>
        <v>0.99999999999988631</v>
      </c>
      <c r="K1175">
        <f t="shared" ref="K1175:K1238" ca="1" si="591">MAX(0,K1174-AO1174)</f>
        <v>49.98</v>
      </c>
      <c r="L1175">
        <f t="shared" ref="L1175:L1238" ca="1" si="592"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>1.301360869684927</v>
      </c>
      <c r="M1175">
        <f t="shared" ca="1" si="565"/>
        <v>6.7670765223616209</v>
      </c>
      <c r="N1175">
        <f t="shared" ca="1" si="566"/>
        <v>0.86727128666107323</v>
      </c>
      <c r="O1175">
        <f t="shared" ca="1" si="567"/>
        <v>7.3857595425206792</v>
      </c>
      <c r="P1175">
        <f t="shared" ca="1" si="568"/>
        <v>633.35086086968488</v>
      </c>
      <c r="Q1175">
        <f t="shared" ca="1" si="569"/>
        <v>636.13115873002812</v>
      </c>
      <c r="R1175">
        <f t="shared" ca="1" si="570"/>
        <v>1.4839965425134221E-2</v>
      </c>
      <c r="S1175">
        <f t="shared" ca="1" si="571"/>
        <v>2.067101435725621</v>
      </c>
      <c r="T1175">
        <f t="shared" ca="1" si="572"/>
        <v>42.032181045985091</v>
      </c>
      <c r="U1175">
        <f t="shared" ref="U1175:U1238" ca="1" si="593">IF($D$20=0,0,IFERROR(Q1174-(((R1174+R1175)/2)*J1175)-(IF(O1174&gt;O1175,$D$8*((O1174^2-O1175^2)/(2*$I$5)),$D$9*((O1175^2-O1174^2)/(2*$I$5)))+($D$10*(ABS(I1175)/90)*(MAX(O1174^2,O1175^2)/(2*$I$5))))-Q1175,0))</f>
        <v>-1.4604093721914069E-2</v>
      </c>
      <c r="V1175">
        <f t="shared" ref="V1175:V1238" ca="1" si="594">IF($D$20=0,1,IFERROR(IF(ROUND(S1175,3)=1,1,IF(AND(ABS(U1175)&lt;$D$19,S1175&gt;1),1,0)),0))</f>
        <v>0</v>
      </c>
      <c r="W1175">
        <f t="shared" ca="1" si="573"/>
        <v>7.9373494283383401</v>
      </c>
      <c r="X1175">
        <f t="shared" ca="1" si="574"/>
        <v>41.27421702735937</v>
      </c>
      <c r="Y1175">
        <f t="shared" ca="1" si="575"/>
        <v>1.9584724464180554</v>
      </c>
      <c r="Z1175">
        <f t="shared" ca="1" si="576"/>
        <v>1.2109254541853536</v>
      </c>
      <c r="AA1175">
        <f t="shared" ca="1" si="577"/>
        <v>639.98684942833836</v>
      </c>
      <c r="AB1175">
        <f t="shared" ca="1" si="578"/>
        <v>640.06158645461733</v>
      </c>
      <c r="AC1175">
        <f t="shared" ca="1" si="579"/>
        <v>1.3464618318624304E-4</v>
      </c>
      <c r="AD1175">
        <f t="shared" ca="1" si="580"/>
        <v>0.13722876495755573</v>
      </c>
      <c r="AE1175">
        <f t="shared" ca="1" si="581"/>
        <v>169.97336594884968</v>
      </c>
      <c r="AF1175">
        <f t="shared" ca="1" si="582"/>
        <v>-4.7271757921407698E-6</v>
      </c>
      <c r="AG1175">
        <f t="shared" ca="1" si="583"/>
        <v>1</v>
      </c>
      <c r="AH1175">
        <f ca="1"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+99)&gt;=IFERROR(AE1175,-1E+99)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>7.9373494283383401</v>
      </c>
      <c r="AI1175">
        <f t="shared" ca="1" si="584"/>
        <v>639.98684942833836</v>
      </c>
      <c r="AJ1175">
        <f t="shared" ca="1" si="585"/>
        <v>640.06158645461733</v>
      </c>
      <c r="AM1175">
        <v>0</v>
      </c>
      <c r="AN1175">
        <v>0</v>
      </c>
      <c r="AO1175">
        <f t="shared" si="586"/>
        <v>0</v>
      </c>
      <c r="AP1175">
        <f t="shared" ref="AP1175:AP1238" si="595">AP1174+AO1175</f>
        <v>0</v>
      </c>
      <c r="AQ1175">
        <f t="shared" ca="1" si="587"/>
        <v>0.13722876495755573</v>
      </c>
      <c r="AR1175" t="str">
        <f t="shared" ca="1" si="588"/>
        <v>Subcritical</v>
      </c>
      <c r="AS1175">
        <f t="shared" ca="1" si="589"/>
        <v>1.3464618318624304E-4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190</v>
      </c>
      <c r="I1176">
        <v>5.7000000000000002E-2</v>
      </c>
      <c r="J1176">
        <f t="shared" si="590"/>
        <v>1</v>
      </c>
      <c r="K1176">
        <f t="shared" ca="1" si="591"/>
        <v>49.98</v>
      </c>
      <c r="L1176">
        <f t="shared" ca="1" si="592"/>
        <v>1.301360869684927</v>
      </c>
      <c r="M1176">
        <f t="shared" ca="1" si="565"/>
        <v>6.7670765223616209</v>
      </c>
      <c r="N1176">
        <f t="shared" ca="1" si="566"/>
        <v>0.86727128666107323</v>
      </c>
      <c r="O1176">
        <f t="shared" ca="1" si="567"/>
        <v>7.3857595425206792</v>
      </c>
      <c r="P1176">
        <f t="shared" ca="1" si="568"/>
        <v>633.35036086968489</v>
      </c>
      <c r="Q1176">
        <f t="shared" ca="1" si="569"/>
        <v>636.13065873002813</v>
      </c>
      <c r="R1176">
        <f t="shared" ca="1" si="570"/>
        <v>1.4839965425134221E-2</v>
      </c>
      <c r="S1176">
        <f t="shared" ca="1" si="571"/>
        <v>2.067101435725621</v>
      </c>
      <c r="T1176">
        <f t="shared" ca="1" si="572"/>
        <v>42.032181045985091</v>
      </c>
      <c r="U1176">
        <f t="shared" ca="1" si="593"/>
        <v>-1.4604093721914069E-2</v>
      </c>
      <c r="V1176">
        <f t="shared" ca="1" si="594"/>
        <v>0</v>
      </c>
      <c r="W1176">
        <f t="shared" ca="1" si="573"/>
        <v>7.9377076399761943</v>
      </c>
      <c r="X1176">
        <f t="shared" ca="1" si="574"/>
        <v>41.276079727876208</v>
      </c>
      <c r="Y1176">
        <f t="shared" ca="1" si="575"/>
        <v>1.9584942540676453</v>
      </c>
      <c r="Z1176">
        <f t="shared" ca="1" si="576"/>
        <v>1.2108708077294827</v>
      </c>
      <c r="AA1176">
        <f t="shared" ca="1" si="577"/>
        <v>639.9867076399762</v>
      </c>
      <c r="AB1176">
        <f t="shared" ca="1" si="578"/>
        <v>640.06143792096555</v>
      </c>
      <c r="AC1176">
        <f t="shared" ca="1" si="579"/>
        <v>1.3463203203034727E-4</v>
      </c>
      <c r="AD1176">
        <f t="shared" ca="1" si="580"/>
        <v>0.13721947580476221</v>
      </c>
      <c r="AE1176">
        <f t="shared" ca="1" si="581"/>
        <v>169.98787277452246</v>
      </c>
      <c r="AF1176">
        <f t="shared" ca="1" si="582"/>
        <v>-4.436591893863806E-6</v>
      </c>
      <c r="AG1176">
        <f t="shared" ca="1" si="583"/>
        <v>1</v>
      </c>
      <c r="AH1176">
        <f ca="1"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+99)&gt;=IFERROR(AE1176,-1E+99)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>7.9377076399761943</v>
      </c>
      <c r="AI1176">
        <f t="shared" ca="1" si="584"/>
        <v>639.9867076399762</v>
      </c>
      <c r="AJ1176">
        <f t="shared" ca="1" si="585"/>
        <v>640.06143792096555</v>
      </c>
      <c r="AM1176">
        <v>0</v>
      </c>
      <c r="AN1176">
        <v>0</v>
      </c>
      <c r="AO1176">
        <f t="shared" si="586"/>
        <v>0</v>
      </c>
      <c r="AP1176">
        <f t="shared" si="595"/>
        <v>0</v>
      </c>
      <c r="AQ1176">
        <f t="shared" ca="1" si="587"/>
        <v>0.13721947580476221</v>
      </c>
      <c r="AR1176" t="str">
        <f t="shared" ca="1" si="588"/>
        <v>Subcritical</v>
      </c>
      <c r="AS1176">
        <f t="shared" ca="1" si="589"/>
        <v>1.3463203203034727E-4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190</v>
      </c>
      <c r="I1177">
        <v>0</v>
      </c>
      <c r="J1177">
        <f t="shared" si="590"/>
        <v>1</v>
      </c>
      <c r="K1177">
        <f t="shared" ca="1" si="591"/>
        <v>49.98</v>
      </c>
      <c r="L1177">
        <f t="shared" ca="1" si="592"/>
        <v>1.301360869684927</v>
      </c>
      <c r="M1177">
        <f t="shared" ca="1" si="565"/>
        <v>6.7670765223616209</v>
      </c>
      <c r="N1177">
        <f t="shared" ca="1" si="566"/>
        <v>0.86727128666107323</v>
      </c>
      <c r="O1177">
        <f t="shared" ca="1" si="567"/>
        <v>7.3857595425206792</v>
      </c>
      <c r="P1177">
        <f t="shared" ca="1" si="568"/>
        <v>633.3498608696849</v>
      </c>
      <c r="Q1177">
        <f t="shared" ca="1" si="569"/>
        <v>636.13015873002814</v>
      </c>
      <c r="R1177">
        <f t="shared" ca="1" si="570"/>
        <v>1.4839965425134221E-2</v>
      </c>
      <c r="S1177">
        <f t="shared" ca="1" si="571"/>
        <v>2.067101435725621</v>
      </c>
      <c r="T1177">
        <f t="shared" ca="1" si="572"/>
        <v>42.032181045985091</v>
      </c>
      <c r="U1177">
        <f t="shared" ca="1" si="593"/>
        <v>-1.4339965425165246E-2</v>
      </c>
      <c r="V1177">
        <f t="shared" ca="1" si="594"/>
        <v>0</v>
      </c>
      <c r="W1177">
        <f t="shared" ca="1" si="573"/>
        <v>7.9380733530669199</v>
      </c>
      <c r="X1177">
        <f t="shared" ca="1" si="574"/>
        <v>41.277981435947986</v>
      </c>
      <c r="Y1177">
        <f t="shared" ca="1" si="575"/>
        <v>1.9585165168704561</v>
      </c>
      <c r="Z1177">
        <f t="shared" ca="1" si="576"/>
        <v>1.2108150219883</v>
      </c>
      <c r="AA1177">
        <f t="shared" ca="1" si="577"/>
        <v>639.98657335306689</v>
      </c>
      <c r="AB1177">
        <f t="shared" ca="1" si="578"/>
        <v>640.06129674845283</v>
      </c>
      <c r="AC1177">
        <f t="shared" ca="1" si="579"/>
        <v>1.3461758679253613E-4</v>
      </c>
      <c r="AD1177">
        <f t="shared" ca="1" si="580"/>
        <v>0.1372099932051988</v>
      </c>
      <c r="AE1177">
        <f t="shared" ca="1" si="581"/>
        <v>170.00268410769013</v>
      </c>
      <c r="AF1177">
        <f t="shared" ca="1" si="582"/>
        <v>-4.6064321850280976E-6</v>
      </c>
      <c r="AG1177">
        <f t="shared" ca="1" si="583"/>
        <v>1</v>
      </c>
      <c r="AH1177">
        <f ca="1"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+99)&gt;=IFERROR(AE1177,-1E+99)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>7.9380733530669199</v>
      </c>
      <c r="AI1177">
        <f t="shared" ca="1" si="584"/>
        <v>639.98657335306689</v>
      </c>
      <c r="AJ1177">
        <f t="shared" ca="1" si="585"/>
        <v>640.06129674845283</v>
      </c>
      <c r="AM1177">
        <v>0</v>
      </c>
      <c r="AN1177">
        <v>0</v>
      </c>
      <c r="AO1177">
        <f t="shared" si="586"/>
        <v>0</v>
      </c>
      <c r="AP1177">
        <f t="shared" si="595"/>
        <v>0</v>
      </c>
      <c r="AQ1177">
        <f t="shared" ca="1" si="587"/>
        <v>0.1372099932051988</v>
      </c>
      <c r="AR1177" t="str">
        <f t="shared" ca="1" si="588"/>
        <v>Subcritical</v>
      </c>
      <c r="AS1177">
        <f t="shared" ca="1" si="589"/>
        <v>1.3461758679253613E-4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190</v>
      </c>
      <c r="I1178">
        <v>0</v>
      </c>
      <c r="J1178">
        <f t="shared" si="590"/>
        <v>1</v>
      </c>
      <c r="K1178">
        <f t="shared" ca="1" si="591"/>
        <v>49.98</v>
      </c>
      <c r="L1178">
        <f t="shared" ca="1" si="592"/>
        <v>1.301360869684927</v>
      </c>
      <c r="M1178">
        <f t="shared" ca="1" si="565"/>
        <v>6.7670765223616209</v>
      </c>
      <c r="N1178">
        <f t="shared" ca="1" si="566"/>
        <v>0.86727128666107323</v>
      </c>
      <c r="O1178">
        <f t="shared" ca="1" si="567"/>
        <v>7.3857595425206792</v>
      </c>
      <c r="P1178">
        <f t="shared" ca="1" si="568"/>
        <v>633.34936086968492</v>
      </c>
      <c r="Q1178">
        <f t="shared" ca="1" si="569"/>
        <v>636.12965873002815</v>
      </c>
      <c r="R1178">
        <f t="shared" ca="1" si="570"/>
        <v>1.4839965425134221E-2</v>
      </c>
      <c r="S1178">
        <f t="shared" ca="1" si="571"/>
        <v>2.067101435725621</v>
      </c>
      <c r="T1178">
        <f t="shared" ca="1" si="572"/>
        <v>42.032181045985091</v>
      </c>
      <c r="U1178">
        <f t="shared" ca="1" si="593"/>
        <v>-1.4339965425165246E-2</v>
      </c>
      <c r="V1178">
        <f t="shared" ca="1" si="594"/>
        <v>0</v>
      </c>
      <c r="W1178">
        <f t="shared" ca="1" si="573"/>
        <v>7.9384389053043298</v>
      </c>
      <c r="X1178">
        <f t="shared" ca="1" si="574"/>
        <v>41.279882307582518</v>
      </c>
      <c r="Y1178">
        <f t="shared" ca="1" si="575"/>
        <v>1.9585387683371702</v>
      </c>
      <c r="Z1178">
        <f t="shared" ca="1" si="576"/>
        <v>1.2107592659201791</v>
      </c>
      <c r="AA1178">
        <f t="shared" ca="1" si="577"/>
        <v>639.98643890530434</v>
      </c>
      <c r="AB1178">
        <f t="shared" ca="1" si="578"/>
        <v>640.06115541906638</v>
      </c>
      <c r="AC1178">
        <f t="shared" ca="1" si="579"/>
        <v>1.346031501928E-4</v>
      </c>
      <c r="AD1178">
        <f t="shared" ca="1" si="580"/>
        <v>0.13720051586780513</v>
      </c>
      <c r="AE1178">
        <f t="shared" ca="1" si="581"/>
        <v>170.01748964750971</v>
      </c>
      <c r="AF1178">
        <f t="shared" ca="1" si="582"/>
        <v>-4.8766538611744181E-6</v>
      </c>
      <c r="AG1178">
        <f t="shared" ca="1" si="583"/>
        <v>1</v>
      </c>
      <c r="AH1178">
        <f ca="1"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+99)&gt;=IFERROR(AE1178,-1E+99)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>7.9384389053043298</v>
      </c>
      <c r="AI1178">
        <f t="shared" ca="1" si="584"/>
        <v>639.98643890530434</v>
      </c>
      <c r="AJ1178">
        <f t="shared" ca="1" si="585"/>
        <v>640.06115541906638</v>
      </c>
      <c r="AM1178">
        <v>0</v>
      </c>
      <c r="AN1178">
        <v>0</v>
      </c>
      <c r="AO1178">
        <f t="shared" si="586"/>
        <v>0</v>
      </c>
      <c r="AP1178">
        <f t="shared" si="595"/>
        <v>0</v>
      </c>
      <c r="AQ1178">
        <f t="shared" ca="1" si="587"/>
        <v>0.13720051586780513</v>
      </c>
      <c r="AR1178" t="str">
        <f t="shared" ca="1" si="588"/>
        <v>Subcritical</v>
      </c>
      <c r="AS1178">
        <f t="shared" ca="1" si="589"/>
        <v>1.346031501928E-4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190</v>
      </c>
      <c r="I1179">
        <v>5.7000000000000002E-2</v>
      </c>
      <c r="J1179">
        <f t="shared" si="590"/>
        <v>1</v>
      </c>
      <c r="K1179">
        <f t="shared" ca="1" si="591"/>
        <v>49.98</v>
      </c>
      <c r="L1179">
        <f t="shared" ca="1" si="592"/>
        <v>1.301360869684927</v>
      </c>
      <c r="M1179">
        <f t="shared" ca="1" si="565"/>
        <v>6.7670765223616209</v>
      </c>
      <c r="N1179">
        <f t="shared" ca="1" si="566"/>
        <v>0.86727128666107323</v>
      </c>
      <c r="O1179">
        <f t="shared" ca="1" si="567"/>
        <v>7.3857595425206792</v>
      </c>
      <c r="P1179">
        <f t="shared" ca="1" si="568"/>
        <v>633.34886086968493</v>
      </c>
      <c r="Q1179">
        <f t="shared" ca="1" si="569"/>
        <v>636.12915873002817</v>
      </c>
      <c r="R1179">
        <f t="shared" ca="1" si="570"/>
        <v>1.4839965425134221E-2</v>
      </c>
      <c r="S1179">
        <f t="shared" ca="1" si="571"/>
        <v>2.067101435725621</v>
      </c>
      <c r="T1179">
        <f t="shared" ca="1" si="572"/>
        <v>42.032181045985091</v>
      </c>
      <c r="U1179">
        <f t="shared" ca="1" si="593"/>
        <v>-1.4604093721914069E-2</v>
      </c>
      <c r="V1179">
        <f t="shared" ca="1" si="594"/>
        <v>0</v>
      </c>
      <c r="W1179">
        <f t="shared" ca="1" si="573"/>
        <v>7.9387970021274912</v>
      </c>
      <c r="X1179">
        <f t="shared" ca="1" si="574"/>
        <v>41.281744411062952</v>
      </c>
      <c r="Y1179">
        <f t="shared" ca="1" si="575"/>
        <v>1.958560564489918</v>
      </c>
      <c r="Z1179">
        <f t="shared" ca="1" si="576"/>
        <v>1.2107046519721689</v>
      </c>
      <c r="AA1179">
        <f t="shared" ca="1" si="577"/>
        <v>639.98629700212746</v>
      </c>
      <c r="AB1179">
        <f t="shared" ca="1" si="578"/>
        <v>640.06100677553763</v>
      </c>
      <c r="AC1179">
        <f t="shared" ca="1" si="579"/>
        <v>1.3458901024078005E-4</v>
      </c>
      <c r="AD1179">
        <f t="shared" ca="1" si="580"/>
        <v>0.13719123287792459</v>
      </c>
      <c r="AE1179">
        <f t="shared" ca="1" si="581"/>
        <v>170.03199392842203</v>
      </c>
      <c r="AF1179">
        <f t="shared" ca="1" si="582"/>
        <v>-5.1337776767468313E-6</v>
      </c>
      <c r="AG1179">
        <f t="shared" ca="1" si="583"/>
        <v>1</v>
      </c>
      <c r="AH1179">
        <f ca="1"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+99)&gt;=IFERROR(AE1179,-1E+99)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>7.9387970021274912</v>
      </c>
      <c r="AI1179">
        <f t="shared" ca="1" si="584"/>
        <v>639.98629700212746</v>
      </c>
      <c r="AJ1179">
        <f t="shared" ca="1" si="585"/>
        <v>640.06100677553763</v>
      </c>
      <c r="AM1179">
        <v>0</v>
      </c>
      <c r="AN1179">
        <v>0</v>
      </c>
      <c r="AO1179">
        <f t="shared" si="586"/>
        <v>0</v>
      </c>
      <c r="AP1179">
        <f t="shared" si="595"/>
        <v>0</v>
      </c>
      <c r="AQ1179">
        <f t="shared" ca="1" si="587"/>
        <v>0.13719123287792459</v>
      </c>
      <c r="AR1179" t="str">
        <f t="shared" ca="1" si="588"/>
        <v>Subcritical</v>
      </c>
      <c r="AS1179">
        <f t="shared" ca="1" si="589"/>
        <v>1.3458901024078005E-4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190</v>
      </c>
      <c r="I1180">
        <v>0.06</v>
      </c>
      <c r="J1180">
        <f t="shared" si="590"/>
        <v>1</v>
      </c>
      <c r="K1180">
        <f t="shared" ca="1" si="591"/>
        <v>49.98</v>
      </c>
      <c r="L1180">
        <f t="shared" ca="1" si="592"/>
        <v>1.301360869684927</v>
      </c>
      <c r="M1180">
        <f t="shared" ca="1" si="565"/>
        <v>6.7670765223616209</v>
      </c>
      <c r="N1180">
        <f t="shared" ca="1" si="566"/>
        <v>0.86727128666107323</v>
      </c>
      <c r="O1180">
        <f t="shared" ca="1" si="567"/>
        <v>7.3857595425206792</v>
      </c>
      <c r="P1180">
        <f t="shared" ca="1" si="568"/>
        <v>633.34836086968494</v>
      </c>
      <c r="Q1180">
        <f t="shared" ca="1" si="569"/>
        <v>636.12865873002818</v>
      </c>
      <c r="R1180">
        <f t="shared" ca="1" si="570"/>
        <v>1.4839965425134221E-2</v>
      </c>
      <c r="S1180">
        <f t="shared" ca="1" si="571"/>
        <v>2.067101435725621</v>
      </c>
      <c r="T1180">
        <f t="shared" ca="1" si="572"/>
        <v>42.032181045985091</v>
      </c>
      <c r="U1180">
        <f t="shared" ca="1" si="593"/>
        <v>-1.4617995211210655E-2</v>
      </c>
      <c r="V1180">
        <f t="shared" ca="1" si="594"/>
        <v>0</v>
      </c>
      <c r="W1180">
        <f t="shared" ca="1" si="573"/>
        <v>7.9391544700279528</v>
      </c>
      <c r="X1180">
        <f t="shared" ca="1" si="574"/>
        <v>41.283603244145354</v>
      </c>
      <c r="Y1180">
        <f t="shared" ca="1" si="575"/>
        <v>1.9585823208849817</v>
      </c>
      <c r="Z1180">
        <f t="shared" ca="1" si="576"/>
        <v>1.2106501388559858</v>
      </c>
      <c r="AA1180">
        <f t="shared" ca="1" si="577"/>
        <v>639.98615447002794</v>
      </c>
      <c r="AB1180">
        <f t="shared" ca="1" si="578"/>
        <v>640.06085751583385</v>
      </c>
      <c r="AC1180">
        <f t="shared" ca="1" si="579"/>
        <v>1.3457489730781696E-4</v>
      </c>
      <c r="AD1180">
        <f t="shared" ca="1" si="580"/>
        <v>0.13718196723569684</v>
      </c>
      <c r="AE1180">
        <f t="shared" ca="1" si="581"/>
        <v>170.04647342566963</v>
      </c>
      <c r="AF1180">
        <f t="shared" ca="1" si="582"/>
        <v>-5.5471068662882317E-6</v>
      </c>
      <c r="AG1180">
        <f t="shared" ca="1" si="583"/>
        <v>1</v>
      </c>
      <c r="AH1180">
        <f ca="1"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+99)&gt;=IFERROR(AE1180,-1E+99)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>7.9391544700279528</v>
      </c>
      <c r="AI1180">
        <f t="shared" ca="1" si="584"/>
        <v>639.98615447002794</v>
      </c>
      <c r="AJ1180">
        <f t="shared" ca="1" si="585"/>
        <v>640.06085751583385</v>
      </c>
      <c r="AM1180">
        <v>0</v>
      </c>
      <c r="AN1180">
        <v>0</v>
      </c>
      <c r="AO1180">
        <f t="shared" si="586"/>
        <v>0</v>
      </c>
      <c r="AP1180">
        <f t="shared" si="595"/>
        <v>0</v>
      </c>
      <c r="AQ1180">
        <f t="shared" ca="1" si="587"/>
        <v>0.13718196723569684</v>
      </c>
      <c r="AR1180" t="str">
        <f t="shared" ca="1" si="588"/>
        <v>Subcritical</v>
      </c>
      <c r="AS1180">
        <f t="shared" ca="1" si="589"/>
        <v>1.3457489730781696E-4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190</v>
      </c>
      <c r="I1181">
        <v>2E-3</v>
      </c>
      <c r="J1181">
        <f t="shared" si="590"/>
        <v>1.0010000000002037</v>
      </c>
      <c r="K1181">
        <f t="shared" ca="1" si="591"/>
        <v>49.98</v>
      </c>
      <c r="L1181">
        <f t="shared" ca="1" si="592"/>
        <v>1.301360869684927</v>
      </c>
      <c r="M1181">
        <f t="shared" ca="1" si="565"/>
        <v>6.7670765223616209</v>
      </c>
      <c r="N1181">
        <f t="shared" ca="1" si="566"/>
        <v>0.86727128666107323</v>
      </c>
      <c r="O1181">
        <f t="shared" ca="1" si="567"/>
        <v>7.3857595425206792</v>
      </c>
      <c r="P1181">
        <f t="shared" ca="1" si="568"/>
        <v>633.34786086968495</v>
      </c>
      <c r="Q1181">
        <f t="shared" ca="1" si="569"/>
        <v>636.12815873002819</v>
      </c>
      <c r="R1181">
        <f t="shared" ca="1" si="570"/>
        <v>1.4839965425134221E-2</v>
      </c>
      <c r="S1181">
        <f t="shared" ca="1" si="571"/>
        <v>2.067101435725621</v>
      </c>
      <c r="T1181">
        <f t="shared" ca="1" si="572"/>
        <v>42.032181045985091</v>
      </c>
      <c r="U1181">
        <f t="shared" ca="1" si="593"/>
        <v>-1.43640730500465E-2</v>
      </c>
      <c r="V1181">
        <f t="shared" ca="1" si="594"/>
        <v>0</v>
      </c>
      <c r="W1181">
        <f t="shared" ca="1" si="573"/>
        <v>7.9395187122716804</v>
      </c>
      <c r="X1181">
        <f t="shared" ca="1" si="574"/>
        <v>41.28549730381274</v>
      </c>
      <c r="Y1181">
        <f t="shared" ca="1" si="575"/>
        <v>1.95860448806557</v>
      </c>
      <c r="Z1181">
        <f t="shared" ca="1" si="576"/>
        <v>1.2105945977156563</v>
      </c>
      <c r="AA1181">
        <f t="shared" ca="1" si="577"/>
        <v>639.98601871227174</v>
      </c>
      <c r="AB1181">
        <f t="shared" ca="1" si="578"/>
        <v>640.06071490391389</v>
      </c>
      <c r="AC1181">
        <f t="shared" ca="1" si="579"/>
        <v>1.3456051916712282E-4</v>
      </c>
      <c r="AD1181">
        <f t="shared" ca="1" si="580"/>
        <v>0.13717252707384436</v>
      </c>
      <c r="AE1181">
        <f t="shared" ca="1" si="581"/>
        <v>170.06122803182299</v>
      </c>
      <c r="AF1181">
        <f t="shared" ca="1" si="582"/>
        <v>-5.8013122270494932E-6</v>
      </c>
      <c r="AG1181">
        <f t="shared" ca="1" si="583"/>
        <v>1</v>
      </c>
      <c r="AH1181">
        <f ca="1"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+99)&gt;=IFERROR(AE1181,-1E+99)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>7.9395187122716804</v>
      </c>
      <c r="AI1181">
        <f t="shared" ca="1" si="584"/>
        <v>639.98601871227174</v>
      </c>
      <c r="AJ1181">
        <f t="shared" ca="1" si="585"/>
        <v>640.06071490391389</v>
      </c>
      <c r="AM1181">
        <v>0</v>
      </c>
      <c r="AN1181">
        <v>0</v>
      </c>
      <c r="AO1181">
        <f t="shared" si="586"/>
        <v>0</v>
      </c>
      <c r="AP1181">
        <f t="shared" si="595"/>
        <v>0</v>
      </c>
      <c r="AQ1181">
        <f t="shared" ca="1" si="587"/>
        <v>0.13717252707384436</v>
      </c>
      <c r="AR1181" t="str">
        <f t="shared" ca="1" si="588"/>
        <v>Subcritical</v>
      </c>
      <c r="AS1181">
        <f t="shared" ca="1" si="589"/>
        <v>1.3456051916712282E-4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190</v>
      </c>
      <c r="I1182">
        <v>5.7000000000000002E-2</v>
      </c>
      <c r="J1182">
        <f t="shared" si="590"/>
        <v>1</v>
      </c>
      <c r="K1182">
        <f t="shared" ca="1" si="591"/>
        <v>49.98</v>
      </c>
      <c r="L1182">
        <f t="shared" ca="1" si="592"/>
        <v>1.301360869684927</v>
      </c>
      <c r="M1182">
        <f t="shared" ca="1" si="565"/>
        <v>6.7670765223616209</v>
      </c>
      <c r="N1182">
        <f t="shared" ca="1" si="566"/>
        <v>0.86727128666107323</v>
      </c>
      <c r="O1182">
        <f t="shared" ca="1" si="567"/>
        <v>7.3857595425206792</v>
      </c>
      <c r="P1182">
        <f t="shared" ca="1" si="568"/>
        <v>633.34736086968496</v>
      </c>
      <c r="Q1182">
        <f t="shared" ca="1" si="569"/>
        <v>636.1276587300282</v>
      </c>
      <c r="R1182">
        <f t="shared" ca="1" si="570"/>
        <v>1.4839965425134221E-2</v>
      </c>
      <c r="S1182">
        <f t="shared" ca="1" si="571"/>
        <v>2.067101435725621</v>
      </c>
      <c r="T1182">
        <f t="shared" ca="1" si="572"/>
        <v>42.032181045985091</v>
      </c>
      <c r="U1182">
        <f t="shared" ca="1" si="593"/>
        <v>-1.4604093721914069E-2</v>
      </c>
      <c r="V1182">
        <f t="shared" ca="1" si="594"/>
        <v>0</v>
      </c>
      <c r="W1182">
        <f t="shared" ca="1" si="573"/>
        <v>7.939875911659664</v>
      </c>
      <c r="X1182">
        <f t="shared" ca="1" si="574"/>
        <v>41.287354740630256</v>
      </c>
      <c r="Y1182">
        <f t="shared" ca="1" si="575"/>
        <v>1.9586262251416267</v>
      </c>
      <c r="Z1182">
        <f t="shared" ca="1" si="576"/>
        <v>1.210540135447705</v>
      </c>
      <c r="AA1182">
        <f t="shared" ca="1" si="577"/>
        <v>639.98587591165972</v>
      </c>
      <c r="AB1182">
        <f t="shared" ca="1" si="578"/>
        <v>640.06056538258372</v>
      </c>
      <c r="AC1182">
        <f t="shared" ca="1" si="579"/>
        <v>1.3454642123749349E-4</v>
      </c>
      <c r="AD1182">
        <f t="shared" ca="1" si="580"/>
        <v>0.1371632704949923</v>
      </c>
      <c r="AE1182">
        <f t="shared" ca="1" si="581"/>
        <v>170.07569804350081</v>
      </c>
      <c r="AF1182">
        <f t="shared" ca="1" si="582"/>
        <v>-5.4878456694495981E-6</v>
      </c>
      <c r="AG1182">
        <f t="shared" ca="1" si="583"/>
        <v>1</v>
      </c>
      <c r="AH1182">
        <f ca="1"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+99)&gt;=IFERROR(AE1182,-1E+99)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>7.939875911659664</v>
      </c>
      <c r="AI1182">
        <f t="shared" ca="1" si="584"/>
        <v>639.98587591165972</v>
      </c>
      <c r="AJ1182">
        <f t="shared" ca="1" si="585"/>
        <v>640.06056538258372</v>
      </c>
      <c r="AM1182">
        <v>0</v>
      </c>
      <c r="AN1182">
        <v>0</v>
      </c>
      <c r="AO1182">
        <f t="shared" si="586"/>
        <v>0</v>
      </c>
      <c r="AP1182">
        <f t="shared" si="595"/>
        <v>0</v>
      </c>
      <c r="AQ1182">
        <f t="shared" ca="1" si="587"/>
        <v>0.1371632704949923</v>
      </c>
      <c r="AR1182" t="str">
        <f t="shared" ca="1" si="588"/>
        <v>Subcritical</v>
      </c>
      <c r="AS1182">
        <f t="shared" ca="1" si="589"/>
        <v>1.3454642123749349E-4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190</v>
      </c>
      <c r="I1183">
        <v>5.7000000000000002E-2</v>
      </c>
      <c r="J1183">
        <f t="shared" si="590"/>
        <v>1</v>
      </c>
      <c r="K1183">
        <f t="shared" ca="1" si="591"/>
        <v>49.98</v>
      </c>
      <c r="L1183">
        <f t="shared" ca="1" si="592"/>
        <v>1.301360869684927</v>
      </c>
      <c r="M1183">
        <f t="shared" ca="1" si="565"/>
        <v>6.7670765223616209</v>
      </c>
      <c r="N1183">
        <f t="shared" ca="1" si="566"/>
        <v>0.86727128666107323</v>
      </c>
      <c r="O1183">
        <f t="shared" ca="1" si="567"/>
        <v>7.3857595425206792</v>
      </c>
      <c r="P1183">
        <f t="shared" ca="1" si="568"/>
        <v>633.34686086968486</v>
      </c>
      <c r="Q1183">
        <f t="shared" ca="1" si="569"/>
        <v>636.1271587300281</v>
      </c>
      <c r="R1183">
        <f t="shared" ca="1" si="570"/>
        <v>1.4839965425134221E-2</v>
      </c>
      <c r="S1183">
        <f t="shared" ca="1" si="571"/>
        <v>2.067101435725621</v>
      </c>
      <c r="T1183">
        <f t="shared" ca="1" si="572"/>
        <v>42.032181045985091</v>
      </c>
      <c r="U1183">
        <f t="shared" ca="1" si="593"/>
        <v>-1.4604093721800382E-2</v>
      </c>
      <c r="V1183">
        <f t="shared" ca="1" si="594"/>
        <v>0</v>
      </c>
      <c r="W1183">
        <f t="shared" ca="1" si="573"/>
        <v>7.9402334470221643</v>
      </c>
      <c r="X1183">
        <f t="shared" ca="1" si="574"/>
        <v>41.289213924515252</v>
      </c>
      <c r="Y1183">
        <f t="shared" ca="1" si="575"/>
        <v>1.9586479811877562</v>
      </c>
      <c r="Z1183">
        <f t="shared" ca="1" si="576"/>
        <v>1.2104856268606421</v>
      </c>
      <c r="AA1183">
        <f t="shared" ca="1" si="577"/>
        <v>639.98573344702208</v>
      </c>
      <c r="AB1183">
        <f t="shared" ca="1" si="578"/>
        <v>640.06041619181497</v>
      </c>
      <c r="AC1183">
        <f t="shared" ca="1" si="579"/>
        <v>1.3453231222934124E-4</v>
      </c>
      <c r="AD1183">
        <f t="shared" ca="1" si="580"/>
        <v>0.13715400625208826</v>
      </c>
      <c r="AE1183">
        <f t="shared" ca="1" si="581"/>
        <v>170.09018235479064</v>
      </c>
      <c r="AF1183">
        <f t="shared" ca="1" si="582"/>
        <v>-5.0904554882436059E-6</v>
      </c>
      <c r="AG1183">
        <f t="shared" ca="1" si="583"/>
        <v>1</v>
      </c>
      <c r="AH1183">
        <f ca="1"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+99)&gt;=IFERROR(AE1183,-1E+99)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>7.9402334470221643</v>
      </c>
      <c r="AI1183">
        <f t="shared" ca="1" si="584"/>
        <v>639.98573344702208</v>
      </c>
      <c r="AJ1183">
        <f t="shared" ca="1" si="585"/>
        <v>640.06041619181497</v>
      </c>
      <c r="AM1183">
        <v>0</v>
      </c>
      <c r="AN1183">
        <v>0</v>
      </c>
      <c r="AO1183">
        <f t="shared" si="586"/>
        <v>0</v>
      </c>
      <c r="AP1183">
        <f t="shared" si="595"/>
        <v>0</v>
      </c>
      <c r="AQ1183">
        <f t="shared" ca="1" si="587"/>
        <v>0.13715400625208826</v>
      </c>
      <c r="AR1183" t="str">
        <f t="shared" ca="1" si="588"/>
        <v>Subcritical</v>
      </c>
      <c r="AS1183">
        <f t="shared" ca="1" si="589"/>
        <v>1.3453231222934124E-4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190</v>
      </c>
      <c r="I1184">
        <v>0</v>
      </c>
      <c r="J1184">
        <f t="shared" si="590"/>
        <v>0.99899999999979627</v>
      </c>
      <c r="K1184">
        <f t="shared" ca="1" si="591"/>
        <v>49.98</v>
      </c>
      <c r="L1184">
        <f t="shared" ca="1" si="592"/>
        <v>1.301360869684927</v>
      </c>
      <c r="M1184">
        <f t="shared" ca="1" si="565"/>
        <v>6.7670765223616209</v>
      </c>
      <c r="N1184">
        <f t="shared" ca="1" si="566"/>
        <v>0.86727128666107323</v>
      </c>
      <c r="O1184">
        <f t="shared" ca="1" si="567"/>
        <v>7.3857595425206792</v>
      </c>
      <c r="P1184">
        <f t="shared" ca="1" si="568"/>
        <v>633.34636086968487</v>
      </c>
      <c r="Q1184">
        <f t="shared" ca="1" si="569"/>
        <v>636.12665873002811</v>
      </c>
      <c r="R1184">
        <f t="shared" ca="1" si="570"/>
        <v>1.4839965425134221E-2</v>
      </c>
      <c r="S1184">
        <f t="shared" ca="1" si="571"/>
        <v>2.067101435725621</v>
      </c>
      <c r="T1184">
        <f t="shared" ca="1" si="572"/>
        <v>42.032181045985091</v>
      </c>
      <c r="U1184">
        <f t="shared" ca="1" si="593"/>
        <v>-1.4325125459663468E-2</v>
      </c>
      <c r="V1184">
        <f t="shared" ca="1" si="594"/>
        <v>0</v>
      </c>
      <c r="W1184">
        <f t="shared" ca="1" si="573"/>
        <v>7.9405987236953912</v>
      </c>
      <c r="X1184">
        <f t="shared" ca="1" si="574"/>
        <v>41.291113363216034</v>
      </c>
      <c r="Y1184">
        <f t="shared" ca="1" si="575"/>
        <v>1.9586702067688584</v>
      </c>
      <c r="Z1184">
        <f t="shared" ca="1" si="576"/>
        <v>1.2104299431297101</v>
      </c>
      <c r="AA1184">
        <f t="shared" ca="1" si="577"/>
        <v>639.98559872369538</v>
      </c>
      <c r="AB1184">
        <f t="shared" ca="1" si="578"/>
        <v>640.06027459766199</v>
      </c>
      <c r="AC1184">
        <f t="shared" ca="1" si="579"/>
        <v>1.3451789998838786E-4</v>
      </c>
      <c r="AD1184">
        <f t="shared" ca="1" si="580"/>
        <v>0.13714454249789773</v>
      </c>
      <c r="AE1184">
        <f t="shared" ca="1" si="581"/>
        <v>170.10498099086297</v>
      </c>
      <c r="AF1184">
        <f t="shared" ca="1" si="582"/>
        <v>-5.2592650945371133E-6</v>
      </c>
      <c r="AG1184">
        <f t="shared" ca="1" si="583"/>
        <v>1</v>
      </c>
      <c r="AH1184">
        <f ca="1"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+99)&gt;=IFERROR(AE1184,-1E+99)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>7.9405987236953912</v>
      </c>
      <c r="AI1184">
        <f t="shared" ca="1" si="584"/>
        <v>639.98559872369538</v>
      </c>
      <c r="AJ1184">
        <f t="shared" ca="1" si="585"/>
        <v>640.06027459766199</v>
      </c>
      <c r="AM1184">
        <v>0</v>
      </c>
      <c r="AN1184">
        <v>0</v>
      </c>
      <c r="AO1184">
        <f t="shared" si="586"/>
        <v>0</v>
      </c>
      <c r="AP1184">
        <f t="shared" si="595"/>
        <v>0</v>
      </c>
      <c r="AQ1184">
        <f t="shared" ca="1" si="587"/>
        <v>0.13714454249789773</v>
      </c>
      <c r="AR1184" t="str">
        <f t="shared" ca="1" si="588"/>
        <v>Subcritical</v>
      </c>
      <c r="AS1184">
        <f t="shared" ca="1" si="589"/>
        <v>1.3451789998838786E-4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190</v>
      </c>
      <c r="I1185">
        <v>0</v>
      </c>
      <c r="J1185">
        <f t="shared" si="590"/>
        <v>1</v>
      </c>
      <c r="K1185">
        <f t="shared" ca="1" si="591"/>
        <v>49.98</v>
      </c>
      <c r="L1185">
        <f t="shared" ca="1" si="592"/>
        <v>1.301360869684927</v>
      </c>
      <c r="M1185">
        <f t="shared" ca="1" si="565"/>
        <v>6.7670765223616209</v>
      </c>
      <c r="N1185">
        <f t="shared" ca="1" si="566"/>
        <v>0.86727128666107323</v>
      </c>
      <c r="O1185">
        <f t="shared" ca="1" si="567"/>
        <v>7.3857595425206792</v>
      </c>
      <c r="P1185">
        <f t="shared" ca="1" si="568"/>
        <v>633.34586086968488</v>
      </c>
      <c r="Q1185">
        <f t="shared" ca="1" si="569"/>
        <v>636.12615873002812</v>
      </c>
      <c r="R1185">
        <f t="shared" ca="1" si="570"/>
        <v>1.4839965425134221E-2</v>
      </c>
      <c r="S1185">
        <f t="shared" ca="1" si="571"/>
        <v>2.067101435725621</v>
      </c>
      <c r="T1185">
        <f t="shared" ca="1" si="572"/>
        <v>42.032181045985091</v>
      </c>
      <c r="U1185">
        <f t="shared" ca="1" si="593"/>
        <v>-1.4339965425165246E-2</v>
      </c>
      <c r="V1185">
        <f t="shared" ca="1" si="594"/>
        <v>0</v>
      </c>
      <c r="W1185">
        <f t="shared" ca="1" si="573"/>
        <v>7.940963703791704</v>
      </c>
      <c r="X1185">
        <f t="shared" ca="1" si="574"/>
        <v>41.293011259716863</v>
      </c>
      <c r="Y1185">
        <f t="shared" ca="1" si="575"/>
        <v>1.9586924127659837</v>
      </c>
      <c r="Z1185">
        <f t="shared" ca="1" si="576"/>
        <v>1.2103743097262967</v>
      </c>
      <c r="AA1185">
        <f t="shared" ca="1" si="577"/>
        <v>639.98546370379165</v>
      </c>
      <c r="AB1185">
        <f t="shared" ca="1" si="578"/>
        <v>640.06013271345762</v>
      </c>
      <c r="AC1185">
        <f t="shared" ca="1" si="579"/>
        <v>1.3450350172364335E-4</v>
      </c>
      <c r="AD1185">
        <f t="shared" ca="1" si="580"/>
        <v>0.13713508751452816</v>
      </c>
      <c r="AE1185">
        <f t="shared" ca="1" si="581"/>
        <v>170.11976833061061</v>
      </c>
      <c r="AF1185">
        <f t="shared" ca="1" si="582"/>
        <v>-5.5665311720076716E-6</v>
      </c>
      <c r="AG1185">
        <f t="shared" ca="1" si="583"/>
        <v>1</v>
      </c>
      <c r="AH1185">
        <f ca="1"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+99)&gt;=IFERROR(AE1185,-1E+99)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>7.940963703791704</v>
      </c>
      <c r="AI1185">
        <f t="shared" ca="1" si="584"/>
        <v>639.98546370379165</v>
      </c>
      <c r="AJ1185">
        <f t="shared" ca="1" si="585"/>
        <v>640.06013271345762</v>
      </c>
      <c r="AM1185">
        <v>0</v>
      </c>
      <c r="AN1185">
        <v>0</v>
      </c>
      <c r="AO1185">
        <f t="shared" si="586"/>
        <v>0</v>
      </c>
      <c r="AP1185">
        <f t="shared" si="595"/>
        <v>0</v>
      </c>
      <c r="AQ1185">
        <f t="shared" ca="1" si="587"/>
        <v>0.13713508751452816</v>
      </c>
      <c r="AR1185" t="str">
        <f t="shared" ca="1" si="588"/>
        <v>Subcritical</v>
      </c>
      <c r="AS1185">
        <f t="shared" ca="1" si="589"/>
        <v>1.3450350172364335E-4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190</v>
      </c>
      <c r="I1186">
        <v>5.7000000000000002E-2</v>
      </c>
      <c r="J1186">
        <f t="shared" si="590"/>
        <v>1</v>
      </c>
      <c r="K1186">
        <f t="shared" ca="1" si="591"/>
        <v>49.98</v>
      </c>
      <c r="L1186">
        <f t="shared" ca="1" si="592"/>
        <v>1.301360869684927</v>
      </c>
      <c r="M1186">
        <f t="shared" ca="1" si="565"/>
        <v>6.7670765223616209</v>
      </c>
      <c r="N1186">
        <f t="shared" ca="1" si="566"/>
        <v>0.86727128666107323</v>
      </c>
      <c r="O1186">
        <f t="shared" ca="1" si="567"/>
        <v>7.3857595425206792</v>
      </c>
      <c r="P1186">
        <f t="shared" ca="1" si="568"/>
        <v>633.3453608696849</v>
      </c>
      <c r="Q1186">
        <f t="shared" ca="1" si="569"/>
        <v>636.12565873002814</v>
      </c>
      <c r="R1186">
        <f t="shared" ca="1" si="570"/>
        <v>1.4839965425134221E-2</v>
      </c>
      <c r="S1186">
        <f t="shared" ca="1" si="571"/>
        <v>2.067101435725621</v>
      </c>
      <c r="T1186">
        <f t="shared" ca="1" si="572"/>
        <v>42.032181045985091</v>
      </c>
      <c r="U1186">
        <f t="shared" ca="1" si="593"/>
        <v>-1.4604093721914069E-2</v>
      </c>
      <c r="V1186">
        <f t="shared" ca="1" si="594"/>
        <v>0</v>
      </c>
      <c r="W1186">
        <f t="shared" ca="1" si="573"/>
        <v>7.941321199855949</v>
      </c>
      <c r="X1186">
        <f t="shared" ca="1" si="574"/>
        <v>41.294870239250933</v>
      </c>
      <c r="Y1186">
        <f t="shared" ca="1" si="575"/>
        <v>1.9587141619313926</v>
      </c>
      <c r="Z1186">
        <f t="shared" ca="1" si="576"/>
        <v>1.2103198220609448</v>
      </c>
      <c r="AA1186">
        <f t="shared" ca="1" si="577"/>
        <v>639.98532119985589</v>
      </c>
      <c r="AB1186">
        <f t="shared" ca="1" si="578"/>
        <v>640.05998348689332</v>
      </c>
      <c r="AC1186">
        <f t="shared" ca="1" si="579"/>
        <v>1.3448940090359239E-4</v>
      </c>
      <c r="AD1186">
        <f t="shared" ca="1" si="580"/>
        <v>0.13712582746174726</v>
      </c>
      <c r="AE1186">
        <f t="shared" ca="1" si="581"/>
        <v>170.13425314808163</v>
      </c>
      <c r="AF1186">
        <f t="shared" ca="1" si="582"/>
        <v>-5.3925421070744051E-6</v>
      </c>
      <c r="AG1186">
        <f t="shared" ca="1" si="583"/>
        <v>1</v>
      </c>
      <c r="AH1186">
        <f ca="1"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+99)&gt;=IFERROR(AE1186,-1E+99)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>7.941321199855949</v>
      </c>
      <c r="AI1186">
        <f t="shared" ca="1" si="584"/>
        <v>639.98532119985589</v>
      </c>
      <c r="AJ1186">
        <f t="shared" ca="1" si="585"/>
        <v>640.05998348689332</v>
      </c>
      <c r="AM1186">
        <v>0</v>
      </c>
      <c r="AN1186">
        <v>0</v>
      </c>
      <c r="AO1186">
        <f t="shared" si="586"/>
        <v>0</v>
      </c>
      <c r="AP1186">
        <f t="shared" si="595"/>
        <v>0</v>
      </c>
      <c r="AQ1186">
        <f t="shared" ca="1" si="587"/>
        <v>0.13712582746174726</v>
      </c>
      <c r="AR1186" t="str">
        <f t="shared" ca="1" si="588"/>
        <v>Subcritical</v>
      </c>
      <c r="AS1186">
        <f t="shared" ca="1" si="589"/>
        <v>1.3448940090359239E-4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190</v>
      </c>
      <c r="I1187">
        <v>5.7000000000000002E-2</v>
      </c>
      <c r="J1187">
        <f t="shared" si="590"/>
        <v>1</v>
      </c>
      <c r="K1187">
        <f t="shared" ca="1" si="591"/>
        <v>49.98</v>
      </c>
      <c r="L1187">
        <f t="shared" ca="1" si="592"/>
        <v>1.301360869684927</v>
      </c>
      <c r="M1187">
        <f t="shared" ca="1" si="565"/>
        <v>6.7670765223616209</v>
      </c>
      <c r="N1187">
        <f t="shared" ca="1" si="566"/>
        <v>0.86727128666107323</v>
      </c>
      <c r="O1187">
        <f t="shared" ca="1" si="567"/>
        <v>7.3857595425206792</v>
      </c>
      <c r="P1187">
        <f t="shared" ca="1" si="568"/>
        <v>633.34486086968491</v>
      </c>
      <c r="Q1187">
        <f t="shared" ca="1" si="569"/>
        <v>636.12515873002815</v>
      </c>
      <c r="R1187">
        <f t="shared" ca="1" si="570"/>
        <v>1.4839965425134221E-2</v>
      </c>
      <c r="S1187">
        <f t="shared" ca="1" si="571"/>
        <v>2.067101435725621</v>
      </c>
      <c r="T1187">
        <f t="shared" ca="1" si="572"/>
        <v>42.032181045985091</v>
      </c>
      <c r="U1187">
        <f t="shared" ca="1" si="593"/>
        <v>-1.4604093721914069E-2</v>
      </c>
      <c r="V1187">
        <f t="shared" ca="1" si="594"/>
        <v>0</v>
      </c>
      <c r="W1187">
        <f t="shared" ca="1" si="573"/>
        <v>7.9416788888247698</v>
      </c>
      <c r="X1187">
        <f t="shared" ca="1" si="574"/>
        <v>41.296730221888801</v>
      </c>
      <c r="Y1187">
        <f t="shared" ca="1" si="575"/>
        <v>1.958735921356296</v>
      </c>
      <c r="Z1187">
        <f t="shared" ca="1" si="576"/>
        <v>1.2102653099036094</v>
      </c>
      <c r="AA1187">
        <f t="shared" ca="1" si="577"/>
        <v>639.98517888882475</v>
      </c>
      <c r="AB1187">
        <f t="shared" ca="1" si="578"/>
        <v>640.0598344505147</v>
      </c>
      <c r="AC1187">
        <f t="shared" ca="1" si="579"/>
        <v>1.344752946569717E-4</v>
      </c>
      <c r="AD1187">
        <f t="shared" ca="1" si="580"/>
        <v>0.13711656345518877</v>
      </c>
      <c r="AE1187">
        <f t="shared" ca="1" si="581"/>
        <v>170.14874647167684</v>
      </c>
      <c r="AF1187">
        <f t="shared" ca="1" si="582"/>
        <v>-5.1678749741768115E-6</v>
      </c>
      <c r="AG1187">
        <f t="shared" ca="1" si="583"/>
        <v>1</v>
      </c>
      <c r="AH1187">
        <f ca="1"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+99)&gt;=IFERROR(AE1187,-1E+99)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>7.9416788888247698</v>
      </c>
      <c r="AI1187">
        <f t="shared" ca="1" si="584"/>
        <v>639.98517888882475</v>
      </c>
      <c r="AJ1187">
        <f t="shared" ca="1" si="585"/>
        <v>640.0598344505147</v>
      </c>
      <c r="AM1187">
        <v>0</v>
      </c>
      <c r="AN1187">
        <v>0</v>
      </c>
      <c r="AO1187">
        <f t="shared" si="586"/>
        <v>0</v>
      </c>
      <c r="AP1187">
        <f t="shared" si="595"/>
        <v>0</v>
      </c>
      <c r="AQ1187">
        <f t="shared" ca="1" si="587"/>
        <v>0.13711656345518877</v>
      </c>
      <c r="AR1187" t="str">
        <f t="shared" ca="1" si="588"/>
        <v>Subcritical</v>
      </c>
      <c r="AS1187">
        <f t="shared" ca="1" si="589"/>
        <v>1.344752946569717E-4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190</v>
      </c>
      <c r="I1188">
        <v>0</v>
      </c>
      <c r="J1188">
        <f t="shared" si="590"/>
        <v>1</v>
      </c>
      <c r="K1188">
        <f t="shared" ca="1" si="591"/>
        <v>49.98</v>
      </c>
      <c r="L1188">
        <f t="shared" ca="1" si="592"/>
        <v>1.301360869684927</v>
      </c>
      <c r="M1188">
        <f t="shared" ca="1" si="565"/>
        <v>6.7670765223616209</v>
      </c>
      <c r="N1188">
        <f t="shared" ca="1" si="566"/>
        <v>0.86727128666107323</v>
      </c>
      <c r="O1188">
        <f t="shared" ca="1" si="567"/>
        <v>7.3857595425206792</v>
      </c>
      <c r="P1188">
        <f t="shared" ca="1" si="568"/>
        <v>633.34436086968492</v>
      </c>
      <c r="Q1188">
        <f t="shared" ca="1" si="569"/>
        <v>636.12465873002816</v>
      </c>
      <c r="R1188">
        <f t="shared" ca="1" si="570"/>
        <v>1.4839965425134221E-2</v>
      </c>
      <c r="S1188">
        <f t="shared" ca="1" si="571"/>
        <v>2.067101435725621</v>
      </c>
      <c r="T1188">
        <f t="shared" ca="1" si="572"/>
        <v>42.032181045985091</v>
      </c>
      <c r="U1188">
        <f t="shared" ca="1" si="593"/>
        <v>-1.4339965425165246E-2</v>
      </c>
      <c r="V1188">
        <f t="shared" ca="1" si="594"/>
        <v>0</v>
      </c>
      <c r="W1188">
        <f t="shared" ca="1" si="573"/>
        <v>7.9420440035946385</v>
      </c>
      <c r="X1188">
        <f t="shared" ca="1" si="574"/>
        <v>41.298628818692123</v>
      </c>
      <c r="Y1188">
        <f t="shared" ca="1" si="575"/>
        <v>1.9587581309948086</v>
      </c>
      <c r="Z1188">
        <f t="shared" ca="1" si="576"/>
        <v>1.2102096711108872</v>
      </c>
      <c r="AA1188">
        <f t="shared" ca="1" si="577"/>
        <v>639.98504400359468</v>
      </c>
      <c r="AB1188">
        <f t="shared" ca="1" si="578"/>
        <v>640.05969270125274</v>
      </c>
      <c r="AC1188">
        <f t="shared" ca="1" si="579"/>
        <v>1.3446089780844194E-4</v>
      </c>
      <c r="AD1188">
        <f t="shared" ca="1" si="580"/>
        <v>0.13710710819900374</v>
      </c>
      <c r="AE1188">
        <f t="shared" ca="1" si="581"/>
        <v>170.1635413958418</v>
      </c>
      <c r="AF1188">
        <f t="shared" ca="1" si="582"/>
        <v>-5.4841237897562678E-6</v>
      </c>
      <c r="AG1188">
        <f t="shared" ca="1" si="583"/>
        <v>1</v>
      </c>
      <c r="AH1188">
        <f ca="1"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+99)&gt;=IFERROR(AE1188,-1E+99)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>7.9420440035946385</v>
      </c>
      <c r="AI1188">
        <f t="shared" ca="1" si="584"/>
        <v>639.98504400359468</v>
      </c>
      <c r="AJ1188">
        <f t="shared" ca="1" si="585"/>
        <v>640.05969270125274</v>
      </c>
      <c r="AM1188">
        <v>0</v>
      </c>
      <c r="AN1188">
        <v>0</v>
      </c>
      <c r="AO1188">
        <f t="shared" si="586"/>
        <v>0</v>
      </c>
      <c r="AP1188">
        <f t="shared" si="595"/>
        <v>0</v>
      </c>
      <c r="AQ1188">
        <f t="shared" ca="1" si="587"/>
        <v>0.13710710819900374</v>
      </c>
      <c r="AR1188" t="str">
        <f t="shared" ca="1" si="588"/>
        <v>Subcritical</v>
      </c>
      <c r="AS1188">
        <f t="shared" ca="1" si="589"/>
        <v>1.3446089780844194E-4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190</v>
      </c>
      <c r="I1189">
        <v>2E-3</v>
      </c>
      <c r="J1189">
        <f t="shared" si="590"/>
        <v>1</v>
      </c>
      <c r="K1189">
        <f t="shared" ca="1" si="591"/>
        <v>49.98</v>
      </c>
      <c r="L1189">
        <f t="shared" ca="1" si="592"/>
        <v>1.301360869684927</v>
      </c>
      <c r="M1189">
        <f t="shared" ca="1" si="565"/>
        <v>6.7670765223616209</v>
      </c>
      <c r="N1189">
        <f t="shared" ca="1" si="566"/>
        <v>0.86727128666107323</v>
      </c>
      <c r="O1189">
        <f t="shared" ca="1" si="567"/>
        <v>7.3857595425206792</v>
      </c>
      <c r="P1189">
        <f t="shared" ca="1" si="568"/>
        <v>633.34386086968493</v>
      </c>
      <c r="Q1189">
        <f t="shared" ca="1" si="569"/>
        <v>636.12415873002817</v>
      </c>
      <c r="R1189">
        <f t="shared" ca="1" si="570"/>
        <v>1.4839965425134221E-2</v>
      </c>
      <c r="S1189">
        <f t="shared" ca="1" si="571"/>
        <v>2.067101435725621</v>
      </c>
      <c r="T1189">
        <f t="shared" ca="1" si="572"/>
        <v>42.032181045985091</v>
      </c>
      <c r="U1189">
        <f t="shared" ca="1" si="593"/>
        <v>-1.4349233084658408E-2</v>
      </c>
      <c r="V1189">
        <f t="shared" ca="1" si="594"/>
        <v>0</v>
      </c>
      <c r="W1189">
        <f t="shared" ca="1" si="573"/>
        <v>7.9424085558617561</v>
      </c>
      <c r="X1189">
        <f t="shared" ca="1" si="574"/>
        <v>41.300524490481131</v>
      </c>
      <c r="Y1189">
        <f t="shared" ca="1" si="575"/>
        <v>1.9587803048819117</v>
      </c>
      <c r="Z1189">
        <f t="shared" ca="1" si="576"/>
        <v>1.210154123139993</v>
      </c>
      <c r="AA1189">
        <f t="shared" ca="1" si="577"/>
        <v>639.98490855586181</v>
      </c>
      <c r="AB1189">
        <f t="shared" ca="1" si="578"/>
        <v>640.05955040100719</v>
      </c>
      <c r="AC1189">
        <f t="shared" ca="1" si="579"/>
        <v>1.3444652540816709E-4</v>
      </c>
      <c r="AD1189">
        <f t="shared" ca="1" si="580"/>
        <v>0.13709766859389572</v>
      </c>
      <c r="AE1189">
        <f t="shared" ca="1" si="581"/>
        <v>170.17831424427214</v>
      </c>
      <c r="AF1189">
        <f t="shared" ca="1" si="582"/>
        <v>-5.8577627441991353E-6</v>
      </c>
      <c r="AG1189">
        <f t="shared" ca="1" si="583"/>
        <v>1</v>
      </c>
      <c r="AH1189">
        <f ca="1"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+99)&gt;=IFERROR(AE1189,-1E+99)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>7.9424085558617561</v>
      </c>
      <c r="AI1189">
        <f t="shared" ca="1" si="584"/>
        <v>639.98490855586181</v>
      </c>
      <c r="AJ1189">
        <f t="shared" ca="1" si="585"/>
        <v>640.05955040100719</v>
      </c>
      <c r="AM1189">
        <v>0</v>
      </c>
      <c r="AN1189">
        <v>0</v>
      </c>
      <c r="AO1189">
        <f t="shared" si="586"/>
        <v>0</v>
      </c>
      <c r="AP1189">
        <f t="shared" si="595"/>
        <v>0</v>
      </c>
      <c r="AQ1189">
        <f t="shared" ca="1" si="587"/>
        <v>0.13709766859389572</v>
      </c>
      <c r="AR1189" t="str">
        <f t="shared" ca="1" si="588"/>
        <v>Subcritical</v>
      </c>
      <c r="AS1189">
        <f t="shared" ca="1" si="589"/>
        <v>1.3444652540816709E-4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190</v>
      </c>
      <c r="I1190">
        <v>0.06</v>
      </c>
      <c r="J1190">
        <f t="shared" si="590"/>
        <v>1.0010000000002037</v>
      </c>
      <c r="K1190">
        <f t="shared" ca="1" si="591"/>
        <v>49.98</v>
      </c>
      <c r="L1190">
        <f t="shared" ca="1" si="592"/>
        <v>1.301360869684927</v>
      </c>
      <c r="M1190">
        <f t="shared" ca="1" si="565"/>
        <v>6.7670765223616209</v>
      </c>
      <c r="N1190">
        <f t="shared" ca="1" si="566"/>
        <v>0.86727128666107323</v>
      </c>
      <c r="O1190">
        <f t="shared" ca="1" si="567"/>
        <v>7.3857595425206792</v>
      </c>
      <c r="P1190">
        <f t="shared" ca="1" si="568"/>
        <v>633.34336086968494</v>
      </c>
      <c r="Q1190">
        <f t="shared" ca="1" si="569"/>
        <v>636.12365873002818</v>
      </c>
      <c r="R1190">
        <f t="shared" ca="1" si="570"/>
        <v>1.4839965425134221E-2</v>
      </c>
      <c r="S1190">
        <f t="shared" ca="1" si="571"/>
        <v>2.067101435725621</v>
      </c>
      <c r="T1190">
        <f t="shared" ca="1" si="572"/>
        <v>42.032181045985091</v>
      </c>
      <c r="U1190">
        <f t="shared" ca="1" si="593"/>
        <v>-1.4632835176598746E-2</v>
      </c>
      <c r="V1190">
        <f t="shared" ca="1" si="594"/>
        <v>0</v>
      </c>
      <c r="W1190">
        <f t="shared" ca="1" si="573"/>
        <v>7.9427652977348044</v>
      </c>
      <c r="X1190">
        <f t="shared" ca="1" si="574"/>
        <v>41.302379548220983</v>
      </c>
      <c r="Y1190">
        <f t="shared" ca="1" si="575"/>
        <v>1.9588020022173462</v>
      </c>
      <c r="Z1190">
        <f t="shared" ca="1" si="576"/>
        <v>1.2100997701996272</v>
      </c>
      <c r="AA1190">
        <f t="shared" ca="1" si="577"/>
        <v>639.98476529773484</v>
      </c>
      <c r="AB1190">
        <f t="shared" ca="1" si="578"/>
        <v>640.05940043809346</v>
      </c>
      <c r="AC1190">
        <f t="shared" ca="1" si="579"/>
        <v>1.3443246312479676E-4</v>
      </c>
      <c r="AD1190">
        <f t="shared" ca="1" si="580"/>
        <v>0.13708843227730866</v>
      </c>
      <c r="AE1190">
        <f t="shared" ca="1" si="581"/>
        <v>170.19277128419807</v>
      </c>
      <c r="AF1190">
        <f t="shared" ca="1" si="582"/>
        <v>-5.6300268624909222E-6</v>
      </c>
      <c r="AG1190">
        <f t="shared" ca="1" si="583"/>
        <v>1</v>
      </c>
      <c r="AH1190">
        <f ca="1"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+99)&gt;=IFERROR(AE1190,-1E+99)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>7.9427652977348044</v>
      </c>
      <c r="AI1190">
        <f t="shared" ca="1" si="584"/>
        <v>639.98476529773484</v>
      </c>
      <c r="AJ1190">
        <f t="shared" ca="1" si="585"/>
        <v>640.05940043809346</v>
      </c>
      <c r="AM1190">
        <v>0</v>
      </c>
      <c r="AN1190">
        <v>0</v>
      </c>
      <c r="AO1190">
        <f t="shared" si="586"/>
        <v>0</v>
      </c>
      <c r="AP1190">
        <f t="shared" si="595"/>
        <v>0</v>
      </c>
      <c r="AQ1190">
        <f t="shared" ca="1" si="587"/>
        <v>0.13708843227730866</v>
      </c>
      <c r="AR1190" t="str">
        <f t="shared" ca="1" si="588"/>
        <v>Subcritical</v>
      </c>
      <c r="AS1190">
        <f t="shared" ca="1" si="589"/>
        <v>1.3443246312479676E-4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190</v>
      </c>
      <c r="I1191">
        <v>5.7000000000000002E-2</v>
      </c>
      <c r="J1191">
        <f t="shared" si="590"/>
        <v>1</v>
      </c>
      <c r="K1191">
        <f t="shared" ca="1" si="591"/>
        <v>49.98</v>
      </c>
      <c r="L1191">
        <f t="shared" ca="1" si="592"/>
        <v>1.301360869684927</v>
      </c>
      <c r="M1191">
        <f t="shared" ca="1" si="565"/>
        <v>6.7670765223616209</v>
      </c>
      <c r="N1191">
        <f t="shared" ca="1" si="566"/>
        <v>0.86727128666107323</v>
      </c>
      <c r="O1191">
        <f t="shared" ca="1" si="567"/>
        <v>7.3857595425206792</v>
      </c>
      <c r="P1191">
        <f t="shared" ca="1" si="568"/>
        <v>633.34286086968496</v>
      </c>
      <c r="Q1191">
        <f t="shared" ca="1" si="569"/>
        <v>636.12315873002819</v>
      </c>
      <c r="R1191">
        <f t="shared" ca="1" si="570"/>
        <v>1.4839965425134221E-2</v>
      </c>
      <c r="S1191">
        <f t="shared" ca="1" si="571"/>
        <v>2.067101435725621</v>
      </c>
      <c r="T1191">
        <f t="shared" ca="1" si="572"/>
        <v>42.032181045985091</v>
      </c>
      <c r="U1191">
        <f t="shared" ca="1" si="593"/>
        <v>-1.4604093721914069E-2</v>
      </c>
      <c r="V1191">
        <f t="shared" ca="1" si="594"/>
        <v>0</v>
      </c>
      <c r="W1191">
        <f t="shared" ca="1" si="573"/>
        <v>7.9431228029589382</v>
      </c>
      <c r="X1191">
        <f t="shared" ca="1" si="574"/>
        <v>41.304238575386478</v>
      </c>
      <c r="Y1191">
        <f t="shared" ca="1" si="575"/>
        <v>1.9588237445073864</v>
      </c>
      <c r="Z1191">
        <f t="shared" ca="1" si="576"/>
        <v>1.210045305853513</v>
      </c>
      <c r="AA1191">
        <f t="shared" ca="1" si="577"/>
        <v>639.98462280295894</v>
      </c>
      <c r="AB1191">
        <f t="shared" ca="1" si="578"/>
        <v>640.05925122509029</v>
      </c>
      <c r="AC1191">
        <f t="shared" ca="1" si="579"/>
        <v>1.3441837292760622E-4</v>
      </c>
      <c r="AD1191">
        <f t="shared" ca="1" si="580"/>
        <v>0.13707917723735927</v>
      </c>
      <c r="AE1191">
        <f t="shared" ca="1" si="581"/>
        <v>170.20725994794449</v>
      </c>
      <c r="AF1191">
        <f t="shared" ca="1" si="582"/>
        <v>-5.2455250170169165E-6</v>
      </c>
      <c r="AG1191">
        <f t="shared" ca="1" si="583"/>
        <v>1</v>
      </c>
      <c r="AH1191">
        <f ca="1"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+99)&gt;=IFERROR(AE1191,-1E+99)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>7.9431228029589382</v>
      </c>
      <c r="AI1191">
        <f t="shared" ca="1" si="584"/>
        <v>639.98462280295894</v>
      </c>
      <c r="AJ1191">
        <f t="shared" ca="1" si="585"/>
        <v>640.05925122509029</v>
      </c>
      <c r="AM1191">
        <v>0</v>
      </c>
      <c r="AN1191">
        <v>0</v>
      </c>
      <c r="AO1191">
        <f t="shared" si="586"/>
        <v>0</v>
      </c>
      <c r="AP1191">
        <f t="shared" si="595"/>
        <v>0</v>
      </c>
      <c r="AQ1191">
        <f t="shared" ca="1" si="587"/>
        <v>0.13707917723735927</v>
      </c>
      <c r="AR1191" t="str">
        <f t="shared" ca="1" si="588"/>
        <v>Subcritical</v>
      </c>
      <c r="AS1191">
        <f t="shared" ca="1" si="589"/>
        <v>1.3441837292760622E-4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190</v>
      </c>
      <c r="I1192">
        <v>0</v>
      </c>
      <c r="J1192">
        <f t="shared" si="590"/>
        <v>1</v>
      </c>
      <c r="K1192">
        <f t="shared" ca="1" si="591"/>
        <v>49.98</v>
      </c>
      <c r="L1192">
        <f t="shared" ca="1" si="592"/>
        <v>1.301360869684927</v>
      </c>
      <c r="M1192">
        <f t="shared" ca="1" si="565"/>
        <v>6.7670765223616209</v>
      </c>
      <c r="N1192">
        <f t="shared" ca="1" si="566"/>
        <v>0.86727128666107323</v>
      </c>
      <c r="O1192">
        <f t="shared" ca="1" si="567"/>
        <v>7.3857595425206792</v>
      </c>
      <c r="P1192">
        <f t="shared" ca="1" si="568"/>
        <v>633.34236086968497</v>
      </c>
      <c r="Q1192">
        <f t="shared" ca="1" si="569"/>
        <v>636.12265873002821</v>
      </c>
      <c r="R1192">
        <f t="shared" ca="1" si="570"/>
        <v>1.4839965425134221E-2</v>
      </c>
      <c r="S1192">
        <f t="shared" ca="1" si="571"/>
        <v>2.067101435725621</v>
      </c>
      <c r="T1192">
        <f t="shared" ca="1" si="572"/>
        <v>42.032181045985091</v>
      </c>
      <c r="U1192">
        <f t="shared" ca="1" si="593"/>
        <v>-1.4339965425165246E-2</v>
      </c>
      <c r="V1192">
        <f t="shared" ca="1" si="594"/>
        <v>0</v>
      </c>
      <c r="W1192">
        <f t="shared" ca="1" si="573"/>
        <v>7.9434878951040258</v>
      </c>
      <c r="X1192">
        <f t="shared" ca="1" si="574"/>
        <v>41.306137054540933</v>
      </c>
      <c r="Y1192">
        <f t="shared" ca="1" si="575"/>
        <v>1.9588459466872368</v>
      </c>
      <c r="Z1192">
        <f t="shared" ca="1" si="576"/>
        <v>1.2099896907330268</v>
      </c>
      <c r="AA1192">
        <f t="shared" ca="1" si="577"/>
        <v>639.98448789510405</v>
      </c>
      <c r="AB1192">
        <f t="shared" ca="1" si="578"/>
        <v>640.05910945737116</v>
      </c>
      <c r="AC1192">
        <f t="shared" ca="1" si="579"/>
        <v>1.3440398595857789E-4</v>
      </c>
      <c r="AD1192">
        <f t="shared" ca="1" si="580"/>
        <v>0.13706972686307697</v>
      </c>
      <c r="AE1192">
        <f t="shared" ca="1" si="581"/>
        <v>170.22205679958321</v>
      </c>
      <c r="AF1192">
        <f t="shared" ca="1" si="582"/>
        <v>-5.3791441132489126E-6</v>
      </c>
      <c r="AG1192">
        <f t="shared" ca="1" si="583"/>
        <v>1</v>
      </c>
      <c r="AH1192">
        <f ca="1"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+99)&gt;=IFERROR(AE1192,-1E+99)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>7.9434878951040258</v>
      </c>
      <c r="AI1192">
        <f t="shared" ca="1" si="584"/>
        <v>639.98448789510405</v>
      </c>
      <c r="AJ1192">
        <f t="shared" ca="1" si="585"/>
        <v>640.05910945737116</v>
      </c>
      <c r="AM1192">
        <v>0</v>
      </c>
      <c r="AN1192">
        <v>0</v>
      </c>
      <c r="AO1192">
        <f t="shared" si="586"/>
        <v>0</v>
      </c>
      <c r="AP1192">
        <f t="shared" si="595"/>
        <v>0</v>
      </c>
      <c r="AQ1192">
        <f t="shared" ca="1" si="587"/>
        <v>0.13706972686307697</v>
      </c>
      <c r="AR1192" t="str">
        <f t="shared" ca="1" si="588"/>
        <v>Subcritical</v>
      </c>
      <c r="AS1192">
        <f t="shared" ca="1" si="589"/>
        <v>1.3440398595857789E-4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190</v>
      </c>
      <c r="I1193">
        <v>0</v>
      </c>
      <c r="J1193">
        <f t="shared" si="590"/>
        <v>0.99899999999979627</v>
      </c>
      <c r="K1193">
        <f t="shared" ca="1" si="591"/>
        <v>49.98</v>
      </c>
      <c r="L1193">
        <f t="shared" ca="1" si="592"/>
        <v>1.301360869684927</v>
      </c>
      <c r="M1193">
        <f t="shared" ca="1" si="565"/>
        <v>6.7670765223616209</v>
      </c>
      <c r="N1193">
        <f t="shared" ca="1" si="566"/>
        <v>0.86727128666107323</v>
      </c>
      <c r="O1193">
        <f t="shared" ca="1" si="567"/>
        <v>7.3857595425206792</v>
      </c>
      <c r="P1193">
        <f t="shared" ca="1" si="568"/>
        <v>633.34186086968487</v>
      </c>
      <c r="Q1193">
        <f t="shared" ca="1" si="569"/>
        <v>636.1221587300281</v>
      </c>
      <c r="R1193">
        <f t="shared" ca="1" si="570"/>
        <v>1.4839965425134221E-2</v>
      </c>
      <c r="S1193">
        <f t="shared" ca="1" si="571"/>
        <v>2.067101435725621</v>
      </c>
      <c r="T1193">
        <f t="shared" ca="1" si="572"/>
        <v>42.032181045985091</v>
      </c>
      <c r="U1193">
        <f t="shared" ca="1" si="593"/>
        <v>-1.4325125459549781E-2</v>
      </c>
      <c r="V1193">
        <f t="shared" ca="1" si="594"/>
        <v>0</v>
      </c>
      <c r="W1193">
        <f t="shared" ca="1" si="573"/>
        <v>7.9438529991245623</v>
      </c>
      <c r="X1193">
        <f t="shared" ca="1" si="574"/>
        <v>41.308035595447727</v>
      </c>
      <c r="Y1193">
        <f t="shared" ca="1" si="575"/>
        <v>1.9588681480516403</v>
      </c>
      <c r="Z1193">
        <f t="shared" ca="1" si="576"/>
        <v>1.2099340789158211</v>
      </c>
      <c r="AA1193">
        <f t="shared" ca="1" si="577"/>
        <v>639.98435299912455</v>
      </c>
      <c r="AB1193">
        <f t="shared" ca="1" si="578"/>
        <v>640.05896770225002</v>
      </c>
      <c r="AC1193">
        <f t="shared" ca="1" si="579"/>
        <v>1.343896007929902E-4</v>
      </c>
      <c r="AD1193">
        <f t="shared" ca="1" si="580"/>
        <v>0.13706027726726647</v>
      </c>
      <c r="AE1193">
        <f t="shared" ca="1" si="581"/>
        <v>170.2368548517228</v>
      </c>
      <c r="AF1193">
        <f t="shared" ca="1" si="582"/>
        <v>-5.6566983630546019E-6</v>
      </c>
      <c r="AG1193">
        <f t="shared" ca="1" si="583"/>
        <v>1</v>
      </c>
      <c r="AH1193">
        <f ca="1"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+99)&gt;=IFERROR(AE1193,-1E+99)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>7.9438529991245623</v>
      </c>
      <c r="AI1193">
        <f t="shared" ca="1" si="584"/>
        <v>639.98435299912455</v>
      </c>
      <c r="AJ1193">
        <f t="shared" ca="1" si="585"/>
        <v>640.05896770225002</v>
      </c>
      <c r="AM1193">
        <v>0</v>
      </c>
      <c r="AN1193">
        <v>0</v>
      </c>
      <c r="AO1193">
        <f t="shared" si="586"/>
        <v>0</v>
      </c>
      <c r="AP1193">
        <f t="shared" si="595"/>
        <v>0</v>
      </c>
      <c r="AQ1193">
        <f t="shared" ca="1" si="587"/>
        <v>0.13706027726726647</v>
      </c>
      <c r="AR1193" t="str">
        <f t="shared" ca="1" si="588"/>
        <v>Subcritical</v>
      </c>
      <c r="AS1193">
        <f t="shared" ca="1" si="589"/>
        <v>1.343896007929902E-4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190</v>
      </c>
      <c r="I1194">
        <v>5.7000000000000002E-2</v>
      </c>
      <c r="J1194">
        <f t="shared" si="590"/>
        <v>1</v>
      </c>
      <c r="K1194">
        <f t="shared" ca="1" si="591"/>
        <v>49.98</v>
      </c>
      <c r="L1194">
        <f t="shared" ca="1" si="592"/>
        <v>1.301360869684927</v>
      </c>
      <c r="M1194">
        <f t="shared" ca="1" si="565"/>
        <v>6.7670765223616209</v>
      </c>
      <c r="N1194">
        <f t="shared" ca="1" si="566"/>
        <v>0.86727128666107323</v>
      </c>
      <c r="O1194">
        <f t="shared" ca="1" si="567"/>
        <v>7.3857595425206792</v>
      </c>
      <c r="P1194">
        <f t="shared" ca="1" si="568"/>
        <v>633.34136086968488</v>
      </c>
      <c r="Q1194">
        <f t="shared" ca="1" si="569"/>
        <v>636.12165873002812</v>
      </c>
      <c r="R1194">
        <f t="shared" ca="1" si="570"/>
        <v>1.4839965425134221E-2</v>
      </c>
      <c r="S1194">
        <f t="shared" ca="1" si="571"/>
        <v>2.067101435725621</v>
      </c>
      <c r="T1194">
        <f t="shared" ca="1" si="572"/>
        <v>42.032181045985091</v>
      </c>
      <c r="U1194">
        <f t="shared" ca="1" si="593"/>
        <v>-1.4604093721914069E-2</v>
      </c>
      <c r="V1194">
        <f t="shared" ca="1" si="594"/>
        <v>0</v>
      </c>
      <c r="W1194">
        <f t="shared" ca="1" si="573"/>
        <v>7.9442105182804017</v>
      </c>
      <c r="X1194">
        <f t="shared" ca="1" si="574"/>
        <v>41.309894695058091</v>
      </c>
      <c r="Y1194">
        <f t="shared" ca="1" si="575"/>
        <v>1.9588898867032056</v>
      </c>
      <c r="Z1194">
        <f t="shared" ca="1" si="576"/>
        <v>1.2098796273615076</v>
      </c>
      <c r="AA1194">
        <f t="shared" ca="1" si="577"/>
        <v>639.98421051828041</v>
      </c>
      <c r="AB1194">
        <f t="shared" ca="1" si="578"/>
        <v>640.05881850567619</v>
      </c>
      <c r="AC1194">
        <f t="shared" ca="1" si="579"/>
        <v>1.3437551667316747E-4</v>
      </c>
      <c r="AD1194">
        <f t="shared" ca="1" si="580"/>
        <v>0.13705102503448713</v>
      </c>
      <c r="AE1194">
        <f t="shared" ca="1" si="581"/>
        <v>170.25134617822459</v>
      </c>
      <c r="AF1194">
        <f t="shared" ca="1" si="582"/>
        <v>-5.4907706044104998E-6</v>
      </c>
      <c r="AG1194">
        <f t="shared" ca="1" si="583"/>
        <v>1</v>
      </c>
      <c r="AH1194">
        <f ca="1"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+99)&gt;=IFERROR(AE1194,-1E+99)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>7.9442105182804017</v>
      </c>
      <c r="AI1194">
        <f t="shared" ca="1" si="584"/>
        <v>639.98421051828041</v>
      </c>
      <c r="AJ1194">
        <f t="shared" ca="1" si="585"/>
        <v>640.05881850567619</v>
      </c>
      <c r="AM1194">
        <v>0</v>
      </c>
      <c r="AN1194">
        <v>0</v>
      </c>
      <c r="AO1194">
        <f t="shared" si="586"/>
        <v>0</v>
      </c>
      <c r="AP1194">
        <f t="shared" si="595"/>
        <v>0</v>
      </c>
      <c r="AQ1194">
        <f t="shared" ca="1" si="587"/>
        <v>0.13705102503448713</v>
      </c>
      <c r="AR1194" t="str">
        <f t="shared" ca="1" si="588"/>
        <v>Subcritical</v>
      </c>
      <c r="AS1194">
        <f t="shared" ca="1" si="589"/>
        <v>1.3437551667316747E-4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190</v>
      </c>
      <c r="I1195">
        <v>5.7000000000000002E-2</v>
      </c>
      <c r="J1195">
        <f t="shared" si="590"/>
        <v>1</v>
      </c>
      <c r="K1195">
        <f t="shared" ca="1" si="591"/>
        <v>49.98</v>
      </c>
      <c r="L1195">
        <f t="shared" ca="1" si="592"/>
        <v>1.301360869684927</v>
      </c>
      <c r="M1195">
        <f t="shared" ca="1" si="565"/>
        <v>6.7670765223616209</v>
      </c>
      <c r="N1195">
        <f t="shared" ca="1" si="566"/>
        <v>0.86727128666107323</v>
      </c>
      <c r="O1195">
        <f t="shared" ca="1" si="567"/>
        <v>7.3857595425206792</v>
      </c>
      <c r="P1195">
        <f t="shared" ca="1" si="568"/>
        <v>633.34086086968489</v>
      </c>
      <c r="Q1195">
        <f t="shared" ca="1" si="569"/>
        <v>636.12115873002813</v>
      </c>
      <c r="R1195">
        <f t="shared" ca="1" si="570"/>
        <v>1.4839965425134221E-2</v>
      </c>
      <c r="S1195">
        <f t="shared" ca="1" si="571"/>
        <v>2.067101435725621</v>
      </c>
      <c r="T1195">
        <f t="shared" ca="1" si="572"/>
        <v>42.032181045985091</v>
      </c>
      <c r="U1195">
        <f t="shared" ca="1" si="593"/>
        <v>-1.4604093721914069E-2</v>
      </c>
      <c r="V1195">
        <f t="shared" ca="1" si="594"/>
        <v>0</v>
      </c>
      <c r="W1195">
        <f t="shared" ca="1" si="573"/>
        <v>7.9445682214827658</v>
      </c>
      <c r="X1195">
        <f t="shared" ca="1" si="574"/>
        <v>41.311754751710382</v>
      </c>
      <c r="Y1195">
        <f t="shared" ca="1" si="575"/>
        <v>1.9589116350703057</v>
      </c>
      <c r="Z1195">
        <f t="shared" ca="1" si="576"/>
        <v>1.2098251526808053</v>
      </c>
      <c r="AA1195">
        <f t="shared" ca="1" si="577"/>
        <v>639.98406822148274</v>
      </c>
      <c r="AB1195">
        <f t="shared" ca="1" si="578"/>
        <v>640.05866949059896</v>
      </c>
      <c r="AC1195">
        <f t="shared" ca="1" si="579"/>
        <v>1.3436142748184701E-4</v>
      </c>
      <c r="AD1195">
        <f t="shared" ca="1" si="580"/>
        <v>0.13704176908047846</v>
      </c>
      <c r="AE1195">
        <f t="shared" ca="1" si="581"/>
        <v>170.26584565485061</v>
      </c>
      <c r="AF1195">
        <f t="shared" ca="1" si="582"/>
        <v>-5.3341680086305132E-6</v>
      </c>
      <c r="AG1195">
        <f t="shared" ca="1" si="583"/>
        <v>1</v>
      </c>
      <c r="AH1195">
        <f ca="1"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+99)&gt;=IFERROR(AE1195,-1E+99)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>7.9445682214827658</v>
      </c>
      <c r="AI1195">
        <f t="shared" ca="1" si="584"/>
        <v>639.98406822148274</v>
      </c>
      <c r="AJ1195">
        <f t="shared" ca="1" si="585"/>
        <v>640.05866949059896</v>
      </c>
      <c r="AM1195">
        <v>0</v>
      </c>
      <c r="AN1195">
        <v>0</v>
      </c>
      <c r="AO1195">
        <f t="shared" si="586"/>
        <v>0</v>
      </c>
      <c r="AP1195">
        <f t="shared" si="595"/>
        <v>0</v>
      </c>
      <c r="AQ1195">
        <f t="shared" ca="1" si="587"/>
        <v>0.13704176908047846</v>
      </c>
      <c r="AR1195" t="str">
        <f t="shared" ca="1" si="588"/>
        <v>Subcritical</v>
      </c>
      <c r="AS1195">
        <f t="shared" ca="1" si="589"/>
        <v>1.3436142748184701E-4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190</v>
      </c>
      <c r="I1196">
        <v>0</v>
      </c>
      <c r="J1196">
        <f t="shared" si="590"/>
        <v>1</v>
      </c>
      <c r="K1196">
        <f t="shared" ca="1" si="591"/>
        <v>49.98</v>
      </c>
      <c r="L1196">
        <f t="shared" ca="1" si="592"/>
        <v>1.301360869684927</v>
      </c>
      <c r="M1196">
        <f t="shared" ca="1" si="565"/>
        <v>6.7670765223616209</v>
      </c>
      <c r="N1196">
        <f t="shared" ca="1" si="566"/>
        <v>0.86727128666107323</v>
      </c>
      <c r="O1196">
        <f t="shared" ca="1" si="567"/>
        <v>7.3857595425206792</v>
      </c>
      <c r="P1196">
        <f t="shared" ca="1" si="568"/>
        <v>633.3403608696849</v>
      </c>
      <c r="Q1196">
        <f t="shared" ca="1" si="569"/>
        <v>636.12065873002814</v>
      </c>
      <c r="R1196">
        <f t="shared" ca="1" si="570"/>
        <v>1.4839965425134221E-2</v>
      </c>
      <c r="S1196">
        <f t="shared" ca="1" si="571"/>
        <v>2.067101435725621</v>
      </c>
      <c r="T1196">
        <f t="shared" ca="1" si="572"/>
        <v>42.032181045985091</v>
      </c>
      <c r="U1196">
        <f t="shared" ca="1" si="593"/>
        <v>-1.4339965425165246E-2</v>
      </c>
      <c r="V1196">
        <f t="shared" ca="1" si="594"/>
        <v>0</v>
      </c>
      <c r="W1196">
        <f t="shared" ca="1" si="573"/>
        <v>7.9449332743748773</v>
      </c>
      <c r="X1196">
        <f t="shared" ca="1" si="574"/>
        <v>41.313653026749364</v>
      </c>
      <c r="Y1196">
        <f t="shared" ca="1" si="575"/>
        <v>1.9589338287775231</v>
      </c>
      <c r="Z1196">
        <f t="shared" ca="1" si="576"/>
        <v>1.20976956377204</v>
      </c>
      <c r="AA1196">
        <f t="shared" ca="1" si="577"/>
        <v>639.98393327437486</v>
      </c>
      <c r="AB1196">
        <f t="shared" ca="1" si="578"/>
        <v>640.05852768810723</v>
      </c>
      <c r="AC1196">
        <f t="shared" ca="1" si="579"/>
        <v>1.3434705104797384E-4</v>
      </c>
      <c r="AD1196">
        <f t="shared" ca="1" si="580"/>
        <v>0.13703232401950444</v>
      </c>
      <c r="AE1196">
        <f t="shared" ca="1" si="581"/>
        <v>170.28064376244592</v>
      </c>
      <c r="AF1196">
        <f t="shared" ca="1" si="582"/>
        <v>-5.8302503020968288E-6</v>
      </c>
      <c r="AG1196">
        <f t="shared" ca="1" si="583"/>
        <v>1</v>
      </c>
      <c r="AH1196">
        <f ca="1"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+99)&gt;=IFERROR(AE1196,-1E+99)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>7.9449332743748773</v>
      </c>
      <c r="AI1196">
        <f t="shared" ca="1" si="584"/>
        <v>639.98393327437486</v>
      </c>
      <c r="AJ1196">
        <f t="shared" ca="1" si="585"/>
        <v>640.05852768810723</v>
      </c>
      <c r="AM1196">
        <v>0</v>
      </c>
      <c r="AN1196">
        <v>0</v>
      </c>
      <c r="AO1196">
        <f t="shared" si="586"/>
        <v>0</v>
      </c>
      <c r="AP1196">
        <f t="shared" si="595"/>
        <v>0</v>
      </c>
      <c r="AQ1196">
        <f t="shared" ca="1" si="587"/>
        <v>0.13703232401950444</v>
      </c>
      <c r="AR1196" t="str">
        <f t="shared" ca="1" si="588"/>
        <v>Subcritical</v>
      </c>
      <c r="AS1196">
        <f t="shared" ca="1" si="589"/>
        <v>1.3434705104797384E-4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190</v>
      </c>
      <c r="I1197">
        <v>0</v>
      </c>
      <c r="J1197">
        <f t="shared" si="590"/>
        <v>1</v>
      </c>
      <c r="K1197">
        <f t="shared" ca="1" si="591"/>
        <v>49.98</v>
      </c>
      <c r="L1197">
        <f t="shared" ca="1" si="592"/>
        <v>1.301360869684927</v>
      </c>
      <c r="M1197">
        <f t="shared" ca="1" si="565"/>
        <v>6.7670765223616209</v>
      </c>
      <c r="N1197">
        <f t="shared" ca="1" si="566"/>
        <v>0.86727128666107323</v>
      </c>
      <c r="O1197">
        <f t="shared" ca="1" si="567"/>
        <v>7.3857595425206792</v>
      </c>
      <c r="P1197">
        <f t="shared" ca="1" si="568"/>
        <v>633.33986086968491</v>
      </c>
      <c r="Q1197">
        <f t="shared" ca="1" si="569"/>
        <v>636.12015873002815</v>
      </c>
      <c r="R1197">
        <f t="shared" ca="1" si="570"/>
        <v>1.4839965425134221E-2</v>
      </c>
      <c r="S1197">
        <f t="shared" ca="1" si="571"/>
        <v>2.067101435725621</v>
      </c>
      <c r="T1197">
        <f t="shared" ca="1" si="572"/>
        <v>42.032181045985091</v>
      </c>
      <c r="U1197">
        <f t="shared" ca="1" si="593"/>
        <v>-1.4339965425165246E-2</v>
      </c>
      <c r="V1197">
        <f t="shared" ca="1" si="594"/>
        <v>0</v>
      </c>
      <c r="W1197">
        <f t="shared" ca="1" si="573"/>
        <v>7.9452978317183707</v>
      </c>
      <c r="X1197">
        <f t="shared" ca="1" si="574"/>
        <v>41.315548724935532</v>
      </c>
      <c r="Y1197">
        <f t="shared" ca="1" si="575"/>
        <v>1.9589559908239742</v>
      </c>
      <c r="Z1197">
        <f t="shared" ca="1" si="576"/>
        <v>1.2097140554213464</v>
      </c>
      <c r="AA1197">
        <f t="shared" ca="1" si="577"/>
        <v>639.98379783171833</v>
      </c>
      <c r="AB1197">
        <f t="shared" ca="1" si="578"/>
        <v>640.05838540031584</v>
      </c>
      <c r="AC1197">
        <f t="shared" ca="1" si="579"/>
        <v>1.3433269639401499E-4</v>
      </c>
      <c r="AD1197">
        <f t="shared" ca="1" si="580"/>
        <v>0.13702289286260541</v>
      </c>
      <c r="AE1197">
        <f t="shared" ca="1" si="581"/>
        <v>170.29542249957572</v>
      </c>
      <c r="AF1197">
        <f t="shared" ca="1" si="582"/>
        <v>-6.4985055132638081E-6</v>
      </c>
      <c r="AG1197">
        <f t="shared" ca="1" si="583"/>
        <v>1</v>
      </c>
      <c r="AH1197">
        <f ca="1"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+99)&gt;=IFERROR(AE1197,-1E+99)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>7.9452978317183707</v>
      </c>
      <c r="AI1197">
        <f t="shared" ca="1" si="584"/>
        <v>639.98379783171833</v>
      </c>
      <c r="AJ1197">
        <f t="shared" ca="1" si="585"/>
        <v>640.05838540031584</v>
      </c>
      <c r="AM1197">
        <v>0</v>
      </c>
      <c r="AN1197">
        <v>0</v>
      </c>
      <c r="AO1197">
        <f t="shared" si="586"/>
        <v>0</v>
      </c>
      <c r="AP1197">
        <f t="shared" si="595"/>
        <v>0</v>
      </c>
      <c r="AQ1197">
        <f t="shared" ca="1" si="587"/>
        <v>0.13702289286260541</v>
      </c>
      <c r="AR1197" t="str">
        <f t="shared" ca="1" si="588"/>
        <v>Subcritical</v>
      </c>
      <c r="AS1197">
        <f t="shared" ca="1" si="589"/>
        <v>1.3433269639401499E-4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190</v>
      </c>
      <c r="I1198">
        <v>5.7000000000000002E-2</v>
      </c>
      <c r="J1198">
        <f t="shared" si="590"/>
        <v>1</v>
      </c>
      <c r="K1198">
        <f t="shared" ca="1" si="591"/>
        <v>49.98</v>
      </c>
      <c r="L1198">
        <f t="shared" ca="1" si="592"/>
        <v>1.301360869684927</v>
      </c>
      <c r="M1198">
        <f t="shared" ca="1" si="565"/>
        <v>6.7670765223616209</v>
      </c>
      <c r="N1198">
        <f t="shared" ca="1" si="566"/>
        <v>0.86727128666107323</v>
      </c>
      <c r="O1198">
        <f t="shared" ca="1" si="567"/>
        <v>7.3857595425206792</v>
      </c>
      <c r="P1198">
        <f t="shared" ca="1" si="568"/>
        <v>633.33936086968492</v>
      </c>
      <c r="Q1198">
        <f t="shared" ca="1" si="569"/>
        <v>636.11965873002816</v>
      </c>
      <c r="R1198">
        <f t="shared" ca="1" si="570"/>
        <v>1.4839965425134221E-2</v>
      </c>
      <c r="S1198">
        <f t="shared" ca="1" si="571"/>
        <v>2.067101435725621</v>
      </c>
      <c r="T1198">
        <f t="shared" ca="1" si="572"/>
        <v>42.032181045985091</v>
      </c>
      <c r="U1198">
        <f t="shared" ca="1" si="593"/>
        <v>-1.4604093721914069E-2</v>
      </c>
      <c r="V1198">
        <f t="shared" ca="1" si="594"/>
        <v>0</v>
      </c>
      <c r="W1198">
        <f t="shared" ca="1" si="573"/>
        <v>7.945654545197125</v>
      </c>
      <c r="X1198">
        <f t="shared" ca="1" si="574"/>
        <v>41.317403635025052</v>
      </c>
      <c r="Y1198">
        <f t="shared" ca="1" si="575"/>
        <v>1.958977674545697</v>
      </c>
      <c r="Z1198">
        <f t="shared" ca="1" si="576"/>
        <v>1.2096597463261607</v>
      </c>
      <c r="AA1198">
        <f t="shared" ca="1" si="577"/>
        <v>639.98365454519717</v>
      </c>
      <c r="AB1198">
        <f t="shared" ca="1" si="578"/>
        <v>640.05823541685277</v>
      </c>
      <c r="AC1198">
        <f t="shared" ca="1" si="579"/>
        <v>1.343186527865488E-4</v>
      </c>
      <c r="AD1198">
        <f t="shared" ca="1" si="580"/>
        <v>0.13701366567485457</v>
      </c>
      <c r="AE1198">
        <f t="shared" ca="1" si="581"/>
        <v>170.30988394947914</v>
      </c>
      <c r="AF1198">
        <f t="shared" ca="1" si="582"/>
        <v>-6.5195010847673984E-6</v>
      </c>
      <c r="AG1198">
        <f t="shared" ca="1" si="583"/>
        <v>1</v>
      </c>
      <c r="AH1198">
        <f ca="1"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+99)&gt;=IFERROR(AE1198,-1E+99)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>7.945654545197125</v>
      </c>
      <c r="AI1198">
        <f t="shared" ca="1" si="584"/>
        <v>639.98365454519717</v>
      </c>
      <c r="AJ1198">
        <f t="shared" ca="1" si="585"/>
        <v>640.05823541685277</v>
      </c>
      <c r="AM1198">
        <v>0</v>
      </c>
      <c r="AN1198">
        <v>0</v>
      </c>
      <c r="AO1198">
        <f t="shared" si="586"/>
        <v>0</v>
      </c>
      <c r="AP1198">
        <f t="shared" si="595"/>
        <v>0</v>
      </c>
      <c r="AQ1198">
        <f t="shared" ca="1" si="587"/>
        <v>0.13701366567485457</v>
      </c>
      <c r="AR1198" t="str">
        <f t="shared" ca="1" si="588"/>
        <v>Subcritical</v>
      </c>
      <c r="AS1198">
        <f t="shared" ca="1" si="589"/>
        <v>1.343186527865488E-4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190</v>
      </c>
      <c r="I1199">
        <v>0.06</v>
      </c>
      <c r="J1199">
        <f t="shared" si="590"/>
        <v>1</v>
      </c>
      <c r="K1199">
        <f t="shared" ca="1" si="591"/>
        <v>49.98</v>
      </c>
      <c r="L1199">
        <f t="shared" ca="1" si="592"/>
        <v>1.301360869684927</v>
      </c>
      <c r="M1199">
        <f t="shared" ca="1" si="565"/>
        <v>6.7670765223616209</v>
      </c>
      <c r="N1199">
        <f t="shared" ca="1" si="566"/>
        <v>0.86727128666107323</v>
      </c>
      <c r="O1199">
        <f t="shared" ca="1" si="567"/>
        <v>7.3857595425206792</v>
      </c>
      <c r="P1199">
        <f t="shared" ca="1" si="568"/>
        <v>633.33886086968494</v>
      </c>
      <c r="Q1199">
        <f t="shared" ca="1" si="569"/>
        <v>636.11915873002818</v>
      </c>
      <c r="R1199">
        <f t="shared" ca="1" si="570"/>
        <v>1.4839965425134221E-2</v>
      </c>
      <c r="S1199">
        <f t="shared" ca="1" si="571"/>
        <v>2.067101435725621</v>
      </c>
      <c r="T1199">
        <f t="shared" ca="1" si="572"/>
        <v>42.032181045985091</v>
      </c>
      <c r="U1199">
        <f t="shared" ca="1" si="593"/>
        <v>-1.4617995211210655E-2</v>
      </c>
      <c r="V1199">
        <f t="shared" ca="1" si="594"/>
        <v>0</v>
      </c>
      <c r="W1199">
        <f t="shared" ca="1" si="573"/>
        <v>7.9460108783466126</v>
      </c>
      <c r="X1199">
        <f t="shared" ca="1" si="574"/>
        <v>41.319256567402384</v>
      </c>
      <c r="Y1199">
        <f t="shared" ca="1" si="575"/>
        <v>1.9589993336836171</v>
      </c>
      <c r="Z1199">
        <f t="shared" ca="1" si="576"/>
        <v>1.209605500003847</v>
      </c>
      <c r="AA1199">
        <f t="shared" ca="1" si="577"/>
        <v>639.98351087834658</v>
      </c>
      <c r="AB1199">
        <f t="shared" ca="1" si="578"/>
        <v>640.05808506110088</v>
      </c>
      <c r="AC1199">
        <f t="shared" ca="1" si="579"/>
        <v>1.3430462631454197E-4</v>
      </c>
      <c r="AD1199">
        <f t="shared" ca="1" si="580"/>
        <v>0.13700444935906983</v>
      </c>
      <c r="AE1199">
        <f t="shared" ca="1" si="581"/>
        <v>170.32433066594638</v>
      </c>
      <c r="AF1199">
        <f t="shared" ca="1" si="582"/>
        <v>-6.0615574284383911E-6</v>
      </c>
      <c r="AG1199">
        <f t="shared" ca="1" si="583"/>
        <v>1</v>
      </c>
      <c r="AH1199">
        <f ca="1"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+99)&gt;=IFERROR(AE1199,-1E+99)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>7.9460108783466126</v>
      </c>
      <c r="AI1199">
        <f t="shared" ca="1" si="584"/>
        <v>639.98351087834658</v>
      </c>
      <c r="AJ1199">
        <f t="shared" ca="1" si="585"/>
        <v>640.05808506110088</v>
      </c>
      <c r="AM1199">
        <v>0</v>
      </c>
      <c r="AN1199">
        <v>0</v>
      </c>
      <c r="AO1199">
        <f t="shared" si="586"/>
        <v>0</v>
      </c>
      <c r="AP1199">
        <f t="shared" si="595"/>
        <v>0</v>
      </c>
      <c r="AQ1199">
        <f t="shared" ca="1" si="587"/>
        <v>0.13700444935906983</v>
      </c>
      <c r="AR1199" t="str">
        <f t="shared" ca="1" si="588"/>
        <v>Subcritical</v>
      </c>
      <c r="AS1199">
        <f t="shared" ca="1" si="589"/>
        <v>1.3430462631454197E-4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190</v>
      </c>
      <c r="I1200">
        <v>2E-3</v>
      </c>
      <c r="J1200">
        <f t="shared" si="590"/>
        <v>1.0010000000002037</v>
      </c>
      <c r="K1200">
        <f t="shared" ca="1" si="591"/>
        <v>49.98</v>
      </c>
      <c r="L1200">
        <f t="shared" ca="1" si="592"/>
        <v>1.301360869684927</v>
      </c>
      <c r="M1200">
        <f t="shared" ca="1" si="565"/>
        <v>6.7670765223616209</v>
      </c>
      <c r="N1200">
        <f t="shared" ca="1" si="566"/>
        <v>0.86727128666107323</v>
      </c>
      <c r="O1200">
        <f t="shared" ca="1" si="567"/>
        <v>7.3857595425206792</v>
      </c>
      <c r="P1200">
        <f t="shared" ca="1" si="568"/>
        <v>633.33836086968495</v>
      </c>
      <c r="Q1200">
        <f t="shared" ca="1" si="569"/>
        <v>636.11865873002819</v>
      </c>
      <c r="R1200">
        <f t="shared" ca="1" si="570"/>
        <v>1.4839965425134221E-2</v>
      </c>
      <c r="S1200">
        <f t="shared" ca="1" si="571"/>
        <v>2.067101435725621</v>
      </c>
      <c r="T1200">
        <f t="shared" ca="1" si="572"/>
        <v>42.032181045985091</v>
      </c>
      <c r="U1200">
        <f t="shared" ca="1" si="593"/>
        <v>-1.43640730500465E-2</v>
      </c>
      <c r="V1200">
        <f t="shared" ca="1" si="594"/>
        <v>0</v>
      </c>
      <c r="W1200">
        <f t="shared" ca="1" si="573"/>
        <v>7.9463748623606705</v>
      </c>
      <c r="X1200">
        <f t="shared" ca="1" si="574"/>
        <v>41.321149284275485</v>
      </c>
      <c r="Y1200">
        <f t="shared" ca="1" si="575"/>
        <v>1.9590214563559651</v>
      </c>
      <c r="Z1200">
        <f t="shared" ca="1" si="576"/>
        <v>1.2095500939761998</v>
      </c>
      <c r="AA1200">
        <f t="shared" ca="1" si="577"/>
        <v>639.98337486236073</v>
      </c>
      <c r="AB1200">
        <f t="shared" ca="1" si="578"/>
        <v>640.05794221352471</v>
      </c>
      <c r="AC1200">
        <f t="shared" ca="1" si="579"/>
        <v>1.3429030090935499E-4</v>
      </c>
      <c r="AD1200">
        <f t="shared" ca="1" si="580"/>
        <v>0.13699503622555248</v>
      </c>
      <c r="AE1200">
        <f t="shared" ca="1" si="581"/>
        <v>170.3390882765716</v>
      </c>
      <c r="AF1200">
        <f t="shared" ca="1" si="582"/>
        <v>-5.6912547279353021E-6</v>
      </c>
      <c r="AG1200">
        <f t="shared" ca="1" si="583"/>
        <v>1</v>
      </c>
      <c r="AH1200">
        <f ca="1"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+99)&gt;=IFERROR(AE1200,-1E+99)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>7.9463748623606705</v>
      </c>
      <c r="AI1200">
        <f t="shared" ca="1" si="584"/>
        <v>639.98337486236073</v>
      </c>
      <c r="AJ1200">
        <f t="shared" ca="1" si="585"/>
        <v>640.05794221352471</v>
      </c>
      <c r="AM1200">
        <v>0</v>
      </c>
      <c r="AN1200">
        <v>0</v>
      </c>
      <c r="AO1200">
        <f t="shared" si="586"/>
        <v>0</v>
      </c>
      <c r="AP1200">
        <f t="shared" si="595"/>
        <v>0</v>
      </c>
      <c r="AQ1200">
        <f t="shared" ca="1" si="587"/>
        <v>0.13699503622555248</v>
      </c>
      <c r="AR1200" t="str">
        <f t="shared" ca="1" si="588"/>
        <v>Subcritical</v>
      </c>
      <c r="AS1200">
        <f t="shared" ca="1" si="589"/>
        <v>1.3429030090935499E-4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190</v>
      </c>
      <c r="I1201">
        <v>0</v>
      </c>
      <c r="J1201">
        <f t="shared" si="590"/>
        <v>1</v>
      </c>
      <c r="K1201">
        <f t="shared" ca="1" si="591"/>
        <v>49.98</v>
      </c>
      <c r="L1201">
        <f t="shared" ca="1" si="592"/>
        <v>1.301360869684927</v>
      </c>
      <c r="M1201">
        <f t="shared" ca="1" si="565"/>
        <v>6.7670765223616209</v>
      </c>
      <c r="N1201">
        <f t="shared" ca="1" si="566"/>
        <v>0.86727128666107323</v>
      </c>
      <c r="O1201">
        <f t="shared" ca="1" si="567"/>
        <v>7.3857595425206792</v>
      </c>
      <c r="P1201">
        <f t="shared" ca="1" si="568"/>
        <v>633.33786086968496</v>
      </c>
      <c r="Q1201">
        <f t="shared" ca="1" si="569"/>
        <v>636.1181587300282</v>
      </c>
      <c r="R1201">
        <f t="shared" ca="1" si="570"/>
        <v>1.4839965425134221E-2</v>
      </c>
      <c r="S1201">
        <f t="shared" ca="1" si="571"/>
        <v>2.067101435725621</v>
      </c>
      <c r="T1201">
        <f t="shared" ca="1" si="572"/>
        <v>42.032181045985091</v>
      </c>
      <c r="U1201">
        <f t="shared" ca="1" si="593"/>
        <v>-1.4339965425165246E-2</v>
      </c>
      <c r="V1201">
        <f t="shared" ca="1" si="594"/>
        <v>0</v>
      </c>
      <c r="W1201">
        <f t="shared" ca="1" si="573"/>
        <v>7.9467396272167266</v>
      </c>
      <c r="X1201">
        <f t="shared" ca="1" si="574"/>
        <v>41.323046061526981</v>
      </c>
      <c r="Y1201">
        <f t="shared" ca="1" si="575"/>
        <v>1.9590436249554066</v>
      </c>
      <c r="Z1201">
        <f t="shared" ca="1" si="576"/>
        <v>1.209494574179828</v>
      </c>
      <c r="AA1201">
        <f t="shared" ca="1" si="577"/>
        <v>639.98323962721679</v>
      </c>
      <c r="AB1201">
        <f t="shared" ca="1" si="578"/>
        <v>640.05780013307663</v>
      </c>
      <c r="AC1201">
        <f t="shared" ca="1" si="579"/>
        <v>1.34275947033469E-4</v>
      </c>
      <c r="AD1201">
        <f t="shared" ca="1" si="580"/>
        <v>0.136985603979705</v>
      </c>
      <c r="AE1201">
        <f t="shared" ca="1" si="581"/>
        <v>170.3538782632547</v>
      </c>
      <c r="AF1201">
        <f t="shared" ca="1" si="582"/>
        <v>-5.3121373184694676E-6</v>
      </c>
      <c r="AG1201">
        <f t="shared" ca="1" si="583"/>
        <v>1</v>
      </c>
      <c r="AH1201">
        <f ca="1"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+99)&gt;=IFERROR(AE1201,-1E+99)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>7.9467396272167266</v>
      </c>
      <c r="AI1201">
        <f t="shared" ca="1" si="584"/>
        <v>639.98323962721679</v>
      </c>
      <c r="AJ1201">
        <f t="shared" ca="1" si="585"/>
        <v>640.05780013307663</v>
      </c>
      <c r="AM1201">
        <v>0</v>
      </c>
      <c r="AN1201">
        <v>0</v>
      </c>
      <c r="AO1201">
        <f t="shared" si="586"/>
        <v>0</v>
      </c>
      <c r="AP1201">
        <f t="shared" si="595"/>
        <v>0</v>
      </c>
      <c r="AQ1201">
        <f t="shared" ca="1" si="587"/>
        <v>0.136985603979705</v>
      </c>
      <c r="AR1201" t="str">
        <f t="shared" ca="1" si="588"/>
        <v>Subcritical</v>
      </c>
      <c r="AS1201">
        <f t="shared" ca="1" si="589"/>
        <v>1.34275947033469E-4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190</v>
      </c>
      <c r="I1202">
        <v>5.7000000000000002E-2</v>
      </c>
      <c r="J1202">
        <f t="shared" si="590"/>
        <v>0.99899999999979627</v>
      </c>
      <c r="K1202">
        <f t="shared" ca="1" si="591"/>
        <v>49.98</v>
      </c>
      <c r="L1202">
        <f t="shared" ca="1" si="592"/>
        <v>1.301360869684927</v>
      </c>
      <c r="M1202">
        <f t="shared" ca="1" si="565"/>
        <v>6.7670765223616209</v>
      </c>
      <c r="N1202">
        <f t="shared" ca="1" si="566"/>
        <v>0.86727128666107323</v>
      </c>
      <c r="O1202">
        <f t="shared" ca="1" si="567"/>
        <v>7.3857595425206792</v>
      </c>
      <c r="P1202">
        <f t="shared" ca="1" si="568"/>
        <v>633.33736086968486</v>
      </c>
      <c r="Q1202">
        <f t="shared" ca="1" si="569"/>
        <v>636.1176587300281</v>
      </c>
      <c r="R1202">
        <f t="shared" ca="1" si="570"/>
        <v>1.4839965425134221E-2</v>
      </c>
      <c r="S1202">
        <f t="shared" ca="1" si="571"/>
        <v>2.067101435725621</v>
      </c>
      <c r="T1202">
        <f t="shared" ca="1" si="572"/>
        <v>42.032181045985091</v>
      </c>
      <c r="U1202">
        <f t="shared" ca="1" si="593"/>
        <v>-1.4589253756298604E-2</v>
      </c>
      <c r="V1202">
        <f t="shared" ca="1" si="594"/>
        <v>0</v>
      </c>
      <c r="W1202">
        <f t="shared" ca="1" si="573"/>
        <v>7.9470977542524457</v>
      </c>
      <c r="X1202">
        <f t="shared" ca="1" si="574"/>
        <v>41.324908322112719</v>
      </c>
      <c r="Y1202">
        <f t="shared" ca="1" si="575"/>
        <v>1.959065388649265</v>
      </c>
      <c r="Z1202">
        <f t="shared" ca="1" si="576"/>
        <v>1.2094400696651029</v>
      </c>
      <c r="AA1202">
        <f t="shared" ca="1" si="577"/>
        <v>639.98309775425241</v>
      </c>
      <c r="AB1202">
        <f t="shared" ca="1" si="578"/>
        <v>640.0576515402928</v>
      </c>
      <c r="AC1202">
        <f t="shared" ca="1" si="579"/>
        <v>1.3426185656434974E-4</v>
      </c>
      <c r="AD1202">
        <f t="shared" ca="1" si="580"/>
        <v>0.13697634443041162</v>
      </c>
      <c r="AE1202">
        <f t="shared" ca="1" si="581"/>
        <v>170.36839980704227</v>
      </c>
      <c r="AF1202">
        <f t="shared" ca="1" si="582"/>
        <v>-4.7408286718564341E-6</v>
      </c>
      <c r="AG1202">
        <f t="shared" ca="1" si="583"/>
        <v>1</v>
      </c>
      <c r="AH1202">
        <f ca="1"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+99)&gt;=IFERROR(AE1202,-1E+99)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>7.9470977542524457</v>
      </c>
      <c r="AI1202">
        <f t="shared" ca="1" si="584"/>
        <v>639.98309775425241</v>
      </c>
      <c r="AJ1202">
        <f t="shared" ca="1" si="585"/>
        <v>640.0576515402928</v>
      </c>
      <c r="AM1202">
        <v>0</v>
      </c>
      <c r="AN1202">
        <v>0</v>
      </c>
      <c r="AO1202">
        <f t="shared" si="586"/>
        <v>0</v>
      </c>
      <c r="AP1202">
        <f t="shared" si="595"/>
        <v>0</v>
      </c>
      <c r="AQ1202">
        <f t="shared" ca="1" si="587"/>
        <v>0.13697634443041162</v>
      </c>
      <c r="AR1202" t="str">
        <f t="shared" ca="1" si="588"/>
        <v>Subcritical</v>
      </c>
      <c r="AS1202">
        <f t="shared" ca="1" si="589"/>
        <v>1.3426185656434974E-4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190</v>
      </c>
      <c r="I1203">
        <v>5.7000000000000002E-2</v>
      </c>
      <c r="J1203">
        <f t="shared" si="590"/>
        <v>1</v>
      </c>
      <c r="K1203">
        <f t="shared" ca="1" si="591"/>
        <v>49.98</v>
      </c>
      <c r="L1203">
        <f t="shared" ca="1" si="592"/>
        <v>1.301360869684927</v>
      </c>
      <c r="M1203">
        <f t="shared" ca="1" si="565"/>
        <v>6.7670765223616209</v>
      </c>
      <c r="N1203">
        <f t="shared" ca="1" si="566"/>
        <v>0.86727128666107323</v>
      </c>
      <c r="O1203">
        <f t="shared" ca="1" si="567"/>
        <v>7.3857595425206792</v>
      </c>
      <c r="P1203">
        <f t="shared" ca="1" si="568"/>
        <v>633.33686086968487</v>
      </c>
      <c r="Q1203">
        <f t="shared" ca="1" si="569"/>
        <v>636.11715873002811</v>
      </c>
      <c r="R1203">
        <f t="shared" ca="1" si="570"/>
        <v>1.4839965425134221E-2</v>
      </c>
      <c r="S1203">
        <f t="shared" ca="1" si="571"/>
        <v>2.067101435725621</v>
      </c>
      <c r="T1203">
        <f t="shared" ca="1" si="572"/>
        <v>42.032181045985091</v>
      </c>
      <c r="U1203">
        <f t="shared" ca="1" si="593"/>
        <v>-1.4604093721914069E-2</v>
      </c>
      <c r="V1203">
        <f t="shared" ca="1" si="594"/>
        <v>0</v>
      </c>
      <c r="W1203">
        <f t="shared" ca="1" si="573"/>
        <v>7.947456342027384</v>
      </c>
      <c r="X1203">
        <f t="shared" ca="1" si="574"/>
        <v>41.326772978542401</v>
      </c>
      <c r="Y1203">
        <f t="shared" ca="1" si="575"/>
        <v>1.9590871788618731</v>
      </c>
      <c r="Z1203">
        <f t="shared" ca="1" si="576"/>
        <v>1.2093854999506133</v>
      </c>
      <c r="AA1203">
        <f t="shared" ca="1" si="577"/>
        <v>639.98295634202736</v>
      </c>
      <c r="AB1203">
        <f t="shared" ca="1" si="578"/>
        <v>640.05750340051316</v>
      </c>
      <c r="AC1203">
        <f t="shared" ca="1" si="579"/>
        <v>1.3424775015268665E-4</v>
      </c>
      <c r="AD1203">
        <f t="shared" ca="1" si="580"/>
        <v>0.13696707401361388</v>
      </c>
      <c r="AE1203">
        <f t="shared" ca="1" si="581"/>
        <v>170.38294072644038</v>
      </c>
      <c r="AF1203">
        <f t="shared" ca="1" si="582"/>
        <v>-4.385605507195578E-6</v>
      </c>
      <c r="AG1203">
        <f t="shared" ca="1" si="583"/>
        <v>1</v>
      </c>
      <c r="AH1203">
        <f ca="1"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+99)&gt;=IFERROR(AE1203,-1E+99)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>7.947456342027384</v>
      </c>
      <c r="AI1203">
        <f t="shared" ca="1" si="584"/>
        <v>639.98295634202736</v>
      </c>
      <c r="AJ1203">
        <f t="shared" ca="1" si="585"/>
        <v>640.05750340051316</v>
      </c>
      <c r="AM1203">
        <v>0</v>
      </c>
      <c r="AN1203">
        <v>0</v>
      </c>
      <c r="AO1203">
        <f t="shared" si="586"/>
        <v>0</v>
      </c>
      <c r="AP1203">
        <f t="shared" si="595"/>
        <v>0</v>
      </c>
      <c r="AQ1203">
        <f t="shared" ca="1" si="587"/>
        <v>0.13696707401361388</v>
      </c>
      <c r="AR1203" t="str">
        <f t="shared" ca="1" si="588"/>
        <v>Subcritical</v>
      </c>
      <c r="AS1203">
        <f t="shared" ca="1" si="589"/>
        <v>1.3424775015268665E-4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190</v>
      </c>
      <c r="I1204">
        <v>0</v>
      </c>
      <c r="J1204">
        <f t="shared" si="590"/>
        <v>1</v>
      </c>
      <c r="K1204">
        <f t="shared" ca="1" si="591"/>
        <v>49.98</v>
      </c>
      <c r="L1204">
        <f t="shared" ca="1" si="592"/>
        <v>1.301360869684927</v>
      </c>
      <c r="M1204">
        <f t="shared" ca="1" si="565"/>
        <v>6.7670765223616209</v>
      </c>
      <c r="N1204">
        <f t="shared" ca="1" si="566"/>
        <v>0.86727128666107323</v>
      </c>
      <c r="O1204">
        <f t="shared" ca="1" si="567"/>
        <v>7.3857595425206792</v>
      </c>
      <c r="P1204">
        <f t="shared" ca="1" si="568"/>
        <v>633.33636086968488</v>
      </c>
      <c r="Q1204">
        <f t="shared" ca="1" si="569"/>
        <v>636.11665873002812</v>
      </c>
      <c r="R1204">
        <f t="shared" ca="1" si="570"/>
        <v>1.4839965425134221E-2</v>
      </c>
      <c r="S1204">
        <f t="shared" ca="1" si="571"/>
        <v>2.067101435725621</v>
      </c>
      <c r="T1204">
        <f t="shared" ca="1" si="572"/>
        <v>42.032181045985091</v>
      </c>
      <c r="U1204">
        <f t="shared" ca="1" si="593"/>
        <v>-1.4339965425165246E-2</v>
      </c>
      <c r="V1204">
        <f t="shared" ca="1" si="594"/>
        <v>0</v>
      </c>
      <c r="W1204">
        <f t="shared" ca="1" si="573"/>
        <v>7.9478224795928369</v>
      </c>
      <c r="X1204">
        <f t="shared" ca="1" si="574"/>
        <v>41.328676893882751</v>
      </c>
      <c r="Y1204">
        <f t="shared" ca="1" si="575"/>
        <v>1.9591094263219959</v>
      </c>
      <c r="Z1204">
        <f t="shared" ca="1" si="576"/>
        <v>1.2093297863933739</v>
      </c>
      <c r="AA1204">
        <f t="shared" ca="1" si="577"/>
        <v>639.98282247959276</v>
      </c>
      <c r="AB1204">
        <f t="shared" ca="1" si="578"/>
        <v>640.05736266982001</v>
      </c>
      <c r="AC1204">
        <f t="shared" ca="1" si="579"/>
        <v>1.3423334899702005E-4</v>
      </c>
      <c r="AD1204">
        <f t="shared" ca="1" si="580"/>
        <v>0.13695760949419522</v>
      </c>
      <c r="AE1204">
        <f t="shared" ca="1" si="581"/>
        <v>170.39778850953465</v>
      </c>
      <c r="AF1204">
        <f t="shared" ca="1" si="582"/>
        <v>-4.466410700842971E-6</v>
      </c>
      <c r="AG1204">
        <f t="shared" ca="1" si="583"/>
        <v>1</v>
      </c>
      <c r="AH1204">
        <f ca="1"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+99)&gt;=IFERROR(AE1204,-1E+99)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>7.9478224795928369</v>
      </c>
      <c r="AI1204">
        <f t="shared" ca="1" si="584"/>
        <v>639.98282247959276</v>
      </c>
      <c r="AJ1204">
        <f t="shared" ca="1" si="585"/>
        <v>640.05736266982001</v>
      </c>
      <c r="AM1204">
        <v>0</v>
      </c>
      <c r="AN1204">
        <v>0</v>
      </c>
      <c r="AO1204">
        <f t="shared" si="586"/>
        <v>0</v>
      </c>
      <c r="AP1204">
        <f t="shared" si="595"/>
        <v>0</v>
      </c>
      <c r="AQ1204">
        <f t="shared" ca="1" si="587"/>
        <v>0.13695760949419522</v>
      </c>
      <c r="AR1204" t="str">
        <f t="shared" ca="1" si="588"/>
        <v>Subcritical</v>
      </c>
      <c r="AS1204">
        <f t="shared" ca="1" si="589"/>
        <v>1.3423334899702005E-4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190</v>
      </c>
      <c r="I1205">
        <v>0</v>
      </c>
      <c r="J1205">
        <f t="shared" si="590"/>
        <v>1</v>
      </c>
      <c r="K1205">
        <f t="shared" ca="1" si="591"/>
        <v>49.98</v>
      </c>
      <c r="L1205">
        <f t="shared" ca="1" si="592"/>
        <v>1.301360869684927</v>
      </c>
      <c r="M1205">
        <f t="shared" ca="1" si="565"/>
        <v>6.7670765223616209</v>
      </c>
      <c r="N1205">
        <f t="shared" ca="1" si="566"/>
        <v>0.86727128666107323</v>
      </c>
      <c r="O1205">
        <f t="shared" ca="1" si="567"/>
        <v>7.3857595425206792</v>
      </c>
      <c r="P1205">
        <f t="shared" ca="1" si="568"/>
        <v>633.33586086968489</v>
      </c>
      <c r="Q1205">
        <f t="shared" ca="1" si="569"/>
        <v>636.11615873002813</v>
      </c>
      <c r="R1205">
        <f t="shared" ca="1" si="570"/>
        <v>1.4839965425134221E-2</v>
      </c>
      <c r="S1205">
        <f t="shared" ca="1" si="571"/>
        <v>2.067101435725621</v>
      </c>
      <c r="T1205">
        <f t="shared" ca="1" si="572"/>
        <v>42.032181045985091</v>
      </c>
      <c r="U1205">
        <f t="shared" ca="1" si="593"/>
        <v>-1.4339965425165246E-2</v>
      </c>
      <c r="V1205">
        <f t="shared" ca="1" si="594"/>
        <v>0</v>
      </c>
      <c r="W1205">
        <f t="shared" ca="1" si="573"/>
        <v>7.948188547507443</v>
      </c>
      <c r="X1205">
        <f t="shared" ca="1" si="574"/>
        <v>41.330580447038706</v>
      </c>
      <c r="Y1205">
        <f t="shared" ca="1" si="575"/>
        <v>1.9591316680059345</v>
      </c>
      <c r="Z1205">
        <f t="shared" ca="1" si="576"/>
        <v>1.2092740885660853</v>
      </c>
      <c r="AA1205">
        <f t="shared" ca="1" si="577"/>
        <v>639.98268854750745</v>
      </c>
      <c r="AB1205">
        <f t="shared" ca="1" si="578"/>
        <v>640.0572218717316</v>
      </c>
      <c r="AC1205">
        <f t="shared" ca="1" si="579"/>
        <v>1.3421895285895417E-4</v>
      </c>
      <c r="AD1205">
        <f t="shared" ca="1" si="580"/>
        <v>0.13694814786487178</v>
      </c>
      <c r="AE1205">
        <f t="shared" ca="1" si="581"/>
        <v>170.41263419115492</v>
      </c>
      <c r="AF1205">
        <f t="shared" ca="1" si="582"/>
        <v>-4.6353688958333805E-6</v>
      </c>
      <c r="AG1205">
        <f t="shared" ca="1" si="583"/>
        <v>1</v>
      </c>
      <c r="AH1205">
        <f ca="1"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+99)&gt;=IFERROR(AE1205,-1E+99)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>7.948188547507443</v>
      </c>
      <c r="AI1205">
        <f t="shared" ca="1" si="584"/>
        <v>639.98268854750745</v>
      </c>
      <c r="AJ1205">
        <f t="shared" ca="1" si="585"/>
        <v>640.0572218717316</v>
      </c>
      <c r="AM1205">
        <v>0</v>
      </c>
      <c r="AN1205">
        <v>0</v>
      </c>
      <c r="AO1205">
        <f t="shared" si="586"/>
        <v>0</v>
      </c>
      <c r="AP1205">
        <f t="shared" si="595"/>
        <v>0</v>
      </c>
      <c r="AQ1205">
        <f t="shared" ca="1" si="587"/>
        <v>0.13694814786487178</v>
      </c>
      <c r="AR1205" t="str">
        <f t="shared" ca="1" si="588"/>
        <v>Subcritical</v>
      </c>
      <c r="AS1205">
        <f t="shared" ca="1" si="589"/>
        <v>1.3421895285895417E-4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190</v>
      </c>
      <c r="I1206">
        <v>5.7000000000000002E-2</v>
      </c>
      <c r="J1206">
        <f t="shared" si="590"/>
        <v>1</v>
      </c>
      <c r="K1206">
        <f t="shared" ca="1" si="591"/>
        <v>49.98</v>
      </c>
      <c r="L1206">
        <f t="shared" ca="1" si="592"/>
        <v>1.301360869684927</v>
      </c>
      <c r="M1206">
        <f t="shared" ca="1" si="565"/>
        <v>6.7670765223616209</v>
      </c>
      <c r="N1206">
        <f t="shared" ca="1" si="566"/>
        <v>0.86727128666107323</v>
      </c>
      <c r="O1206">
        <f t="shared" ca="1" si="567"/>
        <v>7.3857595425206792</v>
      </c>
      <c r="P1206">
        <f t="shared" ca="1" si="568"/>
        <v>633.33536086968491</v>
      </c>
      <c r="Q1206">
        <f t="shared" ca="1" si="569"/>
        <v>636.11565873002814</v>
      </c>
      <c r="R1206">
        <f t="shared" ca="1" si="570"/>
        <v>1.4839965425134221E-2</v>
      </c>
      <c r="S1206">
        <f t="shared" ca="1" si="571"/>
        <v>2.067101435725621</v>
      </c>
      <c r="T1206">
        <f t="shared" ca="1" si="572"/>
        <v>42.032181045985091</v>
      </c>
      <c r="U1206">
        <f t="shared" ca="1" si="593"/>
        <v>-1.4604093721914069E-2</v>
      </c>
      <c r="V1206">
        <f t="shared" ca="1" si="594"/>
        <v>0</v>
      </c>
      <c r="W1206">
        <f t="shared" ca="1" si="573"/>
        <v>7.948547281203342</v>
      </c>
      <c r="X1206">
        <f t="shared" ca="1" si="574"/>
        <v>41.33244586225738</v>
      </c>
      <c r="Y1206">
        <f t="shared" ca="1" si="575"/>
        <v>1.959153462577186</v>
      </c>
      <c r="Z1206">
        <f t="shared" ca="1" si="576"/>
        <v>1.2092195116292188</v>
      </c>
      <c r="AA1206">
        <f t="shared" ca="1" si="577"/>
        <v>639.98254728120332</v>
      </c>
      <c r="AB1206">
        <f t="shared" ca="1" si="578"/>
        <v>640.05707387790596</v>
      </c>
      <c r="AC1206">
        <f t="shared" ca="1" si="579"/>
        <v>1.342048473587816E-4</v>
      </c>
      <c r="AD1206">
        <f t="shared" ca="1" si="580"/>
        <v>0.13693887685738237</v>
      </c>
      <c r="AE1206">
        <f t="shared" ca="1" si="581"/>
        <v>170.42718313898126</v>
      </c>
      <c r="AF1206">
        <f t="shared" ca="1" si="582"/>
        <v>-4.8311744649254251E-6</v>
      </c>
      <c r="AG1206">
        <f t="shared" ca="1" si="583"/>
        <v>1</v>
      </c>
      <c r="AH1206">
        <f ca="1"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+99)&gt;=IFERROR(AE1206,-1E+99)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>7.948547281203342</v>
      </c>
      <c r="AI1206">
        <f t="shared" ca="1" si="584"/>
        <v>639.98254728120332</v>
      </c>
      <c r="AJ1206">
        <f t="shared" ca="1" si="585"/>
        <v>640.05707387790596</v>
      </c>
      <c r="AM1206">
        <v>0</v>
      </c>
      <c r="AN1206">
        <v>0</v>
      </c>
      <c r="AO1206">
        <f t="shared" si="586"/>
        <v>0</v>
      </c>
      <c r="AP1206">
        <f t="shared" si="595"/>
        <v>0</v>
      </c>
      <c r="AQ1206">
        <f t="shared" ca="1" si="587"/>
        <v>0.13693887685738237</v>
      </c>
      <c r="AR1206" t="str">
        <f t="shared" ca="1" si="588"/>
        <v>Subcritical</v>
      </c>
      <c r="AS1206">
        <f t="shared" ca="1" si="589"/>
        <v>1.342048473587816E-4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190</v>
      </c>
      <c r="I1207">
        <v>5.7000000000000002E-2</v>
      </c>
      <c r="J1207">
        <f t="shared" si="590"/>
        <v>1</v>
      </c>
      <c r="K1207">
        <f t="shared" ca="1" si="591"/>
        <v>49.98</v>
      </c>
      <c r="L1207">
        <f t="shared" ca="1" si="592"/>
        <v>1.301360869684927</v>
      </c>
      <c r="M1207">
        <f t="shared" ca="1" si="565"/>
        <v>6.7670765223616209</v>
      </c>
      <c r="N1207">
        <f t="shared" ca="1" si="566"/>
        <v>0.86727128666107323</v>
      </c>
      <c r="O1207">
        <f t="shared" ca="1" si="567"/>
        <v>7.3857595425206792</v>
      </c>
      <c r="P1207">
        <f t="shared" ca="1" si="568"/>
        <v>633.33486086968492</v>
      </c>
      <c r="Q1207">
        <f t="shared" ca="1" si="569"/>
        <v>636.11515873002816</v>
      </c>
      <c r="R1207">
        <f t="shared" ca="1" si="570"/>
        <v>1.4839965425134221E-2</v>
      </c>
      <c r="S1207">
        <f t="shared" ca="1" si="571"/>
        <v>2.067101435725621</v>
      </c>
      <c r="T1207">
        <f t="shared" ca="1" si="572"/>
        <v>42.032181045985091</v>
      </c>
      <c r="U1207">
        <f t="shared" ca="1" si="593"/>
        <v>-1.4604093721914069E-2</v>
      </c>
      <c r="V1207">
        <f t="shared" ca="1" si="594"/>
        <v>0</v>
      </c>
      <c r="W1207">
        <f t="shared" ca="1" si="573"/>
        <v>7.9489058263984553</v>
      </c>
      <c r="X1207">
        <f t="shared" ca="1" si="574"/>
        <v>41.334310297271969</v>
      </c>
      <c r="Y1207">
        <f t="shared" ca="1" si="575"/>
        <v>1.9591752442150716</v>
      </c>
      <c r="Z1207">
        <f t="shared" ca="1" si="576"/>
        <v>1.209164968292664</v>
      </c>
      <c r="AA1207">
        <f t="shared" ca="1" si="577"/>
        <v>639.98240582639846</v>
      </c>
      <c r="AB1207">
        <f t="shared" ca="1" si="578"/>
        <v>640.05692570002464</v>
      </c>
      <c r="AC1207">
        <f t="shared" ca="1" si="579"/>
        <v>1.3419075145535707E-4</v>
      </c>
      <c r="AD1207">
        <f t="shared" ca="1" si="580"/>
        <v>0.13692961176661561</v>
      </c>
      <c r="AE1207">
        <f t="shared" ca="1" si="581"/>
        <v>170.44172513563177</v>
      </c>
      <c r="AF1207">
        <f t="shared" ca="1" si="582"/>
        <v>-5.2685841183119919E-6</v>
      </c>
      <c r="AG1207">
        <f t="shared" ca="1" si="583"/>
        <v>1</v>
      </c>
      <c r="AH1207">
        <f ca="1"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+99)&gt;=IFERROR(AE1207,-1E+99)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>7.9489058263984553</v>
      </c>
      <c r="AI1207">
        <f t="shared" ca="1" si="584"/>
        <v>639.98240582639846</v>
      </c>
      <c r="AJ1207">
        <f t="shared" ca="1" si="585"/>
        <v>640.05692570002464</v>
      </c>
      <c r="AM1207">
        <v>0</v>
      </c>
      <c r="AN1207">
        <v>0</v>
      </c>
      <c r="AO1207">
        <f t="shared" si="586"/>
        <v>0</v>
      </c>
      <c r="AP1207">
        <f t="shared" si="595"/>
        <v>0</v>
      </c>
      <c r="AQ1207">
        <f t="shared" ca="1" si="587"/>
        <v>0.13692961176661561</v>
      </c>
      <c r="AR1207" t="str">
        <f t="shared" ca="1" si="588"/>
        <v>Subcritical</v>
      </c>
      <c r="AS1207">
        <f t="shared" ca="1" si="589"/>
        <v>1.3419075145535707E-4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190</v>
      </c>
      <c r="I1208">
        <v>2E-3</v>
      </c>
      <c r="J1208">
        <f t="shared" si="590"/>
        <v>1</v>
      </c>
      <c r="K1208">
        <f t="shared" ca="1" si="591"/>
        <v>49.98</v>
      </c>
      <c r="L1208">
        <f t="shared" ca="1" si="592"/>
        <v>1.301360869684927</v>
      </c>
      <c r="M1208">
        <f t="shared" ca="1" si="565"/>
        <v>6.7670765223616209</v>
      </c>
      <c r="N1208">
        <f t="shared" ca="1" si="566"/>
        <v>0.86727128666107323</v>
      </c>
      <c r="O1208">
        <f t="shared" ca="1" si="567"/>
        <v>7.3857595425206792</v>
      </c>
      <c r="P1208">
        <f t="shared" ca="1" si="568"/>
        <v>633.33436086968493</v>
      </c>
      <c r="Q1208">
        <f t="shared" ca="1" si="569"/>
        <v>636.11465873002817</v>
      </c>
      <c r="R1208">
        <f t="shared" ca="1" si="570"/>
        <v>1.4839965425134221E-2</v>
      </c>
      <c r="S1208">
        <f t="shared" ca="1" si="571"/>
        <v>2.067101435725621</v>
      </c>
      <c r="T1208">
        <f t="shared" ca="1" si="572"/>
        <v>42.032181045985091</v>
      </c>
      <c r="U1208">
        <f t="shared" ca="1" si="593"/>
        <v>-1.4349233084658408E-2</v>
      </c>
      <c r="V1208">
        <f t="shared" ca="1" si="594"/>
        <v>0</v>
      </c>
      <c r="W1208">
        <f t="shared" ca="1" si="573"/>
        <v>7.9492708609685954</v>
      </c>
      <c r="X1208">
        <f t="shared" ca="1" si="574"/>
        <v>41.336208477036699</v>
      </c>
      <c r="Y1208">
        <f t="shared" ca="1" si="575"/>
        <v>1.9591974185617487</v>
      </c>
      <c r="Z1208">
        <f t="shared" ca="1" si="576"/>
        <v>1.2091094428209386</v>
      </c>
      <c r="AA1208">
        <f t="shared" ca="1" si="577"/>
        <v>639.98227086096858</v>
      </c>
      <c r="AB1208">
        <f t="shared" ca="1" si="578"/>
        <v>640.05678389077082</v>
      </c>
      <c r="AC1208">
        <f t="shared" ca="1" si="579"/>
        <v>1.3417640267107279E-4</v>
      </c>
      <c r="AD1208">
        <f t="shared" ca="1" si="580"/>
        <v>0.13692018005853498</v>
      </c>
      <c r="AE1208">
        <f t="shared" ca="1" si="581"/>
        <v>170.4565310430325</v>
      </c>
      <c r="AF1208">
        <f t="shared" ca="1" si="582"/>
        <v>-5.6268097523570759E-6</v>
      </c>
      <c r="AG1208">
        <f t="shared" ca="1" si="583"/>
        <v>1</v>
      </c>
      <c r="AH1208">
        <f ca="1"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+99)&gt;=IFERROR(AE1208,-1E+99)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>7.9492708609685954</v>
      </c>
      <c r="AI1208">
        <f t="shared" ca="1" si="584"/>
        <v>639.98227086096858</v>
      </c>
      <c r="AJ1208">
        <f t="shared" ca="1" si="585"/>
        <v>640.05678389077082</v>
      </c>
      <c r="AM1208">
        <v>0</v>
      </c>
      <c r="AN1208">
        <v>0</v>
      </c>
      <c r="AO1208">
        <f t="shared" si="586"/>
        <v>0</v>
      </c>
      <c r="AP1208">
        <f t="shared" si="595"/>
        <v>0</v>
      </c>
      <c r="AQ1208">
        <f t="shared" ca="1" si="587"/>
        <v>0.13692018005853498</v>
      </c>
      <c r="AR1208" t="str">
        <f t="shared" ca="1" si="588"/>
        <v>Subcritical</v>
      </c>
      <c r="AS1208">
        <f t="shared" ca="1" si="589"/>
        <v>1.3417640267107279E-4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190</v>
      </c>
      <c r="I1209">
        <v>0.06</v>
      </c>
      <c r="J1209">
        <f t="shared" si="590"/>
        <v>1.0010000000002037</v>
      </c>
      <c r="K1209">
        <f t="shared" ca="1" si="591"/>
        <v>49.98</v>
      </c>
      <c r="L1209">
        <f t="shared" ca="1" si="592"/>
        <v>1.301360869684927</v>
      </c>
      <c r="M1209">
        <f t="shared" ca="1" si="565"/>
        <v>6.7670765223616209</v>
      </c>
      <c r="N1209">
        <f t="shared" ca="1" si="566"/>
        <v>0.86727128666107323</v>
      </c>
      <c r="O1209">
        <f t="shared" ca="1" si="567"/>
        <v>7.3857595425206792</v>
      </c>
      <c r="P1209">
        <f t="shared" ca="1" si="568"/>
        <v>633.33386086968494</v>
      </c>
      <c r="Q1209">
        <f t="shared" ca="1" si="569"/>
        <v>636.11415873002818</v>
      </c>
      <c r="R1209">
        <f t="shared" ca="1" si="570"/>
        <v>1.4839965425134221E-2</v>
      </c>
      <c r="S1209">
        <f t="shared" ca="1" si="571"/>
        <v>2.067101435725621</v>
      </c>
      <c r="T1209">
        <f t="shared" ca="1" si="572"/>
        <v>42.032181045985091</v>
      </c>
      <c r="U1209">
        <f t="shared" ca="1" si="593"/>
        <v>-1.4632835176598746E-2</v>
      </c>
      <c r="V1209">
        <f t="shared" ca="1" si="594"/>
        <v>0</v>
      </c>
      <c r="W1209">
        <f t="shared" ca="1" si="573"/>
        <v>7.9496281134497107</v>
      </c>
      <c r="X1209">
        <f t="shared" ca="1" si="574"/>
        <v>41.338066189938495</v>
      </c>
      <c r="Y1209">
        <f t="shared" ca="1" si="575"/>
        <v>1.9592191186927546</v>
      </c>
      <c r="Z1209">
        <f t="shared" ca="1" si="576"/>
        <v>1.2090551060215031</v>
      </c>
      <c r="AA1209">
        <f t="shared" ca="1" si="577"/>
        <v>639.98212811344979</v>
      </c>
      <c r="AB1209">
        <f t="shared" ca="1" si="578"/>
        <v>640.0566344462427</v>
      </c>
      <c r="AC1209">
        <f t="shared" ca="1" si="579"/>
        <v>1.3416236197653236E-4</v>
      </c>
      <c r="AD1209">
        <f t="shared" ca="1" si="580"/>
        <v>0.13691095047122911</v>
      </c>
      <c r="AE1209">
        <f t="shared" ca="1" si="581"/>
        <v>170.47102200271485</v>
      </c>
      <c r="AF1209">
        <f t="shared" ca="1" si="582"/>
        <v>-5.4447564252768643E-6</v>
      </c>
      <c r="AG1209">
        <f t="shared" ca="1" si="583"/>
        <v>1</v>
      </c>
      <c r="AH1209">
        <f ca="1"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+99)&gt;=IFERROR(AE1209,-1E+99)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>7.9496281134497107</v>
      </c>
      <c r="AI1209">
        <f t="shared" ca="1" si="584"/>
        <v>639.98212811344979</v>
      </c>
      <c r="AJ1209">
        <f t="shared" ca="1" si="585"/>
        <v>640.0566344462427</v>
      </c>
      <c r="AM1209">
        <v>0</v>
      </c>
      <c r="AN1209">
        <v>0</v>
      </c>
      <c r="AO1209">
        <f t="shared" si="586"/>
        <v>0</v>
      </c>
      <c r="AP1209">
        <f t="shared" si="595"/>
        <v>0</v>
      </c>
      <c r="AQ1209">
        <f t="shared" ca="1" si="587"/>
        <v>0.13691095047122911</v>
      </c>
      <c r="AR1209" t="str">
        <f t="shared" ca="1" si="588"/>
        <v>Subcritical</v>
      </c>
      <c r="AS1209">
        <f t="shared" ca="1" si="589"/>
        <v>1.3416236197653236E-4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190</v>
      </c>
      <c r="I1210">
        <v>5.7000000000000002E-2</v>
      </c>
      <c r="J1210">
        <f t="shared" si="590"/>
        <v>1</v>
      </c>
      <c r="K1210">
        <f t="shared" ca="1" si="591"/>
        <v>49.98</v>
      </c>
      <c r="L1210">
        <f t="shared" ca="1" si="592"/>
        <v>1.301360869684927</v>
      </c>
      <c r="M1210">
        <f t="shared" ca="1" si="565"/>
        <v>6.7670765223616209</v>
      </c>
      <c r="N1210">
        <f t="shared" ca="1" si="566"/>
        <v>0.86727128666107323</v>
      </c>
      <c r="O1210">
        <f t="shared" ca="1" si="567"/>
        <v>7.3857595425206792</v>
      </c>
      <c r="P1210">
        <f t="shared" ca="1" si="568"/>
        <v>633.33336086968495</v>
      </c>
      <c r="Q1210">
        <f t="shared" ca="1" si="569"/>
        <v>636.11365873002819</v>
      </c>
      <c r="R1210">
        <f t="shared" ca="1" si="570"/>
        <v>1.4839965425134221E-2</v>
      </c>
      <c r="S1210">
        <f t="shared" ca="1" si="571"/>
        <v>2.067101435725621</v>
      </c>
      <c r="T1210">
        <f t="shared" ca="1" si="572"/>
        <v>42.032181045985091</v>
      </c>
      <c r="U1210">
        <f t="shared" ca="1" si="593"/>
        <v>-1.4604093721914069E-2</v>
      </c>
      <c r="V1210">
        <f t="shared" ca="1" si="594"/>
        <v>0</v>
      </c>
      <c r="W1210">
        <f t="shared" ca="1" si="573"/>
        <v>7.9499860810533729</v>
      </c>
      <c r="X1210">
        <f t="shared" ca="1" si="574"/>
        <v>41.339927621477543</v>
      </c>
      <c r="Y1210">
        <f t="shared" ca="1" si="575"/>
        <v>1.9592408607874638</v>
      </c>
      <c r="Z1210">
        <f t="shared" ca="1" si="576"/>
        <v>1.2090006653527288</v>
      </c>
      <c r="AA1210">
        <f t="shared" ca="1" si="577"/>
        <v>639.98198608105338</v>
      </c>
      <c r="AB1210">
        <f t="shared" ca="1" si="578"/>
        <v>640.05648570433698</v>
      </c>
      <c r="AC1210">
        <f t="shared" ca="1" si="579"/>
        <v>1.3414829535006255E-4</v>
      </c>
      <c r="AD1210">
        <f t="shared" ca="1" si="580"/>
        <v>0.1369017034487835</v>
      </c>
      <c r="AE1210">
        <f t="shared" ca="1" si="581"/>
        <v>170.48554265998914</v>
      </c>
      <c r="AF1210">
        <f t="shared" ca="1" si="582"/>
        <v>-5.1566468073360738E-6</v>
      </c>
      <c r="AG1210">
        <f t="shared" ca="1" si="583"/>
        <v>1</v>
      </c>
      <c r="AH1210">
        <f ca="1"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+99)&gt;=IFERROR(AE1210,-1E+99)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>7.9499860810533729</v>
      </c>
      <c r="AI1210">
        <f t="shared" ca="1" si="584"/>
        <v>639.98198608105338</v>
      </c>
      <c r="AJ1210">
        <f t="shared" ca="1" si="585"/>
        <v>640.05648570433698</v>
      </c>
      <c r="AM1210">
        <v>0</v>
      </c>
      <c r="AN1210">
        <v>0</v>
      </c>
      <c r="AO1210">
        <f t="shared" si="586"/>
        <v>0</v>
      </c>
      <c r="AP1210">
        <f t="shared" si="595"/>
        <v>0</v>
      </c>
      <c r="AQ1210">
        <f t="shared" ca="1" si="587"/>
        <v>0.1369017034487835</v>
      </c>
      <c r="AR1210" t="str">
        <f t="shared" ca="1" si="588"/>
        <v>Subcritical</v>
      </c>
      <c r="AS1210">
        <f t="shared" ca="1" si="589"/>
        <v>1.3414829535006255E-4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190</v>
      </c>
      <c r="I1211">
        <v>0</v>
      </c>
      <c r="J1211">
        <f t="shared" si="590"/>
        <v>1</v>
      </c>
      <c r="K1211">
        <f t="shared" ca="1" si="591"/>
        <v>49.98</v>
      </c>
      <c r="L1211">
        <f t="shared" ca="1" si="592"/>
        <v>1.301360869684927</v>
      </c>
      <c r="M1211">
        <f t="shared" ca="1" si="565"/>
        <v>6.7670765223616209</v>
      </c>
      <c r="N1211">
        <f t="shared" ca="1" si="566"/>
        <v>0.86727128666107323</v>
      </c>
      <c r="O1211">
        <f t="shared" ca="1" si="567"/>
        <v>7.3857595425206792</v>
      </c>
      <c r="P1211">
        <f t="shared" ca="1" si="568"/>
        <v>633.33286086968496</v>
      </c>
      <c r="Q1211">
        <f t="shared" ca="1" si="569"/>
        <v>636.1131587300282</v>
      </c>
      <c r="R1211">
        <f t="shared" ca="1" si="570"/>
        <v>1.4839965425134221E-2</v>
      </c>
      <c r="S1211">
        <f t="shared" ca="1" si="571"/>
        <v>2.067101435725621</v>
      </c>
      <c r="T1211">
        <f t="shared" ca="1" si="572"/>
        <v>42.032181045985091</v>
      </c>
      <c r="U1211">
        <f t="shared" ca="1" si="593"/>
        <v>-1.4339965425165246E-2</v>
      </c>
      <c r="V1211">
        <f t="shared" ca="1" si="594"/>
        <v>0</v>
      </c>
      <c r="W1211">
        <f t="shared" ca="1" si="573"/>
        <v>7.9503515241806628</v>
      </c>
      <c r="X1211">
        <f t="shared" ca="1" si="574"/>
        <v>41.341827925739445</v>
      </c>
      <c r="Y1211">
        <f t="shared" ca="1" si="575"/>
        <v>1.9592630554056367</v>
      </c>
      <c r="Z1211">
        <f t="shared" ca="1" si="576"/>
        <v>1.2089450928434256</v>
      </c>
      <c r="AA1211">
        <f t="shared" ca="1" si="577"/>
        <v>639.98185152418068</v>
      </c>
      <c r="AB1211">
        <f t="shared" ca="1" si="578"/>
        <v>640.05634429877341</v>
      </c>
      <c r="AC1211">
        <f t="shared" ca="1" si="579"/>
        <v>1.3413393721092672E-4</v>
      </c>
      <c r="AD1211">
        <f t="shared" ca="1" si="580"/>
        <v>0.13689226439223928</v>
      </c>
      <c r="AE1211">
        <f t="shared" ca="1" si="581"/>
        <v>170.50036726875925</v>
      </c>
      <c r="AF1211">
        <f t="shared" ca="1" si="582"/>
        <v>-5.3935409596306272E-6</v>
      </c>
      <c r="AG1211">
        <f t="shared" ca="1" si="583"/>
        <v>1</v>
      </c>
      <c r="AH1211">
        <f ca="1"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+99)&gt;=IFERROR(AE1211,-1E+99)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>7.9503515241806628</v>
      </c>
      <c r="AI1211">
        <f t="shared" ca="1" si="584"/>
        <v>639.98185152418068</v>
      </c>
      <c r="AJ1211">
        <f t="shared" ca="1" si="585"/>
        <v>640.05634429877341</v>
      </c>
      <c r="AM1211">
        <v>0</v>
      </c>
      <c r="AN1211">
        <v>0</v>
      </c>
      <c r="AO1211">
        <f t="shared" si="586"/>
        <v>0</v>
      </c>
      <c r="AP1211">
        <f t="shared" si="595"/>
        <v>0</v>
      </c>
      <c r="AQ1211">
        <f t="shared" ca="1" si="587"/>
        <v>0.13689226439223928</v>
      </c>
      <c r="AR1211" t="str">
        <f t="shared" ca="1" si="588"/>
        <v>Subcritical</v>
      </c>
      <c r="AS1211">
        <f t="shared" ca="1" si="589"/>
        <v>1.3413393721092672E-4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190</v>
      </c>
      <c r="I1212">
        <v>0</v>
      </c>
      <c r="J1212">
        <f t="shared" si="590"/>
        <v>0.99899999999979627</v>
      </c>
      <c r="K1212">
        <f t="shared" ca="1" si="591"/>
        <v>49.98</v>
      </c>
      <c r="L1212">
        <f t="shared" ca="1" si="592"/>
        <v>1.301360869684927</v>
      </c>
      <c r="M1212">
        <f t="shared" ca="1" si="565"/>
        <v>6.7670765223616209</v>
      </c>
      <c r="N1212">
        <f t="shared" ca="1" si="566"/>
        <v>0.86727128666107323</v>
      </c>
      <c r="O1212">
        <f t="shared" ca="1" si="567"/>
        <v>7.3857595425206792</v>
      </c>
      <c r="P1212">
        <f t="shared" ca="1" si="568"/>
        <v>633.33236086968486</v>
      </c>
      <c r="Q1212">
        <f t="shared" ca="1" si="569"/>
        <v>636.1126587300281</v>
      </c>
      <c r="R1212">
        <f t="shared" ca="1" si="570"/>
        <v>1.4839965425134221E-2</v>
      </c>
      <c r="S1212">
        <f t="shared" ca="1" si="571"/>
        <v>2.067101435725621</v>
      </c>
      <c r="T1212">
        <f t="shared" ca="1" si="572"/>
        <v>42.032181045985091</v>
      </c>
      <c r="U1212">
        <f t="shared" ca="1" si="593"/>
        <v>-1.4325125459549781E-2</v>
      </c>
      <c r="V1212">
        <f t="shared" ca="1" si="594"/>
        <v>0</v>
      </c>
      <c r="W1212">
        <f t="shared" ca="1" si="573"/>
        <v>7.9507168735930929</v>
      </c>
      <c r="X1212">
        <f t="shared" ca="1" si="574"/>
        <v>41.343727742684081</v>
      </c>
      <c r="Y1212">
        <f t="shared" ca="1" si="575"/>
        <v>1.9592852427952743</v>
      </c>
      <c r="Z1212">
        <f t="shared" ca="1" si="576"/>
        <v>1.2088895396918855</v>
      </c>
      <c r="AA1212">
        <f t="shared" ca="1" si="577"/>
        <v>639.98171687359309</v>
      </c>
      <c r="AB1212">
        <f t="shared" ca="1" si="578"/>
        <v>640.05620280219534</v>
      </c>
      <c r="AC1212">
        <f t="shared" ca="1" si="579"/>
        <v>1.341195850197469E-4</v>
      </c>
      <c r="AD1212">
        <f t="shared" ca="1" si="580"/>
        <v>0.1368828288404644</v>
      </c>
      <c r="AE1212">
        <f t="shared" ca="1" si="581"/>
        <v>170.5151887960848</v>
      </c>
      <c r="AF1212">
        <f t="shared" ca="1" si="582"/>
        <v>-5.7341817409906071E-6</v>
      </c>
      <c r="AG1212">
        <f t="shared" ca="1" si="583"/>
        <v>1</v>
      </c>
      <c r="AH1212">
        <f ca="1"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+99)&gt;=IFERROR(AE1212,-1E+99)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>7.9507168735930929</v>
      </c>
      <c r="AI1212">
        <f t="shared" ca="1" si="584"/>
        <v>639.98171687359309</v>
      </c>
      <c r="AJ1212">
        <f t="shared" ca="1" si="585"/>
        <v>640.05620280219534</v>
      </c>
      <c r="AM1212">
        <v>0</v>
      </c>
      <c r="AN1212">
        <v>0</v>
      </c>
      <c r="AO1212">
        <f t="shared" si="586"/>
        <v>0</v>
      </c>
      <c r="AP1212">
        <f t="shared" si="595"/>
        <v>0</v>
      </c>
      <c r="AQ1212">
        <f t="shared" ca="1" si="587"/>
        <v>0.1368828288404644</v>
      </c>
      <c r="AR1212" t="str">
        <f t="shared" ca="1" si="588"/>
        <v>Subcritical</v>
      </c>
      <c r="AS1212">
        <f t="shared" ca="1" si="589"/>
        <v>1.341195850197469E-4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190</v>
      </c>
      <c r="I1213">
        <v>5.7000000000000002E-2</v>
      </c>
      <c r="J1213">
        <f t="shared" si="590"/>
        <v>1</v>
      </c>
      <c r="K1213">
        <f t="shared" ca="1" si="591"/>
        <v>49.98</v>
      </c>
      <c r="L1213">
        <f t="shared" ca="1" si="592"/>
        <v>1.301360869684927</v>
      </c>
      <c r="M1213">
        <f t="shared" ca="1" si="565"/>
        <v>6.7670765223616209</v>
      </c>
      <c r="N1213">
        <f t="shared" ca="1" si="566"/>
        <v>0.86727128666107323</v>
      </c>
      <c r="O1213">
        <f t="shared" ca="1" si="567"/>
        <v>7.3857595425206792</v>
      </c>
      <c r="P1213">
        <f t="shared" ca="1" si="568"/>
        <v>633.33186086968487</v>
      </c>
      <c r="Q1213">
        <f t="shared" ca="1" si="569"/>
        <v>636.11215873002811</v>
      </c>
      <c r="R1213">
        <f t="shared" ca="1" si="570"/>
        <v>1.4839965425134221E-2</v>
      </c>
      <c r="S1213">
        <f t="shared" ca="1" si="571"/>
        <v>2.067101435725621</v>
      </c>
      <c r="T1213">
        <f t="shared" ca="1" si="572"/>
        <v>42.032181045985091</v>
      </c>
      <c r="U1213">
        <f t="shared" ca="1" si="593"/>
        <v>-1.4604093721914069E-2</v>
      </c>
      <c r="V1213">
        <f t="shared" ca="1" si="594"/>
        <v>0</v>
      </c>
      <c r="W1213">
        <f t="shared" ca="1" si="573"/>
        <v>7.9510745872326538</v>
      </c>
      <c r="X1213">
        <f t="shared" ca="1" si="574"/>
        <v>41.3455878536098</v>
      </c>
      <c r="Y1213">
        <f t="shared" ca="1" si="575"/>
        <v>1.9593069649815622</v>
      </c>
      <c r="Z1213">
        <f t="shared" ca="1" si="576"/>
        <v>1.2088351525430383</v>
      </c>
      <c r="AA1213">
        <f t="shared" ca="1" si="577"/>
        <v>639.98157458723267</v>
      </c>
      <c r="AB1213">
        <f t="shared" ca="1" si="578"/>
        <v>640.05605381383941</v>
      </c>
      <c r="AC1213">
        <f t="shared" ca="1" si="579"/>
        <v>1.3410553498284435E-4</v>
      </c>
      <c r="AD1213">
        <f t="shared" ca="1" si="580"/>
        <v>0.13687359154109704</v>
      </c>
      <c r="AE1213">
        <f t="shared" ca="1" si="581"/>
        <v>170.52970125238971</v>
      </c>
      <c r="AF1213">
        <f t="shared" ca="1" si="582"/>
        <v>-5.5553540505570709E-6</v>
      </c>
      <c r="AG1213">
        <f t="shared" ca="1" si="583"/>
        <v>1</v>
      </c>
      <c r="AH1213">
        <f ca="1"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+99)&gt;=IFERROR(AE1213,-1E+99)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>7.9510745872326538</v>
      </c>
      <c r="AI1213">
        <f t="shared" ca="1" si="584"/>
        <v>639.98157458723267</v>
      </c>
      <c r="AJ1213">
        <f t="shared" ca="1" si="585"/>
        <v>640.05605381383941</v>
      </c>
      <c r="AM1213">
        <v>0</v>
      </c>
      <c r="AN1213">
        <v>0</v>
      </c>
      <c r="AO1213">
        <f t="shared" si="586"/>
        <v>0</v>
      </c>
      <c r="AP1213">
        <f t="shared" si="595"/>
        <v>0</v>
      </c>
      <c r="AQ1213">
        <f t="shared" ca="1" si="587"/>
        <v>0.13687359154109704</v>
      </c>
      <c r="AR1213" t="str">
        <f t="shared" ca="1" si="588"/>
        <v>Subcritical</v>
      </c>
      <c r="AS1213">
        <f t="shared" ca="1" si="589"/>
        <v>1.3410553498284435E-4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190</v>
      </c>
      <c r="I1214">
        <v>5.7000000000000002E-2</v>
      </c>
      <c r="J1214">
        <f t="shared" si="590"/>
        <v>1</v>
      </c>
      <c r="K1214">
        <f t="shared" ca="1" si="591"/>
        <v>49.98</v>
      </c>
      <c r="L1214">
        <f t="shared" ca="1" si="592"/>
        <v>1.301360869684927</v>
      </c>
      <c r="M1214">
        <f t="shared" ca="1" si="565"/>
        <v>6.7670765223616209</v>
      </c>
      <c r="N1214">
        <f t="shared" ca="1" si="566"/>
        <v>0.86727128666107323</v>
      </c>
      <c r="O1214">
        <f t="shared" ca="1" si="567"/>
        <v>7.3857595425206792</v>
      </c>
      <c r="P1214">
        <f t="shared" ca="1" si="568"/>
        <v>633.33136086968489</v>
      </c>
      <c r="Q1214">
        <f t="shared" ca="1" si="569"/>
        <v>636.11165873002813</v>
      </c>
      <c r="R1214">
        <f t="shared" ca="1" si="570"/>
        <v>1.4839965425134221E-2</v>
      </c>
      <c r="S1214">
        <f t="shared" ca="1" si="571"/>
        <v>2.067101435725621</v>
      </c>
      <c r="T1214">
        <f t="shared" ca="1" si="572"/>
        <v>42.032181045985091</v>
      </c>
      <c r="U1214">
        <f t="shared" ca="1" si="593"/>
        <v>-1.4604093721914069E-2</v>
      </c>
      <c r="V1214">
        <f t="shared" ca="1" si="594"/>
        <v>0</v>
      </c>
      <c r="W1214">
        <f t="shared" ca="1" si="573"/>
        <v>7.9514324992118794</v>
      </c>
      <c r="X1214">
        <f t="shared" ca="1" si="574"/>
        <v>41.347448995901772</v>
      </c>
      <c r="Y1214">
        <f t="shared" ca="1" si="575"/>
        <v>1.9593286977379683</v>
      </c>
      <c r="Z1214">
        <f t="shared" ca="1" si="576"/>
        <v>1.20878074013596</v>
      </c>
      <c r="AA1214">
        <f t="shared" ca="1" si="577"/>
        <v>639.98143249921191</v>
      </c>
      <c r="AB1214">
        <f t="shared" ca="1" si="578"/>
        <v>640.05590502101234</v>
      </c>
      <c r="AC1214">
        <f t="shared" ca="1" si="579"/>
        <v>1.3409147932852858E-4</v>
      </c>
      <c r="AD1214">
        <f t="shared" ca="1" si="580"/>
        <v>0.13686435015972714</v>
      </c>
      <c r="AE1214">
        <f t="shared" ca="1" si="581"/>
        <v>170.54422244623504</v>
      </c>
      <c r="AF1214">
        <f t="shared" ca="1" si="582"/>
        <v>-5.2711623084178427E-6</v>
      </c>
      <c r="AG1214">
        <f t="shared" ca="1" si="583"/>
        <v>1</v>
      </c>
      <c r="AH1214">
        <f ca="1"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+99)&gt;=IFERROR(AE1214,-1E+99)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>7.9514324992118794</v>
      </c>
      <c r="AI1214">
        <f t="shared" ca="1" si="584"/>
        <v>639.98143249921191</v>
      </c>
      <c r="AJ1214">
        <f t="shared" ca="1" si="585"/>
        <v>640.05590502101234</v>
      </c>
      <c r="AM1214">
        <v>0</v>
      </c>
      <c r="AN1214">
        <v>0</v>
      </c>
      <c r="AO1214">
        <f t="shared" si="586"/>
        <v>0</v>
      </c>
      <c r="AP1214">
        <f t="shared" si="595"/>
        <v>0</v>
      </c>
      <c r="AQ1214">
        <f t="shared" ca="1" si="587"/>
        <v>0.13686435015972714</v>
      </c>
      <c r="AR1214" t="str">
        <f t="shared" ca="1" si="588"/>
        <v>Subcritical</v>
      </c>
      <c r="AS1214">
        <f t="shared" ca="1" si="589"/>
        <v>1.3409147932852858E-4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190</v>
      </c>
      <c r="I1215">
        <v>0</v>
      </c>
      <c r="J1215">
        <f t="shared" si="590"/>
        <v>1</v>
      </c>
      <c r="K1215">
        <f t="shared" ca="1" si="591"/>
        <v>49.98</v>
      </c>
      <c r="L1215">
        <f t="shared" ca="1" si="592"/>
        <v>1.301360869684927</v>
      </c>
      <c r="M1215">
        <f t="shared" ca="1" si="565"/>
        <v>6.7670765223616209</v>
      </c>
      <c r="N1215">
        <f t="shared" ca="1" si="566"/>
        <v>0.86727128666107323</v>
      </c>
      <c r="O1215">
        <f t="shared" ca="1" si="567"/>
        <v>7.3857595425206792</v>
      </c>
      <c r="P1215">
        <f t="shared" ca="1" si="568"/>
        <v>633.3308608696849</v>
      </c>
      <c r="Q1215">
        <f t="shared" ca="1" si="569"/>
        <v>636.11115873002814</v>
      </c>
      <c r="R1215">
        <f t="shared" ca="1" si="570"/>
        <v>1.4839965425134221E-2</v>
      </c>
      <c r="S1215">
        <f t="shared" ca="1" si="571"/>
        <v>2.067101435725621</v>
      </c>
      <c r="T1215">
        <f t="shared" ca="1" si="572"/>
        <v>42.032181045985091</v>
      </c>
      <c r="U1215">
        <f t="shared" ca="1" si="593"/>
        <v>-1.4339965425165246E-2</v>
      </c>
      <c r="V1215">
        <f t="shared" ca="1" si="594"/>
        <v>0</v>
      </c>
      <c r="W1215">
        <f t="shared" ca="1" si="573"/>
        <v>7.9517978801520348</v>
      </c>
      <c r="X1215">
        <f t="shared" ca="1" si="574"/>
        <v>41.34934897679058</v>
      </c>
      <c r="Y1215">
        <f t="shared" ca="1" si="575"/>
        <v>1.9593508824959978</v>
      </c>
      <c r="Z1215">
        <f t="shared" ca="1" si="576"/>
        <v>1.2087251972952175</v>
      </c>
      <c r="AA1215">
        <f t="shared" ca="1" si="577"/>
        <v>639.98129788015206</v>
      </c>
      <c r="AB1215">
        <f t="shared" ca="1" si="578"/>
        <v>640.05576355816311</v>
      </c>
      <c r="AC1215">
        <f t="shared" ca="1" si="579"/>
        <v>1.3407713260019718E-4</v>
      </c>
      <c r="AD1215">
        <f t="shared" ca="1" si="580"/>
        <v>0.13685491700047905</v>
      </c>
      <c r="AE1215">
        <f t="shared" ca="1" si="581"/>
        <v>170.55904738339763</v>
      </c>
      <c r="AF1215">
        <f t="shared" ca="1" si="582"/>
        <v>-5.4998527048155665E-6</v>
      </c>
      <c r="AG1215">
        <f t="shared" ca="1" si="583"/>
        <v>1</v>
      </c>
      <c r="AH1215">
        <f ca="1"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+99)&gt;=IFERROR(AE1215,-1E+99)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>7.9517978801520348</v>
      </c>
      <c r="AI1215">
        <f t="shared" ca="1" si="584"/>
        <v>639.98129788015206</v>
      </c>
      <c r="AJ1215">
        <f t="shared" ca="1" si="585"/>
        <v>640.05576355816311</v>
      </c>
      <c r="AM1215">
        <v>0</v>
      </c>
      <c r="AN1215">
        <v>0</v>
      </c>
      <c r="AO1215">
        <f t="shared" si="586"/>
        <v>0</v>
      </c>
      <c r="AP1215">
        <f t="shared" si="595"/>
        <v>0</v>
      </c>
      <c r="AQ1215">
        <f t="shared" ca="1" si="587"/>
        <v>0.13685491700047905</v>
      </c>
      <c r="AR1215" t="str">
        <f t="shared" ca="1" si="588"/>
        <v>Subcritical</v>
      </c>
      <c r="AS1215">
        <f t="shared" ca="1" si="589"/>
        <v>1.3407713260019718E-4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190</v>
      </c>
      <c r="I1216">
        <v>0</v>
      </c>
      <c r="J1216">
        <f t="shared" si="590"/>
        <v>1</v>
      </c>
      <c r="K1216">
        <f t="shared" ca="1" si="591"/>
        <v>49.98</v>
      </c>
      <c r="L1216">
        <f t="shared" ca="1" si="592"/>
        <v>1.301360869684927</v>
      </c>
      <c r="M1216">
        <f t="shared" ca="1" si="565"/>
        <v>6.7670765223616209</v>
      </c>
      <c r="N1216">
        <f t="shared" ca="1" si="566"/>
        <v>0.86727128666107323</v>
      </c>
      <c r="O1216">
        <f t="shared" ca="1" si="567"/>
        <v>7.3857595425206792</v>
      </c>
      <c r="P1216">
        <f t="shared" ca="1" si="568"/>
        <v>633.33036086968491</v>
      </c>
      <c r="Q1216">
        <f t="shared" ca="1" si="569"/>
        <v>636.11065873002815</v>
      </c>
      <c r="R1216">
        <f t="shared" ca="1" si="570"/>
        <v>1.4839965425134221E-2</v>
      </c>
      <c r="S1216">
        <f t="shared" ca="1" si="571"/>
        <v>2.067101435725621</v>
      </c>
      <c r="T1216">
        <f t="shared" ca="1" si="572"/>
        <v>42.032181045985091</v>
      </c>
      <c r="U1216">
        <f t="shared" ca="1" si="593"/>
        <v>-1.4339965425165246E-2</v>
      </c>
      <c r="V1216">
        <f t="shared" ca="1" si="594"/>
        <v>0</v>
      </c>
      <c r="W1216">
        <f t="shared" ca="1" si="573"/>
        <v>7.9521630399423637</v>
      </c>
      <c r="X1216">
        <f t="shared" ca="1" si="574"/>
        <v>41.35124780770029</v>
      </c>
      <c r="Y1216">
        <f t="shared" ca="1" si="575"/>
        <v>1.9593730522915684</v>
      </c>
      <c r="Z1216">
        <f t="shared" ca="1" si="576"/>
        <v>1.2086696931716989</v>
      </c>
      <c r="AA1216">
        <f t="shared" ca="1" si="577"/>
        <v>639.98116303994232</v>
      </c>
      <c r="AB1216">
        <f t="shared" ca="1" si="578"/>
        <v>640.05562187924875</v>
      </c>
      <c r="AC1216">
        <f t="shared" ca="1" si="579"/>
        <v>1.3406279681745485E-4</v>
      </c>
      <c r="AD1216">
        <f t="shared" ca="1" si="580"/>
        <v>0.1368454906333044</v>
      </c>
      <c r="AE1216">
        <f t="shared" ca="1" si="581"/>
        <v>170.57386406721218</v>
      </c>
      <c r="AF1216">
        <f t="shared" ca="1" si="582"/>
        <v>-5.8230408512827125E-6</v>
      </c>
      <c r="AG1216">
        <f t="shared" ca="1" si="583"/>
        <v>1</v>
      </c>
      <c r="AH1216">
        <f ca="1"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+99)&gt;=IFERROR(AE1216,-1E+99)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>7.9521630399423637</v>
      </c>
      <c r="AI1216">
        <f t="shared" ca="1" si="584"/>
        <v>639.98116303994232</v>
      </c>
      <c r="AJ1216">
        <f t="shared" ca="1" si="585"/>
        <v>640.05562187924875</v>
      </c>
      <c r="AM1216">
        <v>0</v>
      </c>
      <c r="AN1216">
        <v>0</v>
      </c>
      <c r="AO1216">
        <f t="shared" si="586"/>
        <v>0</v>
      </c>
      <c r="AP1216">
        <f t="shared" si="595"/>
        <v>0</v>
      </c>
      <c r="AQ1216">
        <f t="shared" ca="1" si="587"/>
        <v>0.1368454906333044</v>
      </c>
      <c r="AR1216" t="str">
        <f t="shared" ca="1" si="588"/>
        <v>Subcritical</v>
      </c>
      <c r="AS1216">
        <f t="shared" ca="1" si="589"/>
        <v>1.3406279681745485E-4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190</v>
      </c>
      <c r="I1217">
        <v>5.5E-2</v>
      </c>
      <c r="J1217">
        <f t="shared" si="590"/>
        <v>1</v>
      </c>
      <c r="K1217">
        <f t="shared" ca="1" si="591"/>
        <v>49.98</v>
      </c>
      <c r="L1217">
        <f t="shared" ca="1" si="592"/>
        <v>1.301360869684927</v>
      </c>
      <c r="M1217">
        <f t="shared" ca="1" si="565"/>
        <v>6.7670765223616209</v>
      </c>
      <c r="N1217">
        <f t="shared" ca="1" si="566"/>
        <v>0.86727128666107323</v>
      </c>
      <c r="O1217">
        <f t="shared" ca="1" si="567"/>
        <v>7.3857595425206792</v>
      </c>
      <c r="P1217">
        <f t="shared" ca="1" si="568"/>
        <v>633.32986086968492</v>
      </c>
      <c r="Q1217">
        <f t="shared" ca="1" si="569"/>
        <v>636.11015873002816</v>
      </c>
      <c r="R1217">
        <f t="shared" ca="1" si="570"/>
        <v>1.4839965425134221E-2</v>
      </c>
      <c r="S1217">
        <f t="shared" ca="1" si="571"/>
        <v>2.067101435725621</v>
      </c>
      <c r="T1217">
        <f t="shared" ca="1" si="572"/>
        <v>42.032181045985091</v>
      </c>
      <c r="U1217">
        <f t="shared" ca="1" si="593"/>
        <v>-1.459482606230722E-2</v>
      </c>
      <c r="V1217">
        <f t="shared" ca="1" si="594"/>
        <v>0</v>
      </c>
      <c r="W1217">
        <f t="shared" ca="1" si="573"/>
        <v>7.9525209719699754</v>
      </c>
      <c r="X1217">
        <f t="shared" ca="1" si="574"/>
        <v>41.353109054243873</v>
      </c>
      <c r="Y1217">
        <f t="shared" ca="1" si="575"/>
        <v>1.9593947817818906</v>
      </c>
      <c r="Z1217">
        <f t="shared" ca="1" si="576"/>
        <v>1.2086152926117362</v>
      </c>
      <c r="AA1217">
        <f t="shared" ca="1" si="577"/>
        <v>639.98102097197</v>
      </c>
      <c r="AB1217">
        <f t="shared" ca="1" si="578"/>
        <v>640.05547310884742</v>
      </c>
      <c r="AC1217">
        <f t="shared" ca="1" si="579"/>
        <v>1.3404874698322192E-4</v>
      </c>
      <c r="AD1217">
        <f t="shared" ca="1" si="580"/>
        <v>0.13683625189637666</v>
      </c>
      <c r="AE1217">
        <f t="shared" ca="1" si="581"/>
        <v>170.58838817624471</v>
      </c>
      <c r="AF1217">
        <f t="shared" ca="1" si="582"/>
        <v>-5.6170846391978557E-6</v>
      </c>
      <c r="AG1217">
        <f t="shared" ca="1" si="583"/>
        <v>1</v>
      </c>
      <c r="AH1217">
        <f ca="1"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+99)&gt;=IFERROR(AE1217,-1E+99)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>7.9525209719699754</v>
      </c>
      <c r="AI1217">
        <f t="shared" ca="1" si="584"/>
        <v>639.98102097197</v>
      </c>
      <c r="AJ1217">
        <f t="shared" ca="1" si="585"/>
        <v>640.05547310884742</v>
      </c>
      <c r="AM1217">
        <v>0</v>
      </c>
      <c r="AN1217">
        <v>0</v>
      </c>
      <c r="AO1217">
        <f t="shared" si="586"/>
        <v>0</v>
      </c>
      <c r="AP1217">
        <f t="shared" si="595"/>
        <v>0</v>
      </c>
      <c r="AQ1217">
        <f t="shared" ca="1" si="587"/>
        <v>0.13683625189637666</v>
      </c>
      <c r="AR1217" t="str">
        <f t="shared" ca="1" si="588"/>
        <v>Subcritical</v>
      </c>
      <c r="AS1217">
        <f t="shared" ca="1" si="589"/>
        <v>1.3404874698322192E-4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190</v>
      </c>
      <c r="I1218">
        <v>5.5E-2</v>
      </c>
      <c r="J1218">
        <f t="shared" si="590"/>
        <v>1.0010000000002037</v>
      </c>
      <c r="K1218">
        <f t="shared" ca="1" si="591"/>
        <v>49.98</v>
      </c>
      <c r="L1218">
        <f t="shared" ca="1" si="592"/>
        <v>1.301360869684927</v>
      </c>
      <c r="M1218">
        <f t="shared" ca="1" si="565"/>
        <v>6.7670765223616209</v>
      </c>
      <c r="N1218">
        <f t="shared" ca="1" si="566"/>
        <v>0.86727128666107323</v>
      </c>
      <c r="O1218">
        <f t="shared" ca="1" si="567"/>
        <v>7.3857595425206792</v>
      </c>
      <c r="P1218">
        <f t="shared" ca="1" si="568"/>
        <v>633.32936086968493</v>
      </c>
      <c r="Q1218">
        <f t="shared" ca="1" si="569"/>
        <v>636.10965873002817</v>
      </c>
      <c r="R1218">
        <f t="shared" ca="1" si="570"/>
        <v>1.4839965425134221E-2</v>
      </c>
      <c r="S1218">
        <f t="shared" ca="1" si="571"/>
        <v>2.067101435725621</v>
      </c>
      <c r="T1218">
        <f t="shared" ca="1" si="572"/>
        <v>42.032181045985091</v>
      </c>
      <c r="U1218">
        <f t="shared" ca="1" si="593"/>
        <v>-1.4609666027695312E-2</v>
      </c>
      <c r="V1218">
        <f t="shared" ca="1" si="594"/>
        <v>0</v>
      </c>
      <c r="W1218">
        <f t="shared" ca="1" si="573"/>
        <v>7.9528789944365599</v>
      </c>
      <c r="X1218">
        <f t="shared" ca="1" si="574"/>
        <v>41.354970771070114</v>
      </c>
      <c r="Y1218">
        <f t="shared" ca="1" si="575"/>
        <v>1.9594165152880227</v>
      </c>
      <c r="Z1218">
        <f t="shared" ca="1" si="576"/>
        <v>1.2085608832049648</v>
      </c>
      <c r="AA1218">
        <f t="shared" ca="1" si="577"/>
        <v>639.98087899443658</v>
      </c>
      <c r="AB1218">
        <f t="shared" ca="1" si="578"/>
        <v>640.05532442809681</v>
      </c>
      <c r="AC1218">
        <f t="shared" ca="1" si="579"/>
        <v>1.3403469577172834E-4</v>
      </c>
      <c r="AD1218">
        <f t="shared" ca="1" si="580"/>
        <v>0.13682701186498245</v>
      </c>
      <c r="AE1218">
        <f t="shared" ca="1" si="581"/>
        <v>170.60291664650529</v>
      </c>
      <c r="AF1218">
        <f t="shared" ca="1" si="582"/>
        <v>-5.2867574140691431E-6</v>
      </c>
      <c r="AG1218">
        <f t="shared" ca="1" si="583"/>
        <v>1</v>
      </c>
      <c r="AH1218">
        <f ca="1"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+99)&gt;=IFERROR(AE1218,-1E+99)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>7.9528789944365599</v>
      </c>
      <c r="AI1218">
        <f t="shared" ca="1" si="584"/>
        <v>639.98087899443658</v>
      </c>
      <c r="AJ1218">
        <f t="shared" ca="1" si="585"/>
        <v>640.05532442809681</v>
      </c>
      <c r="AM1218">
        <v>0</v>
      </c>
      <c r="AN1218">
        <v>0</v>
      </c>
      <c r="AO1218">
        <f t="shared" si="586"/>
        <v>0</v>
      </c>
      <c r="AP1218">
        <f t="shared" si="595"/>
        <v>0</v>
      </c>
      <c r="AQ1218">
        <f t="shared" ca="1" si="587"/>
        <v>0.13682701186498245</v>
      </c>
      <c r="AR1218" t="str">
        <f t="shared" ca="1" si="588"/>
        <v>Subcritical</v>
      </c>
      <c r="AS1218">
        <f t="shared" ca="1" si="589"/>
        <v>1.3403469577172834E-4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190</v>
      </c>
      <c r="I1219">
        <v>0</v>
      </c>
      <c r="J1219">
        <f t="shared" si="590"/>
        <v>1</v>
      </c>
      <c r="K1219">
        <f t="shared" ca="1" si="591"/>
        <v>49.98</v>
      </c>
      <c r="L1219">
        <f t="shared" ca="1" si="592"/>
        <v>1.301360869684927</v>
      </c>
      <c r="M1219">
        <f t="shared" ca="1" si="565"/>
        <v>6.7670765223616209</v>
      </c>
      <c r="N1219">
        <f t="shared" ca="1" si="566"/>
        <v>0.86727128666107323</v>
      </c>
      <c r="O1219">
        <f t="shared" ca="1" si="567"/>
        <v>7.3857595425206792</v>
      </c>
      <c r="P1219">
        <f t="shared" ca="1" si="568"/>
        <v>633.32886086968495</v>
      </c>
      <c r="Q1219">
        <f t="shared" ca="1" si="569"/>
        <v>636.10915873002818</v>
      </c>
      <c r="R1219">
        <f t="shared" ca="1" si="570"/>
        <v>1.4839965425134221E-2</v>
      </c>
      <c r="S1219">
        <f t="shared" ca="1" si="571"/>
        <v>2.067101435725621</v>
      </c>
      <c r="T1219">
        <f t="shared" ca="1" si="572"/>
        <v>42.032181045985091</v>
      </c>
      <c r="U1219">
        <f t="shared" ca="1" si="593"/>
        <v>-1.4339965425165246E-2</v>
      </c>
      <c r="V1219">
        <f t="shared" ca="1" si="594"/>
        <v>0</v>
      </c>
      <c r="W1219">
        <f t="shared" ca="1" si="573"/>
        <v>7.9532444149869299</v>
      </c>
      <c r="X1219">
        <f t="shared" ca="1" si="574"/>
        <v>41.356870957932038</v>
      </c>
      <c r="Y1219">
        <f t="shared" ca="1" si="575"/>
        <v>1.9594386963690569</v>
      </c>
      <c r="Z1219">
        <f t="shared" ca="1" si="576"/>
        <v>1.2085053545477209</v>
      </c>
      <c r="AA1219">
        <f t="shared" ca="1" si="577"/>
        <v>639.98074441498693</v>
      </c>
      <c r="AB1219">
        <f t="shared" ca="1" si="578"/>
        <v>640.05518300784991</v>
      </c>
      <c r="AC1219">
        <f t="shared" ca="1" si="579"/>
        <v>1.3402035644998438E-4</v>
      </c>
      <c r="AD1219">
        <f t="shared" ca="1" si="580"/>
        <v>0.13681758197227792</v>
      </c>
      <c r="AE1219">
        <f t="shared" ca="1" si="581"/>
        <v>170.61774604239781</v>
      </c>
      <c r="AF1219">
        <f t="shared" ca="1" si="582"/>
        <v>-5.4464798040498863E-6</v>
      </c>
      <c r="AG1219">
        <f t="shared" ca="1" si="583"/>
        <v>1</v>
      </c>
      <c r="AH1219">
        <f ca="1"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+99)&gt;=IFERROR(AE1219,-1E+99)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>7.9532444149869299</v>
      </c>
      <c r="AI1219">
        <f t="shared" ca="1" si="584"/>
        <v>639.98074441498693</v>
      </c>
      <c r="AJ1219">
        <f t="shared" ca="1" si="585"/>
        <v>640.05518300784991</v>
      </c>
      <c r="AM1219">
        <v>0</v>
      </c>
      <c r="AN1219">
        <v>0</v>
      </c>
      <c r="AO1219">
        <f t="shared" si="586"/>
        <v>0</v>
      </c>
      <c r="AP1219">
        <f t="shared" si="595"/>
        <v>0</v>
      </c>
      <c r="AQ1219">
        <f t="shared" ca="1" si="587"/>
        <v>0.13681758197227792</v>
      </c>
      <c r="AR1219" t="str">
        <f t="shared" ca="1" si="588"/>
        <v>Subcritical</v>
      </c>
      <c r="AS1219">
        <f t="shared" ca="1" si="589"/>
        <v>1.3402035644998438E-4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190</v>
      </c>
      <c r="I1220">
        <v>0</v>
      </c>
      <c r="J1220">
        <f t="shared" si="590"/>
        <v>1</v>
      </c>
      <c r="K1220">
        <f t="shared" ca="1" si="591"/>
        <v>49.98</v>
      </c>
      <c r="L1220">
        <f t="shared" ca="1" si="592"/>
        <v>1.301360869684927</v>
      </c>
      <c r="M1220">
        <f t="shared" ca="1" si="565"/>
        <v>6.7670765223616209</v>
      </c>
      <c r="N1220">
        <f t="shared" ca="1" si="566"/>
        <v>0.86727128666107323</v>
      </c>
      <c r="O1220">
        <f t="shared" ca="1" si="567"/>
        <v>7.3857595425206792</v>
      </c>
      <c r="P1220">
        <f t="shared" ca="1" si="568"/>
        <v>633.32836086968496</v>
      </c>
      <c r="Q1220">
        <f t="shared" ca="1" si="569"/>
        <v>636.1086587300282</v>
      </c>
      <c r="R1220">
        <f t="shared" ca="1" si="570"/>
        <v>1.4839965425134221E-2</v>
      </c>
      <c r="S1220">
        <f t="shared" ca="1" si="571"/>
        <v>2.067101435725621</v>
      </c>
      <c r="T1220">
        <f t="shared" ca="1" si="572"/>
        <v>42.032181045985091</v>
      </c>
      <c r="U1220">
        <f t="shared" ca="1" si="593"/>
        <v>-1.4339965425165246E-2</v>
      </c>
      <c r="V1220">
        <f t="shared" ca="1" si="594"/>
        <v>0</v>
      </c>
      <c r="W1220">
        <f t="shared" ca="1" si="573"/>
        <v>7.9536096849060689</v>
      </c>
      <c r="X1220">
        <f t="shared" ca="1" si="574"/>
        <v>41.35877036151156</v>
      </c>
      <c r="Y1220">
        <f t="shared" ca="1" si="575"/>
        <v>1.9594608667716551</v>
      </c>
      <c r="Z1220">
        <f t="shared" ca="1" si="576"/>
        <v>1.2084498538793926</v>
      </c>
      <c r="AA1220">
        <f t="shared" ca="1" si="577"/>
        <v>639.98060968490609</v>
      </c>
      <c r="AB1220">
        <f t="shared" ca="1" si="578"/>
        <v>640.05504144073382</v>
      </c>
      <c r="AC1220">
        <f t="shared" ca="1" si="579"/>
        <v>1.3400602530050018E-4</v>
      </c>
      <c r="AD1220">
        <f t="shared" ca="1" si="580"/>
        <v>0.13680815704913626</v>
      </c>
      <c r="AE1220">
        <f t="shared" ca="1" si="581"/>
        <v>170.63257004533307</v>
      </c>
      <c r="AF1220">
        <f t="shared" ca="1" si="582"/>
        <v>-5.7063919030042598E-6</v>
      </c>
      <c r="AG1220">
        <f t="shared" ca="1" si="583"/>
        <v>1</v>
      </c>
      <c r="AH1220">
        <f ca="1"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+99)&gt;=IFERROR(AE1220,-1E+99)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>7.9536096849060689</v>
      </c>
      <c r="AI1220">
        <f t="shared" ca="1" si="584"/>
        <v>639.98060968490609</v>
      </c>
      <c r="AJ1220">
        <f t="shared" ca="1" si="585"/>
        <v>640.05504144073382</v>
      </c>
      <c r="AM1220">
        <v>0</v>
      </c>
      <c r="AN1220">
        <v>0</v>
      </c>
      <c r="AO1220">
        <f t="shared" si="586"/>
        <v>0</v>
      </c>
      <c r="AP1220">
        <f t="shared" si="595"/>
        <v>0</v>
      </c>
      <c r="AQ1220">
        <f t="shared" ca="1" si="587"/>
        <v>0.13680815704913626</v>
      </c>
      <c r="AR1220" t="str">
        <f t="shared" ca="1" si="588"/>
        <v>Subcritical</v>
      </c>
      <c r="AS1220">
        <f t="shared" ca="1" si="589"/>
        <v>1.3400602530050018E-4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190</v>
      </c>
      <c r="I1221">
        <v>5.7000000000000002E-2</v>
      </c>
      <c r="J1221">
        <f t="shared" si="590"/>
        <v>0.99899999999979627</v>
      </c>
      <c r="K1221">
        <f t="shared" ca="1" si="591"/>
        <v>49.98</v>
      </c>
      <c r="L1221">
        <f t="shared" ca="1" si="592"/>
        <v>1.301360869684927</v>
      </c>
      <c r="M1221">
        <f t="shared" ca="1" si="565"/>
        <v>6.7670765223616209</v>
      </c>
      <c r="N1221">
        <f t="shared" ca="1" si="566"/>
        <v>0.86727128666107323</v>
      </c>
      <c r="O1221">
        <f t="shared" ca="1" si="567"/>
        <v>7.3857595425206792</v>
      </c>
      <c r="P1221">
        <f t="shared" ca="1" si="568"/>
        <v>633.32786086968497</v>
      </c>
      <c r="Q1221">
        <f t="shared" ca="1" si="569"/>
        <v>636.10815873002821</v>
      </c>
      <c r="R1221">
        <f t="shared" ca="1" si="570"/>
        <v>1.4839965425134221E-2</v>
      </c>
      <c r="S1221">
        <f t="shared" ca="1" si="571"/>
        <v>2.067101435725621</v>
      </c>
      <c r="T1221">
        <f t="shared" ca="1" si="572"/>
        <v>42.032181045985091</v>
      </c>
      <c r="U1221">
        <f t="shared" ca="1" si="593"/>
        <v>-1.458925375641229E-2</v>
      </c>
      <c r="V1221">
        <f t="shared" ca="1" si="594"/>
        <v>0</v>
      </c>
      <c r="W1221">
        <f t="shared" ca="1" si="573"/>
        <v>7.9539676781107884</v>
      </c>
      <c r="X1221">
        <f t="shared" ca="1" si="574"/>
        <v>41.360631926176104</v>
      </c>
      <c r="Y1221">
        <f t="shared" ca="1" si="575"/>
        <v>1.9594825940181322</v>
      </c>
      <c r="Z1221">
        <f t="shared" ca="1" si="576"/>
        <v>1.2083954638122663</v>
      </c>
      <c r="AA1221">
        <f t="shared" ca="1" si="577"/>
        <v>639.98046767811081</v>
      </c>
      <c r="AB1221">
        <f t="shared" ca="1" si="578"/>
        <v>640.05489273402122</v>
      </c>
      <c r="AC1221">
        <f t="shared" ca="1" si="579"/>
        <v>1.3399198184197534E-4</v>
      </c>
      <c r="AD1221">
        <f t="shared" ca="1" si="580"/>
        <v>0.13679892093425605</v>
      </c>
      <c r="AE1221">
        <f t="shared" ca="1" si="581"/>
        <v>170.64709943071125</v>
      </c>
      <c r="AF1221">
        <f t="shared" ca="1" si="582"/>
        <v>-5.5024983112161863E-6</v>
      </c>
      <c r="AG1221">
        <f t="shared" ca="1" si="583"/>
        <v>1</v>
      </c>
      <c r="AH1221">
        <f ca="1"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+99)&gt;=IFERROR(AE1221,-1E+99)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>7.9539676781107884</v>
      </c>
      <c r="AI1221">
        <f t="shared" ca="1" si="584"/>
        <v>639.98046767811081</v>
      </c>
      <c r="AJ1221">
        <f t="shared" ca="1" si="585"/>
        <v>640.05489273402122</v>
      </c>
      <c r="AM1221">
        <v>0</v>
      </c>
      <c r="AN1221">
        <v>0</v>
      </c>
      <c r="AO1221">
        <f t="shared" si="586"/>
        <v>0</v>
      </c>
      <c r="AP1221">
        <f t="shared" si="595"/>
        <v>0</v>
      </c>
      <c r="AQ1221">
        <f t="shared" ca="1" si="587"/>
        <v>0.13679892093425605</v>
      </c>
      <c r="AR1221" t="str">
        <f t="shared" ca="1" si="588"/>
        <v>Subcritical</v>
      </c>
      <c r="AS1221">
        <f t="shared" ca="1" si="589"/>
        <v>1.3399198184197534E-4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190</v>
      </c>
      <c r="I1222">
        <v>5.7000000000000002E-2</v>
      </c>
      <c r="J1222">
        <f t="shared" si="590"/>
        <v>1</v>
      </c>
      <c r="K1222">
        <f t="shared" ca="1" si="591"/>
        <v>49.98</v>
      </c>
      <c r="L1222">
        <f t="shared" ca="1" si="592"/>
        <v>1.301360869684927</v>
      </c>
      <c r="M1222">
        <f t="shared" ca="1" si="565"/>
        <v>6.7670765223616209</v>
      </c>
      <c r="N1222">
        <f t="shared" ca="1" si="566"/>
        <v>0.86727128666107323</v>
      </c>
      <c r="O1222">
        <f t="shared" ca="1" si="567"/>
        <v>7.3857595425206792</v>
      </c>
      <c r="P1222">
        <f t="shared" ca="1" si="568"/>
        <v>633.32736086968487</v>
      </c>
      <c r="Q1222">
        <f t="shared" ca="1" si="569"/>
        <v>636.10765873002811</v>
      </c>
      <c r="R1222">
        <f t="shared" ca="1" si="570"/>
        <v>1.4839965425134221E-2</v>
      </c>
      <c r="S1222">
        <f t="shared" ca="1" si="571"/>
        <v>2.067101435725621</v>
      </c>
      <c r="T1222">
        <f t="shared" ca="1" si="572"/>
        <v>42.032181045985091</v>
      </c>
      <c r="U1222">
        <f t="shared" ca="1" si="593"/>
        <v>-1.4604093721800382E-2</v>
      </c>
      <c r="V1222">
        <f t="shared" ca="1" si="594"/>
        <v>0</v>
      </c>
      <c r="W1222">
        <f t="shared" ca="1" si="573"/>
        <v>7.9543257584808336</v>
      </c>
      <c r="X1222">
        <f t="shared" ca="1" si="574"/>
        <v>41.362493944100336</v>
      </c>
      <c r="Y1222">
        <f t="shared" ca="1" si="575"/>
        <v>1.9595043250803528</v>
      </c>
      <c r="Z1222">
        <f t="shared" ca="1" si="576"/>
        <v>1.2083410653996314</v>
      </c>
      <c r="AA1222">
        <f t="shared" ca="1" si="577"/>
        <v>639.98032575848083</v>
      </c>
      <c r="AB1222">
        <f t="shared" ca="1" si="578"/>
        <v>640.05474411374746</v>
      </c>
      <c r="AC1222">
        <f t="shared" ca="1" si="579"/>
        <v>1.3397793713575368E-4</v>
      </c>
      <c r="AD1222">
        <f t="shared" ca="1" si="580"/>
        <v>0.13678968361010888</v>
      </c>
      <c r="AE1222">
        <f t="shared" ca="1" si="581"/>
        <v>170.66163304537349</v>
      </c>
      <c r="AF1222">
        <f t="shared" ca="1" si="582"/>
        <v>-5.2977483164795558E-6</v>
      </c>
      <c r="AG1222">
        <f t="shared" ca="1" si="583"/>
        <v>1</v>
      </c>
      <c r="AH1222">
        <f ca="1"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+99)&gt;=IFERROR(AE1222,-1E+99)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>7.9543257584808336</v>
      </c>
      <c r="AI1222">
        <f t="shared" ca="1" si="584"/>
        <v>639.98032575848083</v>
      </c>
      <c r="AJ1222">
        <f t="shared" ca="1" si="585"/>
        <v>640.05474411374746</v>
      </c>
      <c r="AM1222">
        <v>0</v>
      </c>
      <c r="AN1222">
        <v>0</v>
      </c>
      <c r="AO1222">
        <f t="shared" si="586"/>
        <v>0</v>
      </c>
      <c r="AP1222">
        <f t="shared" si="595"/>
        <v>0</v>
      </c>
      <c r="AQ1222">
        <f t="shared" ca="1" si="587"/>
        <v>0.13678968361010888</v>
      </c>
      <c r="AR1222" t="str">
        <f t="shared" ca="1" si="588"/>
        <v>Subcritical</v>
      </c>
      <c r="AS1222">
        <f t="shared" ca="1" si="589"/>
        <v>1.3397793713575368E-4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190</v>
      </c>
      <c r="I1223">
        <v>0</v>
      </c>
      <c r="J1223">
        <f t="shared" si="590"/>
        <v>1</v>
      </c>
      <c r="K1223">
        <f t="shared" ca="1" si="591"/>
        <v>49.98</v>
      </c>
      <c r="L1223">
        <f t="shared" ca="1" si="592"/>
        <v>1.301360869684927</v>
      </c>
      <c r="M1223">
        <f t="shared" ca="1" si="565"/>
        <v>6.7670765223616209</v>
      </c>
      <c r="N1223">
        <f t="shared" ca="1" si="566"/>
        <v>0.86727128666107323</v>
      </c>
      <c r="O1223">
        <f t="shared" ca="1" si="567"/>
        <v>7.3857595425206792</v>
      </c>
      <c r="P1223">
        <f t="shared" ca="1" si="568"/>
        <v>633.32686086968488</v>
      </c>
      <c r="Q1223">
        <f t="shared" ca="1" si="569"/>
        <v>636.10715873002812</v>
      </c>
      <c r="R1223">
        <f t="shared" ca="1" si="570"/>
        <v>1.4839965425134221E-2</v>
      </c>
      <c r="S1223">
        <f t="shared" ca="1" si="571"/>
        <v>2.067101435725621</v>
      </c>
      <c r="T1223">
        <f t="shared" ca="1" si="572"/>
        <v>42.032181045985091</v>
      </c>
      <c r="U1223">
        <f t="shared" ca="1" si="593"/>
        <v>-1.4339965425165246E-2</v>
      </c>
      <c r="V1223">
        <f t="shared" ca="1" si="594"/>
        <v>0</v>
      </c>
      <c r="W1223">
        <f t="shared" ca="1" si="573"/>
        <v>7.9546912200960538</v>
      </c>
      <c r="X1223">
        <f t="shared" ca="1" si="574"/>
        <v>41.36439434449948</v>
      </c>
      <c r="Y1223">
        <f t="shared" ca="1" si="575"/>
        <v>1.9595265025727129</v>
      </c>
      <c r="Z1223">
        <f t="shared" ca="1" si="576"/>
        <v>1.2082855507020422</v>
      </c>
      <c r="AA1223">
        <f t="shared" ca="1" si="577"/>
        <v>639.980191220096</v>
      </c>
      <c r="AB1223">
        <f t="shared" ca="1" si="578"/>
        <v>640.05460273752897</v>
      </c>
      <c r="AC1223">
        <f t="shared" ca="1" si="579"/>
        <v>1.3396360515979886E-4</v>
      </c>
      <c r="AD1223">
        <f t="shared" ca="1" si="580"/>
        <v>0.13678025694542584</v>
      </c>
      <c r="AE1223">
        <f t="shared" ca="1" si="581"/>
        <v>170.67646696013236</v>
      </c>
      <c r="AF1223">
        <f t="shared" ca="1" si="582"/>
        <v>-5.7154558135152911E-6</v>
      </c>
      <c r="AG1223">
        <f t="shared" ca="1" si="583"/>
        <v>1</v>
      </c>
      <c r="AH1223">
        <f ca="1"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+99)&gt;=IFERROR(AE1223,-1E+99)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>7.9546912200960538</v>
      </c>
      <c r="AI1223">
        <f t="shared" ca="1" si="584"/>
        <v>639.980191220096</v>
      </c>
      <c r="AJ1223">
        <f t="shared" ca="1" si="585"/>
        <v>640.05460273752897</v>
      </c>
      <c r="AM1223">
        <v>0</v>
      </c>
      <c r="AN1223">
        <v>0</v>
      </c>
      <c r="AO1223">
        <f t="shared" si="586"/>
        <v>0</v>
      </c>
      <c r="AP1223">
        <f t="shared" si="595"/>
        <v>0</v>
      </c>
      <c r="AQ1223">
        <f t="shared" ca="1" si="587"/>
        <v>0.13678025694542584</v>
      </c>
      <c r="AR1223" t="str">
        <f t="shared" ca="1" si="588"/>
        <v>Subcritical</v>
      </c>
      <c r="AS1223">
        <f t="shared" ca="1" si="589"/>
        <v>1.3396360515979886E-4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190</v>
      </c>
      <c r="I1224">
        <v>0</v>
      </c>
      <c r="J1224">
        <f t="shared" si="590"/>
        <v>1</v>
      </c>
      <c r="K1224">
        <f t="shared" ca="1" si="591"/>
        <v>49.98</v>
      </c>
      <c r="L1224">
        <f t="shared" ca="1" si="592"/>
        <v>1.301360869684927</v>
      </c>
      <c r="M1224">
        <f t="shared" ca="1" si="565"/>
        <v>6.7670765223616209</v>
      </c>
      <c r="N1224">
        <f t="shared" ca="1" si="566"/>
        <v>0.86727128666107323</v>
      </c>
      <c r="O1224">
        <f t="shared" ca="1" si="567"/>
        <v>7.3857595425206792</v>
      </c>
      <c r="P1224">
        <f t="shared" ca="1" si="568"/>
        <v>633.32636086968489</v>
      </c>
      <c r="Q1224">
        <f t="shared" ca="1" si="569"/>
        <v>636.10665873002813</v>
      </c>
      <c r="R1224">
        <f t="shared" ca="1" si="570"/>
        <v>1.4839965425134221E-2</v>
      </c>
      <c r="S1224">
        <f t="shared" ca="1" si="571"/>
        <v>2.067101435725621</v>
      </c>
      <c r="T1224">
        <f t="shared" ca="1" si="572"/>
        <v>42.032181045985091</v>
      </c>
      <c r="U1224">
        <f t="shared" ca="1" si="593"/>
        <v>-1.4339965425165246E-2</v>
      </c>
      <c r="V1224">
        <f t="shared" ca="1" si="594"/>
        <v>0</v>
      </c>
      <c r="W1224">
        <f t="shared" ca="1" si="573"/>
        <v>7.9550562665638402</v>
      </c>
      <c r="X1224">
        <f t="shared" ca="1" si="574"/>
        <v>41.366292586131969</v>
      </c>
      <c r="Y1224">
        <f t="shared" ca="1" si="575"/>
        <v>1.9595486533393258</v>
      </c>
      <c r="Z1224">
        <f t="shared" ca="1" si="576"/>
        <v>1.2082301041586638</v>
      </c>
      <c r="AA1224">
        <f t="shared" ca="1" si="577"/>
        <v>639.98005626656379</v>
      </c>
      <c r="AB1224">
        <f t="shared" ca="1" si="578"/>
        <v>640.05446095487139</v>
      </c>
      <c r="AC1224">
        <f t="shared" ca="1" si="579"/>
        <v>1.3394929172189936E-4</v>
      </c>
      <c r="AD1224">
        <f t="shared" ca="1" si="580"/>
        <v>0.13677084206981108</v>
      </c>
      <c r="AE1224">
        <f t="shared" ca="1" si="581"/>
        <v>170.6912847435361</v>
      </c>
      <c r="AF1224">
        <f t="shared" ca="1" si="582"/>
        <v>-6.2836137431077077E-6</v>
      </c>
      <c r="AG1224">
        <f t="shared" ca="1" si="583"/>
        <v>1</v>
      </c>
      <c r="AH1224">
        <f ca="1"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+99)&gt;=IFERROR(AE1224,-1E+99)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>7.9550562665638402</v>
      </c>
      <c r="AI1224">
        <f t="shared" ca="1" si="584"/>
        <v>639.98005626656379</v>
      </c>
      <c r="AJ1224">
        <f t="shared" ca="1" si="585"/>
        <v>640.05446095487139</v>
      </c>
      <c r="AM1224">
        <v>0</v>
      </c>
      <c r="AN1224">
        <v>0</v>
      </c>
      <c r="AO1224">
        <f t="shared" si="586"/>
        <v>0</v>
      </c>
      <c r="AP1224">
        <f t="shared" si="595"/>
        <v>0</v>
      </c>
      <c r="AQ1224">
        <f t="shared" ca="1" si="587"/>
        <v>0.13677084206981108</v>
      </c>
      <c r="AR1224" t="str">
        <f t="shared" ca="1" si="588"/>
        <v>Subcritical</v>
      </c>
      <c r="AS1224">
        <f t="shared" ca="1" si="589"/>
        <v>1.3394929172189936E-4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190</v>
      </c>
      <c r="I1225">
        <v>5.7000000000000002E-2</v>
      </c>
      <c r="J1225">
        <f t="shared" si="590"/>
        <v>1</v>
      </c>
      <c r="K1225">
        <f t="shared" ca="1" si="591"/>
        <v>49.98</v>
      </c>
      <c r="L1225">
        <f t="shared" ca="1" si="592"/>
        <v>1.301360869684927</v>
      </c>
      <c r="M1225">
        <f t="shared" ca="1" si="565"/>
        <v>6.7670765223616209</v>
      </c>
      <c r="N1225">
        <f t="shared" ca="1" si="566"/>
        <v>0.86727128666107323</v>
      </c>
      <c r="O1225">
        <f t="shared" ca="1" si="567"/>
        <v>7.3857595425206792</v>
      </c>
      <c r="P1225">
        <f t="shared" ca="1" si="568"/>
        <v>633.3258608696849</v>
      </c>
      <c r="Q1225">
        <f t="shared" ca="1" si="569"/>
        <v>636.10615873002814</v>
      </c>
      <c r="R1225">
        <f t="shared" ca="1" si="570"/>
        <v>1.4839965425134221E-2</v>
      </c>
      <c r="S1225">
        <f t="shared" ca="1" si="571"/>
        <v>2.067101435725621</v>
      </c>
      <c r="T1225">
        <f t="shared" ca="1" si="572"/>
        <v>42.032181045985091</v>
      </c>
      <c r="U1225">
        <f t="shared" ca="1" si="593"/>
        <v>-1.4604093721914069E-2</v>
      </c>
      <c r="V1225">
        <f t="shared" ca="1" si="594"/>
        <v>0</v>
      </c>
      <c r="W1225">
        <f t="shared" ca="1" si="573"/>
        <v>7.9554135891990301</v>
      </c>
      <c r="X1225">
        <f t="shared" ca="1" si="574"/>
        <v>41.36815066383496</v>
      </c>
      <c r="Y1225">
        <f t="shared" ca="1" si="575"/>
        <v>1.9595703339452979</v>
      </c>
      <c r="Z1225">
        <f t="shared" ca="1" si="576"/>
        <v>1.2081758357086463</v>
      </c>
      <c r="AA1225">
        <f t="shared" ca="1" si="577"/>
        <v>639.97991358919899</v>
      </c>
      <c r="AB1225">
        <f t="shared" ca="1" si="578"/>
        <v>640.05431159378566</v>
      </c>
      <c r="AC1225">
        <f t="shared" ca="1" si="579"/>
        <v>1.339352833195118E-4</v>
      </c>
      <c r="AD1225">
        <f t="shared" ca="1" si="580"/>
        <v>0.13676162744475448</v>
      </c>
      <c r="AE1225">
        <f t="shared" ca="1" si="581"/>
        <v>170.7057897012121</v>
      </c>
      <c r="AF1225">
        <f t="shared" ca="1" si="582"/>
        <v>-6.2398389673035126E-6</v>
      </c>
      <c r="AG1225">
        <f t="shared" ca="1" si="583"/>
        <v>1</v>
      </c>
      <c r="AH1225">
        <f ca="1"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+99)&gt;=IFERROR(AE1225,-1E+99)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>7.9554135891990301</v>
      </c>
      <c r="AI1225">
        <f t="shared" ca="1" si="584"/>
        <v>639.97991358919899</v>
      </c>
      <c r="AJ1225">
        <f t="shared" ca="1" si="585"/>
        <v>640.05431159378566</v>
      </c>
      <c r="AM1225">
        <v>0</v>
      </c>
      <c r="AN1225">
        <v>0</v>
      </c>
      <c r="AO1225">
        <f t="shared" si="586"/>
        <v>0</v>
      </c>
      <c r="AP1225">
        <f t="shared" si="595"/>
        <v>0</v>
      </c>
      <c r="AQ1225">
        <f t="shared" ca="1" si="587"/>
        <v>0.13676162744475448</v>
      </c>
      <c r="AR1225" t="str">
        <f t="shared" ca="1" si="588"/>
        <v>Subcritical</v>
      </c>
      <c r="AS1225">
        <f t="shared" ca="1" si="589"/>
        <v>1.339352833195118E-4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190</v>
      </c>
      <c r="I1226">
        <v>5.7000000000000002E-2</v>
      </c>
      <c r="J1226">
        <f t="shared" si="590"/>
        <v>1</v>
      </c>
      <c r="K1226">
        <f t="shared" ca="1" si="591"/>
        <v>49.98</v>
      </c>
      <c r="L1226">
        <f t="shared" ca="1" si="592"/>
        <v>1.301360869684927</v>
      </c>
      <c r="M1226">
        <f t="shared" ca="1" si="565"/>
        <v>6.7670765223616209</v>
      </c>
      <c r="N1226">
        <f t="shared" ca="1" si="566"/>
        <v>0.86727128666107323</v>
      </c>
      <c r="O1226">
        <f t="shared" ca="1" si="567"/>
        <v>7.3857595425206792</v>
      </c>
      <c r="P1226">
        <f t="shared" ca="1" si="568"/>
        <v>633.32536086968491</v>
      </c>
      <c r="Q1226">
        <f t="shared" ca="1" si="569"/>
        <v>636.10565873002815</v>
      </c>
      <c r="R1226">
        <f t="shared" ca="1" si="570"/>
        <v>1.4839965425134221E-2</v>
      </c>
      <c r="S1226">
        <f t="shared" ca="1" si="571"/>
        <v>2.067101435725621</v>
      </c>
      <c r="T1226">
        <f t="shared" ca="1" si="572"/>
        <v>42.032181045985091</v>
      </c>
      <c r="U1226">
        <f t="shared" ca="1" si="593"/>
        <v>-1.4604093721914069E-2</v>
      </c>
      <c r="V1226">
        <f t="shared" ca="1" si="594"/>
        <v>0</v>
      </c>
      <c r="W1226">
        <f t="shared" ca="1" si="573"/>
        <v>7.9557709747876411</v>
      </c>
      <c r="X1226">
        <f t="shared" ca="1" si="574"/>
        <v>41.370009068895733</v>
      </c>
      <c r="Y1226">
        <f t="shared" ca="1" si="575"/>
        <v>1.9595920169027732</v>
      </c>
      <c r="Z1226">
        <f t="shared" ca="1" si="576"/>
        <v>1.2081215625736406</v>
      </c>
      <c r="AA1226">
        <f t="shared" ca="1" si="577"/>
        <v>639.9797709747877</v>
      </c>
      <c r="AB1226">
        <f t="shared" ca="1" si="578"/>
        <v>640.05416229537661</v>
      </c>
      <c r="AC1226">
        <f t="shared" ca="1" si="579"/>
        <v>1.3392127461063784E-4</v>
      </c>
      <c r="AD1226">
        <f t="shared" ca="1" si="580"/>
        <v>0.13675241223117479</v>
      </c>
      <c r="AE1226">
        <f t="shared" ca="1" si="581"/>
        <v>170.72029790333582</v>
      </c>
      <c r="AF1226">
        <f t="shared" ca="1" si="582"/>
        <v>-5.8015391459775856E-6</v>
      </c>
      <c r="AG1226">
        <f t="shared" ca="1" si="583"/>
        <v>1</v>
      </c>
      <c r="AH1226">
        <f ca="1"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+99)&gt;=IFERROR(AE1226,-1E+99)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>7.9557709747876411</v>
      </c>
      <c r="AI1226">
        <f t="shared" ca="1" si="584"/>
        <v>639.9797709747877</v>
      </c>
      <c r="AJ1226">
        <f t="shared" ca="1" si="585"/>
        <v>640.05416229537661</v>
      </c>
      <c r="AM1226">
        <v>0</v>
      </c>
      <c r="AN1226">
        <v>0</v>
      </c>
      <c r="AO1226">
        <f t="shared" si="586"/>
        <v>0</v>
      </c>
      <c r="AP1226">
        <f t="shared" si="595"/>
        <v>0</v>
      </c>
      <c r="AQ1226">
        <f t="shared" ca="1" si="587"/>
        <v>0.13675241223117479</v>
      </c>
      <c r="AR1226" t="str">
        <f t="shared" ca="1" si="588"/>
        <v>Subcritical</v>
      </c>
      <c r="AS1226">
        <f t="shared" ca="1" si="589"/>
        <v>1.3392127461063784E-4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190</v>
      </c>
      <c r="I1227">
        <v>2E-3</v>
      </c>
      <c r="J1227">
        <f t="shared" si="590"/>
        <v>1</v>
      </c>
      <c r="K1227">
        <f t="shared" ca="1" si="591"/>
        <v>49.98</v>
      </c>
      <c r="L1227">
        <f t="shared" ca="1" si="592"/>
        <v>1.301360869684927</v>
      </c>
      <c r="M1227">
        <f t="shared" ca="1" si="565"/>
        <v>6.7670765223616209</v>
      </c>
      <c r="N1227">
        <f t="shared" ca="1" si="566"/>
        <v>0.86727128666107323</v>
      </c>
      <c r="O1227">
        <f t="shared" ca="1" si="567"/>
        <v>7.3857595425206792</v>
      </c>
      <c r="P1227">
        <f t="shared" ca="1" si="568"/>
        <v>633.32486086968493</v>
      </c>
      <c r="Q1227">
        <f t="shared" ca="1" si="569"/>
        <v>636.10515873002817</v>
      </c>
      <c r="R1227">
        <f t="shared" ca="1" si="570"/>
        <v>1.4839965425134221E-2</v>
      </c>
      <c r="S1227">
        <f t="shared" ca="1" si="571"/>
        <v>2.067101435725621</v>
      </c>
      <c r="T1227">
        <f t="shared" ca="1" si="572"/>
        <v>42.032181045985091</v>
      </c>
      <c r="U1227">
        <f t="shared" ca="1" si="593"/>
        <v>-1.4349233084658408E-2</v>
      </c>
      <c r="V1227">
        <f t="shared" ca="1" si="594"/>
        <v>0</v>
      </c>
      <c r="W1227">
        <f t="shared" ca="1" si="573"/>
        <v>7.9561357312281231</v>
      </c>
      <c r="X1227">
        <f t="shared" ca="1" si="574"/>
        <v>41.371905802386244</v>
      </c>
      <c r="Y1227">
        <f t="shared" ca="1" si="575"/>
        <v>1.9596141455436245</v>
      </c>
      <c r="Z1227">
        <f t="shared" ca="1" si="576"/>
        <v>1.2080661751172521</v>
      </c>
      <c r="AA1227">
        <f t="shared" ca="1" si="577"/>
        <v>639.97963573122809</v>
      </c>
      <c r="AB1227">
        <f t="shared" ca="1" si="578"/>
        <v>640.05402023089482</v>
      </c>
      <c r="AC1227">
        <f t="shared" ca="1" si="579"/>
        <v>1.3390697920959493E-4</v>
      </c>
      <c r="AD1227">
        <f t="shared" ca="1" si="580"/>
        <v>0.13674300802671935</v>
      </c>
      <c r="AE1227">
        <f t="shared" ca="1" si="581"/>
        <v>170.73510603842882</v>
      </c>
      <c r="AF1227">
        <f t="shared" ca="1" si="582"/>
        <v>-5.5268156984311645E-6</v>
      </c>
      <c r="AG1227">
        <f t="shared" ca="1" si="583"/>
        <v>1</v>
      </c>
      <c r="AH1227">
        <f ca="1"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+99)&gt;=IFERROR(AE1227,-1E+99)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>7.9561357312281231</v>
      </c>
      <c r="AI1227">
        <f t="shared" ca="1" si="584"/>
        <v>639.97963573122809</v>
      </c>
      <c r="AJ1227">
        <f t="shared" ca="1" si="585"/>
        <v>640.05402023089482</v>
      </c>
      <c r="AM1227">
        <v>0</v>
      </c>
      <c r="AN1227">
        <v>0</v>
      </c>
      <c r="AO1227">
        <f t="shared" si="586"/>
        <v>0</v>
      </c>
      <c r="AP1227">
        <f t="shared" si="595"/>
        <v>0</v>
      </c>
      <c r="AQ1227">
        <f t="shared" ca="1" si="587"/>
        <v>0.13674300802671935</v>
      </c>
      <c r="AR1227" t="str">
        <f t="shared" ca="1" si="588"/>
        <v>Subcritical</v>
      </c>
      <c r="AS1227">
        <f t="shared" ca="1" si="589"/>
        <v>1.3390697920959493E-4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190</v>
      </c>
      <c r="I1228">
        <v>2E-3</v>
      </c>
      <c r="J1228">
        <f t="shared" si="590"/>
        <v>1.0010000000002037</v>
      </c>
      <c r="K1228">
        <f t="shared" ca="1" si="591"/>
        <v>49.98</v>
      </c>
      <c r="L1228">
        <f t="shared" ca="1" si="592"/>
        <v>1.301360869684927</v>
      </c>
      <c r="M1228">
        <f t="shared" ca="1" si="565"/>
        <v>6.7670765223616209</v>
      </c>
      <c r="N1228">
        <f t="shared" ca="1" si="566"/>
        <v>0.86727128666107323</v>
      </c>
      <c r="O1228">
        <f t="shared" ca="1" si="567"/>
        <v>7.3857595425206792</v>
      </c>
      <c r="P1228">
        <f t="shared" ca="1" si="568"/>
        <v>633.32436086968494</v>
      </c>
      <c r="Q1228">
        <f t="shared" ca="1" si="569"/>
        <v>636.10465873002818</v>
      </c>
      <c r="R1228">
        <f t="shared" ca="1" si="570"/>
        <v>1.4839965425134221E-2</v>
      </c>
      <c r="S1228">
        <f t="shared" ca="1" si="571"/>
        <v>2.067101435725621</v>
      </c>
      <c r="T1228">
        <f t="shared" ca="1" si="572"/>
        <v>42.032181045985091</v>
      </c>
      <c r="U1228">
        <f t="shared" ca="1" si="593"/>
        <v>-1.43640730500465E-2</v>
      </c>
      <c r="V1228">
        <f t="shared" ca="1" si="594"/>
        <v>0</v>
      </c>
      <c r="W1228">
        <f t="shared" ca="1" si="573"/>
        <v>7.9565006467371022</v>
      </c>
      <c r="X1228">
        <f t="shared" ca="1" si="574"/>
        <v>41.373803363032934</v>
      </c>
      <c r="Y1228">
        <f t="shared" ca="1" si="575"/>
        <v>1.9596362823044546</v>
      </c>
      <c r="Z1228">
        <f t="shared" ca="1" si="576"/>
        <v>1.2080107685883337</v>
      </c>
      <c r="AA1228">
        <f t="shared" ca="1" si="577"/>
        <v>639.97950064673716</v>
      </c>
      <c r="AB1228">
        <f t="shared" ca="1" si="578"/>
        <v>640.05387832344593</v>
      </c>
      <c r="AC1228">
        <f t="shared" ca="1" si="579"/>
        <v>1.3389267982675119E-4</v>
      </c>
      <c r="AD1228">
        <f t="shared" ca="1" si="580"/>
        <v>0.136733600799641</v>
      </c>
      <c r="AE1228">
        <f t="shared" ca="1" si="581"/>
        <v>170.7499213494655</v>
      </c>
      <c r="AF1228">
        <f t="shared" ca="1" si="582"/>
        <v>-5.2714395906150457E-6</v>
      </c>
      <c r="AG1228">
        <f t="shared" ca="1" si="583"/>
        <v>1</v>
      </c>
      <c r="AH1228">
        <f ca="1"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+99)&gt;=IFERROR(AE1228,-1E+99)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>7.9565006467371022</v>
      </c>
      <c r="AI1228">
        <f t="shared" ca="1" si="584"/>
        <v>639.97950064673716</v>
      </c>
      <c r="AJ1228">
        <f t="shared" ca="1" si="585"/>
        <v>640.05387832344593</v>
      </c>
      <c r="AM1228">
        <v>0</v>
      </c>
      <c r="AN1228">
        <v>0</v>
      </c>
      <c r="AO1228">
        <f t="shared" si="586"/>
        <v>0</v>
      </c>
      <c r="AP1228">
        <f t="shared" si="595"/>
        <v>0</v>
      </c>
      <c r="AQ1228">
        <f t="shared" ca="1" si="587"/>
        <v>0.136733600799641</v>
      </c>
      <c r="AR1228" t="str">
        <f t="shared" ca="1" si="588"/>
        <v>Subcritical</v>
      </c>
      <c r="AS1228">
        <f t="shared" ca="1" si="589"/>
        <v>1.3389267982675119E-4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190</v>
      </c>
      <c r="I1229">
        <v>5.7000000000000002E-2</v>
      </c>
      <c r="J1229">
        <f t="shared" si="590"/>
        <v>1</v>
      </c>
      <c r="K1229">
        <f t="shared" ca="1" si="591"/>
        <v>49.98</v>
      </c>
      <c r="L1229">
        <f t="shared" ca="1" si="592"/>
        <v>1.301360869684927</v>
      </c>
      <c r="M1229">
        <f t="shared" ca="1" si="565"/>
        <v>6.7670765223616209</v>
      </c>
      <c r="N1229">
        <f t="shared" ca="1" si="566"/>
        <v>0.86727128666107323</v>
      </c>
      <c r="O1229">
        <f t="shared" ca="1" si="567"/>
        <v>7.3857595425206792</v>
      </c>
      <c r="P1229">
        <f t="shared" ca="1" si="568"/>
        <v>633.32386086968495</v>
      </c>
      <c r="Q1229">
        <f t="shared" ca="1" si="569"/>
        <v>636.10415873002819</v>
      </c>
      <c r="R1229">
        <f t="shared" ca="1" si="570"/>
        <v>1.4839965425134221E-2</v>
      </c>
      <c r="S1229">
        <f t="shared" ca="1" si="571"/>
        <v>2.067101435725621</v>
      </c>
      <c r="T1229">
        <f t="shared" ca="1" si="572"/>
        <v>42.032181045985091</v>
      </c>
      <c r="U1229">
        <f t="shared" ca="1" si="593"/>
        <v>-1.4604093721914069E-2</v>
      </c>
      <c r="V1229">
        <f t="shared" ca="1" si="594"/>
        <v>0</v>
      </c>
      <c r="W1229">
        <f t="shared" ca="1" si="573"/>
        <v>7.9568590666645935</v>
      </c>
      <c r="X1229">
        <f t="shared" ca="1" si="574"/>
        <v>41.375667146655886</v>
      </c>
      <c r="Y1229">
        <f t="shared" ca="1" si="575"/>
        <v>1.9596580235359911</v>
      </c>
      <c r="Z1229">
        <f t="shared" ca="1" si="576"/>
        <v>1.2079563532557938</v>
      </c>
      <c r="AA1229">
        <f t="shared" ca="1" si="577"/>
        <v>639.97935906666464</v>
      </c>
      <c r="AB1229">
        <f t="shared" ca="1" si="578"/>
        <v>640.05373004277942</v>
      </c>
      <c r="AC1229">
        <f t="shared" ca="1" si="579"/>
        <v>1.3387863716886753E-4</v>
      </c>
      <c r="AD1229">
        <f t="shared" ca="1" si="580"/>
        <v>0.13672436207334723</v>
      </c>
      <c r="AE1229">
        <f t="shared" ca="1" si="581"/>
        <v>170.7644736437727</v>
      </c>
      <c r="AF1229">
        <f t="shared" ca="1" si="582"/>
        <v>-4.8114692390299751E-6</v>
      </c>
      <c r="AG1229">
        <f t="shared" ca="1" si="583"/>
        <v>1</v>
      </c>
      <c r="AH1229">
        <f ca="1"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+99)&gt;=IFERROR(AE1229,-1E+99)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>7.9568590666645935</v>
      </c>
      <c r="AI1229">
        <f t="shared" ca="1" si="584"/>
        <v>639.97935906666464</v>
      </c>
      <c r="AJ1229">
        <f t="shared" ca="1" si="585"/>
        <v>640.05373004277942</v>
      </c>
      <c r="AM1229">
        <v>0</v>
      </c>
      <c r="AN1229">
        <v>0</v>
      </c>
      <c r="AO1229">
        <f t="shared" si="586"/>
        <v>0</v>
      </c>
      <c r="AP1229">
        <f t="shared" si="595"/>
        <v>0</v>
      </c>
      <c r="AQ1229">
        <f t="shared" ca="1" si="587"/>
        <v>0.13672436207334723</v>
      </c>
      <c r="AR1229" t="str">
        <f t="shared" ca="1" si="588"/>
        <v>Subcritical</v>
      </c>
      <c r="AS1229">
        <f t="shared" ca="1" si="589"/>
        <v>1.3387863716886753E-4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190</v>
      </c>
      <c r="I1230">
        <v>5.7000000000000002E-2</v>
      </c>
      <c r="J1230">
        <f t="shared" si="590"/>
        <v>0.99899999999979627</v>
      </c>
      <c r="K1230">
        <f t="shared" ca="1" si="591"/>
        <v>49.98</v>
      </c>
      <c r="L1230">
        <f t="shared" ca="1" si="592"/>
        <v>1.301360869684927</v>
      </c>
      <c r="M1230">
        <f t="shared" ca="1" si="565"/>
        <v>6.7670765223616209</v>
      </c>
      <c r="N1230">
        <f t="shared" ca="1" si="566"/>
        <v>0.86727128666107323</v>
      </c>
      <c r="O1230">
        <f t="shared" ca="1" si="567"/>
        <v>7.3857595425206792</v>
      </c>
      <c r="P1230">
        <f t="shared" ca="1" si="568"/>
        <v>633.32336086968496</v>
      </c>
      <c r="Q1230">
        <f t="shared" ca="1" si="569"/>
        <v>636.1036587300282</v>
      </c>
      <c r="R1230">
        <f t="shared" ca="1" si="570"/>
        <v>1.4839965425134221E-2</v>
      </c>
      <c r="S1230">
        <f t="shared" ca="1" si="571"/>
        <v>2.067101435725621</v>
      </c>
      <c r="T1230">
        <f t="shared" ca="1" si="572"/>
        <v>42.032181045985091</v>
      </c>
      <c r="U1230">
        <f t="shared" ca="1" si="593"/>
        <v>-1.458925375641229E-2</v>
      </c>
      <c r="V1230">
        <f t="shared" ca="1" si="594"/>
        <v>0</v>
      </c>
      <c r="W1230">
        <f t="shared" ca="1" si="573"/>
        <v>7.9572181052869322</v>
      </c>
      <c r="X1230">
        <f t="shared" ca="1" si="574"/>
        <v>41.377534147492049</v>
      </c>
      <c r="Y1230">
        <f t="shared" ca="1" si="575"/>
        <v>1.959679800816593</v>
      </c>
      <c r="Z1230">
        <f t="shared" ca="1" si="576"/>
        <v>1.2079018489077691</v>
      </c>
      <c r="AA1230">
        <f t="shared" ca="1" si="577"/>
        <v>639.97921810528703</v>
      </c>
      <c r="AB1230">
        <f t="shared" ca="1" si="578"/>
        <v>640.05358237014912</v>
      </c>
      <c r="AC1230">
        <f t="shared" ca="1" si="579"/>
        <v>1.3386457244901661E-4</v>
      </c>
      <c r="AD1230">
        <f t="shared" ca="1" si="580"/>
        <v>0.13671510844245441</v>
      </c>
      <c r="AE1230">
        <f t="shared" ca="1" si="581"/>
        <v>170.77905175264709</v>
      </c>
      <c r="AF1230">
        <f t="shared" ca="1" si="582"/>
        <v>-4.5418491936288774E-6</v>
      </c>
      <c r="AG1230">
        <f t="shared" ca="1" si="583"/>
        <v>1</v>
      </c>
      <c r="AH1230">
        <f ca="1"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+99)&gt;=IFERROR(AE1230,-1E+99)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>7.9572181052869322</v>
      </c>
      <c r="AI1230">
        <f t="shared" ca="1" si="584"/>
        <v>639.97921810528703</v>
      </c>
      <c r="AJ1230">
        <f t="shared" ca="1" si="585"/>
        <v>640.05358237014912</v>
      </c>
      <c r="AM1230">
        <v>0</v>
      </c>
      <c r="AN1230">
        <v>0</v>
      </c>
      <c r="AO1230">
        <f t="shared" si="586"/>
        <v>0</v>
      </c>
      <c r="AP1230">
        <f t="shared" si="595"/>
        <v>0</v>
      </c>
      <c r="AQ1230">
        <f t="shared" ca="1" si="587"/>
        <v>0.13671510844245441</v>
      </c>
      <c r="AR1230" t="str">
        <f t="shared" ca="1" si="588"/>
        <v>Subcritical</v>
      </c>
      <c r="AS1230">
        <f t="shared" ca="1" si="589"/>
        <v>1.3386457244901661E-4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190</v>
      </c>
      <c r="I1231">
        <v>0</v>
      </c>
      <c r="J1231">
        <f t="shared" si="590"/>
        <v>1</v>
      </c>
      <c r="K1231">
        <f t="shared" ca="1" si="591"/>
        <v>49.98</v>
      </c>
      <c r="L1231">
        <f t="shared" ca="1" si="592"/>
        <v>1.301360869684927</v>
      </c>
      <c r="M1231">
        <f t="shared" ca="1" si="565"/>
        <v>6.7670765223616209</v>
      </c>
      <c r="N1231">
        <f t="shared" ca="1" si="566"/>
        <v>0.86727128666107323</v>
      </c>
      <c r="O1231">
        <f t="shared" ca="1" si="567"/>
        <v>7.3857595425206792</v>
      </c>
      <c r="P1231">
        <f t="shared" ca="1" si="568"/>
        <v>633.32286086968486</v>
      </c>
      <c r="Q1231">
        <f t="shared" ca="1" si="569"/>
        <v>636.1031587300281</v>
      </c>
      <c r="R1231">
        <f t="shared" ca="1" si="570"/>
        <v>1.4839965425134221E-2</v>
      </c>
      <c r="S1231">
        <f t="shared" ca="1" si="571"/>
        <v>2.067101435725621</v>
      </c>
      <c r="T1231">
        <f t="shared" ca="1" si="572"/>
        <v>42.032181045985091</v>
      </c>
      <c r="U1231">
        <f t="shared" ca="1" si="593"/>
        <v>-1.433996542505156E-2</v>
      </c>
      <c r="V1231">
        <f t="shared" ca="1" si="594"/>
        <v>0</v>
      </c>
      <c r="W1231">
        <f t="shared" ca="1" si="573"/>
        <v>7.9575844526570734</v>
      </c>
      <c r="X1231">
        <f t="shared" ca="1" si="574"/>
        <v>41.379439153816783</v>
      </c>
      <c r="Y1231">
        <f t="shared" ca="1" si="575"/>
        <v>1.9597020198783559</v>
      </c>
      <c r="Z1231">
        <f t="shared" ca="1" si="576"/>
        <v>1.2078462401148786</v>
      </c>
      <c r="AA1231">
        <f t="shared" ca="1" si="577"/>
        <v>639.97908445265705</v>
      </c>
      <c r="AB1231">
        <f t="shared" ca="1" si="578"/>
        <v>640.05344187058563</v>
      </c>
      <c r="AC1231">
        <f t="shared" ca="1" si="579"/>
        <v>1.3385022366807934E-4</v>
      </c>
      <c r="AD1231">
        <f t="shared" ca="1" si="580"/>
        <v>0.13670566751645225</v>
      </c>
      <c r="AE1231">
        <f t="shared" ca="1" si="581"/>
        <v>170.79392733666594</v>
      </c>
      <c r="AF1231">
        <f t="shared" ca="1" si="582"/>
        <v>-4.6870219421180082E-6</v>
      </c>
      <c r="AG1231">
        <f t="shared" ca="1" si="583"/>
        <v>1</v>
      </c>
      <c r="AH1231">
        <f ca="1"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+99)&gt;=IFERROR(AE1231,-1E+99)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>7.9575844526570734</v>
      </c>
      <c r="AI1231">
        <f t="shared" ca="1" si="584"/>
        <v>639.97908445265705</v>
      </c>
      <c r="AJ1231">
        <f t="shared" ca="1" si="585"/>
        <v>640.05344187058563</v>
      </c>
      <c r="AM1231">
        <v>0</v>
      </c>
      <c r="AN1231">
        <v>0</v>
      </c>
      <c r="AO1231">
        <f t="shared" si="586"/>
        <v>0</v>
      </c>
      <c r="AP1231">
        <f t="shared" si="595"/>
        <v>0</v>
      </c>
      <c r="AQ1231">
        <f t="shared" ca="1" si="587"/>
        <v>0.13670566751645225</v>
      </c>
      <c r="AR1231" t="str">
        <f t="shared" ca="1" si="588"/>
        <v>Subcritical</v>
      </c>
      <c r="AS1231">
        <f t="shared" ca="1" si="589"/>
        <v>1.3385022366807934E-4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190</v>
      </c>
      <c r="I1232">
        <v>0</v>
      </c>
      <c r="J1232">
        <f t="shared" si="590"/>
        <v>1</v>
      </c>
      <c r="K1232">
        <f t="shared" ca="1" si="591"/>
        <v>49.98</v>
      </c>
      <c r="L1232">
        <f t="shared" ca="1" si="592"/>
        <v>1.301360869684927</v>
      </c>
      <c r="M1232">
        <f t="shared" ca="1" si="565"/>
        <v>6.7670765223616209</v>
      </c>
      <c r="N1232">
        <f t="shared" ca="1" si="566"/>
        <v>0.86727128666107323</v>
      </c>
      <c r="O1232">
        <f t="shared" ca="1" si="567"/>
        <v>7.3857595425206792</v>
      </c>
      <c r="P1232">
        <f t="shared" ca="1" si="568"/>
        <v>633.32236086968487</v>
      </c>
      <c r="Q1232">
        <f t="shared" ca="1" si="569"/>
        <v>636.10265873002811</v>
      </c>
      <c r="R1232">
        <f t="shared" ca="1" si="570"/>
        <v>1.4839965425134221E-2</v>
      </c>
      <c r="S1232">
        <f t="shared" ca="1" si="571"/>
        <v>2.067101435725621</v>
      </c>
      <c r="T1232">
        <f t="shared" ca="1" si="572"/>
        <v>42.032181045985091</v>
      </c>
      <c r="U1232">
        <f t="shared" ca="1" si="593"/>
        <v>-1.4339965425165246E-2</v>
      </c>
      <c r="V1232">
        <f t="shared" ca="1" si="594"/>
        <v>0</v>
      </c>
      <c r="W1232">
        <f t="shared" ca="1" si="573"/>
        <v>7.9579506647155371</v>
      </c>
      <c r="X1232">
        <f t="shared" ca="1" si="574"/>
        <v>41.381343456520796</v>
      </c>
      <c r="Y1232">
        <f t="shared" ca="1" si="575"/>
        <v>1.9597242291923387</v>
      </c>
      <c r="Z1232">
        <f t="shared" ca="1" si="576"/>
        <v>1.2077906569783983</v>
      </c>
      <c r="AA1232">
        <f t="shared" ca="1" si="577"/>
        <v>639.97895066471551</v>
      </c>
      <c r="AB1232">
        <f t="shared" ca="1" si="578"/>
        <v>640.05330123918463</v>
      </c>
      <c r="AC1232">
        <f t="shared" ca="1" si="579"/>
        <v>1.3383588245434891E-4</v>
      </c>
      <c r="AD1232">
        <f t="shared" ca="1" si="580"/>
        <v>0.13669623116341637</v>
      </c>
      <c r="AE1232">
        <f t="shared" ca="1" si="581"/>
        <v>170.80879814991411</v>
      </c>
      <c r="AF1232">
        <f t="shared" ca="1" si="582"/>
        <v>-4.8947393906928482E-6</v>
      </c>
      <c r="AG1232">
        <f t="shared" ca="1" si="583"/>
        <v>1</v>
      </c>
      <c r="AH1232">
        <f ca="1"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+99)&gt;=IFERROR(AE1232,-1E+99)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>7.9579506647155371</v>
      </c>
      <c r="AI1232">
        <f t="shared" ca="1" si="584"/>
        <v>639.97895066471551</v>
      </c>
      <c r="AJ1232">
        <f t="shared" ca="1" si="585"/>
        <v>640.05330123918463</v>
      </c>
      <c r="AM1232">
        <v>0</v>
      </c>
      <c r="AN1232">
        <v>0</v>
      </c>
      <c r="AO1232">
        <f t="shared" si="586"/>
        <v>0</v>
      </c>
      <c r="AP1232">
        <f t="shared" si="595"/>
        <v>0</v>
      </c>
      <c r="AQ1232">
        <f t="shared" ca="1" si="587"/>
        <v>0.13669623116341637</v>
      </c>
      <c r="AR1232" t="str">
        <f t="shared" ca="1" si="588"/>
        <v>Subcritical</v>
      </c>
      <c r="AS1232">
        <f t="shared" ca="1" si="589"/>
        <v>1.3383588245434891E-4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190</v>
      </c>
      <c r="I1233">
        <v>5.7000000000000002E-2</v>
      </c>
      <c r="J1233">
        <f t="shared" si="590"/>
        <v>1</v>
      </c>
      <c r="K1233">
        <f t="shared" ca="1" si="591"/>
        <v>49.98</v>
      </c>
      <c r="L1233">
        <f t="shared" ca="1" si="592"/>
        <v>1.301360869684927</v>
      </c>
      <c r="M1233">
        <f t="shared" ca="1" si="565"/>
        <v>6.7670765223616209</v>
      </c>
      <c r="N1233">
        <f t="shared" ca="1" si="566"/>
        <v>0.86727128666107323</v>
      </c>
      <c r="O1233">
        <f t="shared" ca="1" si="567"/>
        <v>7.3857595425206792</v>
      </c>
      <c r="P1233">
        <f t="shared" ca="1" si="568"/>
        <v>633.32186086968488</v>
      </c>
      <c r="Q1233">
        <f t="shared" ca="1" si="569"/>
        <v>636.10215873002812</v>
      </c>
      <c r="R1233">
        <f t="shared" ca="1" si="570"/>
        <v>1.4839965425134221E-2</v>
      </c>
      <c r="S1233">
        <f t="shared" ca="1" si="571"/>
        <v>2.067101435725621</v>
      </c>
      <c r="T1233">
        <f t="shared" ca="1" si="572"/>
        <v>42.032181045985091</v>
      </c>
      <c r="U1233">
        <f t="shared" ca="1" si="593"/>
        <v>-1.4604093721914069E-2</v>
      </c>
      <c r="V1233">
        <f t="shared" ca="1" si="594"/>
        <v>0</v>
      </c>
      <c r="W1233">
        <f t="shared" ca="1" si="573"/>
        <v>7.9583095212058845</v>
      </c>
      <c r="X1233">
        <f t="shared" ca="1" si="574"/>
        <v>41.383209510270603</v>
      </c>
      <c r="Y1233">
        <f t="shared" ca="1" si="575"/>
        <v>1.9597459909256452</v>
      </c>
      <c r="Z1233">
        <f t="shared" ca="1" si="576"/>
        <v>1.20773619522178</v>
      </c>
      <c r="AA1233">
        <f t="shared" ca="1" si="577"/>
        <v>639.9788095212059</v>
      </c>
      <c r="AB1233">
        <f t="shared" ca="1" si="578"/>
        <v>640.05315339058654</v>
      </c>
      <c r="AC1233">
        <f t="shared" ca="1" si="579"/>
        <v>1.3382183149040358E-4</v>
      </c>
      <c r="AD1233">
        <f t="shared" ca="1" si="580"/>
        <v>0.13668698539772314</v>
      </c>
      <c r="AE1233">
        <f t="shared" ca="1" si="581"/>
        <v>170.82337097659126</v>
      </c>
      <c r="AF1233">
        <f t="shared" ca="1" si="582"/>
        <v>-5.087577619633521E-6</v>
      </c>
      <c r="AG1233">
        <f t="shared" ca="1" si="583"/>
        <v>1</v>
      </c>
      <c r="AH1233">
        <f ca="1"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+99)&gt;=IFERROR(AE1233,-1E+99)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>7.9583095212058845</v>
      </c>
      <c r="AI1233">
        <f t="shared" ca="1" si="584"/>
        <v>639.9788095212059</v>
      </c>
      <c r="AJ1233">
        <f t="shared" ca="1" si="585"/>
        <v>640.05315339058654</v>
      </c>
      <c r="AM1233">
        <v>0</v>
      </c>
      <c r="AN1233">
        <v>0</v>
      </c>
      <c r="AO1233">
        <f t="shared" si="586"/>
        <v>0</v>
      </c>
      <c r="AP1233">
        <f t="shared" si="595"/>
        <v>0</v>
      </c>
      <c r="AQ1233">
        <f t="shared" ca="1" si="587"/>
        <v>0.13668698539772314</v>
      </c>
      <c r="AR1233" t="str">
        <f t="shared" ca="1" si="588"/>
        <v>Subcritical</v>
      </c>
      <c r="AS1233">
        <f t="shared" ca="1" si="589"/>
        <v>1.3382183149040358E-4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190</v>
      </c>
      <c r="I1234">
        <v>5.7000000000000002E-2</v>
      </c>
      <c r="J1234">
        <f t="shared" si="590"/>
        <v>1</v>
      </c>
      <c r="K1234">
        <f t="shared" ca="1" si="591"/>
        <v>49.98</v>
      </c>
      <c r="L1234">
        <f t="shared" ca="1" si="592"/>
        <v>1.301360869684927</v>
      </c>
      <c r="M1234">
        <f t="shared" ca="1" si="565"/>
        <v>6.7670765223616209</v>
      </c>
      <c r="N1234">
        <f t="shared" ca="1" si="566"/>
        <v>0.86727128666107323</v>
      </c>
      <c r="O1234">
        <f t="shared" ca="1" si="567"/>
        <v>7.3857595425206792</v>
      </c>
      <c r="P1234">
        <f t="shared" ca="1" si="568"/>
        <v>633.3213608696849</v>
      </c>
      <c r="Q1234">
        <f t="shared" ca="1" si="569"/>
        <v>636.10165873002813</v>
      </c>
      <c r="R1234">
        <f t="shared" ca="1" si="570"/>
        <v>1.4839965425134221E-2</v>
      </c>
      <c r="S1234">
        <f t="shared" ca="1" si="571"/>
        <v>2.067101435725621</v>
      </c>
      <c r="T1234">
        <f t="shared" ca="1" si="572"/>
        <v>42.032181045985091</v>
      </c>
      <c r="U1234">
        <f t="shared" ca="1" si="593"/>
        <v>-1.4604093721914069E-2</v>
      </c>
      <c r="V1234">
        <f t="shared" ca="1" si="594"/>
        <v>0</v>
      </c>
      <c r="W1234">
        <f t="shared" ca="1" si="573"/>
        <v>7.9586681925185756</v>
      </c>
      <c r="X1234">
        <f t="shared" ca="1" si="574"/>
        <v>41.385074601096598</v>
      </c>
      <c r="Y1234">
        <f t="shared" ca="1" si="575"/>
        <v>1.9597677399513465</v>
      </c>
      <c r="Z1234">
        <f t="shared" ca="1" si="576"/>
        <v>1.2076817664761599</v>
      </c>
      <c r="AA1234">
        <f t="shared" ca="1" si="577"/>
        <v>639.97866819251851</v>
      </c>
      <c r="AB1234">
        <f t="shared" ca="1" si="578"/>
        <v>640.05300536117693</v>
      </c>
      <c r="AC1234">
        <f t="shared" ca="1" si="579"/>
        <v>1.3380778995133923E-4</v>
      </c>
      <c r="AD1234">
        <f t="shared" ca="1" si="580"/>
        <v>0.13667774544445463</v>
      </c>
      <c r="AE1234">
        <f t="shared" ca="1" si="581"/>
        <v>170.83793697750721</v>
      </c>
      <c r="AF1234">
        <f t="shared" ca="1" si="582"/>
        <v>-5.4887834721739637E-6</v>
      </c>
      <c r="AG1234">
        <f t="shared" ca="1" si="583"/>
        <v>1</v>
      </c>
      <c r="AH1234">
        <f ca="1"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+99)&gt;=IFERROR(AE1234,-1E+99)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>7.9586681925185756</v>
      </c>
      <c r="AI1234">
        <f t="shared" ca="1" si="584"/>
        <v>639.97866819251851</v>
      </c>
      <c r="AJ1234">
        <f t="shared" ca="1" si="585"/>
        <v>640.05300536117693</v>
      </c>
      <c r="AM1234">
        <v>0</v>
      </c>
      <c r="AN1234">
        <v>0</v>
      </c>
      <c r="AO1234">
        <f t="shared" si="586"/>
        <v>0</v>
      </c>
      <c r="AP1234">
        <f t="shared" si="595"/>
        <v>0</v>
      </c>
      <c r="AQ1234">
        <f t="shared" ca="1" si="587"/>
        <v>0.13667774544445463</v>
      </c>
      <c r="AR1234" t="str">
        <f t="shared" ca="1" si="588"/>
        <v>Subcritical</v>
      </c>
      <c r="AS1234">
        <f t="shared" ca="1" si="589"/>
        <v>1.3380778995133923E-4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190</v>
      </c>
      <c r="I1235">
        <v>0</v>
      </c>
      <c r="J1235">
        <f t="shared" si="590"/>
        <v>1</v>
      </c>
      <c r="K1235">
        <f t="shared" ca="1" si="591"/>
        <v>49.98</v>
      </c>
      <c r="L1235">
        <f t="shared" ca="1" si="592"/>
        <v>1.301360869684927</v>
      </c>
      <c r="M1235">
        <f t="shared" ca="1" si="565"/>
        <v>6.7670765223616209</v>
      </c>
      <c r="N1235">
        <f t="shared" ca="1" si="566"/>
        <v>0.86727128666107323</v>
      </c>
      <c r="O1235">
        <f t="shared" ca="1" si="567"/>
        <v>7.3857595425206792</v>
      </c>
      <c r="P1235">
        <f t="shared" ca="1" si="568"/>
        <v>633.32086086968491</v>
      </c>
      <c r="Q1235">
        <f t="shared" ca="1" si="569"/>
        <v>636.10115873002815</v>
      </c>
      <c r="R1235">
        <f t="shared" ca="1" si="570"/>
        <v>1.4839965425134221E-2</v>
      </c>
      <c r="S1235">
        <f t="shared" ca="1" si="571"/>
        <v>2.067101435725621</v>
      </c>
      <c r="T1235">
        <f t="shared" ca="1" si="572"/>
        <v>42.032181045985091</v>
      </c>
      <c r="U1235">
        <f t="shared" ca="1" si="593"/>
        <v>-1.4339965425165246E-2</v>
      </c>
      <c r="V1235">
        <f t="shared" ca="1" si="594"/>
        <v>0</v>
      </c>
      <c r="W1235">
        <f t="shared" ca="1" si="573"/>
        <v>7.9590336239866009</v>
      </c>
      <c r="X1235">
        <f t="shared" ca="1" si="574"/>
        <v>41.386974844730325</v>
      </c>
      <c r="Y1235">
        <f t="shared" ca="1" si="575"/>
        <v>1.9597898973781527</v>
      </c>
      <c r="Z1235">
        <f t="shared" ca="1" si="576"/>
        <v>1.2076263169151102</v>
      </c>
      <c r="AA1235">
        <f t="shared" ca="1" si="577"/>
        <v>639.97853362398655</v>
      </c>
      <c r="AB1235">
        <f t="shared" ca="1" si="578"/>
        <v>640.05286396656072</v>
      </c>
      <c r="AC1235">
        <f t="shared" ca="1" si="579"/>
        <v>1.3379348599564309E-4</v>
      </c>
      <c r="AD1235">
        <f t="shared" ca="1" si="580"/>
        <v>0.13666833240924031</v>
      </c>
      <c r="AE1235">
        <f t="shared" ca="1" si="581"/>
        <v>170.85277822878601</v>
      </c>
      <c r="AF1235">
        <f t="shared" ca="1" si="582"/>
        <v>-5.8110584859605297E-6</v>
      </c>
      <c r="AG1235">
        <f t="shared" ca="1" si="583"/>
        <v>1</v>
      </c>
      <c r="AH1235">
        <f ca="1"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+99)&gt;=IFERROR(AE1235,-1E+99)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>7.9590336239866009</v>
      </c>
      <c r="AI1235">
        <f t="shared" ca="1" si="584"/>
        <v>639.97853362398655</v>
      </c>
      <c r="AJ1235">
        <f t="shared" ca="1" si="585"/>
        <v>640.05286396656072</v>
      </c>
      <c r="AM1235">
        <v>0</v>
      </c>
      <c r="AN1235">
        <v>0</v>
      </c>
      <c r="AO1235">
        <f t="shared" si="586"/>
        <v>0</v>
      </c>
      <c r="AP1235">
        <f t="shared" si="595"/>
        <v>0</v>
      </c>
      <c r="AQ1235">
        <f t="shared" ca="1" si="587"/>
        <v>0.13666833240924031</v>
      </c>
      <c r="AR1235" t="str">
        <f t="shared" ca="1" si="588"/>
        <v>Subcritical</v>
      </c>
      <c r="AS1235">
        <f t="shared" ca="1" si="589"/>
        <v>1.3379348599564309E-4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190</v>
      </c>
      <c r="I1236">
        <v>5.5E-2</v>
      </c>
      <c r="J1236">
        <f t="shared" si="590"/>
        <v>1</v>
      </c>
      <c r="K1236">
        <f t="shared" ca="1" si="591"/>
        <v>49.98</v>
      </c>
      <c r="L1236">
        <f t="shared" ca="1" si="592"/>
        <v>1.301360869684927</v>
      </c>
      <c r="M1236">
        <f t="shared" ca="1" si="565"/>
        <v>6.7670765223616209</v>
      </c>
      <c r="N1236">
        <f t="shared" ca="1" si="566"/>
        <v>0.86727128666107323</v>
      </c>
      <c r="O1236">
        <f t="shared" ca="1" si="567"/>
        <v>7.3857595425206792</v>
      </c>
      <c r="P1236">
        <f t="shared" ca="1" si="568"/>
        <v>633.32036086968492</v>
      </c>
      <c r="Q1236">
        <f t="shared" ca="1" si="569"/>
        <v>636.10065873002816</v>
      </c>
      <c r="R1236">
        <f t="shared" ca="1" si="570"/>
        <v>1.4839965425134221E-2</v>
      </c>
      <c r="S1236">
        <f t="shared" ca="1" si="571"/>
        <v>2.067101435725621</v>
      </c>
      <c r="T1236">
        <f t="shared" ca="1" si="572"/>
        <v>42.032181045985091</v>
      </c>
      <c r="U1236">
        <f t="shared" ca="1" si="593"/>
        <v>-1.459482606230722E-2</v>
      </c>
      <c r="V1236">
        <f t="shared" ca="1" si="594"/>
        <v>0</v>
      </c>
      <c r="W1236">
        <f t="shared" ca="1" si="573"/>
        <v>7.9593918407773296</v>
      </c>
      <c r="X1236">
        <f t="shared" ca="1" si="574"/>
        <v>41.388837572042114</v>
      </c>
      <c r="Y1236">
        <f t="shared" ca="1" si="575"/>
        <v>1.9598116158645777</v>
      </c>
      <c r="Z1236">
        <f t="shared" ca="1" si="576"/>
        <v>1.2075719670310614</v>
      </c>
      <c r="AA1236">
        <f t="shared" ca="1" si="577"/>
        <v>639.97839184077736</v>
      </c>
      <c r="AB1236">
        <f t="shared" ca="1" si="578"/>
        <v>640.0527154929465</v>
      </c>
      <c r="AC1236">
        <f t="shared" ca="1" si="579"/>
        <v>1.3377946663068016E-4</v>
      </c>
      <c r="AD1236">
        <f t="shared" ca="1" si="580"/>
        <v>0.1366591062632786</v>
      </c>
      <c r="AE1236">
        <f t="shared" ca="1" si="581"/>
        <v>170.8673271698672</v>
      </c>
      <c r="AF1236">
        <f t="shared" ca="1" si="582"/>
        <v>-5.6043958238660707E-6</v>
      </c>
      <c r="AG1236">
        <f t="shared" ca="1" si="583"/>
        <v>1</v>
      </c>
      <c r="AH1236">
        <f ca="1"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+99)&gt;=IFERROR(AE1236,-1E+99)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>7.9593918407773296</v>
      </c>
      <c r="AI1236">
        <f t="shared" ca="1" si="584"/>
        <v>639.97839184077736</v>
      </c>
      <c r="AJ1236">
        <f t="shared" ca="1" si="585"/>
        <v>640.0527154929465</v>
      </c>
      <c r="AM1236">
        <v>0</v>
      </c>
      <c r="AN1236">
        <v>0</v>
      </c>
      <c r="AO1236">
        <f t="shared" si="586"/>
        <v>0</v>
      </c>
      <c r="AP1236">
        <f t="shared" si="595"/>
        <v>0</v>
      </c>
      <c r="AQ1236">
        <f t="shared" ca="1" si="587"/>
        <v>0.1366591062632786</v>
      </c>
      <c r="AR1236" t="str">
        <f t="shared" ca="1" si="588"/>
        <v>Subcritical</v>
      </c>
      <c r="AS1236">
        <f t="shared" ca="1" si="589"/>
        <v>1.3377946663068016E-4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190</v>
      </c>
      <c r="I1237">
        <v>5.5E-2</v>
      </c>
      <c r="J1237">
        <f t="shared" si="590"/>
        <v>1.0010000000002037</v>
      </c>
      <c r="K1237">
        <f t="shared" ca="1" si="591"/>
        <v>49.98</v>
      </c>
      <c r="L1237">
        <f t="shared" ca="1" si="592"/>
        <v>1.301360869684927</v>
      </c>
      <c r="M1237">
        <f t="shared" ca="1" si="565"/>
        <v>6.7670765223616209</v>
      </c>
      <c r="N1237">
        <f t="shared" ca="1" si="566"/>
        <v>0.86727128666107323</v>
      </c>
      <c r="O1237">
        <f t="shared" ca="1" si="567"/>
        <v>7.3857595425206792</v>
      </c>
      <c r="P1237">
        <f t="shared" ca="1" si="568"/>
        <v>633.31986086968493</v>
      </c>
      <c r="Q1237">
        <f t="shared" ca="1" si="569"/>
        <v>636.10015873002817</v>
      </c>
      <c r="R1237">
        <f t="shared" ca="1" si="570"/>
        <v>1.4839965425134221E-2</v>
      </c>
      <c r="S1237">
        <f t="shared" ca="1" si="571"/>
        <v>2.067101435725621</v>
      </c>
      <c r="T1237">
        <f t="shared" ca="1" si="572"/>
        <v>42.032181045985091</v>
      </c>
      <c r="U1237">
        <f t="shared" ca="1" si="593"/>
        <v>-1.4609666027695312E-2</v>
      </c>
      <c r="V1237">
        <f t="shared" ca="1" si="594"/>
        <v>0</v>
      </c>
      <c r="W1237">
        <f t="shared" ca="1" si="573"/>
        <v>7.9597501489894977</v>
      </c>
      <c r="X1237">
        <f t="shared" ca="1" si="574"/>
        <v>41.39070077474539</v>
      </c>
      <c r="Y1237">
        <f t="shared" ca="1" si="575"/>
        <v>1.9598333384197648</v>
      </c>
      <c r="Z1237">
        <f t="shared" ca="1" si="576"/>
        <v>1.2075176081699825</v>
      </c>
      <c r="AA1237">
        <f t="shared" ca="1" si="577"/>
        <v>639.97825014898956</v>
      </c>
      <c r="AB1237">
        <f t="shared" ca="1" si="578"/>
        <v>640.05256710994979</v>
      </c>
      <c r="AC1237">
        <f t="shared" ca="1" si="579"/>
        <v>1.3376544585551084E-4</v>
      </c>
      <c r="AD1237">
        <f t="shared" ca="1" si="580"/>
        <v>0.13664987880109658</v>
      </c>
      <c r="AE1237">
        <f t="shared" ca="1" si="581"/>
        <v>170.88188051646986</v>
      </c>
      <c r="AF1237">
        <f t="shared" ca="1" si="582"/>
        <v>-5.2712264277943177E-6</v>
      </c>
      <c r="AG1237">
        <f t="shared" ca="1" si="583"/>
        <v>1</v>
      </c>
      <c r="AH1237">
        <f ca="1"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+99)&gt;=IFERROR(AE1237,-1E+99)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>7.9597501489894977</v>
      </c>
      <c r="AI1237">
        <f t="shared" ca="1" si="584"/>
        <v>639.97825014898956</v>
      </c>
      <c r="AJ1237">
        <f t="shared" ca="1" si="585"/>
        <v>640.05256710994979</v>
      </c>
      <c r="AM1237">
        <v>0</v>
      </c>
      <c r="AN1237">
        <v>0</v>
      </c>
      <c r="AO1237">
        <f t="shared" si="586"/>
        <v>0</v>
      </c>
      <c r="AP1237">
        <f t="shared" si="595"/>
        <v>0</v>
      </c>
      <c r="AQ1237">
        <f t="shared" ca="1" si="587"/>
        <v>0.13664987880109658</v>
      </c>
      <c r="AR1237" t="str">
        <f t="shared" ca="1" si="588"/>
        <v>Subcritical</v>
      </c>
      <c r="AS1237">
        <f t="shared" ca="1" si="589"/>
        <v>1.3376544585551084E-4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190</v>
      </c>
      <c r="I1238">
        <v>0</v>
      </c>
      <c r="J1238">
        <f t="shared" si="590"/>
        <v>1</v>
      </c>
      <c r="K1238">
        <f t="shared" ca="1" si="591"/>
        <v>49.98</v>
      </c>
      <c r="L1238">
        <f t="shared" ca="1" si="592"/>
        <v>1.301360869684927</v>
      </c>
      <c r="M1238">
        <f t="shared" ref="M1238:M1301" ca="1" si="596">((F1238)+(G1238)*(L1238))*(L1238)</f>
        <v>6.7670765223616209</v>
      </c>
      <c r="N1238">
        <f t="shared" ref="N1238:N1301" ca="1" si="597">(((F1238)+(G1238)*(L1238))*(L1238))/MAX((F1238)+2*(L1238)*SQRT(1+(G1238)^2),0.000001)</f>
        <v>0.86727128666107323</v>
      </c>
      <c r="O1238">
        <f t="shared" ref="O1238:O1301" ca="1" si="598">ABS(K1238)/MAX(((F1238)+(G1238)*(L1238))*(L1238),0.000001)</f>
        <v>7.3857595425206792</v>
      </c>
      <c r="P1238">
        <f t="shared" ref="P1238:P1301" ca="1" si="599">E1238+L1238</f>
        <v>633.31936086968494</v>
      </c>
      <c r="Q1238">
        <f t="shared" ref="Q1238:Q1301" ca="1" si="600">P1238+((ABS(K1238)/MAX(((F1238)+(G1238)*(L1238))*(L1238),0.000001))^2)/(2*$I$5)</f>
        <v>636.09965873002818</v>
      </c>
      <c r="R1238">
        <f t="shared" ref="R1238:R1301" ca="1" si="601">((ABS(K1238)*$D$6)/(MAX(((F1238)+(G1238)*(L1238))*(L1238),0.000001)*MAX(((((F1238)+(G1238)*(L1238))*(L1238))/MAX((F1238)+2*(L1238)*SQRT(1+(G1238)^2),0.000001))^(2/3),0.000001)))^2</f>
        <v>1.4839965425134221E-2</v>
      </c>
      <c r="S1238">
        <f t="shared" ref="S1238:S1301" ca="1" si="602">ABS(ABS(K1238)/MAX(((F1238)+(G1238)*(L1238))*(L1238),0.000001))/SQRT($I$5*MAX((((F1238)+(G1238)*(L1238))*(L1238))/MAX((F1238)+2*(G1238)*(L1238),0.000001),0.000001))</f>
        <v>2.067101435725621</v>
      </c>
      <c r="T1238">
        <f t="shared" ref="T1238:T1301" ca="1" si="603">((F1238)*(L1238)^2)/2+(G1238)*(L1238)^3/3+(ABS(K1238)^2)/($I$5*MAX(((F1238)+(G1238)*(L1238))*(L1238),0.000001))</f>
        <v>42.032181045985091</v>
      </c>
      <c r="U1238">
        <f t="shared" ca="1" si="593"/>
        <v>-1.4339965425165246E-2</v>
      </c>
      <c r="V1238">
        <f t="shared" ca="1" si="594"/>
        <v>0</v>
      </c>
      <c r="W1238">
        <f t="shared" ref="W1238:W1301" ca="1" si="604"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>7.9601158457794341</v>
      </c>
      <c r="X1238">
        <f t="shared" ref="X1238:X1301" ca="1" si="605">((F1238)+(G1238)*(W1238))*(W1238)</f>
        <v>41.392602398053057</v>
      </c>
      <c r="Y1238">
        <f t="shared" ref="Y1238:Y1301" ca="1" si="606">(((F1238)+(G1238)*(W1238))*(W1238))/MAX((F1238)+2*(W1238)*SQRT(1+(G1238)^2),0.000001)</f>
        <v>1.9598555073899335</v>
      </c>
      <c r="Z1238">
        <f t="shared" ref="Z1238:Z1301" ca="1" si="607">ABS(K1238)/MAX(((F1238)+(G1238)*(W1238))*(W1238),0.000001)</f>
        <v>1.2074621334354869</v>
      </c>
      <c r="AA1238">
        <f t="shared" ref="AA1238:AA1301" ca="1" si="608">E1238+W1238</f>
        <v>639.97811584577948</v>
      </c>
      <c r="AB1238">
        <f t="shared" ref="AB1238:AB1301" ca="1" si="609">AA1238+((ABS(K1238)/MAX(((F1238)+(G1238)*(W1238))*(W1238),0.000001))^2)/(2*$I$5)</f>
        <v>640.05242597848496</v>
      </c>
      <c r="AC1238">
        <f t="shared" ref="AC1238:AC1301" ca="1" si="610">((ABS(K1238)*$D$6)/(MAX(((F1238)+(G1238)*(W1238))*(W1238),0.000001)*MAX(((((F1238)+(G1238)*(W1238))*(W1238))/MAX((F1238)+2*(W1238)*SQRT(1+(G1238)^2),0.000001))^(2/3),0.000001)))^2</f>
        <v>1.3375113819673882E-4</v>
      </c>
      <c r="AD1238">
        <f t="shared" ref="AD1238:AD1301" ca="1" si="611">ABS(ABS(K1238)/MAX(((F1238)+(G1238)*(W1238))*(W1238),0.000001))/SQRT($I$5*MAX((((F1238)+(G1238)*(W1238))*(W1238))/MAX((F1238)+2*(G1238)*(W1238),0.000001),0.000001))</f>
        <v>0.13664046213260098</v>
      </c>
      <c r="AE1238">
        <f t="shared" ref="AE1238:AE1301" ca="1" si="612">((F1238)*(W1238)^2)/2+(G1238)*(W1238)^3/3+(ABS(K1238)^2)/($I$5*MAX(((F1238)+(G1238)*(W1238))*(W1238),0.000001))</f>
        <v>170.89673467783999</v>
      </c>
      <c r="AF1238">
        <f t="shared" ref="AF1238:AF1301" ca="1" si="613">IF($D$20=0,0,IFERROR(AB1239+(((AC1238+AC1239)/2)*J1239)+(IF(Z1238&gt;Z1239,$D$8*((Z1238^2-Z1239^2)/(2*$I$5)),$D$9*((Z1239^2-Z1238^2)/(2*$I$5)))+($D$10*(ABS(I1239)/90)*(MAX(Z1238^2,Z1239^2)/(2*$I$5))))-AB1238,0))</f>
        <v>-5.4202729415919748E-6</v>
      </c>
      <c r="AG1238">
        <f t="shared" ref="AG1238:AG1301" ca="1" si="614">IF($D$20=0,1,IFERROR(IF(ROUND(AD1238,3)=1,1,IF(AND(ABS(AF1238)&lt;$D$19,AD1238&lt;1),1,0)),0))</f>
        <v>1</v>
      </c>
      <c r="AH1238">
        <f ca="1"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+99)&gt;=IFERROR(AE1238,-1E+99)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>7.9601158457794341</v>
      </c>
      <c r="AI1238">
        <f t="shared" ref="AI1238:AI1301" ca="1" si="615">E1238+AH1238</f>
        <v>639.97811584577948</v>
      </c>
      <c r="AJ1238">
        <f t="shared" ref="AJ1238:AJ1301" ca="1" si="616">AI1238+((ABS(K1238)/MAX(((F1238)+(G1238)*(AH1238))*(AH1238),0.000001))^2)/(2*$I$5)</f>
        <v>640.05242597848496</v>
      </c>
      <c r="AM1238">
        <v>0</v>
      </c>
      <c r="AN1238">
        <v>0</v>
      </c>
      <c r="AO1238">
        <f t="shared" ref="AO1238:AO1301" si="617">AM1238+AN1238</f>
        <v>0</v>
      </c>
      <c r="AP1238">
        <f t="shared" si="595"/>
        <v>0</v>
      </c>
      <c r="AQ1238">
        <f t="shared" ref="AQ1238:AQ1301" ca="1" si="618">ABS(ABS(K1238)/MAX(((F1238)+(G1238)*(AH1238))*(AH1238),0.000001))/SQRT($I$5*MAX((((F1238)+(G1238)*(AH1238))*(AH1238))/MAX((F1238)+2*(G1238)*(AH1238),0.000001),0.000001))</f>
        <v>0.13664046213260098</v>
      </c>
      <c r="AR1238" t="str">
        <f t="shared" ref="AR1238:AR1301" ca="1" si="619">IF(AQ1238&lt;1,"Subcritical","Supercritical")</f>
        <v>Subcritical</v>
      </c>
      <c r="AS1238">
        <f t="shared" ref="AS1238:AS1301" ca="1" si="620">((ABS(K1238)*$D$6)/(MAX(((F1238)+(G1238)*(AH1238))*(AH1238),0.000001)*MAX(((((F1238)+(G1238)*(AH1238))*(AH1238))/MAX((F1238)+2*(AH1238)*SQRT(1+(G1238)^2),0.000001))^(2/3),0.000001)))^2</f>
        <v>1.3375113819673882E-4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190</v>
      </c>
      <c r="I1239">
        <v>0</v>
      </c>
      <c r="J1239">
        <f t="shared" ref="J1239:J1302" si="621">B1239-B1238</f>
        <v>1</v>
      </c>
      <c r="K1239">
        <f t="shared" ref="K1239:K1302" ca="1" si="622">MAX(0,K1238-AO1238)</f>
        <v>49.98</v>
      </c>
      <c r="L1239">
        <f t="shared" ref="L1239:L1302" ca="1" si="623"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>1.301360869684927</v>
      </c>
      <c r="M1239">
        <f t="shared" ca="1" si="596"/>
        <v>6.7670765223616209</v>
      </c>
      <c r="N1239">
        <f t="shared" ca="1" si="597"/>
        <v>0.86727128666107323</v>
      </c>
      <c r="O1239">
        <f t="shared" ca="1" si="598"/>
        <v>7.3857595425206792</v>
      </c>
      <c r="P1239">
        <f t="shared" ca="1" si="599"/>
        <v>633.31886086968495</v>
      </c>
      <c r="Q1239">
        <f t="shared" ca="1" si="600"/>
        <v>636.09915873002819</v>
      </c>
      <c r="R1239">
        <f t="shared" ca="1" si="601"/>
        <v>1.4839965425134221E-2</v>
      </c>
      <c r="S1239">
        <f t="shared" ca="1" si="602"/>
        <v>2.067101435725621</v>
      </c>
      <c r="T1239">
        <f t="shared" ca="1" si="603"/>
        <v>42.032181045985091</v>
      </c>
      <c r="U1239">
        <f t="shared" ref="U1239:U1302" ca="1" si="624">IF($D$20=0,0,IFERROR(Q1238-(((R1238+R1239)/2)*J1239)-(IF(O1238&gt;O1239,$D$8*((O1238^2-O1239^2)/(2*$I$5)),$D$9*((O1239^2-O1238^2)/(2*$I$5)))+($D$10*(ABS(I1239)/90)*(MAX(O1238^2,O1239^2)/(2*$I$5))))-Q1239,0))</f>
        <v>-1.4339965425165246E-2</v>
      </c>
      <c r="V1239">
        <f t="shared" ref="V1239:V1302" ca="1" si="625">IF($D$20=0,1,IFERROR(IF(ROUND(S1239,3)=1,1,IF(AND(ABS(U1239)&lt;$D$19,S1239&gt;1),1,0)),0))</f>
        <v>0</v>
      </c>
      <c r="W1239">
        <f t="shared" ca="1" si="604"/>
        <v>7.9604814030078463</v>
      </c>
      <c r="X1239">
        <f t="shared" ca="1" si="605"/>
        <v>41.394503295640803</v>
      </c>
      <c r="Y1239">
        <f t="shared" ca="1" si="606"/>
        <v>1.9598776663652273</v>
      </c>
      <c r="Z1239">
        <f t="shared" ca="1" si="607"/>
        <v>1.2074066849659075</v>
      </c>
      <c r="AA1239">
        <f t="shared" ca="1" si="608"/>
        <v>639.9779814030079</v>
      </c>
      <c r="AB1239">
        <f t="shared" ca="1" si="609"/>
        <v>640.05228471100486</v>
      </c>
      <c r="AC1239">
        <f t="shared" ca="1" si="610"/>
        <v>1.3373683825432595E-4</v>
      </c>
      <c r="AD1239">
        <f t="shared" ca="1" si="611"/>
        <v>0.13663105013865562</v>
      </c>
      <c r="AE1239">
        <f t="shared" ca="1" si="612"/>
        <v>170.91158389136217</v>
      </c>
      <c r="AF1239">
        <f t="shared" ca="1" si="613"/>
        <v>-5.6520397038184456E-6</v>
      </c>
      <c r="AG1239">
        <f t="shared" ca="1" si="614"/>
        <v>1</v>
      </c>
      <c r="AH1239">
        <f ca="1"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+99)&gt;=IFERROR(AE1239,-1E+99)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>7.9604814030078463</v>
      </c>
      <c r="AI1239">
        <f t="shared" ca="1" si="615"/>
        <v>639.9779814030079</v>
      </c>
      <c r="AJ1239">
        <f t="shared" ca="1" si="616"/>
        <v>640.05228471100486</v>
      </c>
      <c r="AM1239">
        <v>0</v>
      </c>
      <c r="AN1239">
        <v>0</v>
      </c>
      <c r="AO1239">
        <f t="shared" si="617"/>
        <v>0</v>
      </c>
      <c r="AP1239">
        <f t="shared" ref="AP1239:AP1302" si="626">AP1238+AO1239</f>
        <v>0</v>
      </c>
      <c r="AQ1239">
        <f t="shared" ca="1" si="618"/>
        <v>0.13663105013865562</v>
      </c>
      <c r="AR1239" t="str">
        <f t="shared" ca="1" si="619"/>
        <v>Subcritical</v>
      </c>
      <c r="AS1239">
        <f t="shared" ca="1" si="620"/>
        <v>1.3373683825432595E-4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190</v>
      </c>
      <c r="I1240">
        <v>5.7000000000000002E-2</v>
      </c>
      <c r="J1240">
        <f t="shared" si="621"/>
        <v>0.99899999999979627</v>
      </c>
      <c r="K1240">
        <f t="shared" ca="1" si="622"/>
        <v>49.98</v>
      </c>
      <c r="L1240">
        <f t="shared" ca="1" si="623"/>
        <v>1.301360869684927</v>
      </c>
      <c r="M1240">
        <f t="shared" ca="1" si="596"/>
        <v>6.7670765223616209</v>
      </c>
      <c r="N1240">
        <f t="shared" ca="1" si="597"/>
        <v>0.86727128666107323</v>
      </c>
      <c r="O1240">
        <f t="shared" ca="1" si="598"/>
        <v>7.3857595425206792</v>
      </c>
      <c r="P1240">
        <f t="shared" ca="1" si="599"/>
        <v>633.31836086968497</v>
      </c>
      <c r="Q1240">
        <f t="shared" ca="1" si="600"/>
        <v>636.09865873002821</v>
      </c>
      <c r="R1240">
        <f t="shared" ca="1" si="601"/>
        <v>1.4839965425134221E-2</v>
      </c>
      <c r="S1240">
        <f t="shared" ca="1" si="602"/>
        <v>2.067101435725621</v>
      </c>
      <c r="T1240">
        <f t="shared" ca="1" si="603"/>
        <v>42.032181045985091</v>
      </c>
      <c r="U1240">
        <f t="shared" ca="1" si="624"/>
        <v>-1.458925375641229E-2</v>
      </c>
      <c r="V1240">
        <f t="shared" ca="1" si="625"/>
        <v>0</v>
      </c>
      <c r="W1240">
        <f t="shared" ca="1" si="604"/>
        <v>7.960839724979448</v>
      </c>
      <c r="X1240">
        <f t="shared" ca="1" si="605"/>
        <v>41.396366569893132</v>
      </c>
      <c r="Y1240">
        <f t="shared" ca="1" si="606"/>
        <v>1.9598993852723057</v>
      </c>
      <c r="Z1240">
        <f t="shared" ca="1" si="607"/>
        <v>1.2073523388970469</v>
      </c>
      <c r="AA1240">
        <f t="shared" ca="1" si="608"/>
        <v>639.9778397249795</v>
      </c>
      <c r="AB1240">
        <f t="shared" ca="1" si="609"/>
        <v>640.05213634425775</v>
      </c>
      <c r="AC1240">
        <f t="shared" ca="1" si="610"/>
        <v>1.3372282353086242E-4</v>
      </c>
      <c r="AD1240">
        <f t="shared" ca="1" si="611"/>
        <v>0.13662182547931395</v>
      </c>
      <c r="AE1240">
        <f t="shared" ca="1" si="612"/>
        <v>170.92613990280449</v>
      </c>
      <c r="AF1240">
        <f t="shared" ca="1" si="613"/>
        <v>-5.3848455081606517E-6</v>
      </c>
      <c r="AG1240">
        <f t="shared" ca="1" si="614"/>
        <v>1</v>
      </c>
      <c r="AH1240">
        <f ca="1"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+99)&gt;=IFERROR(AE1240,-1E+99)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>7.960839724979448</v>
      </c>
      <c r="AI1240">
        <f t="shared" ca="1" si="615"/>
        <v>639.9778397249795</v>
      </c>
      <c r="AJ1240">
        <f t="shared" ca="1" si="616"/>
        <v>640.05213634425775</v>
      </c>
      <c r="AM1240">
        <v>0</v>
      </c>
      <c r="AN1240">
        <v>0</v>
      </c>
      <c r="AO1240">
        <f t="shared" si="617"/>
        <v>0</v>
      </c>
      <c r="AP1240">
        <f t="shared" si="626"/>
        <v>0</v>
      </c>
      <c r="AQ1240">
        <f t="shared" ca="1" si="618"/>
        <v>0.13662182547931395</v>
      </c>
      <c r="AR1240" t="str">
        <f t="shared" ca="1" si="619"/>
        <v>Subcritical</v>
      </c>
      <c r="AS1240">
        <f t="shared" ca="1" si="620"/>
        <v>1.3372282353086242E-4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190</v>
      </c>
      <c r="I1241">
        <v>5.7000000000000002E-2</v>
      </c>
      <c r="J1241">
        <f t="shared" si="621"/>
        <v>1</v>
      </c>
      <c r="K1241">
        <f t="shared" ca="1" si="622"/>
        <v>49.98</v>
      </c>
      <c r="L1241">
        <f t="shared" ca="1" si="623"/>
        <v>1.301360869684927</v>
      </c>
      <c r="M1241">
        <f t="shared" ca="1" si="596"/>
        <v>6.7670765223616209</v>
      </c>
      <c r="N1241">
        <f t="shared" ca="1" si="597"/>
        <v>0.86727128666107323</v>
      </c>
      <c r="O1241">
        <f t="shared" ca="1" si="598"/>
        <v>7.3857595425206792</v>
      </c>
      <c r="P1241">
        <f t="shared" ca="1" si="599"/>
        <v>633.31786086968486</v>
      </c>
      <c r="Q1241">
        <f t="shared" ca="1" si="600"/>
        <v>636.0981587300281</v>
      </c>
      <c r="R1241">
        <f t="shared" ca="1" si="601"/>
        <v>1.4839965425134221E-2</v>
      </c>
      <c r="S1241">
        <f t="shared" ca="1" si="602"/>
        <v>2.067101435725621</v>
      </c>
      <c r="T1241">
        <f t="shared" ca="1" si="603"/>
        <v>42.032181045985091</v>
      </c>
      <c r="U1241">
        <f t="shared" ca="1" si="624"/>
        <v>-1.4604093721800382E-2</v>
      </c>
      <c r="V1241">
        <f t="shared" ca="1" si="625"/>
        <v>0</v>
      </c>
      <c r="W1241">
        <f t="shared" ca="1" si="604"/>
        <v>7.9611981997202488</v>
      </c>
      <c r="X1241">
        <f t="shared" ca="1" si="605"/>
        <v>41.398230638545293</v>
      </c>
      <c r="Y1241">
        <f t="shared" ca="1" si="606"/>
        <v>1.9599211119644491</v>
      </c>
      <c r="Z1241">
        <f t="shared" ca="1" si="607"/>
        <v>1.2072979745531527</v>
      </c>
      <c r="AA1241">
        <f t="shared" ca="1" si="608"/>
        <v>639.97769819972018</v>
      </c>
      <c r="AB1241">
        <f t="shared" ca="1" si="609"/>
        <v>640.0519881283318</v>
      </c>
      <c r="AC1241">
        <f t="shared" ca="1" si="610"/>
        <v>1.3370880500003485E-4</v>
      </c>
      <c r="AD1241">
        <f t="shared" ca="1" si="611"/>
        <v>0.13661259792569769</v>
      </c>
      <c r="AE1241">
        <f t="shared" ca="1" si="612"/>
        <v>170.9407028131657</v>
      </c>
      <c r="AF1241">
        <f t="shared" ca="1" si="613"/>
        <v>-5.0570442908792756E-6</v>
      </c>
      <c r="AG1241">
        <f t="shared" ca="1" si="614"/>
        <v>1</v>
      </c>
      <c r="AH1241">
        <f ca="1"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+99)&gt;=IFERROR(AE1241,-1E+99)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>7.9611981997202488</v>
      </c>
      <c r="AI1241">
        <f t="shared" ca="1" si="615"/>
        <v>639.97769819972018</v>
      </c>
      <c r="AJ1241">
        <f t="shared" ca="1" si="616"/>
        <v>640.0519881283318</v>
      </c>
      <c r="AM1241">
        <v>0</v>
      </c>
      <c r="AN1241">
        <v>0</v>
      </c>
      <c r="AO1241">
        <f t="shared" si="617"/>
        <v>0</v>
      </c>
      <c r="AP1241">
        <f t="shared" si="626"/>
        <v>0</v>
      </c>
      <c r="AQ1241">
        <f t="shared" ca="1" si="618"/>
        <v>0.13661259792569769</v>
      </c>
      <c r="AR1241" t="str">
        <f t="shared" ca="1" si="619"/>
        <v>Subcritical</v>
      </c>
      <c r="AS1241">
        <f t="shared" ca="1" si="620"/>
        <v>1.3370880500003485E-4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190</v>
      </c>
      <c r="I1242">
        <v>0</v>
      </c>
      <c r="J1242">
        <f t="shared" si="621"/>
        <v>1</v>
      </c>
      <c r="K1242">
        <f t="shared" ca="1" si="622"/>
        <v>49.98</v>
      </c>
      <c r="L1242">
        <f t="shared" ca="1" si="623"/>
        <v>1.301360869684927</v>
      </c>
      <c r="M1242">
        <f t="shared" ca="1" si="596"/>
        <v>6.7670765223616209</v>
      </c>
      <c r="N1242">
        <f t="shared" ca="1" si="597"/>
        <v>0.86727128666107323</v>
      </c>
      <c r="O1242">
        <f t="shared" ca="1" si="598"/>
        <v>7.3857595425206792</v>
      </c>
      <c r="P1242">
        <f t="shared" ca="1" si="599"/>
        <v>633.31736086968488</v>
      </c>
      <c r="Q1242">
        <f t="shared" ca="1" si="600"/>
        <v>636.09765873002812</v>
      </c>
      <c r="R1242">
        <f t="shared" ca="1" si="601"/>
        <v>1.4839965425134221E-2</v>
      </c>
      <c r="S1242">
        <f t="shared" ca="1" si="602"/>
        <v>2.067101435725621</v>
      </c>
      <c r="T1242">
        <f t="shared" ca="1" si="603"/>
        <v>42.032181045985091</v>
      </c>
      <c r="U1242">
        <f t="shared" ca="1" si="624"/>
        <v>-1.4339965425165246E-2</v>
      </c>
      <c r="V1242">
        <f t="shared" ca="1" si="625"/>
        <v>0</v>
      </c>
      <c r="W1242">
        <f t="shared" ca="1" si="604"/>
        <v>7.9615641696641921</v>
      </c>
      <c r="X1242">
        <f t="shared" ca="1" si="605"/>
        <v>41.400133682253802</v>
      </c>
      <c r="Y1242">
        <f t="shared" ca="1" si="606"/>
        <v>1.9599432914097481</v>
      </c>
      <c r="Z1242">
        <f t="shared" ca="1" si="607"/>
        <v>1.2072424785774052</v>
      </c>
      <c r="AA1242">
        <f t="shared" ca="1" si="608"/>
        <v>639.97756416966411</v>
      </c>
      <c r="AB1242">
        <f t="shared" ca="1" si="609"/>
        <v>640.05184726864888</v>
      </c>
      <c r="AC1242">
        <f t="shared" ca="1" si="610"/>
        <v>1.3369449559766388E-4</v>
      </c>
      <c r="AD1242">
        <f t="shared" ca="1" si="611"/>
        <v>0.13660317850838385</v>
      </c>
      <c r="AE1242">
        <f t="shared" ca="1" si="612"/>
        <v>170.95557092857516</v>
      </c>
      <c r="AF1242">
        <f t="shared" ca="1" si="613"/>
        <v>-5.282680604068446E-6</v>
      </c>
      <c r="AG1242">
        <f t="shared" ca="1" si="614"/>
        <v>1</v>
      </c>
      <c r="AH1242">
        <f ca="1"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+99)&gt;=IFERROR(AE1242,-1E+99)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>7.9615641696641921</v>
      </c>
      <c r="AI1242">
        <f t="shared" ca="1" si="615"/>
        <v>639.97756416966411</v>
      </c>
      <c r="AJ1242">
        <f t="shared" ca="1" si="616"/>
        <v>640.05184726864888</v>
      </c>
      <c r="AM1242">
        <v>0</v>
      </c>
      <c r="AN1242">
        <v>0</v>
      </c>
      <c r="AO1242">
        <f t="shared" si="617"/>
        <v>0</v>
      </c>
      <c r="AP1242">
        <f t="shared" si="626"/>
        <v>0</v>
      </c>
      <c r="AQ1242">
        <f t="shared" ca="1" si="618"/>
        <v>0.13660317850838385</v>
      </c>
      <c r="AR1242" t="str">
        <f t="shared" ca="1" si="619"/>
        <v>Subcritical</v>
      </c>
      <c r="AS1242">
        <f t="shared" ca="1" si="620"/>
        <v>1.3369449559766388E-4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190</v>
      </c>
      <c r="I1243">
        <v>0</v>
      </c>
      <c r="J1243">
        <f t="shared" si="621"/>
        <v>1</v>
      </c>
      <c r="K1243">
        <f t="shared" ca="1" si="622"/>
        <v>49.98</v>
      </c>
      <c r="L1243">
        <f t="shared" ca="1" si="623"/>
        <v>1.301360869684927</v>
      </c>
      <c r="M1243">
        <f t="shared" ca="1" si="596"/>
        <v>6.7670765223616209</v>
      </c>
      <c r="N1243">
        <f t="shared" ca="1" si="597"/>
        <v>0.86727128666107323</v>
      </c>
      <c r="O1243">
        <f t="shared" ca="1" si="598"/>
        <v>7.3857595425206792</v>
      </c>
      <c r="P1243">
        <f t="shared" ca="1" si="599"/>
        <v>633.31686086968489</v>
      </c>
      <c r="Q1243">
        <f t="shared" ca="1" si="600"/>
        <v>636.09715873002813</v>
      </c>
      <c r="R1243">
        <f t="shared" ca="1" si="601"/>
        <v>1.4839965425134221E-2</v>
      </c>
      <c r="S1243">
        <f t="shared" ca="1" si="602"/>
        <v>2.067101435725621</v>
      </c>
      <c r="T1243">
        <f t="shared" ca="1" si="603"/>
        <v>42.032181045985091</v>
      </c>
      <c r="U1243">
        <f t="shared" ca="1" si="624"/>
        <v>-1.4339965425165246E-2</v>
      </c>
      <c r="V1243">
        <f t="shared" ca="1" si="625"/>
        <v>0</v>
      </c>
      <c r="W1243">
        <f t="shared" ca="1" si="604"/>
        <v>7.9619299211818602</v>
      </c>
      <c r="X1243">
        <f t="shared" ca="1" si="605"/>
        <v>41.402035590145672</v>
      </c>
      <c r="Y1243">
        <f t="shared" ca="1" si="606"/>
        <v>1.9599654560817641</v>
      </c>
      <c r="Z1243">
        <f t="shared" ca="1" si="607"/>
        <v>1.2071870208211697</v>
      </c>
      <c r="AA1243">
        <f t="shared" ca="1" si="608"/>
        <v>639.97742992118185</v>
      </c>
      <c r="AB1243">
        <f t="shared" ca="1" si="609"/>
        <v>640.0517061955569</v>
      </c>
      <c r="AC1243">
        <f t="shared" ca="1" si="610"/>
        <v>1.3368019699263442E-4</v>
      </c>
      <c r="AD1243">
        <f t="shared" ca="1" si="611"/>
        <v>0.13659376579440199</v>
      </c>
      <c r="AE1243">
        <f t="shared" ca="1" si="612"/>
        <v>170.97043089186963</v>
      </c>
      <c r="AF1243">
        <f t="shared" ca="1" si="613"/>
        <v>-5.6407704960292904E-6</v>
      </c>
      <c r="AG1243">
        <f t="shared" ca="1" si="614"/>
        <v>1</v>
      </c>
      <c r="AH1243">
        <f ca="1"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+99)&gt;=IFERROR(AE1243,-1E+99)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>7.9619299211818602</v>
      </c>
      <c r="AI1243">
        <f t="shared" ca="1" si="615"/>
        <v>639.97742992118185</v>
      </c>
      <c r="AJ1243">
        <f t="shared" ca="1" si="616"/>
        <v>640.0517061955569</v>
      </c>
      <c r="AM1243">
        <v>0</v>
      </c>
      <c r="AN1243">
        <v>0</v>
      </c>
      <c r="AO1243">
        <f t="shared" si="617"/>
        <v>0</v>
      </c>
      <c r="AP1243">
        <f t="shared" si="626"/>
        <v>0</v>
      </c>
      <c r="AQ1243">
        <f t="shared" ca="1" si="618"/>
        <v>0.13659376579440199</v>
      </c>
      <c r="AR1243" t="str">
        <f t="shared" ca="1" si="619"/>
        <v>Subcritical</v>
      </c>
      <c r="AS1243">
        <f t="shared" ca="1" si="620"/>
        <v>1.3368019699263442E-4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190</v>
      </c>
      <c r="I1244">
        <v>5.7000000000000002E-2</v>
      </c>
      <c r="J1244">
        <f t="shared" si="621"/>
        <v>1</v>
      </c>
      <c r="K1244">
        <f t="shared" ca="1" si="622"/>
        <v>49.98</v>
      </c>
      <c r="L1244">
        <f t="shared" ca="1" si="623"/>
        <v>1.301360869684927</v>
      </c>
      <c r="M1244">
        <f t="shared" ca="1" si="596"/>
        <v>6.7670765223616209</v>
      </c>
      <c r="N1244">
        <f t="shared" ca="1" si="597"/>
        <v>0.86727128666107323</v>
      </c>
      <c r="O1244">
        <f t="shared" ca="1" si="598"/>
        <v>7.3857595425206792</v>
      </c>
      <c r="P1244">
        <f t="shared" ca="1" si="599"/>
        <v>633.3163608696849</v>
      </c>
      <c r="Q1244">
        <f t="shared" ca="1" si="600"/>
        <v>636.09665873002814</v>
      </c>
      <c r="R1244">
        <f t="shared" ca="1" si="601"/>
        <v>1.4839965425134221E-2</v>
      </c>
      <c r="S1244">
        <f t="shared" ca="1" si="602"/>
        <v>2.067101435725621</v>
      </c>
      <c r="T1244">
        <f t="shared" ca="1" si="603"/>
        <v>42.032181045985091</v>
      </c>
      <c r="U1244">
        <f t="shared" ca="1" si="624"/>
        <v>-1.4604093721914069E-2</v>
      </c>
      <c r="V1244">
        <f t="shared" ca="1" si="625"/>
        <v>0</v>
      </c>
      <c r="W1244">
        <f t="shared" ca="1" si="604"/>
        <v>7.9622881752186352</v>
      </c>
      <c r="X1244">
        <f t="shared" ca="1" si="605"/>
        <v>41.403898511136902</v>
      </c>
      <c r="Y1244">
        <f t="shared" ca="1" si="606"/>
        <v>1.9599871649156106</v>
      </c>
      <c r="Z1244">
        <f t="shared" ca="1" si="607"/>
        <v>1.207132704823829</v>
      </c>
      <c r="AA1244">
        <f t="shared" ca="1" si="608"/>
        <v>639.97728817521863</v>
      </c>
      <c r="AB1244">
        <f t="shared" ca="1" si="609"/>
        <v>640.05155776579227</v>
      </c>
      <c r="AC1244">
        <f t="shared" ca="1" si="610"/>
        <v>1.3366619367924683E-4</v>
      </c>
      <c r="AD1244">
        <f t="shared" ca="1" si="611"/>
        <v>0.13658454707803558</v>
      </c>
      <c r="AE1244">
        <f t="shared" ca="1" si="612"/>
        <v>170.98498694274028</v>
      </c>
      <c r="AF1244">
        <f t="shared" ca="1" si="613"/>
        <v>-5.5109946970333112E-6</v>
      </c>
      <c r="AG1244">
        <f t="shared" ca="1" si="614"/>
        <v>1</v>
      </c>
      <c r="AH1244">
        <f ca="1"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+99)&gt;=IFERROR(AE1244,-1E+99)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>7.9622881752186352</v>
      </c>
      <c r="AI1244">
        <f t="shared" ca="1" si="615"/>
        <v>639.97728817521863</v>
      </c>
      <c r="AJ1244">
        <f t="shared" ca="1" si="616"/>
        <v>640.05155776579227</v>
      </c>
      <c r="AM1244">
        <v>0</v>
      </c>
      <c r="AN1244">
        <v>0</v>
      </c>
      <c r="AO1244">
        <f t="shared" si="617"/>
        <v>0</v>
      </c>
      <c r="AP1244">
        <f t="shared" si="626"/>
        <v>0</v>
      </c>
      <c r="AQ1244">
        <f t="shared" ca="1" si="618"/>
        <v>0.13658454707803558</v>
      </c>
      <c r="AR1244" t="str">
        <f t="shared" ca="1" si="619"/>
        <v>Subcritical</v>
      </c>
      <c r="AS1244">
        <f t="shared" ca="1" si="620"/>
        <v>1.3366619367924683E-4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190</v>
      </c>
      <c r="I1245">
        <v>5.7000000000000002E-2</v>
      </c>
      <c r="J1245">
        <f t="shared" si="621"/>
        <v>1</v>
      </c>
      <c r="K1245">
        <f t="shared" ca="1" si="622"/>
        <v>49.98</v>
      </c>
      <c r="L1245">
        <f t="shared" ca="1" si="623"/>
        <v>1.301360869684927</v>
      </c>
      <c r="M1245">
        <f t="shared" ca="1" si="596"/>
        <v>6.7670765223616209</v>
      </c>
      <c r="N1245">
        <f t="shared" ca="1" si="597"/>
        <v>0.86727128666107323</v>
      </c>
      <c r="O1245">
        <f t="shared" ca="1" si="598"/>
        <v>7.3857595425206792</v>
      </c>
      <c r="P1245">
        <f t="shared" ca="1" si="599"/>
        <v>633.31586086968491</v>
      </c>
      <c r="Q1245">
        <f t="shared" ca="1" si="600"/>
        <v>636.09615873002815</v>
      </c>
      <c r="R1245">
        <f t="shared" ca="1" si="601"/>
        <v>1.4839965425134221E-2</v>
      </c>
      <c r="S1245">
        <f t="shared" ca="1" si="602"/>
        <v>2.067101435725621</v>
      </c>
      <c r="T1245">
        <f t="shared" ca="1" si="603"/>
        <v>42.032181045985091</v>
      </c>
      <c r="U1245">
        <f t="shared" ca="1" si="624"/>
        <v>-1.4604093721914069E-2</v>
      </c>
      <c r="V1245">
        <f t="shared" ca="1" si="625"/>
        <v>0</v>
      </c>
      <c r="W1245">
        <f t="shared" ca="1" si="604"/>
        <v>7.9626465772824817</v>
      </c>
      <c r="X1245">
        <f t="shared" ca="1" si="605"/>
        <v>41.405762201868903</v>
      </c>
      <c r="Y1245">
        <f t="shared" ca="1" si="606"/>
        <v>1.9600088812458223</v>
      </c>
      <c r="Z1245">
        <f t="shared" ca="1" si="607"/>
        <v>1.2070783712742301</v>
      </c>
      <c r="AA1245">
        <f t="shared" ca="1" si="608"/>
        <v>639.9771465772825</v>
      </c>
      <c r="AB1245">
        <f t="shared" ca="1" si="609"/>
        <v>640.05140948219571</v>
      </c>
      <c r="AC1245">
        <f t="shared" ca="1" si="610"/>
        <v>1.3365218674494102E-4</v>
      </c>
      <c r="AD1245">
        <f t="shared" ca="1" si="611"/>
        <v>0.13657532559013388</v>
      </c>
      <c r="AE1245">
        <f t="shared" ca="1" si="612"/>
        <v>170.99954970075834</v>
      </c>
      <c r="AF1245">
        <f t="shared" ca="1" si="613"/>
        <v>-5.28160410340206E-6</v>
      </c>
      <c r="AG1245">
        <f t="shared" ca="1" si="614"/>
        <v>1</v>
      </c>
      <c r="AH1245">
        <f ca="1"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+99)&gt;=IFERROR(AE1245,-1E+99)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>7.9626465772824817</v>
      </c>
      <c r="AI1245">
        <f t="shared" ca="1" si="615"/>
        <v>639.9771465772825</v>
      </c>
      <c r="AJ1245">
        <f t="shared" ca="1" si="616"/>
        <v>640.05140948219571</v>
      </c>
      <c r="AM1245">
        <v>0</v>
      </c>
      <c r="AN1245">
        <v>0</v>
      </c>
      <c r="AO1245">
        <f t="shared" si="617"/>
        <v>0</v>
      </c>
      <c r="AP1245">
        <f t="shared" si="626"/>
        <v>0</v>
      </c>
      <c r="AQ1245">
        <f t="shared" ca="1" si="618"/>
        <v>0.13657532559013388</v>
      </c>
      <c r="AR1245" t="str">
        <f t="shared" ca="1" si="619"/>
        <v>Subcritical</v>
      </c>
      <c r="AS1245">
        <f t="shared" ca="1" si="620"/>
        <v>1.3365218674494102E-4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190</v>
      </c>
      <c r="I1246">
        <v>2E-3</v>
      </c>
      <c r="J1246">
        <f t="shared" si="621"/>
        <v>1</v>
      </c>
      <c r="K1246">
        <f t="shared" ca="1" si="622"/>
        <v>49.98</v>
      </c>
      <c r="L1246">
        <f t="shared" ca="1" si="623"/>
        <v>1.301360869684927</v>
      </c>
      <c r="M1246">
        <f t="shared" ca="1" si="596"/>
        <v>6.7670765223616209</v>
      </c>
      <c r="N1246">
        <f t="shared" ca="1" si="597"/>
        <v>0.86727128666107323</v>
      </c>
      <c r="O1246">
        <f t="shared" ca="1" si="598"/>
        <v>7.3857595425206792</v>
      </c>
      <c r="P1246">
        <f t="shared" ca="1" si="599"/>
        <v>633.31536086968492</v>
      </c>
      <c r="Q1246">
        <f t="shared" ca="1" si="600"/>
        <v>636.09565873002816</v>
      </c>
      <c r="R1246">
        <f t="shared" ca="1" si="601"/>
        <v>1.4839965425134221E-2</v>
      </c>
      <c r="S1246">
        <f t="shared" ca="1" si="602"/>
        <v>2.067101435725621</v>
      </c>
      <c r="T1246">
        <f t="shared" ca="1" si="603"/>
        <v>42.032181045985091</v>
      </c>
      <c r="U1246">
        <f t="shared" ca="1" si="624"/>
        <v>-1.4349233084658408E-2</v>
      </c>
      <c r="V1246">
        <f t="shared" ca="1" si="625"/>
        <v>0</v>
      </c>
      <c r="W1246">
        <f t="shared" ca="1" si="604"/>
        <v>7.9630121212003582</v>
      </c>
      <c r="X1246">
        <f t="shared" ca="1" si="605"/>
        <v>41.407663030241864</v>
      </c>
      <c r="Y1246">
        <f t="shared" ca="1" si="606"/>
        <v>1.960031028797891</v>
      </c>
      <c r="Z1246">
        <f t="shared" ca="1" si="607"/>
        <v>1.2070229600617011</v>
      </c>
      <c r="AA1246">
        <f t="shared" ca="1" si="608"/>
        <v>639.97701212120035</v>
      </c>
      <c r="AB1246">
        <f t="shared" ca="1" si="609"/>
        <v>640.05126820815838</v>
      </c>
      <c r="AC1246">
        <f t="shared" ca="1" si="610"/>
        <v>1.3363790292565323E-4</v>
      </c>
      <c r="AD1246">
        <f t="shared" ca="1" si="611"/>
        <v>0.13656592141507598</v>
      </c>
      <c r="AE1246">
        <f t="shared" ca="1" si="612"/>
        <v>171.01440336360099</v>
      </c>
      <c r="AF1246">
        <f t="shared" ca="1" si="613"/>
        <v>-5.5208357707670075E-6</v>
      </c>
      <c r="AG1246">
        <f t="shared" ca="1" si="614"/>
        <v>1</v>
      </c>
      <c r="AH1246">
        <f ca="1"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+99)&gt;=IFERROR(AE1246,-1E+99)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>7.9630121212003582</v>
      </c>
      <c r="AI1246">
        <f t="shared" ca="1" si="615"/>
        <v>639.97701212120035</v>
      </c>
      <c r="AJ1246">
        <f t="shared" ca="1" si="616"/>
        <v>640.05126820815838</v>
      </c>
      <c r="AM1246">
        <v>0</v>
      </c>
      <c r="AN1246">
        <v>0</v>
      </c>
      <c r="AO1246">
        <f t="shared" si="617"/>
        <v>0</v>
      </c>
      <c r="AP1246">
        <f t="shared" si="626"/>
        <v>0</v>
      </c>
      <c r="AQ1246">
        <f t="shared" ca="1" si="618"/>
        <v>0.13656592141507598</v>
      </c>
      <c r="AR1246" t="str">
        <f t="shared" ca="1" si="619"/>
        <v>Subcritical</v>
      </c>
      <c r="AS1246">
        <f t="shared" ca="1" si="620"/>
        <v>1.3363790292565323E-4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190</v>
      </c>
      <c r="I1247">
        <v>2E-3</v>
      </c>
      <c r="J1247">
        <f t="shared" si="621"/>
        <v>1.0010000000002037</v>
      </c>
      <c r="K1247">
        <f t="shared" ca="1" si="622"/>
        <v>49.98</v>
      </c>
      <c r="L1247">
        <f t="shared" ca="1" si="623"/>
        <v>1.301360869684927</v>
      </c>
      <c r="M1247">
        <f t="shared" ca="1" si="596"/>
        <v>6.7670765223616209</v>
      </c>
      <c r="N1247">
        <f t="shared" ca="1" si="597"/>
        <v>0.86727128666107323</v>
      </c>
      <c r="O1247">
        <f t="shared" ca="1" si="598"/>
        <v>7.3857595425206792</v>
      </c>
      <c r="P1247">
        <f t="shared" ca="1" si="599"/>
        <v>633.31486086968494</v>
      </c>
      <c r="Q1247">
        <f t="shared" ca="1" si="600"/>
        <v>636.09515873002817</v>
      </c>
      <c r="R1247">
        <f t="shared" ca="1" si="601"/>
        <v>1.4839965425134221E-2</v>
      </c>
      <c r="S1247">
        <f t="shared" ca="1" si="602"/>
        <v>2.067101435725621</v>
      </c>
      <c r="T1247">
        <f t="shared" ca="1" si="603"/>
        <v>42.032181045985091</v>
      </c>
      <c r="U1247">
        <f t="shared" ca="1" si="624"/>
        <v>-1.43640730500465E-2</v>
      </c>
      <c r="V1247">
        <f t="shared" ca="1" si="625"/>
        <v>0</v>
      </c>
      <c r="W1247">
        <f t="shared" ca="1" si="604"/>
        <v>7.963377298304926</v>
      </c>
      <c r="X1247">
        <f t="shared" ca="1" si="605"/>
        <v>41.409561951185616</v>
      </c>
      <c r="Y1247">
        <f t="shared" ca="1" si="606"/>
        <v>1.9600531525949794</v>
      </c>
      <c r="Z1247">
        <f t="shared" ca="1" si="607"/>
        <v>1.206967609532247</v>
      </c>
      <c r="AA1247">
        <f t="shared" ca="1" si="608"/>
        <v>639.976877298305</v>
      </c>
      <c r="AB1247">
        <f t="shared" ca="1" si="609"/>
        <v>640.05112657508687</v>
      </c>
      <c r="AC1247">
        <f t="shared" ca="1" si="610"/>
        <v>1.3362363568820079E-4</v>
      </c>
      <c r="AD1247">
        <f t="shared" ca="1" si="611"/>
        <v>0.13655652775441648</v>
      </c>
      <c r="AE1247">
        <f t="shared" ca="1" si="612"/>
        <v>171.02924284086936</v>
      </c>
      <c r="AF1247">
        <f t="shared" ca="1" si="613"/>
        <v>-5.799808263873274E-6</v>
      </c>
      <c r="AG1247">
        <f t="shared" ca="1" si="614"/>
        <v>1</v>
      </c>
      <c r="AH1247">
        <f ca="1"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+99)&gt;=IFERROR(AE1247,-1E+99)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>7.963377298304926</v>
      </c>
      <c r="AI1247">
        <f t="shared" ca="1" si="615"/>
        <v>639.976877298305</v>
      </c>
      <c r="AJ1247">
        <f t="shared" ca="1" si="616"/>
        <v>640.05112657508687</v>
      </c>
      <c r="AM1247">
        <v>0</v>
      </c>
      <c r="AN1247">
        <v>0</v>
      </c>
      <c r="AO1247">
        <f t="shared" si="617"/>
        <v>0</v>
      </c>
      <c r="AP1247">
        <f t="shared" si="626"/>
        <v>0</v>
      </c>
      <c r="AQ1247">
        <f t="shared" ca="1" si="618"/>
        <v>0.13655652775441648</v>
      </c>
      <c r="AR1247" t="str">
        <f t="shared" ca="1" si="619"/>
        <v>Subcritical</v>
      </c>
      <c r="AS1247">
        <f t="shared" ca="1" si="620"/>
        <v>1.3362363568820079E-4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190</v>
      </c>
      <c r="I1248">
        <v>5.7000000000000002E-2</v>
      </c>
      <c r="J1248">
        <f t="shared" si="621"/>
        <v>1</v>
      </c>
      <c r="K1248">
        <f t="shared" ca="1" si="622"/>
        <v>49.98</v>
      </c>
      <c r="L1248">
        <f t="shared" ca="1" si="623"/>
        <v>1.301360869684927</v>
      </c>
      <c r="M1248">
        <f t="shared" ca="1" si="596"/>
        <v>6.7670765223616209</v>
      </c>
      <c r="N1248">
        <f t="shared" ca="1" si="597"/>
        <v>0.86727128666107323</v>
      </c>
      <c r="O1248">
        <f t="shared" ca="1" si="598"/>
        <v>7.3857595425206792</v>
      </c>
      <c r="P1248">
        <f t="shared" ca="1" si="599"/>
        <v>633.31436086968495</v>
      </c>
      <c r="Q1248">
        <f t="shared" ca="1" si="600"/>
        <v>636.09465873002819</v>
      </c>
      <c r="R1248">
        <f t="shared" ca="1" si="601"/>
        <v>1.4839965425134221E-2</v>
      </c>
      <c r="S1248">
        <f t="shared" ca="1" si="602"/>
        <v>2.067101435725621</v>
      </c>
      <c r="T1248">
        <f t="shared" ca="1" si="603"/>
        <v>42.032181045985091</v>
      </c>
      <c r="U1248">
        <f t="shared" ca="1" si="624"/>
        <v>-1.4604093721914069E-2</v>
      </c>
      <c r="V1248">
        <f t="shared" ca="1" si="625"/>
        <v>0</v>
      </c>
      <c r="W1248">
        <f t="shared" ca="1" si="604"/>
        <v>7.9637354479857967</v>
      </c>
      <c r="X1248">
        <f t="shared" ca="1" si="605"/>
        <v>41.411424329526142</v>
      </c>
      <c r="Y1248">
        <f t="shared" ca="1" si="606"/>
        <v>1.9600748491586903</v>
      </c>
      <c r="Z1248">
        <f t="shared" ca="1" si="607"/>
        <v>1.2069133290922454</v>
      </c>
      <c r="AA1248">
        <f t="shared" ca="1" si="608"/>
        <v>639.97673544798579</v>
      </c>
      <c r="AB1248">
        <f t="shared" ca="1" si="609"/>
        <v>640.05097804655566</v>
      </c>
      <c r="AC1248">
        <f t="shared" ca="1" si="610"/>
        <v>1.3360964519010918E-4</v>
      </c>
      <c r="AD1248">
        <f t="shared" ca="1" si="611"/>
        <v>0.13654731591018676</v>
      </c>
      <c r="AE1248">
        <f t="shared" ca="1" si="612"/>
        <v>171.04379744772015</v>
      </c>
      <c r="AF1248">
        <f t="shared" ca="1" si="613"/>
        <v>-5.564016191783594E-6</v>
      </c>
      <c r="AG1248">
        <f t="shared" ca="1" si="614"/>
        <v>1</v>
      </c>
      <c r="AH1248">
        <f ca="1"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+99)&gt;=IFERROR(AE1248,-1E+99)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>7.9637354479857967</v>
      </c>
      <c r="AI1248">
        <f t="shared" ca="1" si="615"/>
        <v>639.97673544798579</v>
      </c>
      <c r="AJ1248">
        <f t="shared" ca="1" si="616"/>
        <v>640.05097804655566</v>
      </c>
      <c r="AM1248">
        <v>0</v>
      </c>
      <c r="AN1248">
        <v>0</v>
      </c>
      <c r="AO1248">
        <f t="shared" si="617"/>
        <v>0</v>
      </c>
      <c r="AP1248">
        <f t="shared" si="626"/>
        <v>0</v>
      </c>
      <c r="AQ1248">
        <f t="shared" ca="1" si="618"/>
        <v>0.13654731591018676</v>
      </c>
      <c r="AR1248" t="str">
        <f t="shared" ca="1" si="619"/>
        <v>Subcritical</v>
      </c>
      <c r="AS1248">
        <f t="shared" ca="1" si="620"/>
        <v>1.3360964519010918E-4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190</v>
      </c>
      <c r="I1249">
        <v>5.7000000000000002E-2</v>
      </c>
      <c r="J1249">
        <f t="shared" si="621"/>
        <v>0.99899999999979627</v>
      </c>
      <c r="K1249">
        <f t="shared" ca="1" si="622"/>
        <v>49.98</v>
      </c>
      <c r="L1249">
        <f t="shared" ca="1" si="623"/>
        <v>1.301360869684927</v>
      </c>
      <c r="M1249">
        <f t="shared" ca="1" si="596"/>
        <v>6.7670765223616209</v>
      </c>
      <c r="N1249">
        <f t="shared" ca="1" si="597"/>
        <v>0.86727128666107323</v>
      </c>
      <c r="O1249">
        <f t="shared" ca="1" si="598"/>
        <v>7.3857595425206792</v>
      </c>
      <c r="P1249">
        <f t="shared" ca="1" si="599"/>
        <v>633.31386086968496</v>
      </c>
      <c r="Q1249">
        <f t="shared" ca="1" si="600"/>
        <v>636.0941587300282</v>
      </c>
      <c r="R1249">
        <f t="shared" ca="1" si="601"/>
        <v>1.4839965425134221E-2</v>
      </c>
      <c r="S1249">
        <f t="shared" ca="1" si="602"/>
        <v>2.067101435725621</v>
      </c>
      <c r="T1249">
        <f t="shared" ca="1" si="603"/>
        <v>42.032181045985091</v>
      </c>
      <c r="U1249">
        <f t="shared" ca="1" si="624"/>
        <v>-1.458925375641229E-2</v>
      </c>
      <c r="V1249">
        <f t="shared" ca="1" si="625"/>
        <v>0</v>
      </c>
      <c r="W1249">
        <f t="shared" ca="1" si="604"/>
        <v>7.964093988617412</v>
      </c>
      <c r="X1249">
        <f t="shared" ca="1" si="605"/>
        <v>41.413288740810543</v>
      </c>
      <c r="Y1249">
        <f t="shared" ca="1" si="606"/>
        <v>1.9600965679324933</v>
      </c>
      <c r="Z1249">
        <f t="shared" ca="1" si="607"/>
        <v>1.2068589942905796</v>
      </c>
      <c r="AA1249">
        <f t="shared" ca="1" si="608"/>
        <v>639.97659398861742</v>
      </c>
      <c r="AB1249">
        <f t="shared" ca="1" si="609"/>
        <v>640.05082990258791</v>
      </c>
      <c r="AC1249">
        <f t="shared" ca="1" si="610"/>
        <v>1.3359564158447879E-4</v>
      </c>
      <c r="AD1249">
        <f t="shared" ca="1" si="611"/>
        <v>0.13653809504778686</v>
      </c>
      <c r="AE1249">
        <f t="shared" ca="1" si="612"/>
        <v>171.05836863517499</v>
      </c>
      <c r="AF1249">
        <f t="shared" ca="1" si="613"/>
        <v>-5.3218450375425164E-6</v>
      </c>
      <c r="AG1249">
        <f t="shared" ca="1" si="614"/>
        <v>1</v>
      </c>
      <c r="AH1249">
        <f ca="1"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+99)&gt;=IFERROR(AE1249,-1E+99)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>7.964093988617412</v>
      </c>
      <c r="AI1249">
        <f t="shared" ca="1" si="615"/>
        <v>639.97659398861742</v>
      </c>
      <c r="AJ1249">
        <f t="shared" ca="1" si="616"/>
        <v>640.05082990258791</v>
      </c>
      <c r="AM1249">
        <v>0</v>
      </c>
      <c r="AN1249">
        <v>0</v>
      </c>
      <c r="AO1249">
        <f t="shared" si="617"/>
        <v>0</v>
      </c>
      <c r="AP1249">
        <f t="shared" si="626"/>
        <v>0</v>
      </c>
      <c r="AQ1249">
        <f t="shared" ca="1" si="618"/>
        <v>0.13653809504778686</v>
      </c>
      <c r="AR1249" t="str">
        <f t="shared" ca="1" si="619"/>
        <v>Subcritical</v>
      </c>
      <c r="AS1249">
        <f t="shared" ca="1" si="620"/>
        <v>1.3359564158447879E-4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190</v>
      </c>
      <c r="I1250">
        <v>0</v>
      </c>
      <c r="J1250">
        <f t="shared" si="621"/>
        <v>1</v>
      </c>
      <c r="K1250">
        <f t="shared" ca="1" si="622"/>
        <v>49.98</v>
      </c>
      <c r="L1250">
        <f t="shared" ca="1" si="623"/>
        <v>1.301360869684927</v>
      </c>
      <c r="M1250">
        <f t="shared" ca="1" si="596"/>
        <v>6.7670765223616209</v>
      </c>
      <c r="N1250">
        <f t="shared" ca="1" si="597"/>
        <v>0.86727128666107323</v>
      </c>
      <c r="O1250">
        <f t="shared" ca="1" si="598"/>
        <v>7.3857595425206792</v>
      </c>
      <c r="P1250">
        <f t="shared" ca="1" si="599"/>
        <v>633.31336086968486</v>
      </c>
      <c r="Q1250">
        <f t="shared" ca="1" si="600"/>
        <v>636.0936587300281</v>
      </c>
      <c r="R1250">
        <f t="shared" ca="1" si="601"/>
        <v>1.4839965425134221E-2</v>
      </c>
      <c r="S1250">
        <f t="shared" ca="1" si="602"/>
        <v>2.067101435725621</v>
      </c>
      <c r="T1250">
        <f t="shared" ca="1" si="603"/>
        <v>42.032181045985091</v>
      </c>
      <c r="U1250">
        <f t="shared" ca="1" si="624"/>
        <v>-1.433996542505156E-2</v>
      </c>
      <c r="V1250">
        <f t="shared" ca="1" si="625"/>
        <v>0</v>
      </c>
      <c r="W1250">
        <f t="shared" ca="1" si="604"/>
        <v>7.9644597951929592</v>
      </c>
      <c r="X1250">
        <f t="shared" ca="1" si="605"/>
        <v>41.415190935003388</v>
      </c>
      <c r="Y1250">
        <f t="shared" ca="1" si="606"/>
        <v>1.9601187253250814</v>
      </c>
      <c r="Z1250">
        <f t="shared" ca="1" si="607"/>
        <v>1.2068035634180256</v>
      </c>
      <c r="AA1250">
        <f t="shared" ca="1" si="608"/>
        <v>639.97645979519291</v>
      </c>
      <c r="AB1250">
        <f t="shared" ca="1" si="609"/>
        <v>640.05068889002871</v>
      </c>
      <c r="AC1250">
        <f t="shared" ca="1" si="610"/>
        <v>1.3358135642244055E-4</v>
      </c>
      <c r="AD1250">
        <f t="shared" ca="1" si="611"/>
        <v>0.13652868839107349</v>
      </c>
      <c r="AE1250">
        <f t="shared" ca="1" si="612"/>
        <v>171.07323582715168</v>
      </c>
      <c r="AF1250">
        <f t="shared" ca="1" si="613"/>
        <v>-5.7280457212982583E-6</v>
      </c>
      <c r="AG1250">
        <f t="shared" ca="1" si="614"/>
        <v>1</v>
      </c>
      <c r="AH1250">
        <f ca="1"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+99)&gt;=IFERROR(AE1250,-1E+99)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>7.9644597951929592</v>
      </c>
      <c r="AI1250">
        <f t="shared" ca="1" si="615"/>
        <v>639.97645979519291</v>
      </c>
      <c r="AJ1250">
        <f t="shared" ca="1" si="616"/>
        <v>640.05068889002871</v>
      </c>
      <c r="AM1250">
        <v>0</v>
      </c>
      <c r="AN1250">
        <v>0</v>
      </c>
      <c r="AO1250">
        <f t="shared" si="617"/>
        <v>0</v>
      </c>
      <c r="AP1250">
        <f t="shared" si="626"/>
        <v>0</v>
      </c>
      <c r="AQ1250">
        <f t="shared" ca="1" si="618"/>
        <v>0.13652868839107349</v>
      </c>
      <c r="AR1250" t="str">
        <f t="shared" ca="1" si="619"/>
        <v>Subcritical</v>
      </c>
      <c r="AS1250">
        <f t="shared" ca="1" si="620"/>
        <v>1.3358135642244055E-4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190</v>
      </c>
      <c r="I1251">
        <v>0</v>
      </c>
      <c r="J1251">
        <f t="shared" si="621"/>
        <v>1</v>
      </c>
      <c r="K1251">
        <f t="shared" ca="1" si="622"/>
        <v>49.98</v>
      </c>
      <c r="L1251">
        <f t="shared" ca="1" si="623"/>
        <v>1.301360869684927</v>
      </c>
      <c r="M1251">
        <f t="shared" ca="1" si="596"/>
        <v>6.7670765223616209</v>
      </c>
      <c r="N1251">
        <f t="shared" ca="1" si="597"/>
        <v>0.86727128666107323</v>
      </c>
      <c r="O1251">
        <f t="shared" ca="1" si="598"/>
        <v>7.3857595425206792</v>
      </c>
      <c r="P1251">
        <f t="shared" ca="1" si="599"/>
        <v>633.31286086968487</v>
      </c>
      <c r="Q1251">
        <f t="shared" ca="1" si="600"/>
        <v>636.09315873002811</v>
      </c>
      <c r="R1251">
        <f t="shared" ca="1" si="601"/>
        <v>1.4839965425134221E-2</v>
      </c>
      <c r="S1251">
        <f t="shared" ca="1" si="602"/>
        <v>2.067101435725621</v>
      </c>
      <c r="T1251">
        <f t="shared" ca="1" si="603"/>
        <v>42.032181045985091</v>
      </c>
      <c r="U1251">
        <f t="shared" ca="1" si="624"/>
        <v>-1.4339965425165246E-2</v>
      </c>
      <c r="V1251">
        <f t="shared" ca="1" si="625"/>
        <v>0</v>
      </c>
      <c r="W1251">
        <f t="shared" ca="1" si="604"/>
        <v>7.9648251981307849</v>
      </c>
      <c r="X1251">
        <f t="shared" ca="1" si="605"/>
        <v>41.417091030280083</v>
      </c>
      <c r="Y1251">
        <f t="shared" ca="1" si="606"/>
        <v>1.9601408567369354</v>
      </c>
      <c r="Z1251">
        <f t="shared" ca="1" si="607"/>
        <v>1.2067481987921258</v>
      </c>
      <c r="AA1251">
        <f t="shared" ca="1" si="608"/>
        <v>639.97632519813078</v>
      </c>
      <c r="AB1251">
        <f t="shared" ca="1" si="609"/>
        <v>640.05054748229429</v>
      </c>
      <c r="AC1251">
        <f t="shared" ca="1" si="610"/>
        <v>1.3356708927237331E-4</v>
      </c>
      <c r="AD1251">
        <f t="shared" ca="1" si="611"/>
        <v>0.13651929319210587</v>
      </c>
      <c r="AE1251">
        <f t="shared" ca="1" si="612"/>
        <v>171.08808733497636</v>
      </c>
      <c r="AF1251">
        <f t="shared" ca="1" si="613"/>
        <v>-6.3088133401834057E-6</v>
      </c>
      <c r="AG1251">
        <f t="shared" ca="1" si="614"/>
        <v>1</v>
      </c>
      <c r="AH1251">
        <f ca="1"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+99)&gt;=IFERROR(AE1251,-1E+99)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>7.9648251981307849</v>
      </c>
      <c r="AI1251">
        <f t="shared" ca="1" si="615"/>
        <v>639.97632519813078</v>
      </c>
      <c r="AJ1251">
        <f t="shared" ca="1" si="616"/>
        <v>640.05054748229429</v>
      </c>
      <c r="AM1251">
        <v>0</v>
      </c>
      <c r="AN1251">
        <v>0</v>
      </c>
      <c r="AO1251">
        <f t="shared" si="617"/>
        <v>0</v>
      </c>
      <c r="AP1251">
        <f t="shared" si="626"/>
        <v>0</v>
      </c>
      <c r="AQ1251">
        <f t="shared" ca="1" si="618"/>
        <v>0.13651929319210587</v>
      </c>
      <c r="AR1251" t="str">
        <f t="shared" ca="1" si="619"/>
        <v>Subcritical</v>
      </c>
      <c r="AS1251">
        <f t="shared" ca="1" si="620"/>
        <v>1.3356708927237331E-4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190</v>
      </c>
      <c r="I1252">
        <v>5.7000000000000002E-2</v>
      </c>
      <c r="J1252">
        <f t="shared" si="621"/>
        <v>1</v>
      </c>
      <c r="K1252">
        <f t="shared" ca="1" si="622"/>
        <v>49.98</v>
      </c>
      <c r="L1252">
        <f t="shared" ca="1" si="623"/>
        <v>1.301360869684927</v>
      </c>
      <c r="M1252">
        <f t="shared" ca="1" si="596"/>
        <v>6.7670765223616209</v>
      </c>
      <c r="N1252">
        <f t="shared" ca="1" si="597"/>
        <v>0.86727128666107323</v>
      </c>
      <c r="O1252">
        <f t="shared" ca="1" si="598"/>
        <v>7.3857595425206792</v>
      </c>
      <c r="P1252">
        <f t="shared" ca="1" si="599"/>
        <v>633.31236086968488</v>
      </c>
      <c r="Q1252">
        <f t="shared" ca="1" si="600"/>
        <v>636.09265873002812</v>
      </c>
      <c r="R1252">
        <f t="shared" ca="1" si="601"/>
        <v>1.4839965425134221E-2</v>
      </c>
      <c r="S1252">
        <f t="shared" ca="1" si="602"/>
        <v>2.067101435725621</v>
      </c>
      <c r="T1252">
        <f t="shared" ca="1" si="603"/>
        <v>42.032181045985091</v>
      </c>
      <c r="U1252">
        <f t="shared" ca="1" si="624"/>
        <v>-1.4604093721914069E-2</v>
      </c>
      <c r="V1252">
        <f t="shared" ca="1" si="625"/>
        <v>0</v>
      </c>
      <c r="W1252">
        <f t="shared" ca="1" si="604"/>
        <v>7.9651828820267916</v>
      </c>
      <c r="X1252">
        <f t="shared" ca="1" si="605"/>
        <v>41.418950986539315</v>
      </c>
      <c r="Y1252">
        <f t="shared" ca="1" si="606"/>
        <v>1.9601625191457943</v>
      </c>
      <c r="Z1252">
        <f t="shared" ca="1" si="607"/>
        <v>1.2066940086493965</v>
      </c>
      <c r="AA1252">
        <f t="shared" ca="1" si="608"/>
        <v>639.97618288202671</v>
      </c>
      <c r="AB1252">
        <f t="shared" ca="1" si="609"/>
        <v>640.05039850029937</v>
      </c>
      <c r="AC1252">
        <f t="shared" ca="1" si="610"/>
        <v>1.335531256891642E-4</v>
      </c>
      <c r="AD1252">
        <f t="shared" ca="1" si="611"/>
        <v>0.13651009750786536</v>
      </c>
      <c r="AE1252">
        <f t="shared" ca="1" si="612"/>
        <v>171.10262580609009</v>
      </c>
      <c r="AF1252">
        <f t="shared" ca="1" si="613"/>
        <v>-6.2975187802294386E-6</v>
      </c>
      <c r="AG1252">
        <f t="shared" ca="1" si="614"/>
        <v>1</v>
      </c>
      <c r="AH1252">
        <f ca="1"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+99)&gt;=IFERROR(AE1252,-1E+99)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>7.9651828820267916</v>
      </c>
      <c r="AI1252">
        <f t="shared" ca="1" si="615"/>
        <v>639.97618288202671</v>
      </c>
      <c r="AJ1252">
        <f t="shared" ca="1" si="616"/>
        <v>640.05039850029937</v>
      </c>
      <c r="AM1252">
        <v>0</v>
      </c>
      <c r="AN1252">
        <v>0</v>
      </c>
      <c r="AO1252">
        <f t="shared" si="617"/>
        <v>0</v>
      </c>
      <c r="AP1252">
        <f t="shared" si="626"/>
        <v>0</v>
      </c>
      <c r="AQ1252">
        <f t="shared" ca="1" si="618"/>
        <v>0.13651009750786536</v>
      </c>
      <c r="AR1252" t="str">
        <f t="shared" ca="1" si="619"/>
        <v>Subcritical</v>
      </c>
      <c r="AS1252">
        <f t="shared" ca="1" si="620"/>
        <v>1.335531256891642E-4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190</v>
      </c>
      <c r="I1253">
        <v>5.7000000000000002E-2</v>
      </c>
      <c r="J1253">
        <f t="shared" si="621"/>
        <v>1</v>
      </c>
      <c r="K1253">
        <f t="shared" ca="1" si="622"/>
        <v>49.98</v>
      </c>
      <c r="L1253">
        <f t="shared" ca="1" si="623"/>
        <v>1.301360869684927</v>
      </c>
      <c r="M1253">
        <f t="shared" ca="1" si="596"/>
        <v>6.7670765223616209</v>
      </c>
      <c r="N1253">
        <f t="shared" ca="1" si="597"/>
        <v>0.86727128666107323</v>
      </c>
      <c r="O1253">
        <f t="shared" ca="1" si="598"/>
        <v>7.3857595425206792</v>
      </c>
      <c r="P1253">
        <f t="shared" ca="1" si="599"/>
        <v>633.31186086968489</v>
      </c>
      <c r="Q1253">
        <f t="shared" ca="1" si="600"/>
        <v>636.09215873002813</v>
      </c>
      <c r="R1253">
        <f t="shared" ca="1" si="601"/>
        <v>1.4839965425134221E-2</v>
      </c>
      <c r="S1253">
        <f t="shared" ca="1" si="602"/>
        <v>2.067101435725621</v>
      </c>
      <c r="T1253">
        <f t="shared" ca="1" si="603"/>
        <v>42.032181045985091</v>
      </c>
      <c r="U1253">
        <f t="shared" ca="1" si="624"/>
        <v>-1.4604093721914069E-2</v>
      </c>
      <c r="V1253">
        <f t="shared" ca="1" si="625"/>
        <v>0</v>
      </c>
      <c r="W1253">
        <f t="shared" ca="1" si="604"/>
        <v>7.9655405953640344</v>
      </c>
      <c r="X1253">
        <f t="shared" ca="1" si="605"/>
        <v>41.420811095892979</v>
      </c>
      <c r="Y1253">
        <f t="shared" ca="1" si="606"/>
        <v>1.960184181870811</v>
      </c>
      <c r="Z1253">
        <f t="shared" ca="1" si="607"/>
        <v>1.2066398189135339</v>
      </c>
      <c r="AA1253">
        <f t="shared" ca="1" si="608"/>
        <v>639.976040595364</v>
      </c>
      <c r="AB1253">
        <f t="shared" ca="1" si="609"/>
        <v>640.05024954809528</v>
      </c>
      <c r="AC1253">
        <f t="shared" ca="1" si="610"/>
        <v>1.3353916311021913E-4</v>
      </c>
      <c r="AD1253">
        <f t="shared" ca="1" si="611"/>
        <v>0.13650090209914223</v>
      </c>
      <c r="AE1253">
        <f t="shared" ca="1" si="612"/>
        <v>171.11716616403297</v>
      </c>
      <c r="AF1253">
        <f t="shared" ca="1" si="613"/>
        <v>-5.9146002513443818E-6</v>
      </c>
      <c r="AG1253">
        <f t="shared" ca="1" si="614"/>
        <v>1</v>
      </c>
      <c r="AH1253">
        <f ca="1"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+99)&gt;=IFERROR(AE1253,-1E+99)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>7.9655405953640344</v>
      </c>
      <c r="AI1253">
        <f t="shared" ca="1" si="615"/>
        <v>639.976040595364</v>
      </c>
      <c r="AJ1253">
        <f t="shared" ca="1" si="616"/>
        <v>640.05024954809528</v>
      </c>
      <c r="AM1253">
        <v>0</v>
      </c>
      <c r="AN1253">
        <v>0</v>
      </c>
      <c r="AO1253">
        <f t="shared" si="617"/>
        <v>0</v>
      </c>
      <c r="AP1253">
        <f t="shared" si="626"/>
        <v>0</v>
      </c>
      <c r="AQ1253">
        <f t="shared" ca="1" si="618"/>
        <v>0.13650090209914223</v>
      </c>
      <c r="AR1253" t="str">
        <f t="shared" ca="1" si="619"/>
        <v>Subcritical</v>
      </c>
      <c r="AS1253">
        <f t="shared" ca="1" si="620"/>
        <v>1.3353916311021913E-4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190</v>
      </c>
      <c r="I1254">
        <v>0</v>
      </c>
      <c r="J1254">
        <f t="shared" si="621"/>
        <v>1</v>
      </c>
      <c r="K1254">
        <f t="shared" ca="1" si="622"/>
        <v>49.98</v>
      </c>
      <c r="L1254">
        <f t="shared" ca="1" si="623"/>
        <v>1.301360869684927</v>
      </c>
      <c r="M1254">
        <f t="shared" ca="1" si="596"/>
        <v>6.7670765223616209</v>
      </c>
      <c r="N1254">
        <f t="shared" ca="1" si="597"/>
        <v>0.86727128666107323</v>
      </c>
      <c r="O1254">
        <f t="shared" ca="1" si="598"/>
        <v>7.3857595425206792</v>
      </c>
      <c r="P1254">
        <f t="shared" ca="1" si="599"/>
        <v>633.3113608696849</v>
      </c>
      <c r="Q1254">
        <f t="shared" ca="1" si="600"/>
        <v>636.09165873002814</v>
      </c>
      <c r="R1254">
        <f t="shared" ca="1" si="601"/>
        <v>1.4839965425134221E-2</v>
      </c>
      <c r="S1254">
        <f t="shared" ca="1" si="602"/>
        <v>2.067101435725621</v>
      </c>
      <c r="T1254">
        <f t="shared" ca="1" si="603"/>
        <v>42.032181045985091</v>
      </c>
      <c r="U1254">
        <f t="shared" ca="1" si="624"/>
        <v>-1.4339965425165246E-2</v>
      </c>
      <c r="V1254">
        <f t="shared" ca="1" si="625"/>
        <v>0</v>
      </c>
      <c r="W1254">
        <f t="shared" ca="1" si="604"/>
        <v>7.9659058561809433</v>
      </c>
      <c r="X1254">
        <f t="shared" ca="1" si="605"/>
        <v>41.422710452140905</v>
      </c>
      <c r="Y1254">
        <f t="shared" ca="1" si="606"/>
        <v>1.9602063001493173</v>
      </c>
      <c r="Z1254">
        <f t="shared" ca="1" si="607"/>
        <v>1.2065844908373642</v>
      </c>
      <c r="AA1254">
        <f t="shared" ca="1" si="608"/>
        <v>639.97590585618093</v>
      </c>
      <c r="AB1254">
        <f t="shared" ca="1" si="609"/>
        <v>640.05010800365949</v>
      </c>
      <c r="AC1254">
        <f t="shared" ca="1" si="610"/>
        <v>1.3352490815335923E-4</v>
      </c>
      <c r="AD1254">
        <f t="shared" ca="1" si="611"/>
        <v>0.13649151373948196</v>
      </c>
      <c r="AE1254">
        <f t="shared" ca="1" si="612"/>
        <v>171.13201402466095</v>
      </c>
      <c r="AF1254">
        <f t="shared" ca="1" si="613"/>
        <v>-5.69436497244169E-6</v>
      </c>
      <c r="AG1254">
        <f t="shared" ca="1" si="614"/>
        <v>1</v>
      </c>
      <c r="AH1254">
        <f ca="1"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+99)&gt;=IFERROR(AE1254,-1E+99)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>7.9659058561809433</v>
      </c>
      <c r="AI1254">
        <f t="shared" ca="1" si="615"/>
        <v>639.97590585618093</v>
      </c>
      <c r="AJ1254">
        <f t="shared" ca="1" si="616"/>
        <v>640.05010800365949</v>
      </c>
      <c r="AM1254">
        <v>0</v>
      </c>
      <c r="AN1254">
        <v>0</v>
      </c>
      <c r="AO1254">
        <f t="shared" si="617"/>
        <v>0</v>
      </c>
      <c r="AP1254">
        <f t="shared" si="626"/>
        <v>0</v>
      </c>
      <c r="AQ1254">
        <f t="shared" ca="1" si="618"/>
        <v>0.13649151373948196</v>
      </c>
      <c r="AR1254" t="str">
        <f t="shared" ca="1" si="619"/>
        <v>Subcritical</v>
      </c>
      <c r="AS1254">
        <f t="shared" ca="1" si="620"/>
        <v>1.3352490815335923E-4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190</v>
      </c>
      <c r="I1255">
        <v>2E-3</v>
      </c>
      <c r="J1255">
        <f t="shared" si="621"/>
        <v>1</v>
      </c>
      <c r="K1255">
        <f t="shared" ca="1" si="622"/>
        <v>49.98</v>
      </c>
      <c r="L1255">
        <f t="shared" ca="1" si="623"/>
        <v>1.301360869684927</v>
      </c>
      <c r="M1255">
        <f t="shared" ca="1" si="596"/>
        <v>6.7670765223616209</v>
      </c>
      <c r="N1255">
        <f t="shared" ca="1" si="597"/>
        <v>0.86727128666107323</v>
      </c>
      <c r="O1255">
        <f t="shared" ca="1" si="598"/>
        <v>7.3857595425206792</v>
      </c>
      <c r="P1255">
        <f t="shared" ca="1" si="599"/>
        <v>633.31086086968492</v>
      </c>
      <c r="Q1255">
        <f t="shared" ca="1" si="600"/>
        <v>636.09115873002816</v>
      </c>
      <c r="R1255">
        <f t="shared" ca="1" si="601"/>
        <v>1.4839965425134221E-2</v>
      </c>
      <c r="S1255">
        <f t="shared" ca="1" si="602"/>
        <v>2.067101435725621</v>
      </c>
      <c r="T1255">
        <f t="shared" ca="1" si="603"/>
        <v>42.032181045985091</v>
      </c>
      <c r="U1255">
        <f t="shared" ca="1" si="624"/>
        <v>-1.4349233084658408E-2</v>
      </c>
      <c r="V1255">
        <f t="shared" ca="1" si="625"/>
        <v>0</v>
      </c>
      <c r="W1255">
        <f t="shared" ca="1" si="604"/>
        <v>7.9662711058387519</v>
      </c>
      <c r="X1255">
        <f t="shared" ca="1" si="605"/>
        <v>41.424609750361512</v>
      </c>
      <c r="Y1255">
        <f t="shared" ca="1" si="606"/>
        <v>1.9602284162229633</v>
      </c>
      <c r="Z1255">
        <f t="shared" ca="1" si="607"/>
        <v>1.2065291695249785</v>
      </c>
      <c r="AA1255">
        <f t="shared" ca="1" si="608"/>
        <v>639.9757711058387</v>
      </c>
      <c r="AB1255">
        <f t="shared" ca="1" si="609"/>
        <v>640.04996644920845</v>
      </c>
      <c r="AC1255">
        <f t="shared" ca="1" si="610"/>
        <v>1.3351065587652728E-4</v>
      </c>
      <c r="AD1255">
        <f t="shared" ca="1" si="611"/>
        <v>0.13648212674274637</v>
      </c>
      <c r="AE1255">
        <f t="shared" ca="1" si="612"/>
        <v>171.14686215124809</v>
      </c>
      <c r="AF1255">
        <f t="shared" ca="1" si="613"/>
        <v>-5.4388491435020114E-6</v>
      </c>
      <c r="AG1255">
        <f t="shared" ca="1" si="614"/>
        <v>1</v>
      </c>
      <c r="AH1255">
        <f ca="1"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+99)&gt;=IFERROR(AE1255,-1E+99)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>7.9662711058387519</v>
      </c>
      <c r="AI1255">
        <f t="shared" ca="1" si="615"/>
        <v>639.9757711058387</v>
      </c>
      <c r="AJ1255">
        <f t="shared" ca="1" si="616"/>
        <v>640.04996644920845</v>
      </c>
      <c r="AM1255">
        <v>0</v>
      </c>
      <c r="AN1255">
        <v>0</v>
      </c>
      <c r="AO1255">
        <f t="shared" si="617"/>
        <v>0</v>
      </c>
      <c r="AP1255">
        <f t="shared" si="626"/>
        <v>0</v>
      </c>
      <c r="AQ1255">
        <f t="shared" ca="1" si="618"/>
        <v>0.13648212674274637</v>
      </c>
      <c r="AR1255" t="str">
        <f t="shared" ca="1" si="619"/>
        <v>Subcritical</v>
      </c>
      <c r="AS1255">
        <f t="shared" ca="1" si="620"/>
        <v>1.3351065587652728E-4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190</v>
      </c>
      <c r="I1256">
        <v>0.06</v>
      </c>
      <c r="J1256">
        <f t="shared" si="621"/>
        <v>1.0010000000002037</v>
      </c>
      <c r="K1256">
        <f t="shared" ca="1" si="622"/>
        <v>49.98</v>
      </c>
      <c r="L1256">
        <f t="shared" ca="1" si="623"/>
        <v>1.301360869684927</v>
      </c>
      <c r="M1256">
        <f t="shared" ca="1" si="596"/>
        <v>6.7670765223616209</v>
      </c>
      <c r="N1256">
        <f t="shared" ca="1" si="597"/>
        <v>0.86727128666107323</v>
      </c>
      <c r="O1256">
        <f t="shared" ca="1" si="598"/>
        <v>7.3857595425206792</v>
      </c>
      <c r="P1256">
        <f t="shared" ca="1" si="599"/>
        <v>633.31036086968493</v>
      </c>
      <c r="Q1256">
        <f t="shared" ca="1" si="600"/>
        <v>636.09065873002817</v>
      </c>
      <c r="R1256">
        <f t="shared" ca="1" si="601"/>
        <v>1.4839965425134221E-2</v>
      </c>
      <c r="S1256">
        <f t="shared" ca="1" si="602"/>
        <v>2.067101435725621</v>
      </c>
      <c r="T1256">
        <f t="shared" ca="1" si="603"/>
        <v>42.032181045985091</v>
      </c>
      <c r="U1256">
        <f t="shared" ca="1" si="624"/>
        <v>-1.4632835176598746E-2</v>
      </c>
      <c r="V1256">
        <f t="shared" ca="1" si="625"/>
        <v>0</v>
      </c>
      <c r="W1256">
        <f t="shared" ca="1" si="604"/>
        <v>7.9666292312622105</v>
      </c>
      <c r="X1256">
        <f t="shared" ca="1" si="605"/>
        <v>41.426472002563493</v>
      </c>
      <c r="Y1256">
        <f t="shared" ca="1" si="606"/>
        <v>1.9602500994356835</v>
      </c>
      <c r="Z1256">
        <f t="shared" ca="1" si="607"/>
        <v>1.2064749321860477</v>
      </c>
      <c r="AA1256">
        <f t="shared" ca="1" si="608"/>
        <v>639.97562923126225</v>
      </c>
      <c r="AB1256">
        <f t="shared" ca="1" si="609"/>
        <v>640.04981790414672</v>
      </c>
      <c r="AC1256">
        <f t="shared" ca="1" si="610"/>
        <v>1.3349668377070687E-4</v>
      </c>
      <c r="AD1256">
        <f t="shared" ca="1" si="611"/>
        <v>0.13647292388504292</v>
      </c>
      <c r="AE1256">
        <f t="shared" ca="1" si="612"/>
        <v>171.16142136215575</v>
      </c>
      <c r="AF1256">
        <f t="shared" ca="1" si="613"/>
        <v>-4.895922984360368E-6</v>
      </c>
      <c r="AG1256">
        <f t="shared" ca="1" si="614"/>
        <v>1</v>
      </c>
      <c r="AH1256">
        <f ca="1"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+99)&gt;=IFERROR(AE1256,-1E+99)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>7.9666292312622105</v>
      </c>
      <c r="AI1256">
        <f t="shared" ca="1" si="615"/>
        <v>639.97562923126225</v>
      </c>
      <c r="AJ1256">
        <f t="shared" ca="1" si="616"/>
        <v>640.04981790414672</v>
      </c>
      <c r="AM1256">
        <v>0</v>
      </c>
      <c r="AN1256">
        <v>0</v>
      </c>
      <c r="AO1256">
        <f t="shared" si="617"/>
        <v>0</v>
      </c>
      <c r="AP1256">
        <f t="shared" si="626"/>
        <v>0</v>
      </c>
      <c r="AQ1256">
        <f t="shared" ca="1" si="618"/>
        <v>0.13647292388504292</v>
      </c>
      <c r="AR1256" t="str">
        <f t="shared" ca="1" si="619"/>
        <v>Subcritical</v>
      </c>
      <c r="AS1256">
        <f t="shared" ca="1" si="620"/>
        <v>1.3349668377070687E-4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190</v>
      </c>
      <c r="I1257">
        <v>5.7000000000000002E-2</v>
      </c>
      <c r="J1257">
        <f t="shared" si="621"/>
        <v>1</v>
      </c>
      <c r="K1257">
        <f t="shared" ca="1" si="622"/>
        <v>49.98</v>
      </c>
      <c r="L1257">
        <f t="shared" ca="1" si="623"/>
        <v>1.301360869684927</v>
      </c>
      <c r="M1257">
        <f t="shared" ca="1" si="596"/>
        <v>6.7670765223616209</v>
      </c>
      <c r="N1257">
        <f t="shared" ca="1" si="597"/>
        <v>0.86727128666107323</v>
      </c>
      <c r="O1257">
        <f t="shared" ca="1" si="598"/>
        <v>7.3857595425206792</v>
      </c>
      <c r="P1257">
        <f t="shared" ca="1" si="599"/>
        <v>633.30986086968494</v>
      </c>
      <c r="Q1257">
        <f t="shared" ca="1" si="600"/>
        <v>636.09015873002818</v>
      </c>
      <c r="R1257">
        <f t="shared" ca="1" si="601"/>
        <v>1.4839965425134221E-2</v>
      </c>
      <c r="S1257">
        <f t="shared" ca="1" si="602"/>
        <v>2.067101435725621</v>
      </c>
      <c r="T1257">
        <f t="shared" ca="1" si="603"/>
        <v>42.032181045985091</v>
      </c>
      <c r="U1257">
        <f t="shared" ca="1" si="624"/>
        <v>-1.4604093721914069E-2</v>
      </c>
      <c r="V1257">
        <f t="shared" ca="1" si="625"/>
        <v>0</v>
      </c>
      <c r="W1257">
        <f t="shared" ca="1" si="604"/>
        <v>7.9669884361246615</v>
      </c>
      <c r="X1257">
        <f t="shared" ca="1" si="605"/>
        <v>41.428339867848244</v>
      </c>
      <c r="Y1257">
        <f t="shared" ca="1" si="606"/>
        <v>1.9602718465281901</v>
      </c>
      <c r="Z1257">
        <f t="shared" ca="1" si="607"/>
        <v>1.2064205362664926</v>
      </c>
      <c r="AA1257">
        <f t="shared" ca="1" si="608"/>
        <v>639.97548843612469</v>
      </c>
      <c r="AB1257">
        <f t="shared" ca="1" si="609"/>
        <v>640.04967041932173</v>
      </c>
      <c r="AC1257">
        <f t="shared" ca="1" si="610"/>
        <v>1.3348267171771076E-4</v>
      </c>
      <c r="AD1257">
        <f t="shared" ca="1" si="611"/>
        <v>0.13646369432753477</v>
      </c>
      <c r="AE1257">
        <f t="shared" ca="1" si="612"/>
        <v>171.17602515140894</v>
      </c>
      <c r="AF1257">
        <f t="shared" ca="1" si="613"/>
        <v>-4.4983996758674039E-6</v>
      </c>
      <c r="AG1257">
        <f t="shared" ca="1" si="614"/>
        <v>1</v>
      </c>
      <c r="AH1257">
        <f ca="1"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+99)&gt;=IFERROR(AE1257,-1E+99)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>7.9669884361246615</v>
      </c>
      <c r="AI1257">
        <f t="shared" ca="1" si="615"/>
        <v>639.97548843612469</v>
      </c>
      <c r="AJ1257">
        <f t="shared" ca="1" si="616"/>
        <v>640.04967041932173</v>
      </c>
      <c r="AM1257">
        <v>0</v>
      </c>
      <c r="AN1257">
        <v>0</v>
      </c>
      <c r="AO1257">
        <f t="shared" si="617"/>
        <v>0</v>
      </c>
      <c r="AP1257">
        <f t="shared" si="626"/>
        <v>0</v>
      </c>
      <c r="AQ1257">
        <f t="shared" ca="1" si="618"/>
        <v>0.13646369432753477</v>
      </c>
      <c r="AR1257" t="str">
        <f t="shared" ca="1" si="619"/>
        <v>Subcritical</v>
      </c>
      <c r="AS1257">
        <f t="shared" ca="1" si="620"/>
        <v>1.3348267171771076E-4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190</v>
      </c>
      <c r="I1258">
        <v>0</v>
      </c>
      <c r="J1258">
        <f t="shared" si="621"/>
        <v>1</v>
      </c>
      <c r="K1258">
        <f t="shared" ca="1" si="622"/>
        <v>49.98</v>
      </c>
      <c r="L1258">
        <f t="shared" ca="1" si="623"/>
        <v>1.301360869684927</v>
      </c>
      <c r="M1258">
        <f t="shared" ca="1" si="596"/>
        <v>6.7670765223616209</v>
      </c>
      <c r="N1258">
        <f t="shared" ca="1" si="597"/>
        <v>0.86727128666107323</v>
      </c>
      <c r="O1258">
        <f t="shared" ca="1" si="598"/>
        <v>7.3857595425206792</v>
      </c>
      <c r="P1258">
        <f t="shared" ca="1" si="599"/>
        <v>633.30936086968495</v>
      </c>
      <c r="Q1258">
        <f t="shared" ca="1" si="600"/>
        <v>636.08965873002819</v>
      </c>
      <c r="R1258">
        <f t="shared" ca="1" si="601"/>
        <v>1.4839965425134221E-2</v>
      </c>
      <c r="S1258">
        <f t="shared" ca="1" si="602"/>
        <v>2.067101435725621</v>
      </c>
      <c r="T1258">
        <f t="shared" ca="1" si="603"/>
        <v>42.032181045985091</v>
      </c>
      <c r="U1258">
        <f t="shared" ca="1" si="624"/>
        <v>-1.4339965425165246E-2</v>
      </c>
      <c r="V1258">
        <f t="shared" ca="1" si="625"/>
        <v>0</v>
      </c>
      <c r="W1258">
        <f t="shared" ca="1" si="604"/>
        <v>7.9673551981812176</v>
      </c>
      <c r="X1258">
        <f t="shared" ca="1" si="605"/>
        <v>41.430247030542333</v>
      </c>
      <c r="Y1258">
        <f t="shared" ca="1" si="606"/>
        <v>1.9602940496252566</v>
      </c>
      <c r="Z1258">
        <f t="shared" ca="1" si="607"/>
        <v>1.2063650009896103</v>
      </c>
      <c r="AA1258">
        <f t="shared" ca="1" si="608"/>
        <v>639.97535519818121</v>
      </c>
      <c r="AB1258">
        <f t="shared" ca="1" si="609"/>
        <v>640.04953035188214</v>
      </c>
      <c r="AC1258">
        <f t="shared" ca="1" si="610"/>
        <v>1.3346836710811764E-4</v>
      </c>
      <c r="AD1258">
        <f t="shared" ca="1" si="611"/>
        <v>0.13645427166569626</v>
      </c>
      <c r="AE1258">
        <f t="shared" ca="1" si="612"/>
        <v>171.1909369030794</v>
      </c>
      <c r="AF1258">
        <f t="shared" ca="1" si="613"/>
        <v>-4.5275130560185062E-6</v>
      </c>
      <c r="AG1258">
        <f t="shared" ca="1" si="614"/>
        <v>1</v>
      </c>
      <c r="AH1258">
        <f ca="1"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+99)&gt;=IFERROR(AE1258,-1E+99)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>7.9673551981812176</v>
      </c>
      <c r="AI1258">
        <f t="shared" ca="1" si="615"/>
        <v>639.97535519818121</v>
      </c>
      <c r="AJ1258">
        <f t="shared" ca="1" si="616"/>
        <v>640.04953035188214</v>
      </c>
      <c r="AM1258">
        <v>0</v>
      </c>
      <c r="AN1258">
        <v>0</v>
      </c>
      <c r="AO1258">
        <f t="shared" si="617"/>
        <v>0</v>
      </c>
      <c r="AP1258">
        <f t="shared" si="626"/>
        <v>0</v>
      </c>
      <c r="AQ1258">
        <f t="shared" ca="1" si="618"/>
        <v>0.13645427166569626</v>
      </c>
      <c r="AR1258" t="str">
        <f t="shared" ca="1" si="619"/>
        <v>Subcritical</v>
      </c>
      <c r="AS1258">
        <f t="shared" ca="1" si="620"/>
        <v>1.3346836710811764E-4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190</v>
      </c>
      <c r="I1259">
        <v>0</v>
      </c>
      <c r="J1259">
        <f t="shared" si="621"/>
        <v>0.99899999999979627</v>
      </c>
      <c r="K1259">
        <f t="shared" ca="1" si="622"/>
        <v>49.98</v>
      </c>
      <c r="L1259">
        <f t="shared" ca="1" si="623"/>
        <v>1.301360869684927</v>
      </c>
      <c r="M1259">
        <f t="shared" ca="1" si="596"/>
        <v>6.7670765223616209</v>
      </c>
      <c r="N1259">
        <f t="shared" ca="1" si="597"/>
        <v>0.86727128666107323</v>
      </c>
      <c r="O1259">
        <f t="shared" ca="1" si="598"/>
        <v>7.3857595425206792</v>
      </c>
      <c r="P1259">
        <f t="shared" ca="1" si="599"/>
        <v>633.30886086968496</v>
      </c>
      <c r="Q1259">
        <f t="shared" ca="1" si="600"/>
        <v>636.0891587300282</v>
      </c>
      <c r="R1259">
        <f t="shared" ca="1" si="601"/>
        <v>1.4839965425134221E-2</v>
      </c>
      <c r="S1259">
        <f t="shared" ca="1" si="602"/>
        <v>2.067101435725621</v>
      </c>
      <c r="T1259">
        <f t="shared" ca="1" si="603"/>
        <v>42.032181045985091</v>
      </c>
      <c r="U1259">
        <f t="shared" ca="1" si="624"/>
        <v>-1.4325125459663468E-2</v>
      </c>
      <c r="V1259">
        <f t="shared" ca="1" si="625"/>
        <v>0</v>
      </c>
      <c r="W1259">
        <f t="shared" ca="1" si="604"/>
        <v>7.9677220784853864</v>
      </c>
      <c r="X1259">
        <f t="shared" ca="1" si="605"/>
        <v>41.432154808124011</v>
      </c>
      <c r="Y1259">
        <f t="shared" ca="1" si="606"/>
        <v>1.960316258338914</v>
      </c>
      <c r="Z1259">
        <f t="shared" ca="1" si="607"/>
        <v>1.2063094529227798</v>
      </c>
      <c r="AA1259">
        <f t="shared" ca="1" si="608"/>
        <v>639.97522207848544</v>
      </c>
      <c r="AB1259">
        <f t="shared" ca="1" si="609"/>
        <v>640.04939040143199</v>
      </c>
      <c r="AC1259">
        <f t="shared" ca="1" si="610"/>
        <v>1.3345406014893079E-4</v>
      </c>
      <c r="AD1259">
        <f t="shared" ca="1" si="611"/>
        <v>0.13644484705074883</v>
      </c>
      <c r="AE1259">
        <f t="shared" ca="1" si="612"/>
        <v>171.20585418831595</v>
      </c>
      <c r="AF1259">
        <f t="shared" ca="1" si="613"/>
        <v>-4.6581806145695737E-6</v>
      </c>
      <c r="AG1259">
        <f t="shared" ca="1" si="614"/>
        <v>1</v>
      </c>
      <c r="AH1259">
        <f ca="1"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+99)&gt;=IFERROR(AE1259,-1E+99)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>7.9677220784853864</v>
      </c>
      <c r="AI1259">
        <f t="shared" ca="1" si="615"/>
        <v>639.97522207848544</v>
      </c>
      <c r="AJ1259">
        <f t="shared" ca="1" si="616"/>
        <v>640.04939040143199</v>
      </c>
      <c r="AM1259">
        <v>0</v>
      </c>
      <c r="AN1259">
        <v>0</v>
      </c>
      <c r="AO1259">
        <f t="shared" si="617"/>
        <v>0</v>
      </c>
      <c r="AP1259">
        <f t="shared" si="626"/>
        <v>0</v>
      </c>
      <c r="AQ1259">
        <f t="shared" ca="1" si="618"/>
        <v>0.13644484705074883</v>
      </c>
      <c r="AR1259" t="str">
        <f t="shared" ca="1" si="619"/>
        <v>Subcritical</v>
      </c>
      <c r="AS1259">
        <f t="shared" ca="1" si="620"/>
        <v>1.3345406014893079E-4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190</v>
      </c>
      <c r="I1260">
        <v>5.7000000000000002E-2</v>
      </c>
      <c r="J1260">
        <f t="shared" si="621"/>
        <v>1</v>
      </c>
      <c r="K1260">
        <f t="shared" ca="1" si="622"/>
        <v>49.98</v>
      </c>
      <c r="L1260">
        <f t="shared" ca="1" si="623"/>
        <v>1.301360869684927</v>
      </c>
      <c r="M1260">
        <f t="shared" ca="1" si="596"/>
        <v>6.7670765223616209</v>
      </c>
      <c r="N1260">
        <f t="shared" ca="1" si="597"/>
        <v>0.86727128666107323</v>
      </c>
      <c r="O1260">
        <f t="shared" ca="1" si="598"/>
        <v>7.3857595425206792</v>
      </c>
      <c r="P1260">
        <f t="shared" ca="1" si="599"/>
        <v>633.30836086968486</v>
      </c>
      <c r="Q1260">
        <f t="shared" ca="1" si="600"/>
        <v>636.0886587300281</v>
      </c>
      <c r="R1260">
        <f t="shared" ca="1" si="601"/>
        <v>1.4839965425134221E-2</v>
      </c>
      <c r="S1260">
        <f t="shared" ca="1" si="602"/>
        <v>2.067101435725621</v>
      </c>
      <c r="T1260">
        <f t="shared" ca="1" si="603"/>
        <v>42.032181045985091</v>
      </c>
      <c r="U1260">
        <f t="shared" ca="1" si="624"/>
        <v>-1.4604093721800382E-2</v>
      </c>
      <c r="V1260">
        <f t="shared" ca="1" si="625"/>
        <v>0</v>
      </c>
      <c r="W1260">
        <f t="shared" ca="1" si="604"/>
        <v>7.9680815642117846</v>
      </c>
      <c r="X1260">
        <f t="shared" ca="1" si="605"/>
        <v>41.434024133901282</v>
      </c>
      <c r="Y1260">
        <f t="shared" ca="1" si="606"/>
        <v>1.9603380179338927</v>
      </c>
      <c r="Z1260">
        <f t="shared" ca="1" si="607"/>
        <v>1.2062550294048413</v>
      </c>
      <c r="AA1260">
        <f t="shared" ca="1" si="608"/>
        <v>639.97508156421168</v>
      </c>
      <c r="AB1260">
        <f t="shared" ca="1" si="609"/>
        <v>640.0492431949948</v>
      </c>
      <c r="AC1260">
        <f t="shared" ca="1" si="610"/>
        <v>1.3344004374492253E-4</v>
      </c>
      <c r="AD1260">
        <f t="shared" ca="1" si="611"/>
        <v>0.13643561344389041</v>
      </c>
      <c r="AE1260">
        <f t="shared" ca="1" si="612"/>
        <v>171.22047151557558</v>
      </c>
      <c r="AF1260">
        <f t="shared" ca="1" si="613"/>
        <v>-4.8235855274469941E-6</v>
      </c>
      <c r="AG1260">
        <f t="shared" ca="1" si="614"/>
        <v>1</v>
      </c>
      <c r="AH1260">
        <f ca="1"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+99)&gt;=IFERROR(AE1260,-1E+99)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>7.9680815642117846</v>
      </c>
      <c r="AI1260">
        <f t="shared" ca="1" si="615"/>
        <v>639.97508156421168</v>
      </c>
      <c r="AJ1260">
        <f t="shared" ca="1" si="616"/>
        <v>640.0492431949948</v>
      </c>
      <c r="AM1260">
        <v>0</v>
      </c>
      <c r="AN1260">
        <v>0</v>
      </c>
      <c r="AO1260">
        <f t="shared" si="617"/>
        <v>0</v>
      </c>
      <c r="AP1260">
        <f t="shared" si="626"/>
        <v>0</v>
      </c>
      <c r="AQ1260">
        <f t="shared" ca="1" si="618"/>
        <v>0.13643561344389041</v>
      </c>
      <c r="AR1260" t="str">
        <f t="shared" ca="1" si="619"/>
        <v>Subcritical</v>
      </c>
      <c r="AS1260">
        <f t="shared" ca="1" si="620"/>
        <v>1.3344004374492253E-4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190</v>
      </c>
      <c r="I1261">
        <v>5.7000000000000002E-2</v>
      </c>
      <c r="J1261">
        <f t="shared" si="621"/>
        <v>1</v>
      </c>
      <c r="K1261">
        <f t="shared" ca="1" si="622"/>
        <v>49.98</v>
      </c>
      <c r="L1261">
        <f t="shared" ca="1" si="623"/>
        <v>1.301360869684927</v>
      </c>
      <c r="M1261">
        <f t="shared" ca="1" si="596"/>
        <v>6.7670765223616209</v>
      </c>
      <c r="N1261">
        <f t="shared" ca="1" si="597"/>
        <v>0.86727128666107323</v>
      </c>
      <c r="O1261">
        <f t="shared" ca="1" si="598"/>
        <v>7.3857595425206792</v>
      </c>
      <c r="P1261">
        <f t="shared" ca="1" si="599"/>
        <v>633.30786086968487</v>
      </c>
      <c r="Q1261">
        <f t="shared" ca="1" si="600"/>
        <v>636.08815873002811</v>
      </c>
      <c r="R1261">
        <f t="shared" ca="1" si="601"/>
        <v>1.4839965425134221E-2</v>
      </c>
      <c r="S1261">
        <f t="shared" ca="1" si="602"/>
        <v>2.067101435725621</v>
      </c>
      <c r="T1261">
        <f t="shared" ca="1" si="603"/>
        <v>42.032181045985091</v>
      </c>
      <c r="U1261">
        <f t="shared" ca="1" si="624"/>
        <v>-1.4604093721914069E-2</v>
      </c>
      <c r="V1261">
        <f t="shared" ca="1" si="625"/>
        <v>0</v>
      </c>
      <c r="W1261">
        <f t="shared" ca="1" si="604"/>
        <v>7.9684408922508263</v>
      </c>
      <c r="X1261">
        <f t="shared" ca="1" si="605"/>
        <v>41.435892639704299</v>
      </c>
      <c r="Y1261">
        <f t="shared" ca="1" si="606"/>
        <v>1.9603597665047563</v>
      </c>
      <c r="Z1261">
        <f t="shared" ca="1" si="607"/>
        <v>1.2062006346668792</v>
      </c>
      <c r="AA1261">
        <f t="shared" ca="1" si="608"/>
        <v>639.97494089225074</v>
      </c>
      <c r="AB1261">
        <f t="shared" ca="1" si="609"/>
        <v>640.04909583471101</v>
      </c>
      <c r="AC1261">
        <f t="shared" ca="1" si="610"/>
        <v>1.3342603565926804E-4</v>
      </c>
      <c r="AD1261">
        <f t="shared" ca="1" si="611"/>
        <v>0.13642638492803466</v>
      </c>
      <c r="AE1261">
        <f t="shared" ca="1" si="612"/>
        <v>171.23508312754299</v>
      </c>
      <c r="AF1261">
        <f t="shared" ca="1" si="613"/>
        <v>-5.2531597702909494E-6</v>
      </c>
      <c r="AG1261">
        <f t="shared" ca="1" si="614"/>
        <v>1</v>
      </c>
      <c r="AH1261">
        <f ca="1"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+99)&gt;=IFERROR(AE1261,-1E+99)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>7.9684408922508263</v>
      </c>
      <c r="AI1261">
        <f t="shared" ca="1" si="615"/>
        <v>639.97494089225074</v>
      </c>
      <c r="AJ1261">
        <f t="shared" ca="1" si="616"/>
        <v>640.04909583471101</v>
      </c>
      <c r="AM1261">
        <v>0</v>
      </c>
      <c r="AN1261">
        <v>0</v>
      </c>
      <c r="AO1261">
        <f t="shared" si="617"/>
        <v>0</v>
      </c>
      <c r="AP1261">
        <f t="shared" si="626"/>
        <v>0</v>
      </c>
      <c r="AQ1261">
        <f t="shared" ca="1" si="618"/>
        <v>0.13642638492803466</v>
      </c>
      <c r="AR1261" t="str">
        <f t="shared" ca="1" si="619"/>
        <v>Subcritical</v>
      </c>
      <c r="AS1261">
        <f t="shared" ca="1" si="620"/>
        <v>1.3342603565926804E-4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190</v>
      </c>
      <c r="I1262">
        <v>0</v>
      </c>
      <c r="J1262">
        <f t="shared" si="621"/>
        <v>1</v>
      </c>
      <c r="K1262">
        <f t="shared" ca="1" si="622"/>
        <v>49.98</v>
      </c>
      <c r="L1262">
        <f t="shared" ca="1" si="623"/>
        <v>1.301360869684927</v>
      </c>
      <c r="M1262">
        <f t="shared" ca="1" si="596"/>
        <v>6.7670765223616209</v>
      </c>
      <c r="N1262">
        <f t="shared" ca="1" si="597"/>
        <v>0.86727128666107323</v>
      </c>
      <c r="O1262">
        <f t="shared" ca="1" si="598"/>
        <v>7.3857595425206792</v>
      </c>
      <c r="P1262">
        <f t="shared" ca="1" si="599"/>
        <v>633.30736086968489</v>
      </c>
      <c r="Q1262">
        <f t="shared" ca="1" si="600"/>
        <v>636.08765873002812</v>
      </c>
      <c r="R1262">
        <f t="shared" ca="1" si="601"/>
        <v>1.4839965425134221E-2</v>
      </c>
      <c r="S1262">
        <f t="shared" ca="1" si="602"/>
        <v>2.067101435725621</v>
      </c>
      <c r="T1262">
        <f t="shared" ca="1" si="603"/>
        <v>42.032181045985091</v>
      </c>
      <c r="U1262">
        <f t="shared" ca="1" si="624"/>
        <v>-1.4339965425165246E-2</v>
      </c>
      <c r="V1262">
        <f t="shared" ca="1" si="625"/>
        <v>0</v>
      </c>
      <c r="W1262">
        <f t="shared" ca="1" si="604"/>
        <v>7.9688069330468823</v>
      </c>
      <c r="X1262">
        <f t="shared" ca="1" si="605"/>
        <v>41.43779605184379</v>
      </c>
      <c r="Y1262">
        <f t="shared" ca="1" si="606"/>
        <v>1.9603819198491916</v>
      </c>
      <c r="Z1262">
        <f t="shared" ca="1" si="607"/>
        <v>1.2061452288019578</v>
      </c>
      <c r="AA1262">
        <f t="shared" ca="1" si="608"/>
        <v>639.97480693304681</v>
      </c>
      <c r="AB1262">
        <f t="shared" ca="1" si="609"/>
        <v>640.04895506316723</v>
      </c>
      <c r="AC1262">
        <f t="shared" ca="1" si="610"/>
        <v>1.3341176811306287E-4</v>
      </c>
      <c r="AD1262">
        <f t="shared" ca="1" si="611"/>
        <v>0.13641698508007194</v>
      </c>
      <c r="AE1262">
        <f t="shared" ca="1" si="612"/>
        <v>171.24996842116497</v>
      </c>
      <c r="AF1262">
        <f t="shared" ca="1" si="613"/>
        <v>-5.6506886494389619E-6</v>
      </c>
      <c r="AG1262">
        <f t="shared" ca="1" si="614"/>
        <v>1</v>
      </c>
      <c r="AH1262">
        <f ca="1"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+99)&gt;=IFERROR(AE1262,-1E+99)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>7.9688069330468823</v>
      </c>
      <c r="AI1262">
        <f t="shared" ca="1" si="615"/>
        <v>639.97480693304681</v>
      </c>
      <c r="AJ1262">
        <f t="shared" ca="1" si="616"/>
        <v>640.04895506316723</v>
      </c>
      <c r="AM1262">
        <v>0</v>
      </c>
      <c r="AN1262">
        <v>0</v>
      </c>
      <c r="AO1262">
        <f t="shared" si="617"/>
        <v>0</v>
      </c>
      <c r="AP1262">
        <f t="shared" si="626"/>
        <v>0</v>
      </c>
      <c r="AQ1262">
        <f t="shared" ca="1" si="618"/>
        <v>0.13641698508007194</v>
      </c>
      <c r="AR1262" t="str">
        <f t="shared" ca="1" si="619"/>
        <v>Subcritical</v>
      </c>
      <c r="AS1262">
        <f t="shared" ca="1" si="620"/>
        <v>1.3341176811306287E-4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190</v>
      </c>
      <c r="I1263">
        <v>5.7000000000000002E-2</v>
      </c>
      <c r="J1263">
        <f t="shared" si="621"/>
        <v>1</v>
      </c>
      <c r="K1263">
        <f t="shared" ca="1" si="622"/>
        <v>49.98</v>
      </c>
      <c r="L1263">
        <f t="shared" ca="1" si="623"/>
        <v>1.301360869684927</v>
      </c>
      <c r="M1263">
        <f t="shared" ca="1" si="596"/>
        <v>6.7670765223616209</v>
      </c>
      <c r="N1263">
        <f t="shared" ca="1" si="597"/>
        <v>0.86727128666107323</v>
      </c>
      <c r="O1263">
        <f t="shared" ca="1" si="598"/>
        <v>7.3857595425206792</v>
      </c>
      <c r="P1263">
        <f t="shared" ca="1" si="599"/>
        <v>633.3068608696849</v>
      </c>
      <c r="Q1263">
        <f t="shared" ca="1" si="600"/>
        <v>636.08715873002814</v>
      </c>
      <c r="R1263">
        <f t="shared" ca="1" si="601"/>
        <v>1.4839965425134221E-2</v>
      </c>
      <c r="S1263">
        <f t="shared" ca="1" si="602"/>
        <v>2.067101435725621</v>
      </c>
      <c r="T1263">
        <f t="shared" ca="1" si="603"/>
        <v>42.032181045985091</v>
      </c>
      <c r="U1263">
        <f t="shared" ca="1" si="624"/>
        <v>-1.4604093721914069E-2</v>
      </c>
      <c r="V1263">
        <f t="shared" ca="1" si="625"/>
        <v>0</v>
      </c>
      <c r="W1263">
        <f t="shared" ca="1" si="604"/>
        <v>7.9691654487810624</v>
      </c>
      <c r="X1263">
        <f t="shared" ca="1" si="605"/>
        <v>41.439660333661529</v>
      </c>
      <c r="Y1263">
        <f t="shared" ca="1" si="606"/>
        <v>1.9604036162779885</v>
      </c>
      <c r="Z1263">
        <f t="shared" ca="1" si="607"/>
        <v>1.2060909669040201</v>
      </c>
      <c r="AA1263">
        <f t="shared" ca="1" si="608"/>
        <v>639.97466544878102</v>
      </c>
      <c r="AB1263">
        <f t="shared" ca="1" si="609"/>
        <v>640.04880690751941</v>
      </c>
      <c r="AC1263">
        <f t="shared" ca="1" si="610"/>
        <v>1.3339779606048231E-4</v>
      </c>
      <c r="AD1263">
        <f t="shared" ca="1" si="611"/>
        <v>0.13640777952037911</v>
      </c>
      <c r="AE1263">
        <f t="shared" ca="1" si="612"/>
        <v>171.26454840364252</v>
      </c>
      <c r="AF1263">
        <f t="shared" ca="1" si="613"/>
        <v>-5.5387899919878691E-6</v>
      </c>
      <c r="AG1263">
        <f t="shared" ca="1" si="614"/>
        <v>1</v>
      </c>
      <c r="AH1263">
        <f ca="1"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+99)&gt;=IFERROR(AE1263,-1E+99)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>7.9691654487810624</v>
      </c>
      <c r="AI1263">
        <f t="shared" ca="1" si="615"/>
        <v>639.97466544878102</v>
      </c>
      <c r="AJ1263">
        <f t="shared" ca="1" si="616"/>
        <v>640.04880690751941</v>
      </c>
      <c r="AM1263">
        <v>0</v>
      </c>
      <c r="AN1263">
        <v>0</v>
      </c>
      <c r="AO1263">
        <f t="shared" si="617"/>
        <v>0</v>
      </c>
      <c r="AP1263">
        <f t="shared" si="626"/>
        <v>0</v>
      </c>
      <c r="AQ1263">
        <f t="shared" ca="1" si="618"/>
        <v>0.13640777952037911</v>
      </c>
      <c r="AR1263" t="str">
        <f t="shared" ca="1" si="619"/>
        <v>Subcritical</v>
      </c>
      <c r="AS1263">
        <f t="shared" ca="1" si="620"/>
        <v>1.3339779606048231E-4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190</v>
      </c>
      <c r="I1264">
        <v>0.06</v>
      </c>
      <c r="J1264">
        <f t="shared" si="621"/>
        <v>1</v>
      </c>
      <c r="K1264">
        <f t="shared" ca="1" si="622"/>
        <v>49.98</v>
      </c>
      <c r="L1264">
        <f t="shared" ca="1" si="623"/>
        <v>1.301360869684927</v>
      </c>
      <c r="M1264">
        <f t="shared" ca="1" si="596"/>
        <v>6.7670765223616209</v>
      </c>
      <c r="N1264">
        <f t="shared" ca="1" si="597"/>
        <v>0.86727128666107323</v>
      </c>
      <c r="O1264">
        <f t="shared" ca="1" si="598"/>
        <v>7.3857595425206792</v>
      </c>
      <c r="P1264">
        <f t="shared" ca="1" si="599"/>
        <v>633.30636086968491</v>
      </c>
      <c r="Q1264">
        <f t="shared" ca="1" si="600"/>
        <v>636.08665873002815</v>
      </c>
      <c r="R1264">
        <f t="shared" ca="1" si="601"/>
        <v>1.4839965425134221E-2</v>
      </c>
      <c r="S1264">
        <f t="shared" ca="1" si="602"/>
        <v>2.067101435725621</v>
      </c>
      <c r="T1264">
        <f t="shared" ca="1" si="603"/>
        <v>42.032181045985091</v>
      </c>
      <c r="U1264">
        <f t="shared" ca="1" si="624"/>
        <v>-1.4617995211210655E-2</v>
      </c>
      <c r="V1264">
        <f t="shared" ca="1" si="625"/>
        <v>0</v>
      </c>
      <c r="W1264">
        <f t="shared" ca="1" si="604"/>
        <v>7.9695237189638215</v>
      </c>
      <c r="X1264">
        <f t="shared" ca="1" si="605"/>
        <v>41.441523338611873</v>
      </c>
      <c r="Y1264">
        <f t="shared" ca="1" si="606"/>
        <v>1.9604252963762956</v>
      </c>
      <c r="Z1264">
        <f t="shared" ca="1" si="607"/>
        <v>1.2060367470476805</v>
      </c>
      <c r="AA1264">
        <f t="shared" ca="1" si="608"/>
        <v>639.97452371896384</v>
      </c>
      <c r="AB1264">
        <f t="shared" ca="1" si="609"/>
        <v>640.04865851178897</v>
      </c>
      <c r="AC1264">
        <f t="shared" ca="1" si="610"/>
        <v>1.3338383573379716E-4</v>
      </c>
      <c r="AD1264">
        <f t="shared" ca="1" si="611"/>
        <v>0.13639858129990129</v>
      </c>
      <c r="AE1264">
        <f t="shared" ca="1" si="612"/>
        <v>171.27911909266288</v>
      </c>
      <c r="AF1264">
        <f t="shared" ca="1" si="613"/>
        <v>-5.2914132311343565E-6</v>
      </c>
      <c r="AG1264">
        <f t="shared" ca="1" si="614"/>
        <v>1</v>
      </c>
      <c r="AH1264">
        <f ca="1"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+99)&gt;=IFERROR(AE1264,-1E+99)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>7.9695237189638215</v>
      </c>
      <c r="AI1264">
        <f t="shared" ca="1" si="615"/>
        <v>639.97452371896384</v>
      </c>
      <c r="AJ1264">
        <f t="shared" ca="1" si="616"/>
        <v>640.04865851178897</v>
      </c>
      <c r="AM1264">
        <v>0</v>
      </c>
      <c r="AN1264">
        <v>0</v>
      </c>
      <c r="AO1264">
        <f t="shared" si="617"/>
        <v>0</v>
      </c>
      <c r="AP1264">
        <f t="shared" si="626"/>
        <v>0</v>
      </c>
      <c r="AQ1264">
        <f t="shared" ca="1" si="618"/>
        <v>0.13639858129990129</v>
      </c>
      <c r="AR1264" t="str">
        <f t="shared" ca="1" si="619"/>
        <v>Subcritical</v>
      </c>
      <c r="AS1264">
        <f t="shared" ca="1" si="620"/>
        <v>1.3338383573379716E-4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190</v>
      </c>
      <c r="I1265">
        <v>2E-3</v>
      </c>
      <c r="J1265">
        <f t="shared" si="621"/>
        <v>1.0010000000002037</v>
      </c>
      <c r="K1265">
        <f t="shared" ca="1" si="622"/>
        <v>49.98</v>
      </c>
      <c r="L1265">
        <f t="shared" ca="1" si="623"/>
        <v>1.301360869684927</v>
      </c>
      <c r="M1265">
        <f t="shared" ca="1" si="596"/>
        <v>6.7670765223616209</v>
      </c>
      <c r="N1265">
        <f t="shared" ca="1" si="597"/>
        <v>0.86727128666107323</v>
      </c>
      <c r="O1265">
        <f t="shared" ca="1" si="598"/>
        <v>7.3857595425206792</v>
      </c>
      <c r="P1265">
        <f t="shared" ca="1" si="599"/>
        <v>633.30586086968492</v>
      </c>
      <c r="Q1265">
        <f t="shared" ca="1" si="600"/>
        <v>636.08615873002816</v>
      </c>
      <c r="R1265">
        <f t="shared" ca="1" si="601"/>
        <v>1.4839965425134221E-2</v>
      </c>
      <c r="S1265">
        <f t="shared" ca="1" si="602"/>
        <v>2.067101435725621</v>
      </c>
      <c r="T1265">
        <f t="shared" ca="1" si="603"/>
        <v>42.032181045985091</v>
      </c>
      <c r="U1265">
        <f t="shared" ca="1" si="624"/>
        <v>-1.43640730500465E-2</v>
      </c>
      <c r="V1265">
        <f t="shared" ca="1" si="625"/>
        <v>0</v>
      </c>
      <c r="W1265">
        <f t="shared" ca="1" si="604"/>
        <v>7.969889377870242</v>
      </c>
      <c r="X1265">
        <f t="shared" ca="1" si="605"/>
        <v>41.443424764925261</v>
      </c>
      <c r="Y1265">
        <f t="shared" ca="1" si="606"/>
        <v>1.9604474220749044</v>
      </c>
      <c r="Z1265">
        <f t="shared" ca="1" si="607"/>
        <v>1.2059814140239558</v>
      </c>
      <c r="AA1265">
        <f t="shared" ca="1" si="608"/>
        <v>639.97438937787024</v>
      </c>
      <c r="AB1265">
        <f t="shared" ca="1" si="609"/>
        <v>640.04851736823571</v>
      </c>
      <c r="AC1265">
        <f t="shared" ca="1" si="610"/>
        <v>1.3336958972093665E-4</v>
      </c>
      <c r="AD1265">
        <f t="shared" ca="1" si="611"/>
        <v>0.13638919444740519</v>
      </c>
      <c r="AE1265">
        <f t="shared" ca="1" si="612"/>
        <v>171.29399099164704</v>
      </c>
      <c r="AF1265">
        <f t="shared" ca="1" si="613"/>
        <v>-5.4937005415922613E-6</v>
      </c>
      <c r="AG1265">
        <f t="shared" ca="1" si="614"/>
        <v>1</v>
      </c>
      <c r="AH1265">
        <f ca="1"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+99)&gt;=IFERROR(AE1265,-1E+99)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>7.969889377870242</v>
      </c>
      <c r="AI1265">
        <f t="shared" ca="1" si="615"/>
        <v>639.97438937787024</v>
      </c>
      <c r="AJ1265">
        <f t="shared" ca="1" si="616"/>
        <v>640.04851736823571</v>
      </c>
      <c r="AM1265">
        <v>0</v>
      </c>
      <c r="AN1265">
        <v>0</v>
      </c>
      <c r="AO1265">
        <f t="shared" si="617"/>
        <v>0</v>
      </c>
      <c r="AP1265">
        <f t="shared" si="626"/>
        <v>0</v>
      </c>
      <c r="AQ1265">
        <f t="shared" ca="1" si="618"/>
        <v>0.13638919444740519</v>
      </c>
      <c r="AR1265" t="str">
        <f t="shared" ca="1" si="619"/>
        <v>Subcritical</v>
      </c>
      <c r="AS1265">
        <f t="shared" ca="1" si="620"/>
        <v>1.3336958972093665E-4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190</v>
      </c>
      <c r="I1266">
        <v>0</v>
      </c>
      <c r="J1266">
        <f t="shared" si="621"/>
        <v>1</v>
      </c>
      <c r="K1266">
        <f t="shared" ca="1" si="622"/>
        <v>49.98</v>
      </c>
      <c r="L1266">
        <f t="shared" ca="1" si="623"/>
        <v>1.301360869684927</v>
      </c>
      <c r="M1266">
        <f t="shared" ca="1" si="596"/>
        <v>6.7670765223616209</v>
      </c>
      <c r="N1266">
        <f t="shared" ca="1" si="597"/>
        <v>0.86727128666107323</v>
      </c>
      <c r="O1266">
        <f t="shared" ca="1" si="598"/>
        <v>7.3857595425206792</v>
      </c>
      <c r="P1266">
        <f t="shared" ca="1" si="599"/>
        <v>633.30536086968493</v>
      </c>
      <c r="Q1266">
        <f t="shared" ca="1" si="600"/>
        <v>636.08565873002817</v>
      </c>
      <c r="R1266">
        <f t="shared" ca="1" si="601"/>
        <v>1.4839965425134221E-2</v>
      </c>
      <c r="S1266">
        <f t="shared" ca="1" si="602"/>
        <v>2.067101435725621</v>
      </c>
      <c r="T1266">
        <f t="shared" ca="1" si="603"/>
        <v>42.032181045985091</v>
      </c>
      <c r="U1266">
        <f t="shared" ca="1" si="624"/>
        <v>-1.4339965425165246E-2</v>
      </c>
      <c r="V1266">
        <f t="shared" ca="1" si="625"/>
        <v>0</v>
      </c>
      <c r="W1266">
        <f t="shared" ca="1" si="604"/>
        <v>7.9702552286802586</v>
      </c>
      <c r="X1266">
        <f t="shared" ca="1" si="605"/>
        <v>41.445327189137345</v>
      </c>
      <c r="Y1266">
        <f t="shared" ca="1" si="606"/>
        <v>1.9604695578534281</v>
      </c>
      <c r="Z1266">
        <f t="shared" ca="1" si="607"/>
        <v>1.2059260570417105</v>
      </c>
      <c r="AA1266">
        <f t="shared" ca="1" si="608"/>
        <v>639.97425522868025</v>
      </c>
      <c r="AB1266">
        <f t="shared" ca="1" si="609"/>
        <v>640.04837641395306</v>
      </c>
      <c r="AC1266">
        <f t="shared" ca="1" si="610"/>
        <v>1.3335533847775604E-4</v>
      </c>
      <c r="AD1266">
        <f t="shared" ca="1" si="611"/>
        <v>0.13637980374599901</v>
      </c>
      <c r="AE1266">
        <f t="shared" ca="1" si="612"/>
        <v>171.30887141734803</v>
      </c>
      <c r="AF1266">
        <f t="shared" ca="1" si="613"/>
        <v>-5.7308027407998452E-6</v>
      </c>
      <c r="AG1266">
        <f t="shared" ca="1" si="614"/>
        <v>1</v>
      </c>
      <c r="AH1266">
        <f ca="1"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+99)&gt;=IFERROR(AE1266,-1E+99)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>7.9702552286802586</v>
      </c>
      <c r="AI1266">
        <f t="shared" ca="1" si="615"/>
        <v>639.97425522868025</v>
      </c>
      <c r="AJ1266">
        <f t="shared" ca="1" si="616"/>
        <v>640.04837641395306</v>
      </c>
      <c r="AM1266">
        <v>0</v>
      </c>
      <c r="AN1266">
        <v>0</v>
      </c>
      <c r="AO1266">
        <f t="shared" si="617"/>
        <v>0</v>
      </c>
      <c r="AP1266">
        <f t="shared" si="626"/>
        <v>0</v>
      </c>
      <c r="AQ1266">
        <f t="shared" ca="1" si="618"/>
        <v>0.13637980374599901</v>
      </c>
      <c r="AR1266" t="str">
        <f t="shared" ca="1" si="619"/>
        <v>Subcritical</v>
      </c>
      <c r="AS1266">
        <f t="shared" ca="1" si="620"/>
        <v>1.3335533847775604E-4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190</v>
      </c>
      <c r="I1267">
        <v>5.7000000000000002E-2</v>
      </c>
      <c r="J1267">
        <f t="shared" si="621"/>
        <v>1</v>
      </c>
      <c r="K1267">
        <f t="shared" ca="1" si="622"/>
        <v>49.98</v>
      </c>
      <c r="L1267">
        <f t="shared" ca="1" si="623"/>
        <v>1.301360869684927</v>
      </c>
      <c r="M1267">
        <f t="shared" ca="1" si="596"/>
        <v>6.7670765223616209</v>
      </c>
      <c r="N1267">
        <f t="shared" ca="1" si="597"/>
        <v>0.86727128666107323</v>
      </c>
      <c r="O1267">
        <f t="shared" ca="1" si="598"/>
        <v>7.3857595425206792</v>
      </c>
      <c r="P1267">
        <f t="shared" ca="1" si="599"/>
        <v>633.30486086968494</v>
      </c>
      <c r="Q1267">
        <f t="shared" ca="1" si="600"/>
        <v>636.08515873002818</v>
      </c>
      <c r="R1267">
        <f t="shared" ca="1" si="601"/>
        <v>1.4839965425134221E-2</v>
      </c>
      <c r="S1267">
        <f t="shared" ca="1" si="602"/>
        <v>2.067101435725621</v>
      </c>
      <c r="T1267">
        <f t="shared" ca="1" si="603"/>
        <v>42.032181045985091</v>
      </c>
      <c r="U1267">
        <f t="shared" ca="1" si="624"/>
        <v>-1.4604093721914069E-2</v>
      </c>
      <c r="V1267">
        <f t="shared" ca="1" si="625"/>
        <v>0</v>
      </c>
      <c r="W1267">
        <f t="shared" ca="1" si="604"/>
        <v>7.9706137215591957</v>
      </c>
      <c r="X1267">
        <f t="shared" ca="1" si="605"/>
        <v>41.447191352107822</v>
      </c>
      <c r="Y1267">
        <f t="shared" ca="1" si="606"/>
        <v>1.9604912469544975</v>
      </c>
      <c r="Z1267">
        <f t="shared" ca="1" si="607"/>
        <v>1.2058718183194392</v>
      </c>
      <c r="AA1267">
        <f t="shared" ca="1" si="608"/>
        <v>639.97411372155921</v>
      </c>
      <c r="AB1267">
        <f t="shared" ca="1" si="609"/>
        <v>640.0482282395111</v>
      </c>
      <c r="AC1267">
        <f t="shared" ca="1" si="610"/>
        <v>1.3334137603225211E-4</v>
      </c>
      <c r="AD1267">
        <f t="shared" ca="1" si="611"/>
        <v>0.13637060295410861</v>
      </c>
      <c r="AE1267">
        <f t="shared" ca="1" si="612"/>
        <v>171.32345327064655</v>
      </c>
      <c r="AF1267">
        <f t="shared" ca="1" si="613"/>
        <v>-5.4241995712800417E-6</v>
      </c>
      <c r="AG1267">
        <f t="shared" ca="1" si="614"/>
        <v>1</v>
      </c>
      <c r="AH1267">
        <f ca="1"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+99)&gt;=IFERROR(AE1267,-1E+99)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>7.9706137215591957</v>
      </c>
      <c r="AI1267">
        <f t="shared" ca="1" si="615"/>
        <v>639.97411372155921</v>
      </c>
      <c r="AJ1267">
        <f t="shared" ca="1" si="616"/>
        <v>640.0482282395111</v>
      </c>
      <c r="AM1267">
        <v>0</v>
      </c>
      <c r="AN1267">
        <v>0</v>
      </c>
      <c r="AO1267">
        <f t="shared" si="617"/>
        <v>0</v>
      </c>
      <c r="AP1267">
        <f t="shared" si="626"/>
        <v>0</v>
      </c>
      <c r="AQ1267">
        <f t="shared" ca="1" si="618"/>
        <v>0.13637060295410861</v>
      </c>
      <c r="AR1267" t="str">
        <f t="shared" ca="1" si="619"/>
        <v>Subcritical</v>
      </c>
      <c r="AS1267">
        <f t="shared" ca="1" si="620"/>
        <v>1.3334137603225211E-4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190</v>
      </c>
      <c r="I1268">
        <v>5.7000000000000002E-2</v>
      </c>
      <c r="J1268">
        <f t="shared" si="621"/>
        <v>0.99899999999979627</v>
      </c>
      <c r="K1268">
        <f t="shared" ca="1" si="622"/>
        <v>49.98</v>
      </c>
      <c r="L1268">
        <f t="shared" ca="1" si="623"/>
        <v>1.301360869684927</v>
      </c>
      <c r="M1268">
        <f t="shared" ca="1" si="596"/>
        <v>6.7670765223616209</v>
      </c>
      <c r="N1268">
        <f t="shared" ca="1" si="597"/>
        <v>0.86727128666107323</v>
      </c>
      <c r="O1268">
        <f t="shared" ca="1" si="598"/>
        <v>7.3857595425206792</v>
      </c>
      <c r="P1268">
        <f t="shared" ca="1" si="599"/>
        <v>633.30436086968496</v>
      </c>
      <c r="Q1268">
        <f t="shared" ca="1" si="600"/>
        <v>636.0846587300282</v>
      </c>
      <c r="R1268">
        <f t="shared" ca="1" si="601"/>
        <v>1.4839965425134221E-2</v>
      </c>
      <c r="S1268">
        <f t="shared" ca="1" si="602"/>
        <v>2.067101435725621</v>
      </c>
      <c r="T1268">
        <f t="shared" ca="1" si="603"/>
        <v>42.032181045985091</v>
      </c>
      <c r="U1268">
        <f t="shared" ca="1" si="624"/>
        <v>-1.458925375641229E-2</v>
      </c>
      <c r="V1268">
        <f t="shared" ca="1" si="625"/>
        <v>0</v>
      </c>
      <c r="W1268">
        <f t="shared" ca="1" si="604"/>
        <v>7.9709726782443866</v>
      </c>
      <c r="X1268">
        <f t="shared" ca="1" si="605"/>
        <v>41.449057926870815</v>
      </c>
      <c r="Y1268">
        <f t="shared" ca="1" si="606"/>
        <v>1.9605129626422713</v>
      </c>
      <c r="Z1268">
        <f t="shared" ca="1" si="607"/>
        <v>1.2058175143131227</v>
      </c>
      <c r="AA1268">
        <f t="shared" ca="1" si="608"/>
        <v>639.97397267824442</v>
      </c>
      <c r="AB1268">
        <f t="shared" ca="1" si="609"/>
        <v>640.04808052115084</v>
      </c>
      <c r="AC1268">
        <f t="shared" ca="1" si="610"/>
        <v>1.3332739768323479E-4</v>
      </c>
      <c r="AD1268">
        <f t="shared" ca="1" si="611"/>
        <v>0.1363613912950436</v>
      </c>
      <c r="AE1268">
        <f t="shared" ca="1" si="612"/>
        <v>171.33805468395673</v>
      </c>
      <c r="AF1268">
        <f t="shared" ca="1" si="613"/>
        <v>-5.0387850478728069E-6</v>
      </c>
      <c r="AG1268">
        <f t="shared" ca="1" si="614"/>
        <v>1</v>
      </c>
      <c r="AH1268">
        <f ca="1"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+99)&gt;=IFERROR(AE1268,-1E+99)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>7.9709726782443866</v>
      </c>
      <c r="AI1268">
        <f t="shared" ca="1" si="615"/>
        <v>639.97397267824442</v>
      </c>
      <c r="AJ1268">
        <f t="shared" ca="1" si="616"/>
        <v>640.04808052115084</v>
      </c>
      <c r="AM1268">
        <v>0</v>
      </c>
      <c r="AN1268">
        <v>0</v>
      </c>
      <c r="AO1268">
        <f t="shared" si="617"/>
        <v>0</v>
      </c>
      <c r="AP1268">
        <f t="shared" si="626"/>
        <v>0</v>
      </c>
      <c r="AQ1268">
        <f t="shared" ca="1" si="618"/>
        <v>0.1363613912950436</v>
      </c>
      <c r="AR1268" t="str">
        <f t="shared" ca="1" si="619"/>
        <v>Subcritical</v>
      </c>
      <c r="AS1268">
        <f t="shared" ca="1" si="620"/>
        <v>1.3332739768323479E-4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190</v>
      </c>
      <c r="I1269">
        <v>0</v>
      </c>
      <c r="J1269">
        <f t="shared" si="621"/>
        <v>1</v>
      </c>
      <c r="K1269">
        <f t="shared" ca="1" si="622"/>
        <v>49.98</v>
      </c>
      <c r="L1269">
        <f t="shared" ca="1" si="623"/>
        <v>1.301360869684927</v>
      </c>
      <c r="M1269">
        <f t="shared" ca="1" si="596"/>
        <v>6.7670765223616209</v>
      </c>
      <c r="N1269">
        <f t="shared" ca="1" si="597"/>
        <v>0.86727128666107323</v>
      </c>
      <c r="O1269">
        <f t="shared" ca="1" si="598"/>
        <v>7.3857595425206792</v>
      </c>
      <c r="P1269">
        <f t="shared" ca="1" si="599"/>
        <v>633.30386086968497</v>
      </c>
      <c r="Q1269">
        <f t="shared" ca="1" si="600"/>
        <v>636.08415873002821</v>
      </c>
      <c r="R1269">
        <f t="shared" ca="1" si="601"/>
        <v>1.4839965425134221E-2</v>
      </c>
      <c r="S1269">
        <f t="shared" ca="1" si="602"/>
        <v>2.067101435725621</v>
      </c>
      <c r="T1269">
        <f t="shared" ca="1" si="603"/>
        <v>42.032181045985091</v>
      </c>
      <c r="U1269">
        <f t="shared" ca="1" si="624"/>
        <v>-1.4339965425165246E-2</v>
      </c>
      <c r="V1269">
        <f t="shared" ca="1" si="625"/>
        <v>0</v>
      </c>
      <c r="W1269">
        <f t="shared" ca="1" si="604"/>
        <v>7.9713390360898506</v>
      </c>
      <c r="X1269">
        <f t="shared" ca="1" si="605"/>
        <v>41.450962987667225</v>
      </c>
      <c r="Y1269">
        <f t="shared" ca="1" si="606"/>
        <v>1.960535124555006</v>
      </c>
      <c r="Z1269">
        <f t="shared" ca="1" si="607"/>
        <v>1.2057620956808746</v>
      </c>
      <c r="AA1269">
        <f t="shared" ca="1" si="608"/>
        <v>639.97383903608988</v>
      </c>
      <c r="AB1269">
        <f t="shared" ca="1" si="609"/>
        <v>640.04794006725103</v>
      </c>
      <c r="AC1269">
        <f t="shared" ca="1" si="610"/>
        <v>1.3331313335007092E-4</v>
      </c>
      <c r="AD1269">
        <f t="shared" ca="1" si="611"/>
        <v>0.13635199077438645</v>
      </c>
      <c r="AE1269">
        <f t="shared" ca="1" si="612"/>
        <v>171.35295787356694</v>
      </c>
      <c r="AF1269">
        <f t="shared" ca="1" si="613"/>
        <v>-5.2031656423423556E-6</v>
      </c>
      <c r="AG1269">
        <f t="shared" ca="1" si="614"/>
        <v>1</v>
      </c>
      <c r="AH1269">
        <f ca="1"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+99)&gt;=IFERROR(AE1269,-1E+99)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>7.9713390360898506</v>
      </c>
      <c r="AI1269">
        <f t="shared" ca="1" si="615"/>
        <v>639.97383903608988</v>
      </c>
      <c r="AJ1269">
        <f t="shared" ca="1" si="616"/>
        <v>640.04794006725103</v>
      </c>
      <c r="AM1269">
        <v>0</v>
      </c>
      <c r="AN1269">
        <v>0</v>
      </c>
      <c r="AO1269">
        <f t="shared" si="617"/>
        <v>0</v>
      </c>
      <c r="AP1269">
        <f t="shared" si="626"/>
        <v>0</v>
      </c>
      <c r="AQ1269">
        <f t="shared" ca="1" si="618"/>
        <v>0.13635199077438645</v>
      </c>
      <c r="AR1269" t="str">
        <f t="shared" ca="1" si="619"/>
        <v>Subcritical</v>
      </c>
      <c r="AS1269">
        <f t="shared" ca="1" si="620"/>
        <v>1.3331313335007092E-4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190</v>
      </c>
      <c r="I1270">
        <v>0</v>
      </c>
      <c r="J1270">
        <f t="shared" si="621"/>
        <v>1</v>
      </c>
      <c r="K1270">
        <f t="shared" ca="1" si="622"/>
        <v>49.98</v>
      </c>
      <c r="L1270">
        <f t="shared" ca="1" si="623"/>
        <v>1.301360869684927</v>
      </c>
      <c r="M1270">
        <f t="shared" ca="1" si="596"/>
        <v>6.7670765223616209</v>
      </c>
      <c r="N1270">
        <f t="shared" ca="1" si="597"/>
        <v>0.86727128666107323</v>
      </c>
      <c r="O1270">
        <f t="shared" ca="1" si="598"/>
        <v>7.3857595425206792</v>
      </c>
      <c r="P1270">
        <f t="shared" ca="1" si="599"/>
        <v>633.30336086968487</v>
      </c>
      <c r="Q1270">
        <f t="shared" ca="1" si="600"/>
        <v>636.08365873002811</v>
      </c>
      <c r="R1270">
        <f t="shared" ca="1" si="601"/>
        <v>1.4839965425134221E-2</v>
      </c>
      <c r="S1270">
        <f t="shared" ca="1" si="602"/>
        <v>2.067101435725621</v>
      </c>
      <c r="T1270">
        <f t="shared" ca="1" si="603"/>
        <v>42.032181045985091</v>
      </c>
      <c r="U1270">
        <f t="shared" ca="1" si="624"/>
        <v>-1.433996542505156E-2</v>
      </c>
      <c r="V1270">
        <f t="shared" ca="1" si="625"/>
        <v>0</v>
      </c>
      <c r="W1270">
        <f t="shared" ca="1" si="604"/>
        <v>7.9717052383340903</v>
      </c>
      <c r="X1270">
        <f t="shared" ca="1" si="605"/>
        <v>41.452867239337273</v>
      </c>
      <c r="Y1270">
        <f t="shared" ca="1" si="606"/>
        <v>1.9605572755199849</v>
      </c>
      <c r="Z1270">
        <f t="shared" ca="1" si="607"/>
        <v>1.2057067056768218</v>
      </c>
      <c r="AA1270">
        <f t="shared" ca="1" si="608"/>
        <v>639.97370523833399</v>
      </c>
      <c r="AB1270">
        <f t="shared" ca="1" si="609"/>
        <v>640.04779946158135</v>
      </c>
      <c r="AC1270">
        <f t="shared" ca="1" si="610"/>
        <v>1.3329887732507157E-4</v>
      </c>
      <c r="AD1270">
        <f t="shared" ca="1" si="611"/>
        <v>0.13634259532571794</v>
      </c>
      <c r="AE1270">
        <f t="shared" ca="1" si="612"/>
        <v>171.3678554568491</v>
      </c>
      <c r="AF1270">
        <f t="shared" ca="1" si="613"/>
        <v>-5.481780817717663E-6</v>
      </c>
      <c r="AG1270">
        <f t="shared" ca="1" si="614"/>
        <v>1</v>
      </c>
      <c r="AH1270">
        <f ca="1"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+99)&gt;=IFERROR(AE1270,-1E+99)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>7.9717052383340903</v>
      </c>
      <c r="AI1270">
        <f t="shared" ca="1" si="615"/>
        <v>639.97370523833399</v>
      </c>
      <c r="AJ1270">
        <f t="shared" ca="1" si="616"/>
        <v>640.04779946158135</v>
      </c>
      <c r="AM1270">
        <v>0</v>
      </c>
      <c r="AN1270">
        <v>0</v>
      </c>
      <c r="AO1270">
        <f t="shared" si="617"/>
        <v>0</v>
      </c>
      <c r="AP1270">
        <f t="shared" si="626"/>
        <v>0</v>
      </c>
      <c r="AQ1270">
        <f t="shared" ca="1" si="618"/>
        <v>0.13634259532571794</v>
      </c>
      <c r="AR1270" t="str">
        <f t="shared" ca="1" si="619"/>
        <v>Subcritical</v>
      </c>
      <c r="AS1270">
        <f t="shared" ca="1" si="620"/>
        <v>1.3329887732507157E-4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190</v>
      </c>
      <c r="I1271">
        <v>5.7000000000000002E-2</v>
      </c>
      <c r="J1271">
        <f t="shared" si="621"/>
        <v>1</v>
      </c>
      <c r="K1271">
        <f t="shared" ca="1" si="622"/>
        <v>49.98</v>
      </c>
      <c r="L1271">
        <f t="shared" ca="1" si="623"/>
        <v>1.301360869684927</v>
      </c>
      <c r="M1271">
        <f t="shared" ca="1" si="596"/>
        <v>6.7670765223616209</v>
      </c>
      <c r="N1271">
        <f t="shared" ca="1" si="597"/>
        <v>0.86727128666107323</v>
      </c>
      <c r="O1271">
        <f t="shared" ca="1" si="598"/>
        <v>7.3857595425206792</v>
      </c>
      <c r="P1271">
        <f t="shared" ca="1" si="599"/>
        <v>633.30286086968488</v>
      </c>
      <c r="Q1271">
        <f t="shared" ca="1" si="600"/>
        <v>636.08315873002812</v>
      </c>
      <c r="R1271">
        <f t="shared" ca="1" si="601"/>
        <v>1.4839965425134221E-2</v>
      </c>
      <c r="S1271">
        <f t="shared" ca="1" si="602"/>
        <v>2.067101435725621</v>
      </c>
      <c r="T1271">
        <f t="shared" ca="1" si="603"/>
        <v>42.032181045985091</v>
      </c>
      <c r="U1271">
        <f t="shared" ca="1" si="624"/>
        <v>-1.4604093721914069E-2</v>
      </c>
      <c r="V1271">
        <f t="shared" ca="1" si="625"/>
        <v>0</v>
      </c>
      <c r="W1271">
        <f t="shared" ca="1" si="604"/>
        <v>7.9720640423724243</v>
      </c>
      <c r="X1271">
        <f t="shared" ca="1" si="605"/>
        <v>41.454733020336604</v>
      </c>
      <c r="Y1271">
        <f t="shared" ca="1" si="606"/>
        <v>1.9605789774914166</v>
      </c>
      <c r="Z1271">
        <f t="shared" ca="1" si="607"/>
        <v>1.2056524396256785</v>
      </c>
      <c r="AA1271">
        <f t="shared" ca="1" si="608"/>
        <v>639.97356404237235</v>
      </c>
      <c r="AB1271">
        <f t="shared" ca="1" si="609"/>
        <v>640.04765159615295</v>
      </c>
      <c r="AC1271">
        <f t="shared" ca="1" si="610"/>
        <v>1.3328491148873457E-4</v>
      </c>
      <c r="AD1271">
        <f t="shared" ca="1" si="611"/>
        <v>0.13633339073520878</v>
      </c>
      <c r="AE1271">
        <f t="shared" ca="1" si="612"/>
        <v>171.38245277299623</v>
      </c>
      <c r="AF1271">
        <f t="shared" ca="1" si="613"/>
        <v>-5.2619442385548609E-6</v>
      </c>
      <c r="AG1271">
        <f t="shared" ca="1" si="614"/>
        <v>1</v>
      </c>
      <c r="AH1271">
        <f ca="1"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+99)&gt;=IFERROR(AE1271,-1E+99)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>7.9720640423724243</v>
      </c>
      <c r="AI1271">
        <f t="shared" ca="1" si="615"/>
        <v>639.97356404237235</v>
      </c>
      <c r="AJ1271">
        <f t="shared" ca="1" si="616"/>
        <v>640.04765159615295</v>
      </c>
      <c r="AM1271">
        <v>0</v>
      </c>
      <c r="AN1271">
        <v>0</v>
      </c>
      <c r="AO1271">
        <f t="shared" si="617"/>
        <v>0</v>
      </c>
      <c r="AP1271">
        <f t="shared" si="626"/>
        <v>0</v>
      </c>
      <c r="AQ1271">
        <f t="shared" ca="1" si="618"/>
        <v>0.13633339073520878</v>
      </c>
      <c r="AR1271" t="str">
        <f t="shared" ca="1" si="619"/>
        <v>Subcritical</v>
      </c>
      <c r="AS1271">
        <f t="shared" ca="1" si="620"/>
        <v>1.3328491148873457E-4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190</v>
      </c>
      <c r="I1272">
        <v>5.7000000000000002E-2</v>
      </c>
      <c r="J1272">
        <f t="shared" si="621"/>
        <v>1</v>
      </c>
      <c r="K1272">
        <f t="shared" ca="1" si="622"/>
        <v>49.98</v>
      </c>
      <c r="L1272">
        <f t="shared" ca="1" si="623"/>
        <v>1.301360869684927</v>
      </c>
      <c r="M1272">
        <f t="shared" ca="1" si="596"/>
        <v>6.7670765223616209</v>
      </c>
      <c r="N1272">
        <f t="shared" ca="1" si="597"/>
        <v>0.86727128666107323</v>
      </c>
      <c r="O1272">
        <f t="shared" ca="1" si="598"/>
        <v>7.3857595425206792</v>
      </c>
      <c r="P1272">
        <f t="shared" ca="1" si="599"/>
        <v>633.30236086968489</v>
      </c>
      <c r="Q1272">
        <f t="shared" ca="1" si="600"/>
        <v>636.08265873002813</v>
      </c>
      <c r="R1272">
        <f t="shared" ca="1" si="601"/>
        <v>1.4839965425134221E-2</v>
      </c>
      <c r="S1272">
        <f t="shared" ca="1" si="602"/>
        <v>2.067101435725621</v>
      </c>
      <c r="T1272">
        <f t="shared" ca="1" si="603"/>
        <v>42.032181045985091</v>
      </c>
      <c r="U1272">
        <f t="shared" ca="1" si="624"/>
        <v>-1.4604093721914069E-2</v>
      </c>
      <c r="V1272">
        <f t="shared" ca="1" si="625"/>
        <v>0</v>
      </c>
      <c r="W1272">
        <f t="shared" ca="1" si="604"/>
        <v>7.9724230861561391</v>
      </c>
      <c r="X1272">
        <f t="shared" ca="1" si="605"/>
        <v>41.456600048011921</v>
      </c>
      <c r="Y1272">
        <f t="shared" ca="1" si="606"/>
        <v>1.9606006924891461</v>
      </c>
      <c r="Z1272">
        <f t="shared" ca="1" si="607"/>
        <v>1.2055981422045443</v>
      </c>
      <c r="AA1272">
        <f t="shared" ca="1" si="608"/>
        <v>639.97342308615612</v>
      </c>
      <c r="AB1272">
        <f t="shared" ca="1" si="609"/>
        <v>640.04750396691486</v>
      </c>
      <c r="AC1272">
        <f t="shared" ca="1" si="610"/>
        <v>1.3327093848130133E-4</v>
      </c>
      <c r="AD1272">
        <f t="shared" ca="1" si="611"/>
        <v>0.1363241810310569</v>
      </c>
      <c r="AE1272">
        <f t="shared" ca="1" si="612"/>
        <v>171.3970605377975</v>
      </c>
      <c r="AF1272">
        <f t="shared" ca="1" si="613"/>
        <v>-4.9819478817880736E-6</v>
      </c>
      <c r="AG1272">
        <f t="shared" ca="1" si="614"/>
        <v>1</v>
      </c>
      <c r="AH1272">
        <f ca="1"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+99)&gt;=IFERROR(AE1272,-1E+99)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>7.9724230861561391</v>
      </c>
      <c r="AI1272">
        <f t="shared" ca="1" si="615"/>
        <v>639.97342308615612</v>
      </c>
      <c r="AJ1272">
        <f t="shared" ca="1" si="616"/>
        <v>640.04750396691486</v>
      </c>
      <c r="AM1272">
        <v>0</v>
      </c>
      <c r="AN1272">
        <v>0</v>
      </c>
      <c r="AO1272">
        <f t="shared" si="617"/>
        <v>0</v>
      </c>
      <c r="AP1272">
        <f t="shared" si="626"/>
        <v>0</v>
      </c>
      <c r="AQ1272">
        <f t="shared" ca="1" si="618"/>
        <v>0.1363241810310569</v>
      </c>
      <c r="AR1272" t="str">
        <f t="shared" ca="1" si="619"/>
        <v>Subcritical</v>
      </c>
      <c r="AS1272">
        <f t="shared" ca="1" si="620"/>
        <v>1.3327093848130133E-4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190</v>
      </c>
      <c r="I1273">
        <v>0</v>
      </c>
      <c r="J1273">
        <f t="shared" si="621"/>
        <v>1</v>
      </c>
      <c r="K1273">
        <f t="shared" ca="1" si="622"/>
        <v>49.98</v>
      </c>
      <c r="L1273">
        <f t="shared" ca="1" si="623"/>
        <v>1.301360869684927</v>
      </c>
      <c r="M1273">
        <f t="shared" ca="1" si="596"/>
        <v>6.7670765223616209</v>
      </c>
      <c r="N1273">
        <f t="shared" ca="1" si="597"/>
        <v>0.86727128666107323</v>
      </c>
      <c r="O1273">
        <f t="shared" ca="1" si="598"/>
        <v>7.3857595425206792</v>
      </c>
      <c r="P1273">
        <f t="shared" ca="1" si="599"/>
        <v>633.3018608696849</v>
      </c>
      <c r="Q1273">
        <f t="shared" ca="1" si="600"/>
        <v>636.08215873002814</v>
      </c>
      <c r="R1273">
        <f t="shared" ca="1" si="601"/>
        <v>1.4839965425134221E-2</v>
      </c>
      <c r="S1273">
        <f t="shared" ca="1" si="602"/>
        <v>2.067101435725621</v>
      </c>
      <c r="T1273">
        <f t="shared" ca="1" si="603"/>
        <v>42.032181045985091</v>
      </c>
      <c r="U1273">
        <f t="shared" ca="1" si="624"/>
        <v>-1.4339965425165246E-2</v>
      </c>
      <c r="V1273">
        <f t="shared" ca="1" si="625"/>
        <v>0</v>
      </c>
      <c r="W1273">
        <f t="shared" ca="1" si="604"/>
        <v>7.9727895556794453</v>
      </c>
      <c r="X1273">
        <f t="shared" ca="1" si="605"/>
        <v>41.458505689533119</v>
      </c>
      <c r="Y1273">
        <f t="shared" ca="1" si="606"/>
        <v>1.9606228550753011</v>
      </c>
      <c r="Z1273">
        <f t="shared" ca="1" si="607"/>
        <v>1.2055427268479257</v>
      </c>
      <c r="AA1273">
        <f t="shared" ca="1" si="608"/>
        <v>639.97328955567946</v>
      </c>
      <c r="AB1273">
        <f t="shared" ca="1" si="609"/>
        <v>640.04736362633469</v>
      </c>
      <c r="AC1273">
        <f t="shared" ca="1" si="610"/>
        <v>1.3325667871264408E-4</v>
      </c>
      <c r="AD1273">
        <f t="shared" ca="1" si="611"/>
        <v>0.13631478192114752</v>
      </c>
      <c r="AE1273">
        <f t="shared" ca="1" si="612"/>
        <v>171.41197113720807</v>
      </c>
      <c r="AF1273">
        <f t="shared" ca="1" si="613"/>
        <v>-5.2514303661155282E-6</v>
      </c>
      <c r="AG1273">
        <f t="shared" ca="1" si="614"/>
        <v>1</v>
      </c>
      <c r="AH1273">
        <f ca="1"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+99)&gt;=IFERROR(AE1273,-1E+99)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>7.9727895556794453</v>
      </c>
      <c r="AI1273">
        <f t="shared" ca="1" si="615"/>
        <v>639.97328955567946</v>
      </c>
      <c r="AJ1273">
        <f t="shared" ca="1" si="616"/>
        <v>640.04736362633469</v>
      </c>
      <c r="AM1273">
        <v>0</v>
      </c>
      <c r="AN1273">
        <v>0</v>
      </c>
      <c r="AO1273">
        <f t="shared" si="617"/>
        <v>0</v>
      </c>
      <c r="AP1273">
        <f t="shared" si="626"/>
        <v>0</v>
      </c>
      <c r="AQ1273">
        <f t="shared" ca="1" si="618"/>
        <v>0.13631478192114752</v>
      </c>
      <c r="AR1273" t="str">
        <f t="shared" ca="1" si="619"/>
        <v>Subcritical</v>
      </c>
      <c r="AS1273">
        <f t="shared" ca="1" si="620"/>
        <v>1.3325667871264408E-4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190</v>
      </c>
      <c r="I1274">
        <v>2E-3</v>
      </c>
      <c r="J1274">
        <f t="shared" si="621"/>
        <v>1</v>
      </c>
      <c r="K1274">
        <f t="shared" ca="1" si="622"/>
        <v>49.98</v>
      </c>
      <c r="L1274">
        <f t="shared" ca="1" si="623"/>
        <v>1.301360869684927</v>
      </c>
      <c r="M1274">
        <f t="shared" ca="1" si="596"/>
        <v>6.7670765223616209</v>
      </c>
      <c r="N1274">
        <f t="shared" ca="1" si="597"/>
        <v>0.86727128666107323</v>
      </c>
      <c r="O1274">
        <f t="shared" ca="1" si="598"/>
        <v>7.3857595425206792</v>
      </c>
      <c r="P1274">
        <f t="shared" ca="1" si="599"/>
        <v>633.30136086968491</v>
      </c>
      <c r="Q1274">
        <f t="shared" ca="1" si="600"/>
        <v>636.08165873002815</v>
      </c>
      <c r="R1274">
        <f t="shared" ca="1" si="601"/>
        <v>1.4839965425134221E-2</v>
      </c>
      <c r="S1274">
        <f t="shared" ca="1" si="602"/>
        <v>2.067101435725621</v>
      </c>
      <c r="T1274">
        <f t="shared" ca="1" si="603"/>
        <v>42.032181045985091</v>
      </c>
      <c r="U1274">
        <f t="shared" ca="1" si="624"/>
        <v>-1.4349233084658408E-2</v>
      </c>
      <c r="V1274">
        <f t="shared" ca="1" si="625"/>
        <v>0</v>
      </c>
      <c r="W1274">
        <f t="shared" ca="1" si="604"/>
        <v>7.9731555119284296</v>
      </c>
      <c r="X1274">
        <f t="shared" ca="1" si="605"/>
        <v>41.460408662027838</v>
      </c>
      <c r="Y1274">
        <f t="shared" ca="1" si="606"/>
        <v>1.960644985087612</v>
      </c>
      <c r="Z1274">
        <f t="shared" ca="1" si="607"/>
        <v>1.2054873941890245</v>
      </c>
      <c r="AA1274">
        <f t="shared" ca="1" si="608"/>
        <v>639.97315551192844</v>
      </c>
      <c r="AB1274">
        <f t="shared" ca="1" si="609"/>
        <v>640.04722278295537</v>
      </c>
      <c r="AC1274">
        <f t="shared" ca="1" si="610"/>
        <v>1.3324244116208559E-4</v>
      </c>
      <c r="AD1274">
        <f t="shared" ca="1" si="611"/>
        <v>0.13630539705330333</v>
      </c>
      <c r="AE1274">
        <f t="shared" ca="1" si="612"/>
        <v>171.42686157574278</v>
      </c>
      <c r="AF1274">
        <f t="shared" ca="1" si="613"/>
        <v>-5.6309493174921954E-6</v>
      </c>
      <c r="AG1274">
        <f t="shared" ca="1" si="614"/>
        <v>1</v>
      </c>
      <c r="AH1274">
        <f ca="1"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+99)&gt;=IFERROR(AE1274,-1E+99)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>7.9731555119284296</v>
      </c>
      <c r="AI1274">
        <f t="shared" ca="1" si="615"/>
        <v>639.97315551192844</v>
      </c>
      <c r="AJ1274">
        <f t="shared" ca="1" si="616"/>
        <v>640.04722278295537</v>
      </c>
      <c r="AM1274">
        <v>0</v>
      </c>
      <c r="AN1274">
        <v>0</v>
      </c>
      <c r="AO1274">
        <f t="shared" si="617"/>
        <v>0</v>
      </c>
      <c r="AP1274">
        <f t="shared" si="626"/>
        <v>0</v>
      </c>
      <c r="AQ1274">
        <f t="shared" ca="1" si="618"/>
        <v>0.13630539705330333</v>
      </c>
      <c r="AR1274" t="str">
        <f t="shared" ca="1" si="619"/>
        <v>Subcritical</v>
      </c>
      <c r="AS1274">
        <f t="shared" ca="1" si="620"/>
        <v>1.3324244116208559E-4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190</v>
      </c>
      <c r="I1275">
        <v>0.06</v>
      </c>
      <c r="J1275">
        <f t="shared" si="621"/>
        <v>1.0010000000002037</v>
      </c>
      <c r="K1275">
        <f t="shared" ca="1" si="622"/>
        <v>49.98</v>
      </c>
      <c r="L1275">
        <f t="shared" ca="1" si="623"/>
        <v>1.301360869684927</v>
      </c>
      <c r="M1275">
        <f t="shared" ca="1" si="596"/>
        <v>6.7670765223616209</v>
      </c>
      <c r="N1275">
        <f t="shared" ca="1" si="597"/>
        <v>0.86727128666107323</v>
      </c>
      <c r="O1275">
        <f t="shared" ca="1" si="598"/>
        <v>7.3857595425206792</v>
      </c>
      <c r="P1275">
        <f t="shared" ca="1" si="599"/>
        <v>633.30086086968493</v>
      </c>
      <c r="Q1275">
        <f t="shared" ca="1" si="600"/>
        <v>636.08115873002816</v>
      </c>
      <c r="R1275">
        <f t="shared" ca="1" si="601"/>
        <v>1.4839965425134221E-2</v>
      </c>
      <c r="S1275">
        <f t="shared" ca="1" si="602"/>
        <v>2.067101435725621</v>
      </c>
      <c r="T1275">
        <f t="shared" ca="1" si="603"/>
        <v>42.032181045985091</v>
      </c>
      <c r="U1275">
        <f t="shared" ca="1" si="624"/>
        <v>-1.4632835176598746E-2</v>
      </c>
      <c r="V1275">
        <f t="shared" ca="1" si="625"/>
        <v>0</v>
      </c>
      <c r="W1275">
        <f t="shared" ca="1" si="604"/>
        <v>7.973513709260633</v>
      </c>
      <c r="X1275">
        <f t="shared" ca="1" si="605"/>
        <v>41.462271288155293</v>
      </c>
      <c r="Y1275">
        <f t="shared" ca="1" si="606"/>
        <v>1.9606666444212044</v>
      </c>
      <c r="Z1275">
        <f t="shared" ca="1" si="607"/>
        <v>1.2054332395986711</v>
      </c>
      <c r="AA1275">
        <f t="shared" ca="1" si="608"/>
        <v>639.97301370926061</v>
      </c>
      <c r="AB1275">
        <f t="shared" ca="1" si="609"/>
        <v>640.04707432573002</v>
      </c>
      <c r="AC1275">
        <f t="shared" ca="1" si="610"/>
        <v>1.3322850764574978E-4</v>
      </c>
      <c r="AD1275">
        <f t="shared" ca="1" si="611"/>
        <v>0.13629621220399579</v>
      </c>
      <c r="AE1275">
        <f t="shared" ca="1" si="612"/>
        <v>171.44143701023825</v>
      </c>
      <c r="AF1275">
        <f t="shared" ca="1" si="613"/>
        <v>-5.5175581792354933E-6</v>
      </c>
      <c r="AG1275">
        <f t="shared" ca="1" si="614"/>
        <v>1</v>
      </c>
      <c r="AH1275">
        <f ca="1"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+99)&gt;=IFERROR(AE1275,-1E+99)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>7.973513709260633</v>
      </c>
      <c r="AI1275">
        <f t="shared" ca="1" si="615"/>
        <v>639.97301370926061</v>
      </c>
      <c r="AJ1275">
        <f t="shared" ca="1" si="616"/>
        <v>640.04707432573002</v>
      </c>
      <c r="AM1275">
        <v>0</v>
      </c>
      <c r="AN1275">
        <v>0</v>
      </c>
      <c r="AO1275">
        <f t="shared" si="617"/>
        <v>0</v>
      </c>
      <c r="AP1275">
        <f t="shared" si="626"/>
        <v>0</v>
      </c>
      <c r="AQ1275">
        <f t="shared" ca="1" si="618"/>
        <v>0.13629621220399579</v>
      </c>
      <c r="AR1275" t="str">
        <f t="shared" ca="1" si="619"/>
        <v>Subcritical</v>
      </c>
      <c r="AS1275">
        <f t="shared" ca="1" si="620"/>
        <v>1.3322850764574978E-4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190</v>
      </c>
      <c r="I1276">
        <v>5.7000000000000002E-2</v>
      </c>
      <c r="J1276">
        <f t="shared" si="621"/>
        <v>1</v>
      </c>
      <c r="K1276">
        <f t="shared" ca="1" si="622"/>
        <v>49.98</v>
      </c>
      <c r="L1276">
        <f t="shared" ca="1" si="623"/>
        <v>1.301360869684927</v>
      </c>
      <c r="M1276">
        <f t="shared" ca="1" si="596"/>
        <v>6.7670765223616209</v>
      </c>
      <c r="N1276">
        <f t="shared" ca="1" si="597"/>
        <v>0.86727128666107323</v>
      </c>
      <c r="O1276">
        <f t="shared" ca="1" si="598"/>
        <v>7.3857595425206792</v>
      </c>
      <c r="P1276">
        <f t="shared" ca="1" si="599"/>
        <v>633.30036086968494</v>
      </c>
      <c r="Q1276">
        <f t="shared" ca="1" si="600"/>
        <v>636.08065873002818</v>
      </c>
      <c r="R1276">
        <f t="shared" ca="1" si="601"/>
        <v>1.4839965425134221E-2</v>
      </c>
      <c r="S1276">
        <f t="shared" ca="1" si="602"/>
        <v>2.067101435725621</v>
      </c>
      <c r="T1276">
        <f t="shared" ca="1" si="603"/>
        <v>42.032181045985091</v>
      </c>
      <c r="U1276">
        <f t="shared" ca="1" si="624"/>
        <v>-1.4604093721914069E-2</v>
      </c>
      <c r="V1276">
        <f t="shared" ca="1" si="625"/>
        <v>0</v>
      </c>
      <c r="W1276">
        <f t="shared" ca="1" si="604"/>
        <v>7.9738725472830101</v>
      </c>
      <c r="X1276">
        <f t="shared" ca="1" si="605"/>
        <v>41.464137245871655</v>
      </c>
      <c r="Y1276">
        <f t="shared" ca="1" si="606"/>
        <v>1.9606883410244054</v>
      </c>
      <c r="Z1276">
        <f t="shared" ca="1" si="607"/>
        <v>1.2053789930230905</v>
      </c>
      <c r="AA1276">
        <f t="shared" ca="1" si="608"/>
        <v>639.97287254728303</v>
      </c>
      <c r="AB1276">
        <f t="shared" ca="1" si="609"/>
        <v>640.0469264981914</v>
      </c>
      <c r="AC1276">
        <f t="shared" ca="1" si="610"/>
        <v>1.3321455136234084E-4</v>
      </c>
      <c r="AD1276">
        <f t="shared" ca="1" si="611"/>
        <v>0.13628701196044191</v>
      </c>
      <c r="AE1276">
        <f t="shared" ca="1" si="612"/>
        <v>171.45603920893922</v>
      </c>
      <c r="AF1276">
        <f t="shared" ca="1" si="613"/>
        <v>-5.3769396117786528E-6</v>
      </c>
      <c r="AG1276">
        <f t="shared" ca="1" si="614"/>
        <v>1</v>
      </c>
      <c r="AH1276">
        <f ca="1"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+99)&gt;=IFERROR(AE1276,-1E+99)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>7.9738725472830101</v>
      </c>
      <c r="AI1276">
        <f t="shared" ca="1" si="615"/>
        <v>639.97287254728303</v>
      </c>
      <c r="AJ1276">
        <f t="shared" ca="1" si="616"/>
        <v>640.0469264981914</v>
      </c>
      <c r="AM1276">
        <v>0</v>
      </c>
      <c r="AN1276">
        <v>0</v>
      </c>
      <c r="AO1276">
        <f t="shared" si="617"/>
        <v>0</v>
      </c>
      <c r="AP1276">
        <f t="shared" si="626"/>
        <v>0</v>
      </c>
      <c r="AQ1276">
        <f t="shared" ca="1" si="618"/>
        <v>0.13628701196044191</v>
      </c>
      <c r="AR1276" t="str">
        <f t="shared" ca="1" si="619"/>
        <v>Subcritical</v>
      </c>
      <c r="AS1276">
        <f t="shared" ca="1" si="620"/>
        <v>1.3321455136234084E-4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190</v>
      </c>
      <c r="I1277">
        <v>0</v>
      </c>
      <c r="J1277">
        <f t="shared" si="621"/>
        <v>0.99899999999979627</v>
      </c>
      <c r="K1277">
        <f t="shared" ca="1" si="622"/>
        <v>49.98</v>
      </c>
      <c r="L1277">
        <f t="shared" ca="1" si="623"/>
        <v>1.301360869684927</v>
      </c>
      <c r="M1277">
        <f t="shared" ca="1" si="596"/>
        <v>6.7670765223616209</v>
      </c>
      <c r="N1277">
        <f t="shared" ca="1" si="597"/>
        <v>0.86727128666107323</v>
      </c>
      <c r="O1277">
        <f t="shared" ca="1" si="598"/>
        <v>7.3857595425206792</v>
      </c>
      <c r="P1277">
        <f t="shared" ca="1" si="599"/>
        <v>633.29986086968495</v>
      </c>
      <c r="Q1277">
        <f t="shared" ca="1" si="600"/>
        <v>636.08015873002819</v>
      </c>
      <c r="R1277">
        <f t="shared" ca="1" si="601"/>
        <v>1.4839965425134221E-2</v>
      </c>
      <c r="S1277">
        <f t="shared" ca="1" si="602"/>
        <v>2.067101435725621</v>
      </c>
      <c r="T1277">
        <f t="shared" ca="1" si="603"/>
        <v>42.032181045985091</v>
      </c>
      <c r="U1277">
        <f t="shared" ca="1" si="624"/>
        <v>-1.4325125459663468E-2</v>
      </c>
      <c r="V1277">
        <f t="shared" ca="1" si="625"/>
        <v>0</v>
      </c>
      <c r="W1277">
        <f t="shared" ca="1" si="604"/>
        <v>7.9742388001160771</v>
      </c>
      <c r="X1277">
        <f t="shared" ca="1" si="605"/>
        <v>41.466041760603602</v>
      </c>
      <c r="Y1277">
        <f t="shared" ca="1" si="606"/>
        <v>1.9607104844345113</v>
      </c>
      <c r="Z1277">
        <f t="shared" ca="1" si="607"/>
        <v>1.2053236305637787</v>
      </c>
      <c r="AA1277">
        <f t="shared" ca="1" si="608"/>
        <v>639.97273880011608</v>
      </c>
      <c r="AB1277">
        <f t="shared" ca="1" si="609"/>
        <v>640.04678594865811</v>
      </c>
      <c r="AC1277">
        <f t="shared" ca="1" si="610"/>
        <v>1.3320030891869852E-4</v>
      </c>
      <c r="AD1277">
        <f t="shared" ca="1" si="611"/>
        <v>0.13627762267595869</v>
      </c>
      <c r="AE1277">
        <f t="shared" ca="1" si="612"/>
        <v>171.47094385471772</v>
      </c>
      <c r="AF1277">
        <f t="shared" ca="1" si="613"/>
        <v>-5.8482501117396168E-6</v>
      </c>
      <c r="AG1277">
        <f t="shared" ca="1" si="614"/>
        <v>1</v>
      </c>
      <c r="AH1277">
        <f ca="1"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+99)&gt;=IFERROR(AE1277,-1E+99)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>7.9742388001160771</v>
      </c>
      <c r="AI1277">
        <f t="shared" ca="1" si="615"/>
        <v>639.97273880011608</v>
      </c>
      <c r="AJ1277">
        <f t="shared" ca="1" si="616"/>
        <v>640.04678594865811</v>
      </c>
      <c r="AM1277">
        <v>0</v>
      </c>
      <c r="AN1277">
        <v>0</v>
      </c>
      <c r="AO1277">
        <f t="shared" si="617"/>
        <v>0</v>
      </c>
      <c r="AP1277">
        <f t="shared" si="626"/>
        <v>0</v>
      </c>
      <c r="AQ1277">
        <f t="shared" ca="1" si="618"/>
        <v>0.13627762267595869</v>
      </c>
      <c r="AR1277" t="str">
        <f t="shared" ca="1" si="619"/>
        <v>Subcritical</v>
      </c>
      <c r="AS1277">
        <f t="shared" ca="1" si="620"/>
        <v>1.3320030891869852E-4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190</v>
      </c>
      <c r="I1278">
        <v>0</v>
      </c>
      <c r="J1278">
        <f t="shared" si="621"/>
        <v>1</v>
      </c>
      <c r="K1278">
        <f t="shared" ca="1" si="622"/>
        <v>49.98</v>
      </c>
      <c r="L1278">
        <f t="shared" ca="1" si="623"/>
        <v>1.301360869684927</v>
      </c>
      <c r="M1278">
        <f t="shared" ca="1" si="596"/>
        <v>6.7670765223616209</v>
      </c>
      <c r="N1278">
        <f t="shared" ca="1" si="597"/>
        <v>0.86727128666107323</v>
      </c>
      <c r="O1278">
        <f t="shared" ca="1" si="598"/>
        <v>7.3857595425206792</v>
      </c>
      <c r="P1278">
        <f t="shared" ca="1" si="599"/>
        <v>633.29936086968496</v>
      </c>
      <c r="Q1278">
        <f t="shared" ca="1" si="600"/>
        <v>636.0796587300282</v>
      </c>
      <c r="R1278">
        <f t="shared" ca="1" si="601"/>
        <v>1.4839965425134221E-2</v>
      </c>
      <c r="S1278">
        <f t="shared" ca="1" si="602"/>
        <v>2.067101435725621</v>
      </c>
      <c r="T1278">
        <f t="shared" ca="1" si="603"/>
        <v>42.032181045985091</v>
      </c>
      <c r="U1278">
        <f t="shared" ca="1" si="624"/>
        <v>-1.4339965425165246E-2</v>
      </c>
      <c r="V1278">
        <f t="shared" ca="1" si="625"/>
        <v>0</v>
      </c>
      <c r="W1278">
        <f t="shared" ca="1" si="604"/>
        <v>7.9746044480516218</v>
      </c>
      <c r="X1278">
        <f t="shared" ca="1" si="605"/>
        <v>41.467943129868438</v>
      </c>
      <c r="Y1278">
        <f t="shared" ca="1" si="606"/>
        <v>1.9607325897428218</v>
      </c>
      <c r="Z1278">
        <f t="shared" ca="1" si="607"/>
        <v>1.2052683646129656</v>
      </c>
      <c r="AA1278">
        <f t="shared" ca="1" si="608"/>
        <v>639.9726044480517</v>
      </c>
      <c r="AB1278">
        <f t="shared" ca="1" si="609"/>
        <v>640.04664480639713</v>
      </c>
      <c r="AC1278">
        <f t="shared" ca="1" si="610"/>
        <v>1.3318609223829383E-4</v>
      </c>
      <c r="AD1278">
        <f t="shared" ca="1" si="611"/>
        <v>0.13626824997405451</v>
      </c>
      <c r="AE1278">
        <f t="shared" ca="1" si="612"/>
        <v>171.48582460586476</v>
      </c>
      <c r="AF1278">
        <f t="shared" ca="1" si="613"/>
        <v>-6.4590946067255572E-6</v>
      </c>
      <c r="AG1278">
        <f t="shared" ca="1" si="614"/>
        <v>1</v>
      </c>
      <c r="AH1278">
        <f ca="1"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+99)&gt;=IFERROR(AE1278,-1E+99)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>7.9746044480516218</v>
      </c>
      <c r="AI1278">
        <f t="shared" ca="1" si="615"/>
        <v>639.9726044480517</v>
      </c>
      <c r="AJ1278">
        <f t="shared" ca="1" si="616"/>
        <v>640.04664480639713</v>
      </c>
      <c r="AM1278">
        <v>0</v>
      </c>
      <c r="AN1278">
        <v>0</v>
      </c>
      <c r="AO1278">
        <f t="shared" si="617"/>
        <v>0</v>
      </c>
      <c r="AP1278">
        <f t="shared" si="626"/>
        <v>0</v>
      </c>
      <c r="AQ1278">
        <f t="shared" ca="1" si="618"/>
        <v>0.13626824997405451</v>
      </c>
      <c r="AR1278" t="str">
        <f t="shared" ca="1" si="619"/>
        <v>Subcritical</v>
      </c>
      <c r="AS1278">
        <f t="shared" ca="1" si="620"/>
        <v>1.3318609223829383E-4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190</v>
      </c>
      <c r="I1279">
        <v>5.7000000000000002E-2</v>
      </c>
      <c r="J1279">
        <f t="shared" si="621"/>
        <v>1</v>
      </c>
      <c r="K1279">
        <f t="shared" ca="1" si="622"/>
        <v>49.98</v>
      </c>
      <c r="L1279">
        <f t="shared" ca="1" si="623"/>
        <v>1.301360869684927</v>
      </c>
      <c r="M1279">
        <f t="shared" ca="1" si="596"/>
        <v>6.7670765223616209</v>
      </c>
      <c r="N1279">
        <f t="shared" ca="1" si="597"/>
        <v>0.86727128666107323</v>
      </c>
      <c r="O1279">
        <f t="shared" ca="1" si="598"/>
        <v>7.3857595425206792</v>
      </c>
      <c r="P1279">
        <f t="shared" ca="1" si="599"/>
        <v>633.29886086968486</v>
      </c>
      <c r="Q1279">
        <f t="shared" ca="1" si="600"/>
        <v>636.0791587300281</v>
      </c>
      <c r="R1279">
        <f t="shared" ca="1" si="601"/>
        <v>1.4839965425134221E-2</v>
      </c>
      <c r="S1279">
        <f t="shared" ca="1" si="602"/>
        <v>2.067101435725621</v>
      </c>
      <c r="T1279">
        <f t="shared" ca="1" si="603"/>
        <v>42.032181045985091</v>
      </c>
      <c r="U1279">
        <f t="shared" ca="1" si="624"/>
        <v>-1.4604093721800382E-2</v>
      </c>
      <c r="V1279">
        <f t="shared" ca="1" si="625"/>
        <v>0</v>
      </c>
      <c r="W1279">
        <f t="shared" ca="1" si="604"/>
        <v>7.974962364389647</v>
      </c>
      <c r="X1279">
        <f t="shared" ca="1" si="605"/>
        <v>41.469804294826169</v>
      </c>
      <c r="Y1279">
        <f t="shared" ca="1" si="606"/>
        <v>1.9607542261555686</v>
      </c>
      <c r="Z1279">
        <f t="shared" ca="1" si="607"/>
        <v>1.2052142721646644</v>
      </c>
      <c r="AA1279">
        <f t="shared" ca="1" si="608"/>
        <v>639.97246236438957</v>
      </c>
      <c r="AB1279">
        <f t="shared" ca="1" si="609"/>
        <v>640.04649607702106</v>
      </c>
      <c r="AC1279">
        <f t="shared" ca="1" si="610"/>
        <v>1.3317217833633634E-4</v>
      </c>
      <c r="AD1279">
        <f t="shared" ca="1" si="611"/>
        <v>0.13625907649769972</v>
      </c>
      <c r="AE1279">
        <f t="shared" ca="1" si="612"/>
        <v>171.50039140301416</v>
      </c>
      <c r="AF1279">
        <f t="shared" ca="1" si="613"/>
        <v>-6.4393793763883878E-6</v>
      </c>
      <c r="AG1279">
        <f t="shared" ca="1" si="614"/>
        <v>1</v>
      </c>
      <c r="AH1279">
        <f ca="1"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+99)&gt;=IFERROR(AE1279,-1E+99)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>7.974962364389647</v>
      </c>
      <c r="AI1279">
        <f t="shared" ca="1" si="615"/>
        <v>639.97246236438957</v>
      </c>
      <c r="AJ1279">
        <f t="shared" ca="1" si="616"/>
        <v>640.04649607702106</v>
      </c>
      <c r="AM1279">
        <v>0</v>
      </c>
      <c r="AN1279">
        <v>0</v>
      </c>
      <c r="AO1279">
        <f t="shared" si="617"/>
        <v>0</v>
      </c>
      <c r="AP1279">
        <f t="shared" si="626"/>
        <v>0</v>
      </c>
      <c r="AQ1279">
        <f t="shared" ca="1" si="618"/>
        <v>0.13625907649769972</v>
      </c>
      <c r="AR1279" t="str">
        <f t="shared" ca="1" si="619"/>
        <v>Subcritical</v>
      </c>
      <c r="AS1279">
        <f t="shared" ca="1" si="620"/>
        <v>1.3317217833633634E-4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190</v>
      </c>
      <c r="I1280">
        <v>5.7000000000000002E-2</v>
      </c>
      <c r="J1280">
        <f t="shared" si="621"/>
        <v>1</v>
      </c>
      <c r="K1280">
        <f t="shared" ca="1" si="622"/>
        <v>49.98</v>
      </c>
      <c r="L1280">
        <f t="shared" ca="1" si="623"/>
        <v>1.301360869684927</v>
      </c>
      <c r="M1280">
        <f t="shared" ca="1" si="596"/>
        <v>6.7670765223616209</v>
      </c>
      <c r="N1280">
        <f t="shared" ca="1" si="597"/>
        <v>0.86727128666107323</v>
      </c>
      <c r="O1280">
        <f t="shared" ca="1" si="598"/>
        <v>7.3857595425206792</v>
      </c>
      <c r="P1280">
        <f t="shared" ca="1" si="599"/>
        <v>633.29836086968487</v>
      </c>
      <c r="Q1280">
        <f t="shared" ca="1" si="600"/>
        <v>636.07865873002811</v>
      </c>
      <c r="R1280">
        <f t="shared" ca="1" si="601"/>
        <v>1.4839965425134221E-2</v>
      </c>
      <c r="S1280">
        <f t="shared" ca="1" si="602"/>
        <v>2.067101435725621</v>
      </c>
      <c r="T1280">
        <f t="shared" ca="1" si="603"/>
        <v>42.032181045985091</v>
      </c>
      <c r="U1280">
        <f t="shared" ca="1" si="624"/>
        <v>-1.4604093721914069E-2</v>
      </c>
      <c r="V1280">
        <f t="shared" ca="1" si="625"/>
        <v>0</v>
      </c>
      <c r="W1280">
        <f t="shared" ca="1" si="604"/>
        <v>7.9753203191731474</v>
      </c>
      <c r="X1280">
        <f t="shared" ca="1" si="605"/>
        <v>41.471665659700371</v>
      </c>
      <c r="Y1280">
        <f t="shared" ca="1" si="606"/>
        <v>1.9607758634276014</v>
      </c>
      <c r="Z1280">
        <f t="shared" ca="1" si="607"/>
        <v>1.2051601787619421</v>
      </c>
      <c r="AA1280">
        <f t="shared" ca="1" si="608"/>
        <v>639.97232031917315</v>
      </c>
      <c r="AB1280">
        <f t="shared" ca="1" si="609"/>
        <v>640.04634738627169</v>
      </c>
      <c r="AC1280">
        <f t="shared" ca="1" si="610"/>
        <v>1.3315826508439617E-4</v>
      </c>
      <c r="AD1280">
        <f t="shared" ca="1" si="611"/>
        <v>0.13624990306535095</v>
      </c>
      <c r="AE1280">
        <f t="shared" ca="1" si="612"/>
        <v>171.5149604558402</v>
      </c>
      <c r="AF1280">
        <f t="shared" ca="1" si="613"/>
        <v>-6.0039649270038353E-6</v>
      </c>
      <c r="AG1280">
        <f t="shared" ca="1" si="614"/>
        <v>1</v>
      </c>
      <c r="AH1280">
        <f ca="1"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+99)&gt;=IFERROR(AE1280,-1E+99)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>7.9753203191731474</v>
      </c>
      <c r="AI1280">
        <f t="shared" ca="1" si="615"/>
        <v>639.97232031917315</v>
      </c>
      <c r="AJ1280">
        <f t="shared" ca="1" si="616"/>
        <v>640.04634738627169</v>
      </c>
      <c r="AM1280">
        <v>0</v>
      </c>
      <c r="AN1280">
        <v>0</v>
      </c>
      <c r="AO1280">
        <f t="shared" si="617"/>
        <v>0</v>
      </c>
      <c r="AP1280">
        <f t="shared" si="626"/>
        <v>0</v>
      </c>
      <c r="AQ1280">
        <f t="shared" ca="1" si="618"/>
        <v>0.13624990306535095</v>
      </c>
      <c r="AR1280" t="str">
        <f t="shared" ca="1" si="619"/>
        <v>Subcritical</v>
      </c>
      <c r="AS1280">
        <f t="shared" ca="1" si="620"/>
        <v>1.3315826508439617E-4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190</v>
      </c>
      <c r="I1281">
        <v>0</v>
      </c>
      <c r="J1281">
        <f t="shared" si="621"/>
        <v>1</v>
      </c>
      <c r="K1281">
        <f t="shared" ca="1" si="622"/>
        <v>49.98</v>
      </c>
      <c r="L1281">
        <f t="shared" ca="1" si="623"/>
        <v>1.301360869684927</v>
      </c>
      <c r="M1281">
        <f t="shared" ca="1" si="596"/>
        <v>6.7670765223616209</v>
      </c>
      <c r="N1281">
        <f t="shared" ca="1" si="597"/>
        <v>0.86727128666107323</v>
      </c>
      <c r="O1281">
        <f t="shared" ca="1" si="598"/>
        <v>7.3857595425206792</v>
      </c>
      <c r="P1281">
        <f t="shared" ca="1" si="599"/>
        <v>633.29786086968488</v>
      </c>
      <c r="Q1281">
        <f t="shared" ca="1" si="600"/>
        <v>636.07815873002812</v>
      </c>
      <c r="R1281">
        <f t="shared" ca="1" si="601"/>
        <v>1.4839965425134221E-2</v>
      </c>
      <c r="S1281">
        <f t="shared" ca="1" si="602"/>
        <v>2.067101435725621</v>
      </c>
      <c r="T1281">
        <f t="shared" ca="1" si="603"/>
        <v>42.032181045985091</v>
      </c>
      <c r="U1281">
        <f t="shared" ca="1" si="624"/>
        <v>-1.4339965425165246E-2</v>
      </c>
      <c r="V1281">
        <f t="shared" ca="1" si="625"/>
        <v>0</v>
      </c>
      <c r="W1281">
        <f t="shared" ca="1" si="604"/>
        <v>7.9756858573535556</v>
      </c>
      <c r="X1281">
        <f t="shared" ca="1" si="605"/>
        <v>41.473566458238487</v>
      </c>
      <c r="Y1281">
        <f t="shared" ca="1" si="606"/>
        <v>1.9607979575812009</v>
      </c>
      <c r="Z1281">
        <f t="shared" ca="1" si="607"/>
        <v>1.2051049443825141</v>
      </c>
      <c r="AA1281">
        <f t="shared" ca="1" si="608"/>
        <v>639.97218585735357</v>
      </c>
      <c r="AB1281">
        <f t="shared" ca="1" si="609"/>
        <v>640.04620613905468</v>
      </c>
      <c r="AC1281">
        <f t="shared" ca="1" si="610"/>
        <v>1.3314405928823559E-4</v>
      </c>
      <c r="AD1281">
        <f t="shared" ca="1" si="611"/>
        <v>0.13624053635284275</v>
      </c>
      <c r="AE1281">
        <f t="shared" ca="1" si="612"/>
        <v>171.52983887226731</v>
      </c>
      <c r="AF1281">
        <f t="shared" ca="1" si="613"/>
        <v>-5.7188649407180492E-6</v>
      </c>
      <c r="AG1281">
        <f t="shared" ca="1" si="614"/>
        <v>1</v>
      </c>
      <c r="AH1281">
        <f ca="1"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+99)&gt;=IFERROR(AE1281,-1E+99)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>7.9756858573535556</v>
      </c>
      <c r="AI1281">
        <f t="shared" ca="1" si="615"/>
        <v>639.97218585735357</v>
      </c>
      <c r="AJ1281">
        <f t="shared" ca="1" si="616"/>
        <v>640.04620613905468</v>
      </c>
      <c r="AM1281">
        <v>0</v>
      </c>
      <c r="AN1281">
        <v>0</v>
      </c>
      <c r="AO1281">
        <f t="shared" si="617"/>
        <v>0</v>
      </c>
      <c r="AP1281">
        <f t="shared" si="626"/>
        <v>0</v>
      </c>
      <c r="AQ1281">
        <f t="shared" ca="1" si="618"/>
        <v>0.13624053635284275</v>
      </c>
      <c r="AR1281" t="str">
        <f t="shared" ca="1" si="619"/>
        <v>Subcritical</v>
      </c>
      <c r="AS1281">
        <f t="shared" ca="1" si="620"/>
        <v>1.3314405928823559E-4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190</v>
      </c>
      <c r="I1282">
        <v>0</v>
      </c>
      <c r="J1282">
        <f t="shared" si="621"/>
        <v>1</v>
      </c>
      <c r="K1282">
        <f t="shared" ca="1" si="622"/>
        <v>49.98</v>
      </c>
      <c r="L1282">
        <f t="shared" ca="1" si="623"/>
        <v>1.301360869684927</v>
      </c>
      <c r="M1282">
        <f t="shared" ca="1" si="596"/>
        <v>6.7670765223616209</v>
      </c>
      <c r="N1282">
        <f t="shared" ca="1" si="597"/>
        <v>0.86727128666107323</v>
      </c>
      <c r="O1282">
        <f t="shared" ca="1" si="598"/>
        <v>7.3857595425206792</v>
      </c>
      <c r="P1282">
        <f t="shared" ca="1" si="599"/>
        <v>633.29736086968489</v>
      </c>
      <c r="Q1282">
        <f t="shared" ca="1" si="600"/>
        <v>636.07765873002813</v>
      </c>
      <c r="R1282">
        <f t="shared" ca="1" si="601"/>
        <v>1.4839965425134221E-2</v>
      </c>
      <c r="S1282">
        <f t="shared" ca="1" si="602"/>
        <v>2.067101435725621</v>
      </c>
      <c r="T1282">
        <f t="shared" ca="1" si="603"/>
        <v>42.032181045985091</v>
      </c>
      <c r="U1282">
        <f t="shared" ca="1" si="624"/>
        <v>-1.4339965425165246E-2</v>
      </c>
      <c r="V1282">
        <f t="shared" ca="1" si="625"/>
        <v>0</v>
      </c>
      <c r="W1282">
        <f t="shared" ca="1" si="604"/>
        <v>7.9760517008575222</v>
      </c>
      <c r="X1282">
        <f t="shared" ca="1" si="605"/>
        <v>41.475468844459115</v>
      </c>
      <c r="Y1282">
        <f t="shared" ca="1" si="606"/>
        <v>1.9608200686602268</v>
      </c>
      <c r="Z1282">
        <f t="shared" ca="1" si="607"/>
        <v>1.2050496689364618</v>
      </c>
      <c r="AA1282">
        <f t="shared" ca="1" si="608"/>
        <v>639.97205170085749</v>
      </c>
      <c r="AB1282">
        <f t="shared" ca="1" si="609"/>
        <v>640.04606519242748</v>
      </c>
      <c r="AC1282">
        <f t="shared" ca="1" si="610"/>
        <v>1.3312984386479063E-4</v>
      </c>
      <c r="AD1282">
        <f t="shared" ca="1" si="611"/>
        <v>0.13623116289109938</v>
      </c>
      <c r="AE1282">
        <f t="shared" ca="1" si="612"/>
        <v>171.54473043772003</v>
      </c>
      <c r="AF1282">
        <f t="shared" ca="1" si="613"/>
        <v>-5.4430444151876145E-6</v>
      </c>
      <c r="AG1282">
        <f t="shared" ca="1" si="614"/>
        <v>1</v>
      </c>
      <c r="AH1282">
        <f ca="1"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+99)&gt;=IFERROR(AE1282,-1E+99)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>7.9760517008575222</v>
      </c>
      <c r="AI1282">
        <f t="shared" ca="1" si="615"/>
        <v>639.97205170085749</v>
      </c>
      <c r="AJ1282">
        <f t="shared" ca="1" si="616"/>
        <v>640.04606519242748</v>
      </c>
      <c r="AM1282">
        <v>0</v>
      </c>
      <c r="AN1282">
        <v>0</v>
      </c>
      <c r="AO1282">
        <f t="shared" si="617"/>
        <v>0</v>
      </c>
      <c r="AP1282">
        <f t="shared" si="626"/>
        <v>0</v>
      </c>
      <c r="AQ1282">
        <f t="shared" ca="1" si="618"/>
        <v>0.13623116289109938</v>
      </c>
      <c r="AR1282" t="str">
        <f t="shared" ca="1" si="619"/>
        <v>Subcritical</v>
      </c>
      <c r="AS1282">
        <f t="shared" ca="1" si="620"/>
        <v>1.3312984386479063E-4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190</v>
      </c>
      <c r="I1283">
        <v>5.5E-2</v>
      </c>
      <c r="J1283">
        <f t="shared" si="621"/>
        <v>1</v>
      </c>
      <c r="K1283">
        <f t="shared" ca="1" si="622"/>
        <v>49.98</v>
      </c>
      <c r="L1283">
        <f t="shared" ca="1" si="623"/>
        <v>1.301360869684927</v>
      </c>
      <c r="M1283">
        <f t="shared" ca="1" si="596"/>
        <v>6.7670765223616209</v>
      </c>
      <c r="N1283">
        <f t="shared" ca="1" si="597"/>
        <v>0.86727128666107323</v>
      </c>
      <c r="O1283">
        <f t="shared" ca="1" si="598"/>
        <v>7.3857595425206792</v>
      </c>
      <c r="P1283">
        <f t="shared" ca="1" si="599"/>
        <v>633.29686086968491</v>
      </c>
      <c r="Q1283">
        <f t="shared" ca="1" si="600"/>
        <v>636.07715873002815</v>
      </c>
      <c r="R1283">
        <f t="shared" ca="1" si="601"/>
        <v>1.4839965425134221E-2</v>
      </c>
      <c r="S1283">
        <f t="shared" ca="1" si="602"/>
        <v>2.067101435725621</v>
      </c>
      <c r="T1283">
        <f t="shared" ca="1" si="603"/>
        <v>42.032181045985091</v>
      </c>
      <c r="U1283">
        <f t="shared" ca="1" si="624"/>
        <v>-1.459482606230722E-2</v>
      </c>
      <c r="V1283">
        <f t="shared" ca="1" si="625"/>
        <v>0</v>
      </c>
      <c r="W1283">
        <f t="shared" ca="1" si="604"/>
        <v>7.9764109686416766</v>
      </c>
      <c r="X1283">
        <f t="shared" ca="1" si="605"/>
        <v>41.477337036936717</v>
      </c>
      <c r="Y1283">
        <f t="shared" ca="1" si="606"/>
        <v>1.9608417808231045</v>
      </c>
      <c r="Z1283">
        <f t="shared" ca="1" si="607"/>
        <v>1.2049953919532352</v>
      </c>
      <c r="AA1283">
        <f t="shared" ca="1" si="608"/>
        <v>639.97191096864162</v>
      </c>
      <c r="AB1283">
        <f t="shared" ca="1" si="609"/>
        <v>640.04591779303655</v>
      </c>
      <c r="AC1283">
        <f t="shared" ca="1" si="610"/>
        <v>1.3311588613013973E-4</v>
      </c>
      <c r="AD1283">
        <f t="shared" ca="1" si="611"/>
        <v>0.13622195895518879</v>
      </c>
      <c r="AE1283">
        <f t="shared" ca="1" si="612"/>
        <v>171.55935504265867</v>
      </c>
      <c r="AF1283">
        <f t="shared" ca="1" si="613"/>
        <v>-4.9365686436431133E-6</v>
      </c>
      <c r="AG1283">
        <f t="shared" ca="1" si="614"/>
        <v>1</v>
      </c>
      <c r="AH1283">
        <f ca="1"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+99)&gt;=IFERROR(AE1283,-1E+99)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>7.9764109686416766</v>
      </c>
      <c r="AI1283">
        <f t="shared" ca="1" si="615"/>
        <v>639.97191096864162</v>
      </c>
      <c r="AJ1283">
        <f t="shared" ca="1" si="616"/>
        <v>640.04591779303655</v>
      </c>
      <c r="AM1283">
        <v>0</v>
      </c>
      <c r="AN1283">
        <v>0</v>
      </c>
      <c r="AO1283">
        <f t="shared" si="617"/>
        <v>0</v>
      </c>
      <c r="AP1283">
        <f t="shared" si="626"/>
        <v>0</v>
      </c>
      <c r="AQ1283">
        <f t="shared" ca="1" si="618"/>
        <v>0.13622195895518879</v>
      </c>
      <c r="AR1283" t="str">
        <f t="shared" ca="1" si="619"/>
        <v>Subcritical</v>
      </c>
      <c r="AS1283">
        <f t="shared" ca="1" si="620"/>
        <v>1.3311588613013973E-4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190</v>
      </c>
      <c r="I1284">
        <v>5.5E-2</v>
      </c>
      <c r="J1284">
        <f t="shared" si="621"/>
        <v>1.0010000000002037</v>
      </c>
      <c r="K1284">
        <f t="shared" ca="1" si="622"/>
        <v>49.98</v>
      </c>
      <c r="L1284">
        <f t="shared" ca="1" si="623"/>
        <v>1.301360869684927</v>
      </c>
      <c r="M1284">
        <f t="shared" ca="1" si="596"/>
        <v>6.7670765223616209</v>
      </c>
      <c r="N1284">
        <f t="shared" ca="1" si="597"/>
        <v>0.86727128666107323</v>
      </c>
      <c r="O1284">
        <f t="shared" ca="1" si="598"/>
        <v>7.3857595425206792</v>
      </c>
      <c r="P1284">
        <f t="shared" ca="1" si="599"/>
        <v>633.29636086968492</v>
      </c>
      <c r="Q1284">
        <f t="shared" ca="1" si="600"/>
        <v>636.07665873002816</v>
      </c>
      <c r="R1284">
        <f t="shared" ca="1" si="601"/>
        <v>1.4839965425134221E-2</v>
      </c>
      <c r="S1284">
        <f t="shared" ca="1" si="602"/>
        <v>2.067101435725621</v>
      </c>
      <c r="T1284">
        <f t="shared" ca="1" si="603"/>
        <v>42.032181045985091</v>
      </c>
      <c r="U1284">
        <f t="shared" ca="1" si="624"/>
        <v>-1.4609666027695312E-2</v>
      </c>
      <c r="V1284">
        <f t="shared" ca="1" si="625"/>
        <v>0</v>
      </c>
      <c r="W1284">
        <f t="shared" ca="1" si="604"/>
        <v>7.9767706324698295</v>
      </c>
      <c r="X1284">
        <f t="shared" ca="1" si="605"/>
        <v>41.479207288843114</v>
      </c>
      <c r="Y1284">
        <f t="shared" ca="1" si="606"/>
        <v>1.960863515443235</v>
      </c>
      <c r="Z1284">
        <f t="shared" ca="1" si="607"/>
        <v>1.2049410600342738</v>
      </c>
      <c r="AA1284">
        <f t="shared" ca="1" si="608"/>
        <v>639.97177063246988</v>
      </c>
      <c r="AB1284">
        <f t="shared" ca="1" si="609"/>
        <v>640.04577078324235</v>
      </c>
      <c r="AC1284">
        <f t="shared" ca="1" si="610"/>
        <v>1.3310191517123071E-4</v>
      </c>
      <c r="AD1284">
        <f t="shared" ca="1" si="611"/>
        <v>0.13621274591123586</v>
      </c>
      <c r="AE1284">
        <f t="shared" ca="1" si="612"/>
        <v>171.57399646648275</v>
      </c>
      <c r="AF1284">
        <f t="shared" ca="1" si="613"/>
        <v>-4.5767970959786908E-6</v>
      </c>
      <c r="AG1284">
        <f t="shared" ca="1" si="614"/>
        <v>1</v>
      </c>
      <c r="AH1284">
        <f ca="1"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+99)&gt;=IFERROR(AE1284,-1E+99)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>7.9767706324698295</v>
      </c>
      <c r="AI1284">
        <f t="shared" ca="1" si="615"/>
        <v>639.97177063246988</v>
      </c>
      <c r="AJ1284">
        <f t="shared" ca="1" si="616"/>
        <v>640.04577078324235</v>
      </c>
      <c r="AM1284">
        <v>0</v>
      </c>
      <c r="AN1284">
        <v>0</v>
      </c>
      <c r="AO1284">
        <f t="shared" si="617"/>
        <v>0</v>
      </c>
      <c r="AP1284">
        <f t="shared" si="626"/>
        <v>0</v>
      </c>
      <c r="AQ1284">
        <f t="shared" ca="1" si="618"/>
        <v>0.13621274591123586</v>
      </c>
      <c r="AR1284" t="str">
        <f t="shared" ca="1" si="619"/>
        <v>Subcritical</v>
      </c>
      <c r="AS1284">
        <f t="shared" ca="1" si="620"/>
        <v>1.3310191517123071E-4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190</v>
      </c>
      <c r="I1285">
        <v>0</v>
      </c>
      <c r="J1285">
        <f t="shared" si="621"/>
        <v>1</v>
      </c>
      <c r="K1285">
        <f t="shared" ca="1" si="622"/>
        <v>49.98</v>
      </c>
      <c r="L1285">
        <f t="shared" ca="1" si="623"/>
        <v>1.301360869684927</v>
      </c>
      <c r="M1285">
        <f t="shared" ca="1" si="596"/>
        <v>6.7670765223616209</v>
      </c>
      <c r="N1285">
        <f t="shared" ca="1" si="597"/>
        <v>0.86727128666107323</v>
      </c>
      <c r="O1285">
        <f t="shared" ca="1" si="598"/>
        <v>7.3857595425206792</v>
      </c>
      <c r="P1285">
        <f t="shared" ca="1" si="599"/>
        <v>633.29586086968493</v>
      </c>
      <c r="Q1285">
        <f t="shared" ca="1" si="600"/>
        <v>636.07615873002817</v>
      </c>
      <c r="R1285">
        <f t="shared" ca="1" si="601"/>
        <v>1.4839965425134221E-2</v>
      </c>
      <c r="S1285">
        <f t="shared" ca="1" si="602"/>
        <v>2.067101435725621</v>
      </c>
      <c r="T1285">
        <f t="shared" ca="1" si="603"/>
        <v>42.032181045985091</v>
      </c>
      <c r="U1285">
        <f t="shared" ca="1" si="624"/>
        <v>-1.4339965425165246E-2</v>
      </c>
      <c r="V1285">
        <f t="shared" ca="1" si="625"/>
        <v>0</v>
      </c>
      <c r="W1285">
        <f t="shared" ca="1" si="604"/>
        <v>7.9771376823002056</v>
      </c>
      <c r="X1285">
        <f t="shared" ca="1" si="605"/>
        <v>41.481115947961072</v>
      </c>
      <c r="Y1285">
        <f t="shared" ca="1" si="606"/>
        <v>1.9608856948782853</v>
      </c>
      <c r="Z1285">
        <f t="shared" ca="1" si="607"/>
        <v>1.2048856174144629</v>
      </c>
      <c r="AA1285">
        <f t="shared" ca="1" si="608"/>
        <v>639.97163768230018</v>
      </c>
      <c r="AB1285">
        <f t="shared" ca="1" si="609"/>
        <v>640.04563102333236</v>
      </c>
      <c r="AC1285">
        <f t="shared" ca="1" si="610"/>
        <v>1.3308765953689626E-4</v>
      </c>
      <c r="AD1285">
        <f t="shared" ca="1" si="611"/>
        <v>0.13620334474026222</v>
      </c>
      <c r="AE1285">
        <f t="shared" ca="1" si="612"/>
        <v>171.58893928364154</v>
      </c>
      <c r="AF1285">
        <f t="shared" ca="1" si="613"/>
        <v>-4.601100613399467E-6</v>
      </c>
      <c r="AG1285">
        <f t="shared" ca="1" si="614"/>
        <v>1</v>
      </c>
      <c r="AH1285">
        <f ca="1"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+99)&gt;=IFERROR(AE1285,-1E+99)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>7.9771376823002056</v>
      </c>
      <c r="AI1285">
        <f t="shared" ca="1" si="615"/>
        <v>639.97163768230018</v>
      </c>
      <c r="AJ1285">
        <f t="shared" ca="1" si="616"/>
        <v>640.04563102333236</v>
      </c>
      <c r="AM1285">
        <v>0</v>
      </c>
      <c r="AN1285">
        <v>0</v>
      </c>
      <c r="AO1285">
        <f t="shared" si="617"/>
        <v>0</v>
      </c>
      <c r="AP1285">
        <f t="shared" si="626"/>
        <v>0</v>
      </c>
      <c r="AQ1285">
        <f t="shared" ca="1" si="618"/>
        <v>0.13620334474026222</v>
      </c>
      <c r="AR1285" t="str">
        <f t="shared" ca="1" si="619"/>
        <v>Subcritical</v>
      </c>
      <c r="AS1285">
        <f t="shared" ca="1" si="620"/>
        <v>1.3308765953689626E-4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190</v>
      </c>
      <c r="I1286">
        <v>0</v>
      </c>
      <c r="J1286">
        <f t="shared" si="621"/>
        <v>1</v>
      </c>
      <c r="K1286">
        <f t="shared" ca="1" si="622"/>
        <v>49.98</v>
      </c>
      <c r="L1286">
        <f t="shared" ca="1" si="623"/>
        <v>1.301360869684927</v>
      </c>
      <c r="M1286">
        <f t="shared" ca="1" si="596"/>
        <v>6.7670765223616209</v>
      </c>
      <c r="N1286">
        <f t="shared" ca="1" si="597"/>
        <v>0.86727128666107323</v>
      </c>
      <c r="O1286">
        <f t="shared" ca="1" si="598"/>
        <v>7.3857595425206792</v>
      </c>
      <c r="P1286">
        <f t="shared" ca="1" si="599"/>
        <v>633.29536086968494</v>
      </c>
      <c r="Q1286">
        <f t="shared" ca="1" si="600"/>
        <v>636.07565873002818</v>
      </c>
      <c r="R1286">
        <f t="shared" ca="1" si="601"/>
        <v>1.4839965425134221E-2</v>
      </c>
      <c r="S1286">
        <f t="shared" ca="1" si="602"/>
        <v>2.067101435725621</v>
      </c>
      <c r="T1286">
        <f t="shared" ca="1" si="603"/>
        <v>42.032181045985091</v>
      </c>
      <c r="U1286">
        <f t="shared" ca="1" si="624"/>
        <v>-1.4339965425165246E-2</v>
      </c>
      <c r="V1286">
        <f t="shared" ca="1" si="625"/>
        <v>0</v>
      </c>
      <c r="W1286">
        <f t="shared" ca="1" si="604"/>
        <v>7.9775047203159479</v>
      </c>
      <c r="X1286">
        <f t="shared" ca="1" si="605"/>
        <v>41.483024545642934</v>
      </c>
      <c r="Y1286">
        <f t="shared" ca="1" si="606"/>
        <v>1.9609078720602</v>
      </c>
      <c r="Z1286">
        <f t="shared" ca="1" si="607"/>
        <v>1.2048301816808948</v>
      </c>
      <c r="AA1286">
        <f t="shared" ca="1" si="608"/>
        <v>639.97150472031592</v>
      </c>
      <c r="AB1286">
        <f t="shared" ca="1" si="609"/>
        <v>640.04549125276696</v>
      </c>
      <c r="AC1286">
        <f t="shared" ca="1" si="610"/>
        <v>1.3307340661359833E-4</v>
      </c>
      <c r="AD1286">
        <f t="shared" ca="1" si="611"/>
        <v>0.13619394495321363</v>
      </c>
      <c r="AE1286">
        <f t="shared" ca="1" si="612"/>
        <v>171.60388234635062</v>
      </c>
      <c r="AF1286">
        <f t="shared" ca="1" si="613"/>
        <v>-4.6979467924757046E-6</v>
      </c>
      <c r="AG1286">
        <f t="shared" ca="1" si="614"/>
        <v>1</v>
      </c>
      <c r="AH1286">
        <f ca="1"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+99)&gt;=IFERROR(AE1286,-1E+99)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>7.9775047203159479</v>
      </c>
      <c r="AI1286">
        <f t="shared" ca="1" si="615"/>
        <v>639.97150472031592</v>
      </c>
      <c r="AJ1286">
        <f t="shared" ca="1" si="616"/>
        <v>640.04549125276696</v>
      </c>
      <c r="AM1286">
        <v>0</v>
      </c>
      <c r="AN1286">
        <v>0</v>
      </c>
      <c r="AO1286">
        <f t="shared" si="617"/>
        <v>0</v>
      </c>
      <c r="AP1286">
        <f t="shared" si="626"/>
        <v>0</v>
      </c>
      <c r="AQ1286">
        <f t="shared" ca="1" si="618"/>
        <v>0.13619394495321363</v>
      </c>
      <c r="AR1286" t="str">
        <f t="shared" ca="1" si="619"/>
        <v>Subcritical</v>
      </c>
      <c r="AS1286">
        <f t="shared" ca="1" si="620"/>
        <v>1.3307340661359833E-4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190</v>
      </c>
      <c r="I1287">
        <v>5.7000000000000002E-2</v>
      </c>
      <c r="J1287">
        <f t="shared" si="621"/>
        <v>0.99899999999979627</v>
      </c>
      <c r="K1287">
        <f t="shared" ca="1" si="622"/>
        <v>49.98</v>
      </c>
      <c r="L1287">
        <f t="shared" ca="1" si="623"/>
        <v>1.301360869684927</v>
      </c>
      <c r="M1287">
        <f t="shared" ca="1" si="596"/>
        <v>6.7670765223616209</v>
      </c>
      <c r="N1287">
        <f t="shared" ca="1" si="597"/>
        <v>0.86727128666107323</v>
      </c>
      <c r="O1287">
        <f t="shared" ca="1" si="598"/>
        <v>7.3857595425206792</v>
      </c>
      <c r="P1287">
        <f t="shared" ca="1" si="599"/>
        <v>633.29486086968495</v>
      </c>
      <c r="Q1287">
        <f t="shared" ca="1" si="600"/>
        <v>636.07515873002819</v>
      </c>
      <c r="R1287">
        <f t="shared" ca="1" si="601"/>
        <v>1.4839965425134221E-2</v>
      </c>
      <c r="S1287">
        <f t="shared" ca="1" si="602"/>
        <v>2.067101435725621</v>
      </c>
      <c r="T1287">
        <f t="shared" ca="1" si="603"/>
        <v>42.032181045985091</v>
      </c>
      <c r="U1287">
        <f t="shared" ca="1" si="624"/>
        <v>-1.458925375641229E-2</v>
      </c>
      <c r="V1287">
        <f t="shared" ca="1" si="625"/>
        <v>0</v>
      </c>
      <c r="W1287">
        <f t="shared" ca="1" si="604"/>
        <v>7.9778646862993652</v>
      </c>
      <c r="X1287">
        <f t="shared" ca="1" si="605"/>
        <v>41.484896368756701</v>
      </c>
      <c r="Y1287">
        <f t="shared" ca="1" si="606"/>
        <v>1.9609296204407238</v>
      </c>
      <c r="Z1287">
        <f t="shared" ca="1" si="607"/>
        <v>1.2047758190289506</v>
      </c>
      <c r="AA1287">
        <f t="shared" ca="1" si="608"/>
        <v>639.97136468629935</v>
      </c>
      <c r="AB1287">
        <f t="shared" ca="1" si="609"/>
        <v>640.04534454226859</v>
      </c>
      <c r="AC1287">
        <f t="shared" ca="1" si="610"/>
        <v>1.3305943050045979E-4</v>
      </c>
      <c r="AD1287">
        <f t="shared" ca="1" si="611"/>
        <v>0.13618472732990664</v>
      </c>
      <c r="AE1287">
        <f t="shared" ca="1" si="612"/>
        <v>171.61853819406701</v>
      </c>
      <c r="AF1287">
        <f t="shared" ca="1" si="613"/>
        <v>-4.8196367288255715E-6</v>
      </c>
      <c r="AG1287">
        <f t="shared" ca="1" si="614"/>
        <v>1</v>
      </c>
      <c r="AH1287">
        <f ca="1"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+99)&gt;=IFERROR(AE1287,-1E+99)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>7.9778646862993652</v>
      </c>
      <c r="AI1287">
        <f t="shared" ca="1" si="615"/>
        <v>639.97136468629935</v>
      </c>
      <c r="AJ1287">
        <f t="shared" ca="1" si="616"/>
        <v>640.04534454226859</v>
      </c>
      <c r="AM1287">
        <v>0</v>
      </c>
      <c r="AN1287">
        <v>0</v>
      </c>
      <c r="AO1287">
        <f t="shared" si="617"/>
        <v>0</v>
      </c>
      <c r="AP1287">
        <f t="shared" si="626"/>
        <v>0</v>
      </c>
      <c r="AQ1287">
        <f t="shared" ca="1" si="618"/>
        <v>0.13618472732990664</v>
      </c>
      <c r="AR1287" t="str">
        <f t="shared" ca="1" si="619"/>
        <v>Subcritical</v>
      </c>
      <c r="AS1287">
        <f t="shared" ca="1" si="620"/>
        <v>1.3305943050045979E-4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190</v>
      </c>
      <c r="I1288">
        <v>5.7000000000000002E-2</v>
      </c>
      <c r="J1288">
        <f t="shared" si="621"/>
        <v>1</v>
      </c>
      <c r="K1288">
        <f t="shared" ca="1" si="622"/>
        <v>49.98</v>
      </c>
      <c r="L1288">
        <f t="shared" ca="1" si="623"/>
        <v>1.301360869684927</v>
      </c>
      <c r="M1288">
        <f t="shared" ca="1" si="596"/>
        <v>6.7670765223616209</v>
      </c>
      <c r="N1288">
        <f t="shared" ca="1" si="597"/>
        <v>0.86727128666107323</v>
      </c>
      <c r="O1288">
        <f t="shared" ca="1" si="598"/>
        <v>7.3857595425206792</v>
      </c>
      <c r="P1288">
        <f t="shared" ca="1" si="599"/>
        <v>633.29436086968497</v>
      </c>
      <c r="Q1288">
        <f t="shared" ca="1" si="600"/>
        <v>636.0746587300282</v>
      </c>
      <c r="R1288">
        <f t="shared" ca="1" si="601"/>
        <v>1.4839965425134221E-2</v>
      </c>
      <c r="S1288">
        <f t="shared" ca="1" si="602"/>
        <v>2.067101435725621</v>
      </c>
      <c r="T1288">
        <f t="shared" ca="1" si="603"/>
        <v>42.032181045985091</v>
      </c>
      <c r="U1288">
        <f t="shared" ca="1" si="624"/>
        <v>-1.4604093721914069E-2</v>
      </c>
      <c r="V1288">
        <f t="shared" ca="1" si="625"/>
        <v>0</v>
      </c>
      <c r="W1288">
        <f t="shared" ca="1" si="604"/>
        <v>7.9782244046707627</v>
      </c>
      <c r="X1288">
        <f t="shared" ca="1" si="605"/>
        <v>41.486766904287968</v>
      </c>
      <c r="Y1288">
        <f t="shared" ca="1" si="606"/>
        <v>1.9609513523824325</v>
      </c>
      <c r="Z1288">
        <f t="shared" ca="1" si="607"/>
        <v>1.2047214986722474</v>
      </c>
      <c r="AA1288">
        <f t="shared" ca="1" si="608"/>
        <v>639.97122440467081</v>
      </c>
      <c r="AB1288">
        <f t="shared" ca="1" si="609"/>
        <v>640.04519758965364</v>
      </c>
      <c r="AC1288">
        <f t="shared" ca="1" si="610"/>
        <v>1.3304546616421805E-4</v>
      </c>
      <c r="AD1288">
        <f t="shared" ca="1" si="611"/>
        <v>0.13617551708581344</v>
      </c>
      <c r="AE1288">
        <f t="shared" ca="1" si="612"/>
        <v>171.6331846584396</v>
      </c>
      <c r="AF1288">
        <f t="shared" ca="1" si="613"/>
        <v>-5.1852676961061661E-6</v>
      </c>
      <c r="AG1288">
        <f t="shared" ca="1" si="614"/>
        <v>1</v>
      </c>
      <c r="AH1288">
        <f ca="1"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+99)&gt;=IFERROR(AE1288,-1E+99)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>7.9782244046707627</v>
      </c>
      <c r="AI1288">
        <f t="shared" ca="1" si="615"/>
        <v>639.97122440467081</v>
      </c>
      <c r="AJ1288">
        <f t="shared" ca="1" si="616"/>
        <v>640.04519758965364</v>
      </c>
      <c r="AM1288">
        <v>0</v>
      </c>
      <c r="AN1288">
        <v>0</v>
      </c>
      <c r="AO1288">
        <f t="shared" si="617"/>
        <v>0</v>
      </c>
      <c r="AP1288">
        <f t="shared" si="626"/>
        <v>0</v>
      </c>
      <c r="AQ1288">
        <f t="shared" ca="1" si="618"/>
        <v>0.13617551708581344</v>
      </c>
      <c r="AR1288" t="str">
        <f t="shared" ca="1" si="619"/>
        <v>Subcritical</v>
      </c>
      <c r="AS1288">
        <f t="shared" ca="1" si="620"/>
        <v>1.3304546616421805E-4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190</v>
      </c>
      <c r="I1289">
        <v>0</v>
      </c>
      <c r="J1289">
        <f t="shared" si="621"/>
        <v>1</v>
      </c>
      <c r="K1289">
        <f t="shared" ca="1" si="622"/>
        <v>49.98</v>
      </c>
      <c r="L1289">
        <f t="shared" ca="1" si="623"/>
        <v>1.301360869684927</v>
      </c>
      <c r="M1289">
        <f t="shared" ca="1" si="596"/>
        <v>6.7670765223616209</v>
      </c>
      <c r="N1289">
        <f t="shared" ca="1" si="597"/>
        <v>0.86727128666107323</v>
      </c>
      <c r="O1289">
        <f t="shared" ca="1" si="598"/>
        <v>7.3857595425206792</v>
      </c>
      <c r="P1289">
        <f t="shared" ca="1" si="599"/>
        <v>633.29386086968486</v>
      </c>
      <c r="Q1289">
        <f t="shared" ca="1" si="600"/>
        <v>636.0741587300281</v>
      </c>
      <c r="R1289">
        <f t="shared" ca="1" si="601"/>
        <v>1.4839965425134221E-2</v>
      </c>
      <c r="S1289">
        <f t="shared" ca="1" si="602"/>
        <v>2.067101435725621</v>
      </c>
      <c r="T1289">
        <f t="shared" ca="1" si="603"/>
        <v>42.032181045985091</v>
      </c>
      <c r="U1289">
        <f t="shared" ca="1" si="624"/>
        <v>-1.433996542505156E-2</v>
      </c>
      <c r="V1289">
        <f t="shared" ca="1" si="625"/>
        <v>0</v>
      </c>
      <c r="W1289">
        <f t="shared" ca="1" si="604"/>
        <v>7.9785908835844781</v>
      </c>
      <c r="X1289">
        <f t="shared" ca="1" si="605"/>
        <v>41.48867259463929</v>
      </c>
      <c r="Y1289">
        <f t="shared" ca="1" si="606"/>
        <v>1.9609734912340779</v>
      </c>
      <c r="Z1289">
        <f t="shared" ca="1" si="607"/>
        <v>1.2046661624565416</v>
      </c>
      <c r="AA1289">
        <f t="shared" ca="1" si="608"/>
        <v>639.97109088358445</v>
      </c>
      <c r="AB1289">
        <f t="shared" ca="1" si="609"/>
        <v>640.04505727313426</v>
      </c>
      <c r="AC1289">
        <f t="shared" ca="1" si="610"/>
        <v>1.3303124160562671E-4</v>
      </c>
      <c r="AD1289">
        <f t="shared" ca="1" si="611"/>
        <v>0.13616613481207127</v>
      </c>
      <c r="AE1289">
        <f t="shared" ca="1" si="612"/>
        <v>171.64810710588645</v>
      </c>
      <c r="AF1289">
        <f t="shared" ca="1" si="613"/>
        <v>-5.4964481250863173E-6</v>
      </c>
      <c r="AG1289">
        <f t="shared" ca="1" si="614"/>
        <v>1</v>
      </c>
      <c r="AH1289">
        <f ca="1"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+99)&gt;=IFERROR(AE1289,-1E+99)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>7.9785908835844781</v>
      </c>
      <c r="AI1289">
        <f t="shared" ca="1" si="615"/>
        <v>639.97109088358445</v>
      </c>
      <c r="AJ1289">
        <f t="shared" ca="1" si="616"/>
        <v>640.04505727313426</v>
      </c>
      <c r="AM1289">
        <v>0</v>
      </c>
      <c r="AN1289">
        <v>0</v>
      </c>
      <c r="AO1289">
        <f t="shared" si="617"/>
        <v>0</v>
      </c>
      <c r="AP1289">
        <f t="shared" si="626"/>
        <v>0</v>
      </c>
      <c r="AQ1289">
        <f t="shared" ca="1" si="618"/>
        <v>0.13616613481207127</v>
      </c>
      <c r="AR1289" t="str">
        <f t="shared" ca="1" si="619"/>
        <v>Subcritical</v>
      </c>
      <c r="AS1289">
        <f t="shared" ca="1" si="620"/>
        <v>1.3303124160562671E-4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190</v>
      </c>
      <c r="I1290">
        <v>5.7000000000000002E-2</v>
      </c>
      <c r="J1290">
        <f t="shared" si="621"/>
        <v>1</v>
      </c>
      <c r="K1290">
        <f t="shared" ca="1" si="622"/>
        <v>49.98</v>
      </c>
      <c r="L1290">
        <f t="shared" ca="1" si="623"/>
        <v>1.301360869684927</v>
      </c>
      <c r="M1290">
        <f t="shared" ca="1" si="596"/>
        <v>6.7670765223616209</v>
      </c>
      <c r="N1290">
        <f t="shared" ca="1" si="597"/>
        <v>0.86727128666107323</v>
      </c>
      <c r="O1290">
        <f t="shared" ca="1" si="598"/>
        <v>7.3857595425206792</v>
      </c>
      <c r="P1290">
        <f t="shared" ca="1" si="599"/>
        <v>633.29336086968488</v>
      </c>
      <c r="Q1290">
        <f t="shared" ca="1" si="600"/>
        <v>636.07365873002811</v>
      </c>
      <c r="R1290">
        <f t="shared" ca="1" si="601"/>
        <v>1.4839965425134221E-2</v>
      </c>
      <c r="S1290">
        <f t="shared" ca="1" si="602"/>
        <v>2.067101435725621</v>
      </c>
      <c r="T1290">
        <f t="shared" ca="1" si="603"/>
        <v>42.032181045985091</v>
      </c>
      <c r="U1290">
        <f t="shared" ca="1" si="624"/>
        <v>-1.4604093721914069E-2</v>
      </c>
      <c r="V1290">
        <f t="shared" ca="1" si="625"/>
        <v>0</v>
      </c>
      <c r="W1290">
        <f t="shared" ca="1" si="604"/>
        <v>7.9789499435019273</v>
      </c>
      <c r="X1290">
        <f t="shared" ca="1" si="605"/>
        <v>41.490539706210022</v>
      </c>
      <c r="Y1290">
        <f t="shared" ca="1" si="606"/>
        <v>1.9609951804193668</v>
      </c>
      <c r="Z1290">
        <f t="shared" ca="1" si="607"/>
        <v>1.204611951396702</v>
      </c>
      <c r="AA1290">
        <f t="shared" ca="1" si="608"/>
        <v>639.97094994350186</v>
      </c>
      <c r="AB1290">
        <f t="shared" ca="1" si="609"/>
        <v>640.04490967609354</v>
      </c>
      <c r="AC1290">
        <f t="shared" ca="1" si="610"/>
        <v>1.3301730718466245E-4</v>
      </c>
      <c r="AD1290">
        <f t="shared" ca="1" si="611"/>
        <v>0.13615694351783644</v>
      </c>
      <c r="AE1290">
        <f t="shared" ca="1" si="612"/>
        <v>171.66272816587184</v>
      </c>
      <c r="AF1290">
        <f t="shared" ca="1" si="613"/>
        <v>-5.3085889248905005E-6</v>
      </c>
      <c r="AG1290">
        <f t="shared" ca="1" si="614"/>
        <v>1</v>
      </c>
      <c r="AH1290">
        <f ca="1"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+99)&gt;=IFERROR(AE1290,-1E+99)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>7.9789499435019273</v>
      </c>
      <c r="AI1290">
        <f t="shared" ca="1" si="615"/>
        <v>639.97094994350186</v>
      </c>
      <c r="AJ1290">
        <f t="shared" ca="1" si="616"/>
        <v>640.04490967609354</v>
      </c>
      <c r="AM1290">
        <v>0</v>
      </c>
      <c r="AN1290">
        <v>0</v>
      </c>
      <c r="AO1290">
        <f t="shared" si="617"/>
        <v>0</v>
      </c>
      <c r="AP1290">
        <f t="shared" si="626"/>
        <v>0</v>
      </c>
      <c r="AQ1290">
        <f t="shared" ca="1" si="618"/>
        <v>0.13615694351783644</v>
      </c>
      <c r="AR1290" t="str">
        <f t="shared" ca="1" si="619"/>
        <v>Subcritical</v>
      </c>
      <c r="AS1290">
        <f t="shared" ca="1" si="620"/>
        <v>1.3301730718466245E-4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190</v>
      </c>
      <c r="I1291">
        <v>5.7000000000000002E-2</v>
      </c>
      <c r="J1291">
        <f t="shared" si="621"/>
        <v>1</v>
      </c>
      <c r="K1291">
        <f t="shared" ca="1" si="622"/>
        <v>49.98</v>
      </c>
      <c r="L1291">
        <f t="shared" ca="1" si="623"/>
        <v>1.301360869684927</v>
      </c>
      <c r="M1291">
        <f t="shared" ca="1" si="596"/>
        <v>6.7670765223616209</v>
      </c>
      <c r="N1291">
        <f t="shared" ca="1" si="597"/>
        <v>0.86727128666107323</v>
      </c>
      <c r="O1291">
        <f t="shared" ca="1" si="598"/>
        <v>7.3857595425206792</v>
      </c>
      <c r="P1291">
        <f t="shared" ca="1" si="599"/>
        <v>633.29286086968489</v>
      </c>
      <c r="Q1291">
        <f t="shared" ca="1" si="600"/>
        <v>636.07315873002813</v>
      </c>
      <c r="R1291">
        <f t="shared" ca="1" si="601"/>
        <v>1.4839965425134221E-2</v>
      </c>
      <c r="S1291">
        <f t="shared" ca="1" si="602"/>
        <v>2.067101435725621</v>
      </c>
      <c r="T1291">
        <f t="shared" ca="1" si="603"/>
        <v>42.032181045985091</v>
      </c>
      <c r="U1291">
        <f t="shared" ca="1" si="624"/>
        <v>-1.4604093721914069E-2</v>
      </c>
      <c r="V1291">
        <f t="shared" ca="1" si="625"/>
        <v>0</v>
      </c>
      <c r="W1291">
        <f t="shared" ca="1" si="604"/>
        <v>7.9793092106991494</v>
      </c>
      <c r="X1291">
        <f t="shared" ca="1" si="605"/>
        <v>41.49240789563558</v>
      </c>
      <c r="Y1291">
        <f t="shared" ca="1" si="606"/>
        <v>1.9610168806519597</v>
      </c>
      <c r="Z1291">
        <f t="shared" ca="1" si="607"/>
        <v>1.204557713924749</v>
      </c>
      <c r="AA1291">
        <f t="shared" ca="1" si="608"/>
        <v>639.97080921069914</v>
      </c>
      <c r="AB1291">
        <f t="shared" ca="1" si="609"/>
        <v>640.04476228338899</v>
      </c>
      <c r="AC1291">
        <f t="shared" ca="1" si="610"/>
        <v>1.3300336687452054E-4</v>
      </c>
      <c r="AD1291">
        <f t="shared" ca="1" si="611"/>
        <v>0.13614774795248724</v>
      </c>
      <c r="AE1291">
        <f t="shared" ca="1" si="612"/>
        <v>171.67735836223443</v>
      </c>
      <c r="AF1291">
        <f t="shared" ca="1" si="613"/>
        <v>-5.0309138259763131E-6</v>
      </c>
      <c r="AG1291">
        <f t="shared" ca="1" si="614"/>
        <v>1</v>
      </c>
      <c r="AH1291">
        <f ca="1"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+99)&gt;=IFERROR(AE1291,-1E+99)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>7.9793092106991494</v>
      </c>
      <c r="AI1291">
        <f t="shared" ca="1" si="615"/>
        <v>639.97080921069914</v>
      </c>
      <c r="AJ1291">
        <f t="shared" ca="1" si="616"/>
        <v>640.04476228338899</v>
      </c>
      <c r="AM1291">
        <v>0</v>
      </c>
      <c r="AN1291">
        <v>0</v>
      </c>
      <c r="AO1291">
        <f t="shared" si="617"/>
        <v>0</v>
      </c>
      <c r="AP1291">
        <f t="shared" si="626"/>
        <v>0</v>
      </c>
      <c r="AQ1291">
        <f t="shared" ca="1" si="618"/>
        <v>0.13614774795248724</v>
      </c>
      <c r="AR1291" t="str">
        <f t="shared" ca="1" si="619"/>
        <v>Subcritical</v>
      </c>
      <c r="AS1291">
        <f t="shared" ca="1" si="620"/>
        <v>1.3300336687452054E-4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190</v>
      </c>
      <c r="I1292">
        <v>2E-3</v>
      </c>
      <c r="J1292">
        <f t="shared" si="621"/>
        <v>1</v>
      </c>
      <c r="K1292">
        <f t="shared" ca="1" si="622"/>
        <v>49.98</v>
      </c>
      <c r="L1292">
        <f t="shared" ca="1" si="623"/>
        <v>1.301360869684927</v>
      </c>
      <c r="M1292">
        <f t="shared" ca="1" si="596"/>
        <v>6.7670765223616209</v>
      </c>
      <c r="N1292">
        <f t="shared" ca="1" si="597"/>
        <v>0.86727128666107323</v>
      </c>
      <c r="O1292">
        <f t="shared" ca="1" si="598"/>
        <v>7.3857595425206792</v>
      </c>
      <c r="P1292">
        <f t="shared" ca="1" si="599"/>
        <v>633.2923608696849</v>
      </c>
      <c r="Q1292">
        <f t="shared" ca="1" si="600"/>
        <v>636.07265873002814</v>
      </c>
      <c r="R1292">
        <f t="shared" ca="1" si="601"/>
        <v>1.4839965425134221E-2</v>
      </c>
      <c r="S1292">
        <f t="shared" ca="1" si="602"/>
        <v>2.067101435725621</v>
      </c>
      <c r="T1292">
        <f t="shared" ca="1" si="603"/>
        <v>42.032181045985091</v>
      </c>
      <c r="U1292">
        <f t="shared" ca="1" si="624"/>
        <v>-1.4349233084658408E-2</v>
      </c>
      <c r="V1292">
        <f t="shared" ca="1" si="625"/>
        <v>0</v>
      </c>
      <c r="W1292">
        <f t="shared" ca="1" si="604"/>
        <v>7.9796756393305222</v>
      </c>
      <c r="X1292">
        <f t="shared" ca="1" si="605"/>
        <v>41.494313324518714</v>
      </c>
      <c r="Y1292">
        <f t="shared" ca="1" si="606"/>
        <v>1.9610390119268559</v>
      </c>
      <c r="Z1292">
        <f t="shared" ca="1" si="607"/>
        <v>1.2045024003437874</v>
      </c>
      <c r="AA1292">
        <f t="shared" ca="1" si="608"/>
        <v>639.97067563933047</v>
      </c>
      <c r="AB1292">
        <f t="shared" ca="1" si="609"/>
        <v>640.04462192029041</v>
      </c>
      <c r="AC1292">
        <f t="shared" ca="1" si="610"/>
        <v>1.3298915090592222E-4</v>
      </c>
      <c r="AD1292">
        <f t="shared" ca="1" si="611"/>
        <v>0.13613837015397609</v>
      </c>
      <c r="AE1292">
        <f t="shared" ca="1" si="612"/>
        <v>171.69228090587393</v>
      </c>
      <c r="AF1292">
        <f t="shared" ca="1" si="613"/>
        <v>-5.2611499086197E-6</v>
      </c>
      <c r="AG1292">
        <f t="shared" ca="1" si="614"/>
        <v>1</v>
      </c>
      <c r="AH1292">
        <f ca="1"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+99)&gt;=IFERROR(AE1292,-1E+99)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>7.9796756393305222</v>
      </c>
      <c r="AI1292">
        <f t="shared" ca="1" si="615"/>
        <v>639.97067563933047</v>
      </c>
      <c r="AJ1292">
        <f t="shared" ca="1" si="616"/>
        <v>640.04462192029041</v>
      </c>
      <c r="AM1292">
        <v>0</v>
      </c>
      <c r="AN1292">
        <v>0</v>
      </c>
      <c r="AO1292">
        <f t="shared" si="617"/>
        <v>0</v>
      </c>
      <c r="AP1292">
        <f t="shared" si="626"/>
        <v>0</v>
      </c>
      <c r="AQ1292">
        <f t="shared" ca="1" si="618"/>
        <v>0.13613837015397609</v>
      </c>
      <c r="AR1292" t="str">
        <f t="shared" ca="1" si="619"/>
        <v>Subcritical</v>
      </c>
      <c r="AS1292">
        <f t="shared" ca="1" si="620"/>
        <v>1.3298915090592222E-4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190</v>
      </c>
      <c r="I1293">
        <v>2E-3</v>
      </c>
      <c r="J1293">
        <f t="shared" si="621"/>
        <v>1.0010000000002037</v>
      </c>
      <c r="K1293">
        <f t="shared" ca="1" si="622"/>
        <v>49.98</v>
      </c>
      <c r="L1293">
        <f t="shared" ca="1" si="623"/>
        <v>1.301360869684927</v>
      </c>
      <c r="M1293">
        <f t="shared" ca="1" si="596"/>
        <v>6.7670765223616209</v>
      </c>
      <c r="N1293">
        <f t="shared" ca="1" si="597"/>
        <v>0.86727128666107323</v>
      </c>
      <c r="O1293">
        <f t="shared" ca="1" si="598"/>
        <v>7.3857595425206792</v>
      </c>
      <c r="P1293">
        <f t="shared" ca="1" si="599"/>
        <v>633.29186086968491</v>
      </c>
      <c r="Q1293">
        <f t="shared" ca="1" si="600"/>
        <v>636.07215873002815</v>
      </c>
      <c r="R1293">
        <f t="shared" ca="1" si="601"/>
        <v>1.4839965425134221E-2</v>
      </c>
      <c r="S1293">
        <f t="shared" ca="1" si="602"/>
        <v>2.067101435725621</v>
      </c>
      <c r="T1293">
        <f t="shared" ca="1" si="603"/>
        <v>42.032181045985091</v>
      </c>
      <c r="U1293">
        <f t="shared" ca="1" si="624"/>
        <v>-1.43640730500465E-2</v>
      </c>
      <c r="V1293">
        <f t="shared" ca="1" si="625"/>
        <v>0</v>
      </c>
      <c r="W1293">
        <f t="shared" ca="1" si="604"/>
        <v>7.980041710522416</v>
      </c>
      <c r="X1293">
        <f t="shared" ca="1" si="605"/>
        <v>41.496216894716561</v>
      </c>
      <c r="Y1293">
        <f t="shared" ca="1" si="606"/>
        <v>1.9610611200826533</v>
      </c>
      <c r="Z1293">
        <f t="shared" ca="1" si="607"/>
        <v>1.204447145791828</v>
      </c>
      <c r="AA1293">
        <f t="shared" ca="1" si="608"/>
        <v>639.97054171052241</v>
      </c>
      <c r="AB1293">
        <f t="shared" ca="1" si="609"/>
        <v>640.04448120731172</v>
      </c>
      <c r="AC1293">
        <f t="shared" ca="1" si="610"/>
        <v>1.3297495104271334E-4</v>
      </c>
      <c r="AD1293">
        <f t="shared" ca="1" si="611"/>
        <v>0.13612900257814972</v>
      </c>
      <c r="AE1293">
        <f t="shared" ca="1" si="612"/>
        <v>171.70718961607162</v>
      </c>
      <c r="AF1293">
        <f t="shared" ca="1" si="613"/>
        <v>-5.5762636748113437E-6</v>
      </c>
      <c r="AG1293">
        <f t="shared" ca="1" si="614"/>
        <v>1</v>
      </c>
      <c r="AH1293">
        <f ca="1"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+99)&gt;=IFERROR(AE1293,-1E+99)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>7.980041710522416</v>
      </c>
      <c r="AI1293">
        <f t="shared" ca="1" si="615"/>
        <v>639.97054171052241</v>
      </c>
      <c r="AJ1293">
        <f t="shared" ca="1" si="616"/>
        <v>640.04448120731172</v>
      </c>
      <c r="AM1293">
        <v>0</v>
      </c>
      <c r="AN1293">
        <v>0</v>
      </c>
      <c r="AO1293">
        <f t="shared" si="617"/>
        <v>0</v>
      </c>
      <c r="AP1293">
        <f t="shared" si="626"/>
        <v>0</v>
      </c>
      <c r="AQ1293">
        <f t="shared" ca="1" si="618"/>
        <v>0.13612900257814972</v>
      </c>
      <c r="AR1293" t="str">
        <f t="shared" ca="1" si="619"/>
        <v>Subcritical</v>
      </c>
      <c r="AS1293">
        <f t="shared" ca="1" si="620"/>
        <v>1.3297495104271334E-4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190</v>
      </c>
      <c r="I1294">
        <v>5.7000000000000002E-2</v>
      </c>
      <c r="J1294">
        <f t="shared" si="621"/>
        <v>1</v>
      </c>
      <c r="K1294">
        <f t="shared" ca="1" si="622"/>
        <v>49.98</v>
      </c>
      <c r="L1294">
        <f t="shared" ca="1" si="623"/>
        <v>1.301360869684927</v>
      </c>
      <c r="M1294">
        <f t="shared" ca="1" si="596"/>
        <v>6.7670765223616209</v>
      </c>
      <c r="N1294">
        <f t="shared" ca="1" si="597"/>
        <v>0.86727128666107323</v>
      </c>
      <c r="O1294">
        <f t="shared" ca="1" si="598"/>
        <v>7.3857595425206792</v>
      </c>
      <c r="P1294">
        <f t="shared" ca="1" si="599"/>
        <v>633.29136086968492</v>
      </c>
      <c r="Q1294">
        <f t="shared" ca="1" si="600"/>
        <v>636.07165873002816</v>
      </c>
      <c r="R1294">
        <f t="shared" ca="1" si="601"/>
        <v>1.4839965425134221E-2</v>
      </c>
      <c r="S1294">
        <f t="shared" ca="1" si="602"/>
        <v>2.067101435725621</v>
      </c>
      <c r="T1294">
        <f t="shared" ca="1" si="603"/>
        <v>42.032181045985091</v>
      </c>
      <c r="U1294">
        <f t="shared" ca="1" si="624"/>
        <v>-1.4604093721914069E-2</v>
      </c>
      <c r="V1294">
        <f t="shared" ca="1" si="625"/>
        <v>0</v>
      </c>
      <c r="W1294">
        <f t="shared" ca="1" si="604"/>
        <v>7.9804007459079234</v>
      </c>
      <c r="X1294">
        <f t="shared" ca="1" si="605"/>
        <v>41.498083878721204</v>
      </c>
      <c r="Y1294">
        <f t="shared" ca="1" si="606"/>
        <v>1.9610828018386264</v>
      </c>
      <c r="Z1294">
        <f t="shared" ca="1" si="607"/>
        <v>1.204392958143979</v>
      </c>
      <c r="AA1294">
        <f t="shared" ca="1" si="608"/>
        <v>639.97040074590791</v>
      </c>
      <c r="AB1294">
        <f t="shared" ca="1" si="609"/>
        <v>640.04433358982362</v>
      </c>
      <c r="AC1294">
        <f t="shared" ca="1" si="610"/>
        <v>1.3296102627024107E-4</v>
      </c>
      <c r="AD1294">
        <f t="shared" ca="1" si="611"/>
        <v>0.13611981608850726</v>
      </c>
      <c r="AE1294">
        <f t="shared" ca="1" si="612"/>
        <v>171.7218124861636</v>
      </c>
      <c r="AF1294">
        <f t="shared" ca="1" si="613"/>
        <v>-5.3792329026691732E-6</v>
      </c>
      <c r="AG1294">
        <f t="shared" ca="1" si="614"/>
        <v>1</v>
      </c>
      <c r="AH1294">
        <f ca="1"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+99)&gt;=IFERROR(AE1294,-1E+99)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>7.9804007459079234</v>
      </c>
      <c r="AI1294">
        <f t="shared" ca="1" si="615"/>
        <v>639.97040074590791</v>
      </c>
      <c r="AJ1294">
        <f t="shared" ca="1" si="616"/>
        <v>640.04433358982362</v>
      </c>
      <c r="AM1294">
        <v>0</v>
      </c>
      <c r="AN1294">
        <v>0</v>
      </c>
      <c r="AO1294">
        <f t="shared" si="617"/>
        <v>0</v>
      </c>
      <c r="AP1294">
        <f t="shared" si="626"/>
        <v>0</v>
      </c>
      <c r="AQ1294">
        <f t="shared" ca="1" si="618"/>
        <v>0.13611981608850726</v>
      </c>
      <c r="AR1294" t="str">
        <f t="shared" ca="1" si="619"/>
        <v>Subcritical</v>
      </c>
      <c r="AS1294">
        <f t="shared" ca="1" si="620"/>
        <v>1.3296102627024107E-4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190</v>
      </c>
      <c r="I1295">
        <v>5.7000000000000002E-2</v>
      </c>
      <c r="J1295">
        <f t="shared" si="621"/>
        <v>1</v>
      </c>
      <c r="K1295">
        <f t="shared" ca="1" si="622"/>
        <v>49.98</v>
      </c>
      <c r="L1295">
        <f t="shared" ca="1" si="623"/>
        <v>1.301360869684927</v>
      </c>
      <c r="M1295">
        <f t="shared" ca="1" si="596"/>
        <v>6.7670765223616209</v>
      </c>
      <c r="N1295">
        <f t="shared" ca="1" si="597"/>
        <v>0.86727128666107323</v>
      </c>
      <c r="O1295">
        <f t="shared" ca="1" si="598"/>
        <v>7.3857595425206792</v>
      </c>
      <c r="P1295">
        <f t="shared" ca="1" si="599"/>
        <v>633.29086086968493</v>
      </c>
      <c r="Q1295">
        <f t="shared" ca="1" si="600"/>
        <v>636.07115873002817</v>
      </c>
      <c r="R1295">
        <f t="shared" ca="1" si="601"/>
        <v>1.4839965425134221E-2</v>
      </c>
      <c r="S1295">
        <f t="shared" ca="1" si="602"/>
        <v>2.067101435725621</v>
      </c>
      <c r="T1295">
        <f t="shared" ca="1" si="603"/>
        <v>42.032181045985091</v>
      </c>
      <c r="U1295">
        <f t="shared" ca="1" si="624"/>
        <v>-1.4604093721914069E-2</v>
      </c>
      <c r="V1295">
        <f t="shared" ca="1" si="625"/>
        <v>0</v>
      </c>
      <c r="W1295">
        <f t="shared" ca="1" si="604"/>
        <v>7.9807599978492947</v>
      </c>
      <c r="X1295">
        <f t="shared" ca="1" si="605"/>
        <v>41.499951988816335</v>
      </c>
      <c r="Y1295">
        <f t="shared" ca="1" si="606"/>
        <v>1.9611044951993926</v>
      </c>
      <c r="Z1295">
        <f t="shared" ca="1" si="607"/>
        <v>1.2043387426922547</v>
      </c>
      <c r="AA1295">
        <f t="shared" ca="1" si="608"/>
        <v>639.97025999784933</v>
      </c>
      <c r="AB1295">
        <f t="shared" ca="1" si="609"/>
        <v>640.04418618577745</v>
      </c>
      <c r="AC1295">
        <f t="shared" ca="1" si="610"/>
        <v>1.329470952518692E-4</v>
      </c>
      <c r="AD1295">
        <f t="shared" ca="1" si="611"/>
        <v>0.13611062509205871</v>
      </c>
      <c r="AE1295">
        <f t="shared" ca="1" si="612"/>
        <v>171.7364448719716</v>
      </c>
      <c r="AF1295">
        <f t="shared" ca="1" si="613"/>
        <v>-5.1023134801653214E-6</v>
      </c>
      <c r="AG1295">
        <f t="shared" ca="1" si="614"/>
        <v>1</v>
      </c>
      <c r="AH1295">
        <f ca="1"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+99)&gt;=IFERROR(AE1295,-1E+99)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>7.9807599978492947</v>
      </c>
      <c r="AI1295">
        <f t="shared" ca="1" si="615"/>
        <v>639.97025999784933</v>
      </c>
      <c r="AJ1295">
        <f t="shared" ca="1" si="616"/>
        <v>640.04418618577745</v>
      </c>
      <c r="AM1295">
        <v>0</v>
      </c>
      <c r="AN1295">
        <v>0</v>
      </c>
      <c r="AO1295">
        <f t="shared" si="617"/>
        <v>0</v>
      </c>
      <c r="AP1295">
        <f t="shared" si="626"/>
        <v>0</v>
      </c>
      <c r="AQ1295">
        <f t="shared" ca="1" si="618"/>
        <v>0.13611062509205871</v>
      </c>
      <c r="AR1295" t="str">
        <f t="shared" ca="1" si="619"/>
        <v>Subcritical</v>
      </c>
      <c r="AS1295">
        <f t="shared" ca="1" si="620"/>
        <v>1.329470952518692E-4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190</v>
      </c>
      <c r="I1296">
        <v>0</v>
      </c>
      <c r="J1296">
        <f t="shared" si="621"/>
        <v>0.99899999999979627</v>
      </c>
      <c r="K1296">
        <f t="shared" ca="1" si="622"/>
        <v>49.98</v>
      </c>
      <c r="L1296">
        <f t="shared" ca="1" si="623"/>
        <v>1.301360869684927</v>
      </c>
      <c r="M1296">
        <f t="shared" ca="1" si="596"/>
        <v>6.7670765223616209</v>
      </c>
      <c r="N1296">
        <f t="shared" ca="1" si="597"/>
        <v>0.86727128666107323</v>
      </c>
      <c r="O1296">
        <f t="shared" ca="1" si="598"/>
        <v>7.3857595425206792</v>
      </c>
      <c r="P1296">
        <f t="shared" ca="1" si="599"/>
        <v>633.29036086968495</v>
      </c>
      <c r="Q1296">
        <f t="shared" ca="1" si="600"/>
        <v>636.07065873002819</v>
      </c>
      <c r="R1296">
        <f t="shared" ca="1" si="601"/>
        <v>1.4839965425134221E-2</v>
      </c>
      <c r="S1296">
        <f t="shared" ca="1" si="602"/>
        <v>2.067101435725621</v>
      </c>
      <c r="T1296">
        <f t="shared" ca="1" si="603"/>
        <v>42.032181045985091</v>
      </c>
      <c r="U1296">
        <f t="shared" ca="1" si="624"/>
        <v>-1.4325125459663468E-2</v>
      </c>
      <c r="V1296">
        <f t="shared" ca="1" si="625"/>
        <v>0</v>
      </c>
      <c r="W1296">
        <f t="shared" ca="1" si="604"/>
        <v>7.9811267920162754</v>
      </c>
      <c r="X1296">
        <f t="shared" ca="1" si="605"/>
        <v>41.501859318484634</v>
      </c>
      <c r="Y1296">
        <f t="shared" ca="1" si="606"/>
        <v>1.9611266424762446</v>
      </c>
      <c r="Z1296">
        <f t="shared" ca="1" si="607"/>
        <v>1.2042833940632451</v>
      </c>
      <c r="AA1296">
        <f t="shared" ca="1" si="608"/>
        <v>639.97012679201634</v>
      </c>
      <c r="AB1296">
        <f t="shared" ca="1" si="609"/>
        <v>640.04404618514661</v>
      </c>
      <c r="AC1296">
        <f t="shared" ca="1" si="610"/>
        <v>1.3293287398365251E-4</v>
      </c>
      <c r="AD1296">
        <f t="shared" ca="1" si="611"/>
        <v>0.13610124220458431</v>
      </c>
      <c r="AE1296">
        <f t="shared" ca="1" si="612"/>
        <v>171.75138517182697</v>
      </c>
      <c r="AF1296">
        <f t="shared" ca="1" si="613"/>
        <v>-5.3564301651931601E-6</v>
      </c>
      <c r="AG1296">
        <f t="shared" ca="1" si="614"/>
        <v>1</v>
      </c>
      <c r="AH1296">
        <f ca="1"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+99)&gt;=IFERROR(AE1296,-1E+99)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>7.9811267920162754</v>
      </c>
      <c r="AI1296">
        <f t="shared" ca="1" si="615"/>
        <v>639.97012679201634</v>
      </c>
      <c r="AJ1296">
        <f t="shared" ca="1" si="616"/>
        <v>640.04404618514661</v>
      </c>
      <c r="AM1296">
        <v>0</v>
      </c>
      <c r="AN1296">
        <v>0</v>
      </c>
      <c r="AO1296">
        <f t="shared" si="617"/>
        <v>0</v>
      </c>
      <c r="AP1296">
        <f t="shared" si="626"/>
        <v>0</v>
      </c>
      <c r="AQ1296">
        <f t="shared" ca="1" si="618"/>
        <v>0.13610124220458431</v>
      </c>
      <c r="AR1296" t="str">
        <f t="shared" ca="1" si="619"/>
        <v>Subcritical</v>
      </c>
      <c r="AS1296">
        <f t="shared" ca="1" si="620"/>
        <v>1.3293287398365251E-4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190</v>
      </c>
      <c r="I1297">
        <v>0</v>
      </c>
      <c r="J1297">
        <f t="shared" si="621"/>
        <v>1</v>
      </c>
      <c r="K1297">
        <f t="shared" ca="1" si="622"/>
        <v>49.98</v>
      </c>
      <c r="L1297">
        <f t="shared" ca="1" si="623"/>
        <v>1.301360869684927</v>
      </c>
      <c r="M1297">
        <f t="shared" ca="1" si="596"/>
        <v>6.7670765223616209</v>
      </c>
      <c r="N1297">
        <f t="shared" ca="1" si="597"/>
        <v>0.86727128666107323</v>
      </c>
      <c r="O1297">
        <f t="shared" ca="1" si="598"/>
        <v>7.3857595425206792</v>
      </c>
      <c r="P1297">
        <f t="shared" ca="1" si="599"/>
        <v>633.28986086968496</v>
      </c>
      <c r="Q1297">
        <f t="shared" ca="1" si="600"/>
        <v>636.0701587300282</v>
      </c>
      <c r="R1297">
        <f t="shared" ca="1" si="601"/>
        <v>1.4839965425134221E-2</v>
      </c>
      <c r="S1297">
        <f t="shared" ca="1" si="602"/>
        <v>2.067101435725621</v>
      </c>
      <c r="T1297">
        <f t="shared" ca="1" si="603"/>
        <v>42.032181045985091</v>
      </c>
      <c r="U1297">
        <f t="shared" ca="1" si="624"/>
        <v>-1.4339965425165246E-2</v>
      </c>
      <c r="V1297">
        <f t="shared" ca="1" si="625"/>
        <v>0</v>
      </c>
      <c r="W1297">
        <f t="shared" ca="1" si="604"/>
        <v>7.9814932041560285</v>
      </c>
      <c r="X1297">
        <f t="shared" ca="1" si="605"/>
        <v>41.503764661611349</v>
      </c>
      <c r="Y1297">
        <f t="shared" ca="1" si="606"/>
        <v>1.9611487651530206</v>
      </c>
      <c r="Z1297">
        <f t="shared" ca="1" si="607"/>
        <v>1.2042281081607205</v>
      </c>
      <c r="AA1297">
        <f t="shared" ca="1" si="608"/>
        <v>639.96999320415603</v>
      </c>
      <c r="AB1297">
        <f t="shared" ca="1" si="609"/>
        <v>640.04390581050075</v>
      </c>
      <c r="AC1297">
        <f t="shared" ca="1" si="610"/>
        <v>1.3291866976788483E-4</v>
      </c>
      <c r="AD1297">
        <f t="shared" ca="1" si="611"/>
        <v>0.13609187016596552</v>
      </c>
      <c r="AE1297">
        <f t="shared" ca="1" si="612"/>
        <v>171.76631063529021</v>
      </c>
      <c r="AF1297">
        <f t="shared" ca="1" si="613"/>
        <v>-5.7134479902742896E-6</v>
      </c>
      <c r="AG1297">
        <f t="shared" ca="1" si="614"/>
        <v>1</v>
      </c>
      <c r="AH1297">
        <f ca="1"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+99)&gt;=IFERROR(AE1297,-1E+99)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>7.9814932041560285</v>
      </c>
      <c r="AI1297">
        <f t="shared" ca="1" si="615"/>
        <v>639.96999320415603</v>
      </c>
      <c r="AJ1297">
        <f t="shared" ca="1" si="616"/>
        <v>640.04390581050075</v>
      </c>
      <c r="AM1297">
        <v>0</v>
      </c>
      <c r="AN1297">
        <v>0</v>
      </c>
      <c r="AO1297">
        <f t="shared" si="617"/>
        <v>0</v>
      </c>
      <c r="AP1297">
        <f t="shared" si="626"/>
        <v>0</v>
      </c>
      <c r="AQ1297">
        <f t="shared" ca="1" si="618"/>
        <v>0.13609187016596552</v>
      </c>
      <c r="AR1297" t="str">
        <f t="shared" ca="1" si="619"/>
        <v>Subcritical</v>
      </c>
      <c r="AS1297">
        <f t="shared" ca="1" si="620"/>
        <v>1.3291866976788483E-4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190</v>
      </c>
      <c r="I1298">
        <v>5.7000000000000002E-2</v>
      </c>
      <c r="J1298">
        <f t="shared" si="621"/>
        <v>1</v>
      </c>
      <c r="K1298">
        <f t="shared" ca="1" si="622"/>
        <v>49.98</v>
      </c>
      <c r="L1298">
        <f t="shared" ca="1" si="623"/>
        <v>1.301360869684927</v>
      </c>
      <c r="M1298">
        <f t="shared" ca="1" si="596"/>
        <v>6.7670765223616209</v>
      </c>
      <c r="N1298">
        <f t="shared" ca="1" si="597"/>
        <v>0.86727128666107323</v>
      </c>
      <c r="O1298">
        <f t="shared" ca="1" si="598"/>
        <v>7.3857595425206792</v>
      </c>
      <c r="P1298">
        <f t="shared" ca="1" si="599"/>
        <v>633.28936086968497</v>
      </c>
      <c r="Q1298">
        <f t="shared" ca="1" si="600"/>
        <v>636.06965873002821</v>
      </c>
      <c r="R1298">
        <f t="shared" ca="1" si="601"/>
        <v>1.4839965425134221E-2</v>
      </c>
      <c r="S1298">
        <f t="shared" ca="1" si="602"/>
        <v>2.067101435725621</v>
      </c>
      <c r="T1298">
        <f t="shared" ca="1" si="603"/>
        <v>42.032181045985091</v>
      </c>
      <c r="U1298">
        <f t="shared" ca="1" si="624"/>
        <v>-1.4604093721914069E-2</v>
      </c>
      <c r="V1298">
        <f t="shared" ca="1" si="625"/>
        <v>0</v>
      </c>
      <c r="W1298">
        <f t="shared" ca="1" si="604"/>
        <v>7.9818521558661635</v>
      </c>
      <c r="X1298">
        <f t="shared" ca="1" si="605"/>
        <v>41.505631210504049</v>
      </c>
      <c r="Y1298">
        <f t="shared" ca="1" si="606"/>
        <v>1.9611704359096982</v>
      </c>
      <c r="Z1298">
        <f t="shared" ca="1" si="607"/>
        <v>1.2041739528430855</v>
      </c>
      <c r="AA1298">
        <f t="shared" ca="1" si="608"/>
        <v>639.96985215586619</v>
      </c>
      <c r="AB1298">
        <f t="shared" ca="1" si="609"/>
        <v>640.04375811451587</v>
      </c>
      <c r="AC1298">
        <f t="shared" ca="1" si="610"/>
        <v>1.3290475693176785E-4</v>
      </c>
      <c r="AD1298">
        <f t="shared" ca="1" si="611"/>
        <v>0.13608268999211098</v>
      </c>
      <c r="AE1298">
        <f t="shared" ca="1" si="612"/>
        <v>171.78093290701446</v>
      </c>
      <c r="AF1298">
        <f t="shared" ca="1" si="613"/>
        <v>-5.5511131904495414E-6</v>
      </c>
      <c r="AG1298">
        <f t="shared" ca="1" si="614"/>
        <v>1</v>
      </c>
      <c r="AH1298">
        <f ca="1"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+99)&gt;=IFERROR(AE1298,-1E+99)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>7.9818521558661635</v>
      </c>
      <c r="AI1298">
        <f t="shared" ca="1" si="615"/>
        <v>639.96985215586619</v>
      </c>
      <c r="AJ1298">
        <f t="shared" ca="1" si="616"/>
        <v>640.04375811451587</v>
      </c>
      <c r="AM1298">
        <v>0</v>
      </c>
      <c r="AN1298">
        <v>0</v>
      </c>
      <c r="AO1298">
        <f t="shared" si="617"/>
        <v>0</v>
      </c>
      <c r="AP1298">
        <f t="shared" si="626"/>
        <v>0</v>
      </c>
      <c r="AQ1298">
        <f t="shared" ca="1" si="618"/>
        <v>0.13608268999211098</v>
      </c>
      <c r="AR1298" t="str">
        <f t="shared" ca="1" si="619"/>
        <v>Subcritical</v>
      </c>
      <c r="AS1298">
        <f t="shared" ca="1" si="620"/>
        <v>1.3290475693176785E-4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190</v>
      </c>
      <c r="I1299">
        <v>5.7000000000000002E-2</v>
      </c>
      <c r="J1299">
        <f t="shared" si="621"/>
        <v>1</v>
      </c>
      <c r="K1299">
        <f t="shared" ca="1" si="622"/>
        <v>49.98</v>
      </c>
      <c r="L1299">
        <f t="shared" ca="1" si="623"/>
        <v>1.301360869684927</v>
      </c>
      <c r="M1299">
        <f t="shared" ca="1" si="596"/>
        <v>6.7670765223616209</v>
      </c>
      <c r="N1299">
        <f t="shared" ca="1" si="597"/>
        <v>0.86727128666107323</v>
      </c>
      <c r="O1299">
        <f t="shared" ca="1" si="598"/>
        <v>7.3857595425206792</v>
      </c>
      <c r="P1299">
        <f t="shared" ca="1" si="599"/>
        <v>633.28886086968487</v>
      </c>
      <c r="Q1299">
        <f t="shared" ca="1" si="600"/>
        <v>636.06915873002811</v>
      </c>
      <c r="R1299">
        <f t="shared" ca="1" si="601"/>
        <v>1.4839965425134221E-2</v>
      </c>
      <c r="S1299">
        <f t="shared" ca="1" si="602"/>
        <v>2.067101435725621</v>
      </c>
      <c r="T1299">
        <f t="shared" ca="1" si="603"/>
        <v>42.032181045985091</v>
      </c>
      <c r="U1299">
        <f t="shared" ca="1" si="624"/>
        <v>-1.4604093721800382E-2</v>
      </c>
      <c r="V1299">
        <f t="shared" ca="1" si="625"/>
        <v>0</v>
      </c>
      <c r="W1299">
        <f t="shared" ca="1" si="604"/>
        <v>7.9822112888758614</v>
      </c>
      <c r="X1299">
        <f t="shared" ca="1" si="605"/>
        <v>41.507498702154479</v>
      </c>
      <c r="Y1299">
        <f t="shared" ca="1" si="606"/>
        <v>1.9611921161405852</v>
      </c>
      <c r="Z1299">
        <f t="shared" ca="1" si="607"/>
        <v>1.2041197750469543</v>
      </c>
      <c r="AA1299">
        <f t="shared" ca="1" si="608"/>
        <v>639.96971128887583</v>
      </c>
      <c r="AB1299">
        <f t="shared" ca="1" si="609"/>
        <v>640.04361059737016</v>
      </c>
      <c r="AC1299">
        <f t="shared" ca="1" si="610"/>
        <v>1.3289083921842884E-4</v>
      </c>
      <c r="AD1299">
        <f t="shared" ca="1" si="611"/>
        <v>0.13607350621435579</v>
      </c>
      <c r="AE1299">
        <f t="shared" ca="1" si="612"/>
        <v>171.79556325950745</v>
      </c>
      <c r="AF1299">
        <f t="shared" ca="1" si="613"/>
        <v>-5.282993015498505E-6</v>
      </c>
      <c r="AG1299">
        <f t="shared" ca="1" si="614"/>
        <v>1</v>
      </c>
      <c r="AH1299">
        <f ca="1"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+99)&gt;=IFERROR(AE1299,-1E+99)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>7.9822112888758614</v>
      </c>
      <c r="AI1299">
        <f t="shared" ca="1" si="615"/>
        <v>639.96971128887583</v>
      </c>
      <c r="AJ1299">
        <f t="shared" ca="1" si="616"/>
        <v>640.04361059737016</v>
      </c>
      <c r="AM1299">
        <v>0</v>
      </c>
      <c r="AN1299">
        <v>0</v>
      </c>
      <c r="AO1299">
        <f t="shared" si="617"/>
        <v>0</v>
      </c>
      <c r="AP1299">
        <f t="shared" si="626"/>
        <v>0</v>
      </c>
      <c r="AQ1299">
        <f t="shared" ca="1" si="618"/>
        <v>0.13607350621435579</v>
      </c>
      <c r="AR1299" t="str">
        <f t="shared" ca="1" si="619"/>
        <v>Subcritical</v>
      </c>
      <c r="AS1299">
        <f t="shared" ca="1" si="620"/>
        <v>1.3289083921842884E-4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190</v>
      </c>
      <c r="I1300">
        <v>0</v>
      </c>
      <c r="J1300">
        <f t="shared" si="621"/>
        <v>1</v>
      </c>
      <c r="K1300">
        <f t="shared" ca="1" si="622"/>
        <v>49.98</v>
      </c>
      <c r="L1300">
        <f t="shared" ca="1" si="623"/>
        <v>1.301360869684927</v>
      </c>
      <c r="M1300">
        <f t="shared" ca="1" si="596"/>
        <v>6.7670765223616209</v>
      </c>
      <c r="N1300">
        <f t="shared" ca="1" si="597"/>
        <v>0.86727128666107323</v>
      </c>
      <c r="O1300">
        <f t="shared" ca="1" si="598"/>
        <v>7.3857595425206792</v>
      </c>
      <c r="P1300">
        <f t="shared" ca="1" si="599"/>
        <v>633.28836086968488</v>
      </c>
      <c r="Q1300">
        <f t="shared" ca="1" si="600"/>
        <v>636.06865873002812</v>
      </c>
      <c r="R1300">
        <f t="shared" ca="1" si="601"/>
        <v>1.4839965425134221E-2</v>
      </c>
      <c r="S1300">
        <f t="shared" ca="1" si="602"/>
        <v>2.067101435725621</v>
      </c>
      <c r="T1300">
        <f t="shared" ca="1" si="603"/>
        <v>42.032181045985091</v>
      </c>
      <c r="U1300">
        <f t="shared" ca="1" si="624"/>
        <v>-1.4339965425165246E-2</v>
      </c>
      <c r="V1300">
        <f t="shared" ca="1" si="625"/>
        <v>0</v>
      </c>
      <c r="W1300">
        <f t="shared" ca="1" si="604"/>
        <v>7.9825778180479823</v>
      </c>
      <c r="X1300">
        <f t="shared" ca="1" si="605"/>
        <v>41.509404653849508</v>
      </c>
      <c r="Y1300">
        <f t="shared" ca="1" si="606"/>
        <v>1.961214241347585</v>
      </c>
      <c r="Z1300">
        <f t="shared" ca="1" si="607"/>
        <v>1.2040644865130568</v>
      </c>
      <c r="AA1300">
        <f t="shared" ca="1" si="608"/>
        <v>639.96957781804792</v>
      </c>
      <c r="AB1300">
        <f t="shared" ca="1" si="609"/>
        <v>640.04347034035584</v>
      </c>
      <c r="AC1300">
        <f t="shared" ca="1" si="610"/>
        <v>1.3287663709369104E-4</v>
      </c>
      <c r="AD1300">
        <f t="shared" ca="1" si="611"/>
        <v>0.13606413436640197</v>
      </c>
      <c r="AE1300">
        <f t="shared" ca="1" si="612"/>
        <v>171.81049563384687</v>
      </c>
      <c r="AF1300">
        <f t="shared" ca="1" si="613"/>
        <v>-5.5173729833768448E-6</v>
      </c>
      <c r="AG1300">
        <f t="shared" ca="1" si="614"/>
        <v>1</v>
      </c>
      <c r="AH1300">
        <f ca="1"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+99)&gt;=IFERROR(AE1300,-1E+99)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>7.9825778180479823</v>
      </c>
      <c r="AI1300">
        <f t="shared" ca="1" si="615"/>
        <v>639.96957781804792</v>
      </c>
      <c r="AJ1300">
        <f t="shared" ca="1" si="616"/>
        <v>640.04347034035584</v>
      </c>
      <c r="AM1300">
        <v>0</v>
      </c>
      <c r="AN1300">
        <v>0</v>
      </c>
      <c r="AO1300">
        <f t="shared" si="617"/>
        <v>0</v>
      </c>
      <c r="AP1300">
        <f t="shared" si="626"/>
        <v>0</v>
      </c>
      <c r="AQ1300">
        <f t="shared" ca="1" si="618"/>
        <v>0.13606413436640197</v>
      </c>
      <c r="AR1300" t="str">
        <f t="shared" ca="1" si="619"/>
        <v>Subcritical</v>
      </c>
      <c r="AS1300">
        <f t="shared" ca="1" si="620"/>
        <v>1.3287663709369104E-4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190</v>
      </c>
      <c r="I1301">
        <v>0</v>
      </c>
      <c r="J1301">
        <f t="shared" si="621"/>
        <v>1</v>
      </c>
      <c r="K1301">
        <f t="shared" ca="1" si="622"/>
        <v>49.98</v>
      </c>
      <c r="L1301">
        <f t="shared" ca="1" si="623"/>
        <v>1.301360869684927</v>
      </c>
      <c r="M1301">
        <f t="shared" ca="1" si="596"/>
        <v>6.7670765223616209</v>
      </c>
      <c r="N1301">
        <f t="shared" ca="1" si="597"/>
        <v>0.86727128666107323</v>
      </c>
      <c r="O1301">
        <f t="shared" ca="1" si="598"/>
        <v>7.3857595425206792</v>
      </c>
      <c r="P1301">
        <f t="shared" ca="1" si="599"/>
        <v>633.28786086968489</v>
      </c>
      <c r="Q1301">
        <f t="shared" ca="1" si="600"/>
        <v>636.06815873002813</v>
      </c>
      <c r="R1301">
        <f t="shared" ca="1" si="601"/>
        <v>1.4839965425134221E-2</v>
      </c>
      <c r="S1301">
        <f t="shared" ca="1" si="602"/>
        <v>2.067101435725621</v>
      </c>
      <c r="T1301">
        <f t="shared" ca="1" si="603"/>
        <v>42.032181045985091</v>
      </c>
      <c r="U1301">
        <f t="shared" ca="1" si="624"/>
        <v>-1.4339965425165246E-2</v>
      </c>
      <c r="V1301">
        <f t="shared" ca="1" si="625"/>
        <v>0</v>
      </c>
      <c r="W1301">
        <f t="shared" ca="1" si="604"/>
        <v>7.982944120366497</v>
      </c>
      <c r="X1301">
        <f t="shared" ca="1" si="605"/>
        <v>41.511309425905786</v>
      </c>
      <c r="Y1301">
        <f t="shared" ca="1" si="606"/>
        <v>1.9612363513296247</v>
      </c>
      <c r="Z1301">
        <f t="shared" ca="1" si="607"/>
        <v>1.2040092372708724</v>
      </c>
      <c r="AA1301">
        <f t="shared" ca="1" si="608"/>
        <v>639.96944412036646</v>
      </c>
      <c r="AB1301">
        <f t="shared" ca="1" si="609"/>
        <v>640.04332986162194</v>
      </c>
      <c r="AC1301">
        <f t="shared" ca="1" si="610"/>
        <v>1.3286244599589853E-4</v>
      </c>
      <c r="AD1301">
        <f t="shared" ca="1" si="611"/>
        <v>0.13605476939364489</v>
      </c>
      <c r="AE1301">
        <f t="shared" ca="1" si="612"/>
        <v>171.82541948996629</v>
      </c>
      <c r="AF1301">
        <f t="shared" ca="1" si="613"/>
        <v>-5.8235582400811836E-6</v>
      </c>
      <c r="AG1301">
        <f t="shared" ca="1" si="614"/>
        <v>1</v>
      </c>
      <c r="AH1301">
        <f ca="1"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+99)&gt;=IFERROR(AE1301,-1E+99)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>7.982944120366497</v>
      </c>
      <c r="AI1301">
        <f t="shared" ca="1" si="615"/>
        <v>639.96944412036646</v>
      </c>
      <c r="AJ1301">
        <f t="shared" ca="1" si="616"/>
        <v>640.04332986162194</v>
      </c>
      <c r="AM1301">
        <v>0</v>
      </c>
      <c r="AN1301">
        <v>0</v>
      </c>
      <c r="AO1301">
        <f t="shared" si="617"/>
        <v>0</v>
      </c>
      <c r="AP1301">
        <f t="shared" si="626"/>
        <v>0</v>
      </c>
      <c r="AQ1301">
        <f t="shared" ca="1" si="618"/>
        <v>0.13605476939364489</v>
      </c>
      <c r="AR1301" t="str">
        <f t="shared" ca="1" si="619"/>
        <v>Subcritical</v>
      </c>
      <c r="AS1301">
        <f t="shared" ca="1" si="620"/>
        <v>1.3286244599589853E-4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190</v>
      </c>
      <c r="I1302">
        <v>5.5E-2</v>
      </c>
      <c r="J1302">
        <f t="shared" si="621"/>
        <v>1</v>
      </c>
      <c r="K1302">
        <f t="shared" ca="1" si="622"/>
        <v>49.98</v>
      </c>
      <c r="L1302">
        <f t="shared" ca="1" si="623"/>
        <v>1.301360869684927</v>
      </c>
      <c r="M1302">
        <f t="shared" ref="M1302:M1365" ca="1" si="627">((F1302)+(G1302)*(L1302))*(L1302)</f>
        <v>6.7670765223616209</v>
      </c>
      <c r="N1302">
        <f t="shared" ref="N1302:N1365" ca="1" si="628">(((F1302)+(G1302)*(L1302))*(L1302))/MAX((F1302)+2*(L1302)*SQRT(1+(G1302)^2),0.000001)</f>
        <v>0.86727128666107323</v>
      </c>
      <c r="O1302">
        <f t="shared" ref="O1302:O1365" ca="1" si="629">ABS(K1302)/MAX(((F1302)+(G1302)*(L1302))*(L1302),0.000001)</f>
        <v>7.3857595425206792</v>
      </c>
      <c r="P1302">
        <f t="shared" ref="P1302:P1365" ca="1" si="630">E1302+L1302</f>
        <v>633.2873608696849</v>
      </c>
      <c r="Q1302">
        <f t="shared" ref="Q1302:Q1365" ca="1" si="631">P1302+((ABS(K1302)/MAX(((F1302)+(G1302)*(L1302))*(L1302),0.000001))^2)/(2*$I$5)</f>
        <v>636.06765873002814</v>
      </c>
      <c r="R1302">
        <f t="shared" ref="R1302:R1365" ca="1" si="632">((ABS(K1302)*$D$6)/(MAX(((F1302)+(G1302)*(L1302))*(L1302),0.000001)*MAX(((((F1302)+(G1302)*(L1302))*(L1302))/MAX((F1302)+2*(L1302)*SQRT(1+(G1302)^2),0.000001))^(2/3),0.000001)))^2</f>
        <v>1.4839965425134221E-2</v>
      </c>
      <c r="S1302">
        <f t="shared" ref="S1302:S1365" ca="1" si="633">ABS(ABS(K1302)/MAX(((F1302)+(G1302)*(L1302))*(L1302),0.000001))/SQRT($I$5*MAX((((F1302)+(G1302)*(L1302))*(L1302))/MAX((F1302)+2*(G1302)*(L1302),0.000001),0.000001))</f>
        <v>2.067101435725621</v>
      </c>
      <c r="T1302">
        <f t="shared" ref="T1302:T1365" ca="1" si="634">((F1302)*(L1302)^2)/2+(G1302)*(L1302)^3/3+(ABS(K1302)^2)/($I$5*MAX(((F1302)+(G1302)*(L1302))*(L1302),0.000001))</f>
        <v>42.032181045985091</v>
      </c>
      <c r="U1302">
        <f t="shared" ca="1" si="624"/>
        <v>-1.459482606230722E-2</v>
      </c>
      <c r="V1302">
        <f t="shared" ca="1" si="625"/>
        <v>0</v>
      </c>
      <c r="W1302">
        <f t="shared" ref="W1302:W1365" ca="1" si="635"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>7.9833032667782025</v>
      </c>
      <c r="X1302">
        <f t="shared" ref="X1302:X1365" ca="1" si="636">((F1302)+(G1302)*(W1302))*(W1302)</f>
        <v>41.513176987246652</v>
      </c>
      <c r="Y1302">
        <f t="shared" ref="Y1302:Y1365" ca="1" si="637">(((F1302)+(G1302)*(W1302))*(W1302))/MAX((F1302)+2*(W1302)*SQRT(1+(G1302)^2),0.000001)</f>
        <v>1.9612580278956802</v>
      </c>
      <c r="Z1302">
        <f t="shared" ref="Z1302:Z1365" ca="1" si="638">ABS(K1302)/MAX(((F1302)+(G1302)*(W1302))*(W1302),0.000001)</f>
        <v>1.2039550722739061</v>
      </c>
      <c r="AA1302">
        <f t="shared" ref="AA1302:AA1365" ca="1" si="639">E1302+W1302</f>
        <v>639.96930326677818</v>
      </c>
      <c r="AB1302">
        <f t="shared" ref="AB1302:AB1365" ca="1" si="640">AA1302+((ABS(K1302)/MAX(((F1302)+(G1302)*(W1302))*(W1302),0.000001))^2)/(2*$I$5)</f>
        <v>640.04318236035897</v>
      </c>
      <c r="AC1302">
        <f t="shared" ref="AC1302:AC1365" ca="1" si="641">((ABS(K1302)*$D$6)/(MAX(((F1302)+(G1302)*(W1302))*(W1302),0.000001)*MAX(((((F1302)+(G1302)*(W1302))*(W1302))/MAX((F1302)+2*(W1302)*SQRT(1+(G1302)^2),0.000001))^(2/3),0.000001)))^2</f>
        <v>1.328485342992732E-4</v>
      </c>
      <c r="AD1302">
        <f t="shared" ref="AD1302:AD1365" ca="1" si="642">ABS(ABS(K1302)/MAX(((F1302)+(G1302)*(W1302))*(W1302),0.000001))/SQRT($I$5*MAX((((F1302)+(G1302)*(W1302))*(W1302))/MAX((F1302)+2*(G1302)*(W1302),0.000001),0.000001))</f>
        <v>0.13604558841347406</v>
      </c>
      <c r="AE1302">
        <f t="shared" ref="AE1302:AE1365" ca="1" si="643">((F1302)*(W1302)^2)/2+(G1302)*(W1302)^3/3+(ABS(K1302)^2)/($I$5*MAX(((F1302)+(G1302)*(W1302))*(W1302),0.000001))</f>
        <v>171.84005250326297</v>
      </c>
      <c r="AF1302">
        <f t="shared" ref="AF1302:AF1365" ca="1" si="644">IF($D$20=0,0,IFERROR(AB1303+(((AC1302+AC1303)/2)*J1303)+(IF(Z1302&gt;Z1303,$D$8*((Z1302^2-Z1303^2)/(2*$I$5)),$D$9*((Z1303^2-Z1302^2)/(2*$I$5)))+($D$10*(ABS(I1303)/90)*(MAX(Z1302^2,Z1303^2)/(2*$I$5))))-AB1302,0))</f>
        <v>-5.5737717730153236E-6</v>
      </c>
      <c r="AG1302">
        <f t="shared" ref="AG1302:AG1365" ca="1" si="645">IF($D$20=0,1,IFERROR(IF(ROUND(AD1302,3)=1,1,IF(AND(ABS(AF1302)&lt;$D$19,AD1302&lt;1),1,0)),0))</f>
        <v>1</v>
      </c>
      <c r="AH1302">
        <f ca="1"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+99)&gt;=IFERROR(AE1302,-1E+99)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>7.9833032667782025</v>
      </c>
      <c r="AI1302">
        <f t="shared" ref="AI1302:AI1365" ca="1" si="646">E1302+AH1302</f>
        <v>639.96930326677818</v>
      </c>
      <c r="AJ1302">
        <f t="shared" ref="AJ1302:AJ1365" ca="1" si="647">AI1302+((ABS(K1302)/MAX(((F1302)+(G1302)*(AH1302))*(AH1302),0.000001))^2)/(2*$I$5)</f>
        <v>640.04318236035897</v>
      </c>
      <c r="AM1302">
        <v>0</v>
      </c>
      <c r="AN1302">
        <v>0</v>
      </c>
      <c r="AO1302">
        <f t="shared" ref="AO1302:AO1365" si="648">AM1302+AN1302</f>
        <v>0</v>
      </c>
      <c r="AP1302">
        <f t="shared" si="626"/>
        <v>0</v>
      </c>
      <c r="AQ1302">
        <f t="shared" ref="AQ1302:AQ1365" ca="1" si="649">ABS(ABS(K1302)/MAX(((F1302)+(G1302)*(AH1302))*(AH1302),0.000001))/SQRT($I$5*MAX((((F1302)+(G1302)*(AH1302))*(AH1302))/MAX((F1302)+2*(G1302)*(AH1302),0.000001),0.000001))</f>
        <v>0.13604558841347406</v>
      </c>
      <c r="AR1302" t="str">
        <f t="shared" ref="AR1302:AR1365" ca="1" si="650">IF(AQ1302&lt;1,"Subcritical","Supercritical")</f>
        <v>Subcritical</v>
      </c>
      <c r="AS1302">
        <f t="shared" ref="AS1302:AS1365" ca="1" si="651">((ABS(K1302)*$D$6)/(MAX(((F1302)+(G1302)*(AH1302))*(AH1302),0.000001)*MAX(((((F1302)+(G1302)*(AH1302))*(AH1302))/MAX((F1302)+2*(AH1302)*SQRT(1+(G1302)^2),0.000001))^(2/3),0.000001)))^2</f>
        <v>1.328485342992732E-4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190</v>
      </c>
      <c r="I1303">
        <v>5.5E-2</v>
      </c>
      <c r="J1303">
        <f t="shared" ref="J1303:J1366" si="652">B1303-B1302</f>
        <v>1.0010000000002037</v>
      </c>
      <c r="K1303">
        <f t="shared" ref="K1303:K1366" ca="1" si="653">MAX(0,K1302-AO1302)</f>
        <v>49.98</v>
      </c>
      <c r="L1303">
        <f t="shared" ref="L1303:L1366" ca="1" si="654"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>1.301360869684927</v>
      </c>
      <c r="M1303">
        <f t="shared" ca="1" si="627"/>
        <v>6.7670765223616209</v>
      </c>
      <c r="N1303">
        <f t="shared" ca="1" si="628"/>
        <v>0.86727128666107323</v>
      </c>
      <c r="O1303">
        <f t="shared" ca="1" si="629"/>
        <v>7.3857595425206792</v>
      </c>
      <c r="P1303">
        <f t="shared" ca="1" si="630"/>
        <v>633.28686086968492</v>
      </c>
      <c r="Q1303">
        <f t="shared" ca="1" si="631"/>
        <v>636.06715873002815</v>
      </c>
      <c r="R1303">
        <f t="shared" ca="1" si="632"/>
        <v>1.4839965425134221E-2</v>
      </c>
      <c r="S1303">
        <f t="shared" ca="1" si="633"/>
        <v>2.067101435725621</v>
      </c>
      <c r="T1303">
        <f t="shared" ca="1" si="634"/>
        <v>42.032181045985091</v>
      </c>
      <c r="U1303">
        <f t="shared" ref="U1303:U1366" ca="1" si="655">IF($D$20=0,0,IFERROR(Q1302-(((R1302+R1303)/2)*J1303)-(IF(O1302&gt;O1303,$D$8*((O1302^2-O1303^2)/(2*$I$5)),$D$9*((O1303^2-O1302^2)/(2*$I$5)))+($D$10*(ABS(I1303)/90)*(MAX(O1302^2,O1303^2)/(2*$I$5))))-Q1303,0))</f>
        <v>-1.4609666027695312E-2</v>
      </c>
      <c r="V1303">
        <f t="shared" ref="V1303:V1366" ca="1" si="656">IF($D$20=0,1,IFERROR(IF(ROUND(S1303,3)=1,1,IF(AND(ABS(U1303)&lt;$D$19,S1303&gt;1),1,0)),0))</f>
        <v>0</v>
      </c>
      <c r="W1303">
        <f t="shared" ca="1" si="635"/>
        <v>7.9836625496413092</v>
      </c>
      <c r="X1303">
        <f t="shared" ca="1" si="636"/>
        <v>41.515045258134812</v>
      </c>
      <c r="Y1303">
        <f t="shared" ca="1" si="637"/>
        <v>1.9612797112253828</v>
      </c>
      <c r="Z1303">
        <f t="shared" ca="1" si="638"/>
        <v>1.2039008915739167</v>
      </c>
      <c r="AA1303">
        <f t="shared" ca="1" si="639"/>
        <v>639.96916254964128</v>
      </c>
      <c r="AB1303">
        <f t="shared" ca="1" si="640"/>
        <v>640.04303499391915</v>
      </c>
      <c r="AC1303">
        <f t="shared" ca="1" si="641"/>
        <v>1.3283461946718653E-4</v>
      </c>
      <c r="AD1303">
        <f t="shared" ca="1" si="642"/>
        <v>0.13603640497824698</v>
      </c>
      <c r="AE1303">
        <f t="shared" ca="1" si="643"/>
        <v>171.85469177206988</v>
      </c>
      <c r="AF1303">
        <f t="shared" ca="1" si="644"/>
        <v>-5.189331545807363E-6</v>
      </c>
      <c r="AG1303">
        <f t="shared" ca="1" si="645"/>
        <v>1</v>
      </c>
      <c r="AH1303">
        <f ca="1"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+99)&gt;=IFERROR(AE1303,-1E+99)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>7.9836625496413092</v>
      </c>
      <c r="AI1303">
        <f t="shared" ca="1" si="646"/>
        <v>639.96916254964128</v>
      </c>
      <c r="AJ1303">
        <f t="shared" ca="1" si="647"/>
        <v>640.04303499391915</v>
      </c>
      <c r="AM1303">
        <v>0</v>
      </c>
      <c r="AN1303">
        <v>0</v>
      </c>
      <c r="AO1303">
        <f t="shared" si="648"/>
        <v>0</v>
      </c>
      <c r="AP1303">
        <f t="shared" ref="AP1303:AP1366" si="657">AP1302+AO1303</f>
        <v>0</v>
      </c>
      <c r="AQ1303">
        <f t="shared" ca="1" si="649"/>
        <v>0.13603640497824698</v>
      </c>
      <c r="AR1303" t="str">
        <f t="shared" ca="1" si="650"/>
        <v>Subcritical</v>
      </c>
      <c r="AS1303">
        <f t="shared" ca="1" si="651"/>
        <v>1.3283461946718653E-4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190</v>
      </c>
      <c r="I1304">
        <v>0</v>
      </c>
      <c r="J1304">
        <f t="shared" si="652"/>
        <v>1</v>
      </c>
      <c r="K1304">
        <f t="shared" ca="1" si="653"/>
        <v>49.98</v>
      </c>
      <c r="L1304">
        <f t="shared" ca="1" si="654"/>
        <v>1.301360869684927</v>
      </c>
      <c r="M1304">
        <f t="shared" ca="1" si="627"/>
        <v>6.7670765223616209</v>
      </c>
      <c r="N1304">
        <f t="shared" ca="1" si="628"/>
        <v>0.86727128666107323</v>
      </c>
      <c r="O1304">
        <f t="shared" ca="1" si="629"/>
        <v>7.3857595425206792</v>
      </c>
      <c r="P1304">
        <f t="shared" ca="1" si="630"/>
        <v>633.28636086968493</v>
      </c>
      <c r="Q1304">
        <f t="shared" ca="1" si="631"/>
        <v>636.06665873002817</v>
      </c>
      <c r="R1304">
        <f t="shared" ca="1" si="632"/>
        <v>1.4839965425134221E-2</v>
      </c>
      <c r="S1304">
        <f t="shared" ca="1" si="633"/>
        <v>2.067101435725621</v>
      </c>
      <c r="T1304">
        <f t="shared" ca="1" si="634"/>
        <v>42.032181045985091</v>
      </c>
      <c r="U1304">
        <f t="shared" ca="1" si="655"/>
        <v>-1.4339965425165246E-2</v>
      </c>
      <c r="V1304">
        <f t="shared" ca="1" si="656"/>
        <v>0</v>
      </c>
      <c r="W1304">
        <f t="shared" ca="1" si="635"/>
        <v>7.9840292300655697</v>
      </c>
      <c r="X1304">
        <f t="shared" ca="1" si="636"/>
        <v>41.516951996340964</v>
      </c>
      <c r="Y1304">
        <f t="shared" ca="1" si="637"/>
        <v>1.9613018394925466</v>
      </c>
      <c r="Z1304">
        <f t="shared" ca="1" si="638"/>
        <v>1.2038456003322429</v>
      </c>
      <c r="AA1304">
        <f t="shared" ca="1" si="639"/>
        <v>639.96902923006553</v>
      </c>
      <c r="AB1304">
        <f t="shared" ca="1" si="640"/>
        <v>640.0428948890584</v>
      </c>
      <c r="AC1304">
        <f t="shared" ca="1" si="641"/>
        <v>1.3282042034840557E-4</v>
      </c>
      <c r="AD1304">
        <f t="shared" ca="1" si="642"/>
        <v>0.13602703352321049</v>
      </c>
      <c r="AE1304">
        <f t="shared" ca="1" si="643"/>
        <v>171.86963317817441</v>
      </c>
      <c r="AF1304">
        <f t="shared" ca="1" si="644"/>
        <v>-5.3138846851652488E-6</v>
      </c>
      <c r="AG1304">
        <f t="shared" ca="1" si="645"/>
        <v>1</v>
      </c>
      <c r="AH1304">
        <f ca="1"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+99)&gt;=IFERROR(AE1304,-1E+99)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>7.9840292300655697</v>
      </c>
      <c r="AI1304">
        <f t="shared" ca="1" si="646"/>
        <v>639.96902923006553</v>
      </c>
      <c r="AJ1304">
        <f t="shared" ca="1" si="647"/>
        <v>640.0428948890584</v>
      </c>
      <c r="AM1304">
        <v>0</v>
      </c>
      <c r="AN1304">
        <v>0</v>
      </c>
      <c r="AO1304">
        <f t="shared" si="648"/>
        <v>0</v>
      </c>
      <c r="AP1304">
        <f t="shared" si="657"/>
        <v>0</v>
      </c>
      <c r="AQ1304">
        <f t="shared" ca="1" si="649"/>
        <v>0.13602703352321049</v>
      </c>
      <c r="AR1304" t="str">
        <f t="shared" ca="1" si="650"/>
        <v>Subcritical</v>
      </c>
      <c r="AS1304">
        <f t="shared" ca="1" si="651"/>
        <v>1.3282042034840557E-4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190</v>
      </c>
      <c r="I1305">
        <v>0</v>
      </c>
      <c r="J1305">
        <f t="shared" si="652"/>
        <v>0.99899999999979627</v>
      </c>
      <c r="K1305">
        <f t="shared" ca="1" si="653"/>
        <v>49.98</v>
      </c>
      <c r="L1305">
        <f t="shared" ca="1" si="654"/>
        <v>1.301360869684927</v>
      </c>
      <c r="M1305">
        <f t="shared" ca="1" si="627"/>
        <v>6.7670765223616209</v>
      </c>
      <c r="N1305">
        <f t="shared" ca="1" si="628"/>
        <v>0.86727128666107323</v>
      </c>
      <c r="O1305">
        <f t="shared" ca="1" si="629"/>
        <v>7.3857595425206792</v>
      </c>
      <c r="P1305">
        <f t="shared" ca="1" si="630"/>
        <v>633.28586086968494</v>
      </c>
      <c r="Q1305">
        <f t="shared" ca="1" si="631"/>
        <v>636.06615873002818</v>
      </c>
      <c r="R1305">
        <f t="shared" ca="1" si="632"/>
        <v>1.4839965425134221E-2</v>
      </c>
      <c r="S1305">
        <f t="shared" ca="1" si="633"/>
        <v>2.067101435725621</v>
      </c>
      <c r="T1305">
        <f t="shared" ca="1" si="634"/>
        <v>42.032181045985091</v>
      </c>
      <c r="U1305">
        <f t="shared" ca="1" si="655"/>
        <v>-1.4325125459663468E-2</v>
      </c>
      <c r="V1305">
        <f t="shared" ca="1" si="656"/>
        <v>0</v>
      </c>
      <c r="W1305">
        <f t="shared" ca="1" si="635"/>
        <v>7.9843959299485965</v>
      </c>
      <c r="X1305">
        <f t="shared" ca="1" si="636"/>
        <v>41.518858835732701</v>
      </c>
      <c r="Y1305">
        <f t="shared" ca="1" si="637"/>
        <v>1.9613239674006759</v>
      </c>
      <c r="Z1305">
        <f t="shared" ca="1" si="638"/>
        <v>1.2037903112352721</v>
      </c>
      <c r="AA1305">
        <f t="shared" ca="1" si="639"/>
        <v>639.96889592994864</v>
      </c>
      <c r="AB1305">
        <f t="shared" ca="1" si="640"/>
        <v>640.04275480423121</v>
      </c>
      <c r="AC1305">
        <f t="shared" ca="1" si="641"/>
        <v>1.3280622271529259E-4</v>
      </c>
      <c r="AD1305">
        <f t="shared" ca="1" si="642"/>
        <v>0.13601766264688028</v>
      </c>
      <c r="AE1305">
        <f t="shared" ca="1" si="643"/>
        <v>171.88457610227508</v>
      </c>
      <c r="AF1305">
        <f t="shared" ca="1" si="644"/>
        <v>-5.5726050049997866E-6</v>
      </c>
      <c r="AG1305">
        <f t="shared" ca="1" si="645"/>
        <v>1</v>
      </c>
      <c r="AH1305">
        <f ca="1"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+99)&gt;=IFERROR(AE1305,-1E+99)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>7.9843959299485965</v>
      </c>
      <c r="AI1305">
        <f t="shared" ca="1" si="646"/>
        <v>639.96889592994864</v>
      </c>
      <c r="AJ1305">
        <f t="shared" ca="1" si="647"/>
        <v>640.04275480423121</v>
      </c>
      <c r="AM1305">
        <v>0</v>
      </c>
      <c r="AN1305">
        <v>0</v>
      </c>
      <c r="AO1305">
        <f t="shared" si="648"/>
        <v>0</v>
      </c>
      <c r="AP1305">
        <f t="shared" si="657"/>
        <v>0</v>
      </c>
      <c r="AQ1305">
        <f t="shared" ca="1" si="649"/>
        <v>0.13601766264688028</v>
      </c>
      <c r="AR1305" t="str">
        <f t="shared" ca="1" si="650"/>
        <v>Subcritical</v>
      </c>
      <c r="AS1305">
        <f t="shared" ca="1" si="651"/>
        <v>1.3280622271529259E-4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190</v>
      </c>
      <c r="I1306">
        <v>5.7000000000000002E-2</v>
      </c>
      <c r="J1306">
        <f t="shared" si="652"/>
        <v>1</v>
      </c>
      <c r="K1306">
        <f t="shared" ca="1" si="653"/>
        <v>49.98</v>
      </c>
      <c r="L1306">
        <f t="shared" ca="1" si="654"/>
        <v>1.301360869684927</v>
      </c>
      <c r="M1306">
        <f t="shared" ca="1" si="627"/>
        <v>6.7670765223616209</v>
      </c>
      <c r="N1306">
        <f t="shared" ca="1" si="628"/>
        <v>0.86727128666107323</v>
      </c>
      <c r="O1306">
        <f t="shared" ca="1" si="629"/>
        <v>7.3857595425206792</v>
      </c>
      <c r="P1306">
        <f t="shared" ca="1" si="630"/>
        <v>633.28536086968495</v>
      </c>
      <c r="Q1306">
        <f t="shared" ca="1" si="631"/>
        <v>636.06565873002819</v>
      </c>
      <c r="R1306">
        <f t="shared" ca="1" si="632"/>
        <v>1.4839965425134221E-2</v>
      </c>
      <c r="S1306">
        <f t="shared" ca="1" si="633"/>
        <v>2.067101435725621</v>
      </c>
      <c r="T1306">
        <f t="shared" ca="1" si="634"/>
        <v>42.032181045985091</v>
      </c>
      <c r="U1306">
        <f t="shared" ca="1" si="655"/>
        <v>-1.4604093721914069E-2</v>
      </c>
      <c r="V1306">
        <f t="shared" ca="1" si="656"/>
        <v>0</v>
      </c>
      <c r="W1306">
        <f t="shared" ca="1" si="635"/>
        <v>7.9847551399623198</v>
      </c>
      <c r="X1306">
        <f t="shared" ca="1" si="636"/>
        <v>41.520726727804067</v>
      </c>
      <c r="Y1306">
        <f t="shared" ca="1" si="637"/>
        <v>1.9613456418582713</v>
      </c>
      <c r="Z1306">
        <f t="shared" ca="1" si="638"/>
        <v>1.2037361563455304</v>
      </c>
      <c r="AA1306">
        <f t="shared" ca="1" si="639"/>
        <v>639.96875513996235</v>
      </c>
      <c r="AB1306">
        <f t="shared" ca="1" si="640"/>
        <v>640.04260736901915</v>
      </c>
      <c r="AC1306">
        <f t="shared" ca="1" si="641"/>
        <v>1.3279231724042434E-4</v>
      </c>
      <c r="AD1306">
        <f t="shared" ca="1" si="642"/>
        <v>0.13600848421446091</v>
      </c>
      <c r="AE1306">
        <f t="shared" ca="1" si="643"/>
        <v>171.89921451921154</v>
      </c>
      <c r="AF1306">
        <f t="shared" ca="1" si="644"/>
        <v>-5.3855644637224032E-6</v>
      </c>
      <c r="AG1306">
        <f t="shared" ca="1" si="645"/>
        <v>1</v>
      </c>
      <c r="AH1306">
        <f ca="1"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+99)&gt;=IFERROR(AE1306,-1E+99)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>7.9847551399623198</v>
      </c>
      <c r="AI1306">
        <f t="shared" ca="1" si="646"/>
        <v>639.96875513996235</v>
      </c>
      <c r="AJ1306">
        <f t="shared" ca="1" si="647"/>
        <v>640.04260736901915</v>
      </c>
      <c r="AM1306">
        <v>0</v>
      </c>
      <c r="AN1306">
        <v>0</v>
      </c>
      <c r="AO1306">
        <f t="shared" si="648"/>
        <v>0</v>
      </c>
      <c r="AP1306">
        <f t="shared" si="657"/>
        <v>0</v>
      </c>
      <c r="AQ1306">
        <f t="shared" ca="1" si="649"/>
        <v>0.13600848421446091</v>
      </c>
      <c r="AR1306" t="str">
        <f t="shared" ca="1" si="650"/>
        <v>Subcritical</v>
      </c>
      <c r="AS1306">
        <f t="shared" ca="1" si="651"/>
        <v>1.3279231724042434E-4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190</v>
      </c>
      <c r="I1307">
        <v>5.7000000000000002E-2</v>
      </c>
      <c r="J1307">
        <f t="shared" si="652"/>
        <v>1</v>
      </c>
      <c r="K1307">
        <f t="shared" ca="1" si="653"/>
        <v>49.98</v>
      </c>
      <c r="L1307">
        <f t="shared" ca="1" si="654"/>
        <v>1.301360869684927</v>
      </c>
      <c r="M1307">
        <f t="shared" ca="1" si="627"/>
        <v>6.7670765223616209</v>
      </c>
      <c r="N1307">
        <f t="shared" ca="1" si="628"/>
        <v>0.86727128666107323</v>
      </c>
      <c r="O1307">
        <f t="shared" ca="1" si="629"/>
        <v>7.3857595425206792</v>
      </c>
      <c r="P1307">
        <f t="shared" ca="1" si="630"/>
        <v>633.28486086968496</v>
      </c>
      <c r="Q1307">
        <f t="shared" ca="1" si="631"/>
        <v>636.0651587300282</v>
      </c>
      <c r="R1307">
        <f t="shared" ca="1" si="632"/>
        <v>1.4839965425134221E-2</v>
      </c>
      <c r="S1307">
        <f t="shared" ca="1" si="633"/>
        <v>2.067101435725621</v>
      </c>
      <c r="T1307">
        <f t="shared" ca="1" si="634"/>
        <v>42.032181045985091</v>
      </c>
      <c r="U1307">
        <f t="shared" ca="1" si="655"/>
        <v>-1.4604093721914069E-2</v>
      </c>
      <c r="V1307">
        <f t="shared" ca="1" si="656"/>
        <v>0</v>
      </c>
      <c r="W1307">
        <f t="shared" ca="1" si="635"/>
        <v>7.9851145554827072</v>
      </c>
      <c r="X1307">
        <f t="shared" ca="1" si="636"/>
        <v>41.52259568851008</v>
      </c>
      <c r="Y1307">
        <f t="shared" ca="1" si="637"/>
        <v>1.9613673272436563</v>
      </c>
      <c r="Z1307">
        <f t="shared" ca="1" si="638"/>
        <v>1.2036819753498746</v>
      </c>
      <c r="AA1307">
        <f t="shared" ca="1" si="639"/>
        <v>639.96861455548276</v>
      </c>
      <c r="AB1307">
        <f t="shared" ca="1" si="640"/>
        <v>640.04246013640943</v>
      </c>
      <c r="AC1307">
        <f t="shared" ca="1" si="641"/>
        <v>1.327784059597921E-4</v>
      </c>
      <c r="AD1307">
        <f t="shared" ca="1" si="642"/>
        <v>0.13599930156409631</v>
      </c>
      <c r="AE1307">
        <f t="shared" ca="1" si="643"/>
        <v>171.91386200727908</v>
      </c>
      <c r="AF1307">
        <f t="shared" ca="1" si="644"/>
        <v>-5.1999787729073432E-6</v>
      </c>
      <c r="AG1307">
        <f t="shared" ca="1" si="645"/>
        <v>1</v>
      </c>
      <c r="AH1307">
        <f ca="1"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+99)&gt;=IFERROR(AE1307,-1E+99)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>7.9851145554827072</v>
      </c>
      <c r="AI1307">
        <f t="shared" ca="1" si="646"/>
        <v>639.96861455548276</v>
      </c>
      <c r="AJ1307">
        <f t="shared" ca="1" si="647"/>
        <v>640.04246013640943</v>
      </c>
      <c r="AM1307">
        <v>0</v>
      </c>
      <c r="AN1307">
        <v>0</v>
      </c>
      <c r="AO1307">
        <f t="shared" si="648"/>
        <v>0</v>
      </c>
      <c r="AP1307">
        <f t="shared" si="657"/>
        <v>0</v>
      </c>
      <c r="AQ1307">
        <f t="shared" ca="1" si="649"/>
        <v>0.13599930156409631</v>
      </c>
      <c r="AR1307" t="str">
        <f t="shared" ca="1" si="650"/>
        <v>Subcritical</v>
      </c>
      <c r="AS1307">
        <f t="shared" ca="1" si="651"/>
        <v>1.327784059597921E-4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190</v>
      </c>
      <c r="I1308">
        <v>0</v>
      </c>
      <c r="J1308">
        <f t="shared" si="652"/>
        <v>1</v>
      </c>
      <c r="K1308">
        <f t="shared" ca="1" si="653"/>
        <v>49.98</v>
      </c>
      <c r="L1308">
        <f t="shared" ca="1" si="654"/>
        <v>1.301360869684927</v>
      </c>
      <c r="M1308">
        <f t="shared" ca="1" si="627"/>
        <v>6.7670765223616209</v>
      </c>
      <c r="N1308">
        <f t="shared" ca="1" si="628"/>
        <v>0.86727128666107323</v>
      </c>
      <c r="O1308">
        <f t="shared" ca="1" si="629"/>
        <v>7.3857595425206792</v>
      </c>
      <c r="P1308">
        <f t="shared" ca="1" si="630"/>
        <v>633.28436086968486</v>
      </c>
      <c r="Q1308">
        <f t="shared" ca="1" si="631"/>
        <v>636.0646587300281</v>
      </c>
      <c r="R1308">
        <f t="shared" ca="1" si="632"/>
        <v>1.4839965425134221E-2</v>
      </c>
      <c r="S1308">
        <f t="shared" ca="1" si="633"/>
        <v>2.067101435725621</v>
      </c>
      <c r="T1308">
        <f t="shared" ca="1" si="634"/>
        <v>42.032181045985091</v>
      </c>
      <c r="U1308">
        <f t="shared" ca="1" si="655"/>
        <v>-1.433996542505156E-2</v>
      </c>
      <c r="V1308">
        <f t="shared" ca="1" si="656"/>
        <v>0</v>
      </c>
      <c r="W1308">
        <f t="shared" ca="1" si="635"/>
        <v>7.9854812761524672</v>
      </c>
      <c r="X1308">
        <f t="shared" ca="1" si="636"/>
        <v>41.524502635992832</v>
      </c>
      <c r="Y1308">
        <f t="shared" ca="1" si="637"/>
        <v>1.9613894518684487</v>
      </c>
      <c r="Z1308">
        <f t="shared" ca="1" si="638"/>
        <v>1.2036266981480488</v>
      </c>
      <c r="AA1308">
        <f t="shared" ca="1" si="639"/>
        <v>639.96848127615237</v>
      </c>
      <c r="AB1308">
        <f t="shared" ca="1" si="640"/>
        <v>640.04232007475048</v>
      </c>
      <c r="AC1308">
        <f t="shared" ca="1" si="641"/>
        <v>1.327642141470828E-4</v>
      </c>
      <c r="AD1308">
        <f t="shared" ca="1" si="642"/>
        <v>0.13598993334057277</v>
      </c>
      <c r="AE1308">
        <f t="shared" ca="1" si="643"/>
        <v>171.92880792468316</v>
      </c>
      <c r="AF1308">
        <f t="shared" ca="1" si="644"/>
        <v>-5.6462915836164029E-6</v>
      </c>
      <c r="AG1308">
        <f t="shared" ca="1" si="645"/>
        <v>1</v>
      </c>
      <c r="AH1308">
        <f ca="1"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+99)&gt;=IFERROR(AE1308,-1E+99)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>7.9854812761524672</v>
      </c>
      <c r="AI1308">
        <f t="shared" ca="1" si="646"/>
        <v>639.96848127615237</v>
      </c>
      <c r="AJ1308">
        <f t="shared" ca="1" si="647"/>
        <v>640.04232007475048</v>
      </c>
      <c r="AM1308">
        <v>0</v>
      </c>
      <c r="AN1308">
        <v>0</v>
      </c>
      <c r="AO1308">
        <f t="shared" si="648"/>
        <v>0</v>
      </c>
      <c r="AP1308">
        <f t="shared" si="657"/>
        <v>0</v>
      </c>
      <c r="AQ1308">
        <f t="shared" ca="1" si="649"/>
        <v>0.13598993334057277</v>
      </c>
      <c r="AR1308" t="str">
        <f t="shared" ca="1" si="650"/>
        <v>Subcritical</v>
      </c>
      <c r="AS1308">
        <f t="shared" ca="1" si="651"/>
        <v>1.327642141470828E-4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190</v>
      </c>
      <c r="I1309">
        <v>0</v>
      </c>
      <c r="J1309">
        <f t="shared" si="652"/>
        <v>1</v>
      </c>
      <c r="K1309">
        <f t="shared" ca="1" si="653"/>
        <v>49.98</v>
      </c>
      <c r="L1309">
        <f t="shared" ca="1" si="654"/>
        <v>1.301360869684927</v>
      </c>
      <c r="M1309">
        <f t="shared" ca="1" si="627"/>
        <v>6.7670765223616209</v>
      </c>
      <c r="N1309">
        <f t="shared" ca="1" si="628"/>
        <v>0.86727128666107323</v>
      </c>
      <c r="O1309">
        <f t="shared" ca="1" si="629"/>
        <v>7.3857595425206792</v>
      </c>
      <c r="P1309">
        <f t="shared" ca="1" si="630"/>
        <v>633.28386086968487</v>
      </c>
      <c r="Q1309">
        <f t="shared" ca="1" si="631"/>
        <v>636.06415873002811</v>
      </c>
      <c r="R1309">
        <f t="shared" ca="1" si="632"/>
        <v>1.4839965425134221E-2</v>
      </c>
      <c r="S1309">
        <f t="shared" ca="1" si="633"/>
        <v>2.067101435725621</v>
      </c>
      <c r="T1309">
        <f t="shared" ca="1" si="634"/>
        <v>42.032181045985091</v>
      </c>
      <c r="U1309">
        <f t="shared" ca="1" si="655"/>
        <v>-1.4339965425165246E-2</v>
      </c>
      <c r="V1309">
        <f t="shared" ca="1" si="656"/>
        <v>0</v>
      </c>
      <c r="W1309">
        <f t="shared" ca="1" si="635"/>
        <v>7.9858475522635102</v>
      </c>
      <c r="X1309">
        <f t="shared" ca="1" si="636"/>
        <v>41.526407271770253</v>
      </c>
      <c r="Y1309">
        <f t="shared" ca="1" si="637"/>
        <v>1.961411548142449</v>
      </c>
      <c r="Z1309">
        <f t="shared" ca="1" si="638"/>
        <v>1.2035714930238262</v>
      </c>
      <c r="AA1309">
        <f t="shared" ca="1" si="639"/>
        <v>639.96834755226348</v>
      </c>
      <c r="AB1309">
        <f t="shared" ca="1" si="640"/>
        <v>640.04217957768753</v>
      </c>
      <c r="AC1309">
        <f t="shared" ca="1" si="641"/>
        <v>1.3275004177204459E-4</v>
      </c>
      <c r="AD1309">
        <f t="shared" ca="1" si="642"/>
        <v>0.13598057754725448</v>
      </c>
      <c r="AE1309">
        <f t="shared" ca="1" si="643"/>
        <v>171.94373644769857</v>
      </c>
      <c r="AF1309">
        <f t="shared" ca="1" si="644"/>
        <v>-6.2499836985807633E-6</v>
      </c>
      <c r="AG1309">
        <f t="shared" ca="1" si="645"/>
        <v>1</v>
      </c>
      <c r="AH1309">
        <f ca="1"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+99)&gt;=IFERROR(AE1309,-1E+99)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>7.9858475522635102</v>
      </c>
      <c r="AI1309">
        <f t="shared" ca="1" si="646"/>
        <v>639.96834755226348</v>
      </c>
      <c r="AJ1309">
        <f t="shared" ca="1" si="647"/>
        <v>640.04217957768753</v>
      </c>
      <c r="AM1309">
        <v>0</v>
      </c>
      <c r="AN1309">
        <v>0</v>
      </c>
      <c r="AO1309">
        <f t="shared" si="648"/>
        <v>0</v>
      </c>
      <c r="AP1309">
        <f t="shared" si="657"/>
        <v>0</v>
      </c>
      <c r="AQ1309">
        <f t="shared" ca="1" si="649"/>
        <v>0.13598057754725448</v>
      </c>
      <c r="AR1309" t="str">
        <f t="shared" ca="1" si="650"/>
        <v>Subcritical</v>
      </c>
      <c r="AS1309">
        <f t="shared" ca="1" si="651"/>
        <v>1.3275004177204459E-4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190</v>
      </c>
      <c r="I1310">
        <v>5.7000000000000002E-2</v>
      </c>
      <c r="J1310">
        <f t="shared" si="652"/>
        <v>1</v>
      </c>
      <c r="K1310">
        <f t="shared" ca="1" si="653"/>
        <v>49.98</v>
      </c>
      <c r="L1310">
        <f t="shared" ca="1" si="654"/>
        <v>1.301360869684927</v>
      </c>
      <c r="M1310">
        <f t="shared" ca="1" si="627"/>
        <v>6.7670765223616209</v>
      </c>
      <c r="N1310">
        <f t="shared" ca="1" si="628"/>
        <v>0.86727128666107323</v>
      </c>
      <c r="O1310">
        <f t="shared" ca="1" si="629"/>
        <v>7.3857595425206792</v>
      </c>
      <c r="P1310">
        <f t="shared" ca="1" si="630"/>
        <v>633.28336086968488</v>
      </c>
      <c r="Q1310">
        <f t="shared" ca="1" si="631"/>
        <v>636.06365873002812</v>
      </c>
      <c r="R1310">
        <f t="shared" ca="1" si="632"/>
        <v>1.4839965425134221E-2</v>
      </c>
      <c r="S1310">
        <f t="shared" ca="1" si="633"/>
        <v>2.067101435725621</v>
      </c>
      <c r="T1310">
        <f t="shared" ca="1" si="634"/>
        <v>42.032181045985091</v>
      </c>
      <c r="U1310">
        <f t="shared" ca="1" si="655"/>
        <v>-1.4604093721914069E-2</v>
      </c>
      <c r="V1310">
        <f t="shared" ca="1" si="656"/>
        <v>0</v>
      </c>
      <c r="W1310">
        <f t="shared" ca="1" si="635"/>
        <v>7.9862061245122593</v>
      </c>
      <c r="X1310">
        <f t="shared" ca="1" si="636"/>
        <v>41.528271847463749</v>
      </c>
      <c r="Y1310">
        <f t="shared" ca="1" si="637"/>
        <v>1.9614331781857823</v>
      </c>
      <c r="Z1310">
        <f t="shared" ca="1" si="638"/>
        <v>1.2035174539306628</v>
      </c>
      <c r="AA1310">
        <f t="shared" ca="1" si="639"/>
        <v>639.96820612451222</v>
      </c>
      <c r="AB1310">
        <f t="shared" ca="1" si="640"/>
        <v>640.04203152012462</v>
      </c>
      <c r="AC1310">
        <f t="shared" ca="1" si="641"/>
        <v>1.3273616964552796E-4</v>
      </c>
      <c r="AD1310">
        <f t="shared" ca="1" si="642"/>
        <v>0.13597141957285319</v>
      </c>
      <c r="AE1310">
        <f t="shared" ca="1" si="643"/>
        <v>171.95835168079108</v>
      </c>
      <c r="AF1310">
        <f t="shared" ca="1" si="644"/>
        <v>-6.2250846895040013E-6</v>
      </c>
      <c r="AG1310">
        <f t="shared" ca="1" si="645"/>
        <v>1</v>
      </c>
      <c r="AH1310">
        <f ca="1"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+99)&gt;=IFERROR(AE1310,-1E+99)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>7.9862061245122593</v>
      </c>
      <c r="AI1310">
        <f t="shared" ca="1" si="646"/>
        <v>639.96820612451222</v>
      </c>
      <c r="AJ1310">
        <f t="shared" ca="1" si="647"/>
        <v>640.04203152012462</v>
      </c>
      <c r="AM1310">
        <v>0</v>
      </c>
      <c r="AN1310">
        <v>0</v>
      </c>
      <c r="AO1310">
        <f t="shared" si="648"/>
        <v>0</v>
      </c>
      <c r="AP1310">
        <f t="shared" si="657"/>
        <v>0</v>
      </c>
      <c r="AQ1310">
        <f t="shared" ca="1" si="649"/>
        <v>0.13597141957285319</v>
      </c>
      <c r="AR1310" t="str">
        <f t="shared" ca="1" si="650"/>
        <v>Subcritical</v>
      </c>
      <c r="AS1310">
        <f t="shared" ca="1" si="651"/>
        <v>1.3273616964552796E-4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190</v>
      </c>
      <c r="I1311">
        <v>0.06</v>
      </c>
      <c r="J1311">
        <f t="shared" si="652"/>
        <v>1</v>
      </c>
      <c r="K1311">
        <f t="shared" ca="1" si="653"/>
        <v>49.98</v>
      </c>
      <c r="L1311">
        <f t="shared" ca="1" si="654"/>
        <v>1.301360869684927</v>
      </c>
      <c r="M1311">
        <f t="shared" ca="1" si="627"/>
        <v>6.7670765223616209</v>
      </c>
      <c r="N1311">
        <f t="shared" ca="1" si="628"/>
        <v>0.86727128666107323</v>
      </c>
      <c r="O1311">
        <f t="shared" ca="1" si="629"/>
        <v>7.3857595425206792</v>
      </c>
      <c r="P1311">
        <f t="shared" ca="1" si="630"/>
        <v>633.2828608696849</v>
      </c>
      <c r="Q1311">
        <f t="shared" ca="1" si="631"/>
        <v>636.06315873002814</v>
      </c>
      <c r="R1311">
        <f t="shared" ca="1" si="632"/>
        <v>1.4839965425134221E-2</v>
      </c>
      <c r="S1311">
        <f t="shared" ca="1" si="633"/>
        <v>2.067101435725621</v>
      </c>
      <c r="T1311">
        <f t="shared" ca="1" si="634"/>
        <v>42.032181045985091</v>
      </c>
      <c r="U1311">
        <f t="shared" ca="1" si="655"/>
        <v>-1.4617995211210655E-2</v>
      </c>
      <c r="V1311">
        <f t="shared" ca="1" si="656"/>
        <v>0</v>
      </c>
      <c r="W1311">
        <f t="shared" ca="1" si="635"/>
        <v>7.9865643665779453</v>
      </c>
      <c r="X1311">
        <f t="shared" ca="1" si="636"/>
        <v>41.530134706205317</v>
      </c>
      <c r="Y1311">
        <f t="shared" ca="1" si="637"/>
        <v>1.9614547868483667</v>
      </c>
      <c r="Z1311">
        <f t="shared" ca="1" si="638"/>
        <v>1.2034634694438429</v>
      </c>
      <c r="AA1311">
        <f t="shared" ca="1" si="639"/>
        <v>639.96806436657789</v>
      </c>
      <c r="AB1311">
        <f t="shared" ca="1" si="640"/>
        <v>640.04188313937539</v>
      </c>
      <c r="AC1311">
        <f t="shared" ca="1" si="641"/>
        <v>1.3272231242832902E-4</v>
      </c>
      <c r="AD1311">
        <f t="shared" ca="1" si="642"/>
        <v>0.13596227105784497</v>
      </c>
      <c r="AE1311">
        <f t="shared" ca="1" si="643"/>
        <v>171.97295414812976</v>
      </c>
      <c r="AF1311">
        <f t="shared" ca="1" si="644"/>
        <v>-5.775924478257366E-6</v>
      </c>
      <c r="AG1311">
        <f t="shared" ca="1" si="645"/>
        <v>1</v>
      </c>
      <c r="AH1311">
        <f ca="1"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+99)&gt;=IFERROR(AE1311,-1E+99)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>7.9865643665779453</v>
      </c>
      <c r="AI1311">
        <f t="shared" ca="1" si="646"/>
        <v>639.96806436657789</v>
      </c>
      <c r="AJ1311">
        <f t="shared" ca="1" si="647"/>
        <v>640.04188313937539</v>
      </c>
      <c r="AM1311">
        <v>0</v>
      </c>
      <c r="AN1311">
        <v>0</v>
      </c>
      <c r="AO1311">
        <f t="shared" si="648"/>
        <v>0</v>
      </c>
      <c r="AP1311">
        <f t="shared" si="657"/>
        <v>0</v>
      </c>
      <c r="AQ1311">
        <f t="shared" ca="1" si="649"/>
        <v>0.13596227105784497</v>
      </c>
      <c r="AR1311" t="str">
        <f t="shared" ca="1" si="650"/>
        <v>Subcritical</v>
      </c>
      <c r="AS1311">
        <f t="shared" ca="1" si="651"/>
        <v>1.3272231242832902E-4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190</v>
      </c>
      <c r="I1312">
        <v>2E-3</v>
      </c>
      <c r="J1312">
        <f t="shared" si="652"/>
        <v>1.0010000000002037</v>
      </c>
      <c r="K1312">
        <f t="shared" ca="1" si="653"/>
        <v>49.98</v>
      </c>
      <c r="L1312">
        <f t="shared" ca="1" si="654"/>
        <v>1.301360869684927</v>
      </c>
      <c r="M1312">
        <f t="shared" ca="1" si="627"/>
        <v>6.7670765223616209</v>
      </c>
      <c r="N1312">
        <f t="shared" ca="1" si="628"/>
        <v>0.86727128666107323</v>
      </c>
      <c r="O1312">
        <f t="shared" ca="1" si="629"/>
        <v>7.3857595425206792</v>
      </c>
      <c r="P1312">
        <f t="shared" ca="1" si="630"/>
        <v>633.28236086968491</v>
      </c>
      <c r="Q1312">
        <f t="shared" ca="1" si="631"/>
        <v>636.06265873002815</v>
      </c>
      <c r="R1312">
        <f t="shared" ca="1" si="632"/>
        <v>1.4839965425134221E-2</v>
      </c>
      <c r="S1312">
        <f t="shared" ca="1" si="633"/>
        <v>2.067101435725621</v>
      </c>
      <c r="T1312">
        <f t="shared" ca="1" si="634"/>
        <v>42.032181045985091</v>
      </c>
      <c r="U1312">
        <f t="shared" ca="1" si="655"/>
        <v>-1.43640730500465E-2</v>
      </c>
      <c r="V1312">
        <f t="shared" ca="1" si="656"/>
        <v>0</v>
      </c>
      <c r="W1312">
        <f t="shared" ca="1" si="635"/>
        <v>7.986930175782005</v>
      </c>
      <c r="X1312">
        <f t="shared" ca="1" si="636"/>
        <v>41.532036914066424</v>
      </c>
      <c r="Y1312">
        <f t="shared" ca="1" si="637"/>
        <v>1.9614768504411457</v>
      </c>
      <c r="Z1312">
        <f t="shared" ca="1" si="638"/>
        <v>1.2034083496413426</v>
      </c>
      <c r="AA1312">
        <f t="shared" ca="1" si="639"/>
        <v>639.96793017578204</v>
      </c>
      <c r="AB1312">
        <f t="shared" ca="1" si="640"/>
        <v>640.04174218679054</v>
      </c>
      <c r="AC1312">
        <f t="shared" ca="1" si="641"/>
        <v>1.327081647076312E-4</v>
      </c>
      <c r="AD1312">
        <f t="shared" ca="1" si="642"/>
        <v>0.13595293035755715</v>
      </c>
      <c r="AE1312">
        <f t="shared" ca="1" si="643"/>
        <v>171.98786577713651</v>
      </c>
      <c r="AF1312">
        <f t="shared" ca="1" si="644"/>
        <v>-5.4792519676993834E-6</v>
      </c>
      <c r="AG1312">
        <f t="shared" ca="1" si="645"/>
        <v>1</v>
      </c>
      <c r="AH1312">
        <f ca="1"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+99)&gt;=IFERROR(AE1312,-1E+99)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>7.986930175782005</v>
      </c>
      <c r="AI1312">
        <f t="shared" ca="1" si="646"/>
        <v>639.96793017578204</v>
      </c>
      <c r="AJ1312">
        <f t="shared" ca="1" si="647"/>
        <v>640.04174218679054</v>
      </c>
      <c r="AM1312">
        <v>0</v>
      </c>
      <c r="AN1312">
        <v>0</v>
      </c>
      <c r="AO1312">
        <f t="shared" si="648"/>
        <v>0</v>
      </c>
      <c r="AP1312">
        <f t="shared" si="657"/>
        <v>0</v>
      </c>
      <c r="AQ1312">
        <f t="shared" ca="1" si="649"/>
        <v>0.13595293035755715</v>
      </c>
      <c r="AR1312" t="str">
        <f t="shared" ca="1" si="650"/>
        <v>Subcritical</v>
      </c>
      <c r="AS1312">
        <f t="shared" ca="1" si="651"/>
        <v>1.327081647076312E-4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190</v>
      </c>
      <c r="I1313">
        <v>0</v>
      </c>
      <c r="J1313">
        <f t="shared" si="652"/>
        <v>1</v>
      </c>
      <c r="K1313">
        <f t="shared" ca="1" si="653"/>
        <v>49.98</v>
      </c>
      <c r="L1313">
        <f t="shared" ca="1" si="654"/>
        <v>1.301360869684927</v>
      </c>
      <c r="M1313">
        <f t="shared" ca="1" si="627"/>
        <v>6.7670765223616209</v>
      </c>
      <c r="N1313">
        <f t="shared" ca="1" si="628"/>
        <v>0.86727128666107323</v>
      </c>
      <c r="O1313">
        <f t="shared" ca="1" si="629"/>
        <v>7.3857595425206792</v>
      </c>
      <c r="P1313">
        <f t="shared" ca="1" si="630"/>
        <v>633.28186086968492</v>
      </c>
      <c r="Q1313">
        <f t="shared" ca="1" si="631"/>
        <v>636.06215873002816</v>
      </c>
      <c r="R1313">
        <f t="shared" ca="1" si="632"/>
        <v>1.4839965425134221E-2</v>
      </c>
      <c r="S1313">
        <f t="shared" ca="1" si="633"/>
        <v>2.067101435725621</v>
      </c>
      <c r="T1313">
        <f t="shared" ca="1" si="634"/>
        <v>42.032181045985091</v>
      </c>
      <c r="U1313">
        <f t="shared" ca="1" si="655"/>
        <v>-1.4339965425165246E-2</v>
      </c>
      <c r="V1313">
        <f t="shared" ca="1" si="656"/>
        <v>0</v>
      </c>
      <c r="W1313">
        <f t="shared" ca="1" si="635"/>
        <v>7.9872966855717937</v>
      </c>
      <c r="X1313">
        <f t="shared" ca="1" si="636"/>
        <v>41.533942764973325</v>
      </c>
      <c r="Y1313">
        <f t="shared" ca="1" si="637"/>
        <v>1.9614989547603379</v>
      </c>
      <c r="Z1313">
        <f t="shared" ca="1" si="638"/>
        <v>1.2033531293385769</v>
      </c>
      <c r="AA1313">
        <f t="shared" ca="1" si="639"/>
        <v>639.96779668557178</v>
      </c>
      <c r="AB1313">
        <f t="shared" ca="1" si="640"/>
        <v>640.04160192277311</v>
      </c>
      <c r="AC1313">
        <f t="shared" ca="1" si="641"/>
        <v>1.3269399212279811E-4</v>
      </c>
      <c r="AD1313">
        <f t="shared" ca="1" si="642"/>
        <v>0.13594357284081396</v>
      </c>
      <c r="AE1313">
        <f t="shared" ca="1" si="643"/>
        <v>172.00280668804578</v>
      </c>
      <c r="AF1313">
        <f t="shared" ca="1" si="644"/>
        <v>-5.2177315410517622E-6</v>
      </c>
      <c r="AG1313">
        <f t="shared" ca="1" si="645"/>
        <v>1</v>
      </c>
      <c r="AH1313">
        <f ca="1"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+99)&gt;=IFERROR(AE1313,-1E+99)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>7.9872966855717937</v>
      </c>
      <c r="AI1313">
        <f t="shared" ca="1" si="646"/>
        <v>639.96779668557178</v>
      </c>
      <c r="AJ1313">
        <f t="shared" ca="1" si="647"/>
        <v>640.04160192277311</v>
      </c>
      <c r="AM1313">
        <v>0</v>
      </c>
      <c r="AN1313">
        <v>0</v>
      </c>
      <c r="AO1313">
        <f t="shared" si="648"/>
        <v>0</v>
      </c>
      <c r="AP1313">
        <f t="shared" si="657"/>
        <v>0</v>
      </c>
      <c r="AQ1313">
        <f t="shared" ca="1" si="649"/>
        <v>0.13594357284081396</v>
      </c>
      <c r="AR1313" t="str">
        <f t="shared" ca="1" si="650"/>
        <v>Subcritical</v>
      </c>
      <c r="AS1313">
        <f t="shared" ca="1" si="651"/>
        <v>1.3269399212279811E-4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190</v>
      </c>
      <c r="I1314">
        <v>5.7000000000000002E-2</v>
      </c>
      <c r="J1314">
        <f t="shared" si="652"/>
        <v>1</v>
      </c>
      <c r="K1314">
        <f t="shared" ca="1" si="653"/>
        <v>49.98</v>
      </c>
      <c r="L1314">
        <f t="shared" ca="1" si="654"/>
        <v>1.301360869684927</v>
      </c>
      <c r="M1314">
        <f t="shared" ca="1" si="627"/>
        <v>6.7670765223616209</v>
      </c>
      <c r="N1314">
        <f t="shared" ca="1" si="628"/>
        <v>0.86727128666107323</v>
      </c>
      <c r="O1314">
        <f t="shared" ca="1" si="629"/>
        <v>7.3857595425206792</v>
      </c>
      <c r="P1314">
        <f t="shared" ca="1" si="630"/>
        <v>633.28136086968493</v>
      </c>
      <c r="Q1314">
        <f t="shared" ca="1" si="631"/>
        <v>636.06165873002817</v>
      </c>
      <c r="R1314">
        <f t="shared" ca="1" si="632"/>
        <v>1.4839965425134221E-2</v>
      </c>
      <c r="S1314">
        <f t="shared" ca="1" si="633"/>
        <v>2.067101435725621</v>
      </c>
      <c r="T1314">
        <f t="shared" ca="1" si="634"/>
        <v>42.032181045985091</v>
      </c>
      <c r="U1314">
        <f t="shared" ca="1" si="655"/>
        <v>-1.4604093721914069E-2</v>
      </c>
      <c r="V1314">
        <f t="shared" ca="1" si="656"/>
        <v>0</v>
      </c>
      <c r="W1314">
        <f t="shared" ca="1" si="635"/>
        <v>7.9876563750046063</v>
      </c>
      <c r="X1314">
        <f t="shared" ca="1" si="636"/>
        <v>41.535813150023955</v>
      </c>
      <c r="Y1314">
        <f t="shared" ca="1" si="637"/>
        <v>1.9615206462537789</v>
      </c>
      <c r="Z1314">
        <f t="shared" ca="1" si="638"/>
        <v>1.2032989415537942</v>
      </c>
      <c r="AA1314">
        <f t="shared" ca="1" si="639"/>
        <v>639.96765637500459</v>
      </c>
      <c r="AB1314">
        <f t="shared" ca="1" si="640"/>
        <v>640.04145496535853</v>
      </c>
      <c r="AC1314">
        <f t="shared" ca="1" si="641"/>
        <v>1.3268008544552916E-4</v>
      </c>
      <c r="AD1314">
        <f t="shared" ca="1" si="642"/>
        <v>0.13593439050111902</v>
      </c>
      <c r="AE1314">
        <f t="shared" ca="1" si="643"/>
        <v>172.0174702687481</v>
      </c>
      <c r="AF1314">
        <f t="shared" ca="1" si="644"/>
        <v>-4.7684883384135901E-6</v>
      </c>
      <c r="AG1314">
        <f t="shared" ca="1" si="645"/>
        <v>1</v>
      </c>
      <c r="AH1314">
        <f ca="1"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+99)&gt;=IFERROR(AE1314,-1E+99)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>7.9876563750046063</v>
      </c>
      <c r="AI1314">
        <f t="shared" ca="1" si="646"/>
        <v>639.96765637500459</v>
      </c>
      <c r="AJ1314">
        <f t="shared" ca="1" si="647"/>
        <v>640.04145496535853</v>
      </c>
      <c r="AM1314">
        <v>0</v>
      </c>
      <c r="AN1314">
        <v>0</v>
      </c>
      <c r="AO1314">
        <f t="shared" si="648"/>
        <v>0</v>
      </c>
      <c r="AP1314">
        <f t="shared" si="657"/>
        <v>0</v>
      </c>
      <c r="AQ1314">
        <f t="shared" ca="1" si="649"/>
        <v>0.13593439050111902</v>
      </c>
      <c r="AR1314" t="str">
        <f t="shared" ca="1" si="650"/>
        <v>Subcritical</v>
      </c>
      <c r="AS1314">
        <f t="shared" ca="1" si="651"/>
        <v>1.3268008544552916E-4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190</v>
      </c>
      <c r="I1315">
        <v>5.7000000000000002E-2</v>
      </c>
      <c r="J1315">
        <f t="shared" si="652"/>
        <v>0.99899999999979627</v>
      </c>
      <c r="K1315">
        <f t="shared" ca="1" si="653"/>
        <v>49.98</v>
      </c>
      <c r="L1315">
        <f t="shared" ca="1" si="654"/>
        <v>1.301360869684927</v>
      </c>
      <c r="M1315">
        <f t="shared" ca="1" si="627"/>
        <v>6.7670765223616209</v>
      </c>
      <c r="N1315">
        <f t="shared" ca="1" si="628"/>
        <v>0.86727128666107323</v>
      </c>
      <c r="O1315">
        <f t="shared" ca="1" si="629"/>
        <v>7.3857595425206792</v>
      </c>
      <c r="P1315">
        <f t="shared" ca="1" si="630"/>
        <v>633.28086086968494</v>
      </c>
      <c r="Q1315">
        <f t="shared" ca="1" si="631"/>
        <v>636.06115873002818</v>
      </c>
      <c r="R1315">
        <f t="shared" ca="1" si="632"/>
        <v>1.4839965425134221E-2</v>
      </c>
      <c r="S1315">
        <f t="shared" ca="1" si="633"/>
        <v>2.067101435725621</v>
      </c>
      <c r="T1315">
        <f t="shared" ca="1" si="634"/>
        <v>42.032181045985091</v>
      </c>
      <c r="U1315">
        <f t="shared" ca="1" si="655"/>
        <v>-1.458925375641229E-2</v>
      </c>
      <c r="V1315">
        <f t="shared" ca="1" si="656"/>
        <v>0</v>
      </c>
      <c r="W1315">
        <f t="shared" ca="1" si="635"/>
        <v>7.988016670663157</v>
      </c>
      <c r="X1315">
        <f t="shared" ca="1" si="636"/>
        <v>41.537686687448421</v>
      </c>
      <c r="Y1315">
        <f t="shared" ca="1" si="637"/>
        <v>1.9615423728288672</v>
      </c>
      <c r="Z1315">
        <f t="shared" ca="1" si="638"/>
        <v>1.2032446673324881</v>
      </c>
      <c r="AA1315">
        <f t="shared" ca="1" si="639"/>
        <v>639.96751667066314</v>
      </c>
      <c r="AB1315">
        <f t="shared" ca="1" si="640"/>
        <v>640.04130860386726</v>
      </c>
      <c r="AC1315">
        <f t="shared" ca="1" si="641"/>
        <v>1.3266615748520585E-4</v>
      </c>
      <c r="AD1315">
        <f t="shared" ca="1" si="642"/>
        <v>0.13592519372165032</v>
      </c>
      <c r="AE1315">
        <f t="shared" ca="1" si="643"/>
        <v>172.032159263045</v>
      </c>
      <c r="AF1315">
        <f t="shared" ca="1" si="644"/>
        <v>-4.5143555098547949E-6</v>
      </c>
      <c r="AG1315">
        <f t="shared" ca="1" si="645"/>
        <v>1</v>
      </c>
      <c r="AH1315">
        <f ca="1"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+99)&gt;=IFERROR(AE1315,-1E+99)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>7.988016670663157</v>
      </c>
      <c r="AI1315">
        <f t="shared" ca="1" si="646"/>
        <v>639.96751667066314</v>
      </c>
      <c r="AJ1315">
        <f t="shared" ca="1" si="647"/>
        <v>640.04130860386726</v>
      </c>
      <c r="AM1315">
        <v>0</v>
      </c>
      <c r="AN1315">
        <v>0</v>
      </c>
      <c r="AO1315">
        <f t="shared" si="648"/>
        <v>0</v>
      </c>
      <c r="AP1315">
        <f t="shared" si="657"/>
        <v>0</v>
      </c>
      <c r="AQ1315">
        <f t="shared" ca="1" si="649"/>
        <v>0.13592519372165032</v>
      </c>
      <c r="AR1315" t="str">
        <f t="shared" ca="1" si="650"/>
        <v>Subcritical</v>
      </c>
      <c r="AS1315">
        <f t="shared" ca="1" si="651"/>
        <v>1.3266615748520585E-4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190</v>
      </c>
      <c r="I1316">
        <v>0</v>
      </c>
      <c r="J1316">
        <f t="shared" si="652"/>
        <v>1</v>
      </c>
      <c r="K1316">
        <f t="shared" ca="1" si="653"/>
        <v>49.98</v>
      </c>
      <c r="L1316">
        <f t="shared" ca="1" si="654"/>
        <v>1.301360869684927</v>
      </c>
      <c r="M1316">
        <f t="shared" ca="1" si="627"/>
        <v>6.7670765223616209</v>
      </c>
      <c r="N1316">
        <f t="shared" ca="1" si="628"/>
        <v>0.86727128666107323</v>
      </c>
      <c r="O1316">
        <f t="shared" ca="1" si="629"/>
        <v>7.3857595425206792</v>
      </c>
      <c r="P1316">
        <f t="shared" ca="1" si="630"/>
        <v>633.28036086968496</v>
      </c>
      <c r="Q1316">
        <f t="shared" ca="1" si="631"/>
        <v>636.06065873002819</v>
      </c>
      <c r="R1316">
        <f t="shared" ca="1" si="632"/>
        <v>1.4839965425134221E-2</v>
      </c>
      <c r="S1316">
        <f t="shared" ca="1" si="633"/>
        <v>2.067101435725621</v>
      </c>
      <c r="T1316">
        <f t="shared" ca="1" si="634"/>
        <v>42.032181045985091</v>
      </c>
      <c r="U1316">
        <f t="shared" ca="1" si="655"/>
        <v>-1.4339965425165246E-2</v>
      </c>
      <c r="V1316">
        <f t="shared" ca="1" si="656"/>
        <v>0</v>
      </c>
      <c r="W1316">
        <f t="shared" ca="1" si="635"/>
        <v>7.9883842041042152</v>
      </c>
      <c r="X1316">
        <f t="shared" ca="1" si="636"/>
        <v>41.539597861341917</v>
      </c>
      <c r="Y1316">
        <f t="shared" ca="1" si="637"/>
        <v>1.9615645343337915</v>
      </c>
      <c r="Z1316">
        <f t="shared" ca="1" si="638"/>
        <v>1.2031893078703342</v>
      </c>
      <c r="AA1316">
        <f t="shared" ca="1" si="639"/>
        <v>639.96738420410429</v>
      </c>
      <c r="AB1316">
        <f t="shared" ca="1" si="640"/>
        <v>640.04116934735475</v>
      </c>
      <c r="AC1316">
        <f t="shared" ca="1" si="641"/>
        <v>1.3265195195596058E-4</v>
      </c>
      <c r="AD1316">
        <f t="shared" ca="1" si="642"/>
        <v>0.13591581326154439</v>
      </c>
      <c r="AE1316">
        <f t="shared" ca="1" si="643"/>
        <v>172.04714405772151</v>
      </c>
      <c r="AF1316">
        <f t="shared" ca="1" si="644"/>
        <v>-4.674286628869595E-6</v>
      </c>
      <c r="AG1316">
        <f t="shared" ca="1" si="645"/>
        <v>1</v>
      </c>
      <c r="AH1316">
        <f ca="1"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+99)&gt;=IFERROR(AE1316,-1E+99)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>7.9883842041042152</v>
      </c>
      <c r="AI1316">
        <f t="shared" ca="1" si="646"/>
        <v>639.96738420410429</v>
      </c>
      <c r="AJ1316">
        <f t="shared" ca="1" si="647"/>
        <v>640.04116934735475</v>
      </c>
      <c r="AM1316">
        <v>0</v>
      </c>
      <c r="AN1316">
        <v>0</v>
      </c>
      <c r="AO1316">
        <f t="shared" si="648"/>
        <v>0</v>
      </c>
      <c r="AP1316">
        <f t="shared" si="657"/>
        <v>0</v>
      </c>
      <c r="AQ1316">
        <f t="shared" ca="1" si="649"/>
        <v>0.13591581326154439</v>
      </c>
      <c r="AR1316" t="str">
        <f t="shared" ca="1" si="650"/>
        <v>Subcritical</v>
      </c>
      <c r="AS1316">
        <f t="shared" ca="1" si="651"/>
        <v>1.3265195195596058E-4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190</v>
      </c>
      <c r="I1317">
        <v>0</v>
      </c>
      <c r="J1317">
        <f t="shared" si="652"/>
        <v>1</v>
      </c>
      <c r="K1317">
        <f t="shared" ca="1" si="653"/>
        <v>49.98</v>
      </c>
      <c r="L1317">
        <f t="shared" ca="1" si="654"/>
        <v>1.301360869684927</v>
      </c>
      <c r="M1317">
        <f t="shared" ca="1" si="627"/>
        <v>6.7670765223616209</v>
      </c>
      <c r="N1317">
        <f t="shared" ca="1" si="628"/>
        <v>0.86727128666107323</v>
      </c>
      <c r="O1317">
        <f t="shared" ca="1" si="629"/>
        <v>7.3857595425206792</v>
      </c>
      <c r="P1317">
        <f t="shared" ca="1" si="630"/>
        <v>633.27986086968497</v>
      </c>
      <c r="Q1317">
        <f t="shared" ca="1" si="631"/>
        <v>636.06015873002821</v>
      </c>
      <c r="R1317">
        <f t="shared" ca="1" si="632"/>
        <v>1.4839965425134221E-2</v>
      </c>
      <c r="S1317">
        <f t="shared" ca="1" si="633"/>
        <v>2.067101435725621</v>
      </c>
      <c r="T1317">
        <f t="shared" ca="1" si="634"/>
        <v>42.032181045985091</v>
      </c>
      <c r="U1317">
        <f t="shared" ca="1" si="655"/>
        <v>-1.4339965425165246E-2</v>
      </c>
      <c r="V1317">
        <f t="shared" ca="1" si="656"/>
        <v>0</v>
      </c>
      <c r="W1317">
        <f t="shared" ca="1" si="635"/>
        <v>7.9887515870317145</v>
      </c>
      <c r="X1317">
        <f t="shared" ca="1" si="636"/>
        <v>41.541508252564917</v>
      </c>
      <c r="Y1317">
        <f t="shared" ca="1" si="637"/>
        <v>1.9615866852255628</v>
      </c>
      <c r="Z1317">
        <f t="shared" ca="1" si="638"/>
        <v>1.2031339761698243</v>
      </c>
      <c r="AA1317">
        <f t="shared" ca="1" si="639"/>
        <v>639.9672515870318</v>
      </c>
      <c r="AB1317">
        <f t="shared" ca="1" si="640"/>
        <v>640.04102994404582</v>
      </c>
      <c r="AC1317">
        <f t="shared" ca="1" si="641"/>
        <v>1.3263775448672804E-4</v>
      </c>
      <c r="AD1317">
        <f t="shared" ca="1" si="642"/>
        <v>0.13590643772118385</v>
      </c>
      <c r="AE1317">
        <f t="shared" ca="1" si="643"/>
        <v>172.06212344369806</v>
      </c>
      <c r="AF1317">
        <f t="shared" ca="1" si="644"/>
        <v>-4.8951330882118782E-6</v>
      </c>
      <c r="AG1317">
        <f t="shared" ca="1" si="645"/>
        <v>1</v>
      </c>
      <c r="AH1317">
        <f ca="1"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+99)&gt;=IFERROR(AE1317,-1E+99)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>7.9887515870317145</v>
      </c>
      <c r="AI1317">
        <f t="shared" ca="1" si="646"/>
        <v>639.9672515870318</v>
      </c>
      <c r="AJ1317">
        <f t="shared" ca="1" si="647"/>
        <v>640.04102994404582</v>
      </c>
      <c r="AM1317">
        <v>0</v>
      </c>
      <c r="AN1317">
        <v>0</v>
      </c>
      <c r="AO1317">
        <f t="shared" si="648"/>
        <v>0</v>
      </c>
      <c r="AP1317">
        <f t="shared" si="657"/>
        <v>0</v>
      </c>
      <c r="AQ1317">
        <f t="shared" ca="1" si="649"/>
        <v>0.13590643772118385</v>
      </c>
      <c r="AR1317" t="str">
        <f t="shared" ca="1" si="650"/>
        <v>Subcritical</v>
      </c>
      <c r="AS1317">
        <f t="shared" ca="1" si="651"/>
        <v>1.3263775448672804E-4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190</v>
      </c>
      <c r="I1318">
        <v>5.7000000000000002E-2</v>
      </c>
      <c r="J1318">
        <f t="shared" si="652"/>
        <v>1</v>
      </c>
      <c r="K1318">
        <f t="shared" ca="1" si="653"/>
        <v>49.98</v>
      </c>
      <c r="L1318">
        <f t="shared" ca="1" si="654"/>
        <v>1.301360869684927</v>
      </c>
      <c r="M1318">
        <f t="shared" ca="1" si="627"/>
        <v>6.7670765223616209</v>
      </c>
      <c r="N1318">
        <f t="shared" ca="1" si="628"/>
        <v>0.86727128666107323</v>
      </c>
      <c r="O1318">
        <f t="shared" ca="1" si="629"/>
        <v>7.3857595425206792</v>
      </c>
      <c r="P1318">
        <f t="shared" ca="1" si="630"/>
        <v>633.27936086968487</v>
      </c>
      <c r="Q1318">
        <f t="shared" ca="1" si="631"/>
        <v>636.0596587300281</v>
      </c>
      <c r="R1318">
        <f t="shared" ca="1" si="632"/>
        <v>1.4839965425134221E-2</v>
      </c>
      <c r="S1318">
        <f t="shared" ca="1" si="633"/>
        <v>2.067101435725621</v>
      </c>
      <c r="T1318">
        <f t="shared" ca="1" si="634"/>
        <v>42.032181045985091</v>
      </c>
      <c r="U1318">
        <f t="shared" ca="1" si="655"/>
        <v>-1.4604093721800382E-2</v>
      </c>
      <c r="V1318">
        <f t="shared" ca="1" si="656"/>
        <v>0</v>
      </c>
      <c r="W1318">
        <f t="shared" ca="1" si="635"/>
        <v>7.989111657034865</v>
      </c>
      <c r="X1318">
        <f t="shared" ca="1" si="636"/>
        <v>41.543380616581302</v>
      </c>
      <c r="Y1318">
        <f t="shared" ca="1" si="637"/>
        <v>1.9616083937023179</v>
      </c>
      <c r="Z1318">
        <f t="shared" ca="1" si="638"/>
        <v>1.2030797508099609</v>
      </c>
      <c r="AA1318">
        <f t="shared" ca="1" si="639"/>
        <v>639.96711165703482</v>
      </c>
      <c r="AB1318">
        <f t="shared" ca="1" si="640"/>
        <v>640.04088336380391</v>
      </c>
      <c r="AC1318">
        <f t="shared" ca="1" si="641"/>
        <v>1.3262384179968885E-4</v>
      </c>
      <c r="AD1318">
        <f t="shared" ca="1" si="642"/>
        <v>0.13589724985108584</v>
      </c>
      <c r="AE1318">
        <f t="shared" ca="1" si="643"/>
        <v>172.07680536436672</v>
      </c>
      <c r="AF1318">
        <f t="shared" ca="1" si="644"/>
        <v>-5.0992558726647985E-6</v>
      </c>
      <c r="AG1318">
        <f t="shared" ca="1" si="645"/>
        <v>1</v>
      </c>
      <c r="AH1318">
        <f ca="1"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+99)&gt;=IFERROR(AE1318,-1E+99)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>7.989111657034865</v>
      </c>
      <c r="AI1318">
        <f t="shared" ca="1" si="646"/>
        <v>639.96711165703482</v>
      </c>
      <c r="AJ1318">
        <f t="shared" ca="1" si="647"/>
        <v>640.04088336380391</v>
      </c>
      <c r="AM1318">
        <v>0</v>
      </c>
      <c r="AN1318">
        <v>0</v>
      </c>
      <c r="AO1318">
        <f t="shared" si="648"/>
        <v>0</v>
      </c>
      <c r="AP1318">
        <f t="shared" si="657"/>
        <v>0</v>
      </c>
      <c r="AQ1318">
        <f t="shared" ca="1" si="649"/>
        <v>0.13589724985108584</v>
      </c>
      <c r="AR1318" t="str">
        <f t="shared" ca="1" si="650"/>
        <v>Subcritical</v>
      </c>
      <c r="AS1318">
        <f t="shared" ca="1" si="651"/>
        <v>1.3262384179968885E-4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190</v>
      </c>
      <c r="I1319">
        <v>5.7000000000000002E-2</v>
      </c>
      <c r="J1319">
        <f t="shared" si="652"/>
        <v>1</v>
      </c>
      <c r="K1319">
        <f t="shared" ca="1" si="653"/>
        <v>49.98</v>
      </c>
      <c r="L1319">
        <f t="shared" ca="1" si="654"/>
        <v>1.301360869684927</v>
      </c>
      <c r="M1319">
        <f t="shared" ca="1" si="627"/>
        <v>6.7670765223616209</v>
      </c>
      <c r="N1319">
        <f t="shared" ca="1" si="628"/>
        <v>0.86727128666107323</v>
      </c>
      <c r="O1319">
        <f t="shared" ca="1" si="629"/>
        <v>7.3857595425206792</v>
      </c>
      <c r="P1319">
        <f t="shared" ca="1" si="630"/>
        <v>633.27886086968488</v>
      </c>
      <c r="Q1319">
        <f t="shared" ca="1" si="631"/>
        <v>636.05915873002812</v>
      </c>
      <c r="R1319">
        <f t="shared" ca="1" si="632"/>
        <v>1.4839965425134221E-2</v>
      </c>
      <c r="S1319">
        <f t="shared" ca="1" si="633"/>
        <v>2.067101435725621</v>
      </c>
      <c r="T1319">
        <f t="shared" ca="1" si="634"/>
        <v>42.032181045985091</v>
      </c>
      <c r="U1319">
        <f t="shared" ca="1" si="655"/>
        <v>-1.4604093721914069E-2</v>
      </c>
      <c r="V1319">
        <f t="shared" ca="1" si="656"/>
        <v>0</v>
      </c>
      <c r="W1319">
        <f t="shared" ca="1" si="635"/>
        <v>7.9894715302877737</v>
      </c>
      <c r="X1319">
        <f t="shared" ca="1" si="636"/>
        <v>41.545251957496426</v>
      </c>
      <c r="Y1319">
        <f t="shared" ca="1" si="637"/>
        <v>1.9616300888419977</v>
      </c>
      <c r="Z1319">
        <f t="shared" ca="1" si="638"/>
        <v>1.2030255599636965</v>
      </c>
      <c r="AA1319">
        <f t="shared" ca="1" si="639"/>
        <v>639.96697153028776</v>
      </c>
      <c r="AB1319">
        <f t="shared" ca="1" si="640"/>
        <v>640.04073659134417</v>
      </c>
      <c r="AC1319">
        <f t="shared" ca="1" si="641"/>
        <v>1.3260993886588714E-4</v>
      </c>
      <c r="AD1319">
        <f t="shared" ca="1" si="642"/>
        <v>0.13588806803578285</v>
      </c>
      <c r="AE1319">
        <f t="shared" ca="1" si="643"/>
        <v>172.09147996101899</v>
      </c>
      <c r="AF1319">
        <f t="shared" ca="1" si="644"/>
        <v>-5.5030310477377498E-6</v>
      </c>
      <c r="AG1319">
        <f t="shared" ca="1" si="645"/>
        <v>1</v>
      </c>
      <c r="AH1319">
        <f ca="1"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+99)&gt;=IFERROR(AE1319,-1E+99)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>7.9894715302877737</v>
      </c>
      <c r="AI1319">
        <f t="shared" ca="1" si="646"/>
        <v>639.96697153028776</v>
      </c>
      <c r="AJ1319">
        <f t="shared" ca="1" si="647"/>
        <v>640.04073659134417</v>
      </c>
      <c r="AM1319">
        <v>0</v>
      </c>
      <c r="AN1319">
        <v>0</v>
      </c>
      <c r="AO1319">
        <f t="shared" si="648"/>
        <v>0</v>
      </c>
      <c r="AP1319">
        <f t="shared" si="657"/>
        <v>0</v>
      </c>
      <c r="AQ1319">
        <f t="shared" ca="1" si="649"/>
        <v>0.13588806803578285</v>
      </c>
      <c r="AR1319" t="str">
        <f t="shared" ca="1" si="650"/>
        <v>Subcritical</v>
      </c>
      <c r="AS1319">
        <f t="shared" ca="1" si="651"/>
        <v>1.3260993886588714E-4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190</v>
      </c>
      <c r="I1320">
        <v>0</v>
      </c>
      <c r="J1320">
        <f t="shared" si="652"/>
        <v>1</v>
      </c>
      <c r="K1320">
        <f t="shared" ca="1" si="653"/>
        <v>49.98</v>
      </c>
      <c r="L1320">
        <f t="shared" ca="1" si="654"/>
        <v>1.301360869684927</v>
      </c>
      <c r="M1320">
        <f t="shared" ca="1" si="627"/>
        <v>6.7670765223616209</v>
      </c>
      <c r="N1320">
        <f t="shared" ca="1" si="628"/>
        <v>0.86727128666107323</v>
      </c>
      <c r="O1320">
        <f t="shared" ca="1" si="629"/>
        <v>7.3857595425206792</v>
      </c>
      <c r="P1320">
        <f t="shared" ca="1" si="630"/>
        <v>633.27836086968489</v>
      </c>
      <c r="Q1320">
        <f t="shared" ca="1" si="631"/>
        <v>636.05865873002813</v>
      </c>
      <c r="R1320">
        <f t="shared" ca="1" si="632"/>
        <v>1.4839965425134221E-2</v>
      </c>
      <c r="S1320">
        <f t="shared" ca="1" si="633"/>
        <v>2.067101435725621</v>
      </c>
      <c r="T1320">
        <f t="shared" ca="1" si="634"/>
        <v>42.032181045985091</v>
      </c>
      <c r="U1320">
        <f t="shared" ca="1" si="655"/>
        <v>-1.4339965425165246E-2</v>
      </c>
      <c r="V1320">
        <f t="shared" ca="1" si="656"/>
        <v>0</v>
      </c>
      <c r="W1320">
        <f t="shared" ca="1" si="635"/>
        <v>7.9898381050465446</v>
      </c>
      <c r="X1320">
        <f t="shared" ca="1" si="636"/>
        <v>41.547158146242033</v>
      </c>
      <c r="Y1320">
        <f t="shared" ca="1" si="637"/>
        <v>1.9616521864693524</v>
      </c>
      <c r="Z1320">
        <f t="shared" ca="1" si="638"/>
        <v>1.202970365002467</v>
      </c>
      <c r="AA1320">
        <f t="shared" ca="1" si="639"/>
        <v>639.96683810504646</v>
      </c>
      <c r="AB1320">
        <f t="shared" ca="1" si="640"/>
        <v>640.04059639755792</v>
      </c>
      <c r="AC1320">
        <f t="shared" ca="1" si="641"/>
        <v>1.3259577924416935E-4</v>
      </c>
      <c r="AD1320">
        <f t="shared" ca="1" si="642"/>
        <v>0.13587871630104006</v>
      </c>
      <c r="AE1320">
        <f t="shared" ca="1" si="643"/>
        <v>172.10642854375774</v>
      </c>
      <c r="AF1320">
        <f t="shared" ca="1" si="644"/>
        <v>-5.8060073797605583E-6</v>
      </c>
      <c r="AG1320">
        <f t="shared" ca="1" si="645"/>
        <v>1</v>
      </c>
      <c r="AH1320">
        <f ca="1"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+99)&gt;=IFERROR(AE1320,-1E+99)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>7.9898381050465446</v>
      </c>
      <c r="AI1320">
        <f t="shared" ca="1" si="646"/>
        <v>639.96683810504646</v>
      </c>
      <c r="AJ1320">
        <f t="shared" ca="1" si="647"/>
        <v>640.04059639755792</v>
      </c>
      <c r="AM1320">
        <v>0</v>
      </c>
      <c r="AN1320">
        <v>0</v>
      </c>
      <c r="AO1320">
        <f t="shared" si="648"/>
        <v>0</v>
      </c>
      <c r="AP1320">
        <f t="shared" si="657"/>
        <v>0</v>
      </c>
      <c r="AQ1320">
        <f t="shared" ca="1" si="649"/>
        <v>0.13587871630104006</v>
      </c>
      <c r="AR1320" t="str">
        <f t="shared" ca="1" si="650"/>
        <v>Subcritical</v>
      </c>
      <c r="AS1320">
        <f t="shared" ca="1" si="651"/>
        <v>1.3259577924416935E-4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190</v>
      </c>
      <c r="I1321">
        <v>5.5E-2</v>
      </c>
      <c r="J1321">
        <f t="shared" si="652"/>
        <v>1</v>
      </c>
      <c r="K1321">
        <f t="shared" ca="1" si="653"/>
        <v>49.98</v>
      </c>
      <c r="L1321">
        <f t="shared" ca="1" si="654"/>
        <v>1.301360869684927</v>
      </c>
      <c r="M1321">
        <f t="shared" ca="1" si="627"/>
        <v>6.7670765223616209</v>
      </c>
      <c r="N1321">
        <f t="shared" ca="1" si="628"/>
        <v>0.86727128666107323</v>
      </c>
      <c r="O1321">
        <f t="shared" ca="1" si="629"/>
        <v>7.3857595425206792</v>
      </c>
      <c r="P1321">
        <f t="shared" ca="1" si="630"/>
        <v>633.2778608696849</v>
      </c>
      <c r="Q1321">
        <f t="shared" ca="1" si="631"/>
        <v>636.05815873002814</v>
      </c>
      <c r="R1321">
        <f t="shared" ca="1" si="632"/>
        <v>1.4839965425134221E-2</v>
      </c>
      <c r="S1321">
        <f t="shared" ca="1" si="633"/>
        <v>2.067101435725621</v>
      </c>
      <c r="T1321">
        <f t="shared" ca="1" si="634"/>
        <v>42.032181045985091</v>
      </c>
      <c r="U1321">
        <f t="shared" ca="1" si="655"/>
        <v>-1.459482606230722E-2</v>
      </c>
      <c r="V1321">
        <f t="shared" ca="1" si="656"/>
        <v>0</v>
      </c>
      <c r="W1321">
        <f t="shared" ca="1" si="635"/>
        <v>7.9901975392231375</v>
      </c>
      <c r="X1321">
        <f t="shared" ca="1" si="636"/>
        <v>41.549027203960314</v>
      </c>
      <c r="Y1321">
        <f t="shared" ca="1" si="637"/>
        <v>1.9616738521672665</v>
      </c>
      <c r="Z1321">
        <f t="shared" ca="1" si="638"/>
        <v>1.2029162501122546</v>
      </c>
      <c r="AA1321">
        <f t="shared" ca="1" si="639"/>
        <v>639.96669753922311</v>
      </c>
      <c r="AB1321">
        <f t="shared" ca="1" si="640"/>
        <v>640.04044919593991</v>
      </c>
      <c r="AC1321">
        <f t="shared" ca="1" si="641"/>
        <v>1.3258189760614737E-4</v>
      </c>
      <c r="AD1321">
        <f t="shared" ca="1" si="642"/>
        <v>0.13586954777203691</v>
      </c>
      <c r="AE1321">
        <f t="shared" ca="1" si="643"/>
        <v>172.12108664362856</v>
      </c>
      <c r="AF1321">
        <f t="shared" ca="1" si="644"/>
        <v>-5.5537374237246695E-6</v>
      </c>
      <c r="AG1321">
        <f t="shared" ca="1" si="645"/>
        <v>1</v>
      </c>
      <c r="AH1321">
        <f ca="1"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+99)&gt;=IFERROR(AE1321,-1E+99)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>7.9901975392231375</v>
      </c>
      <c r="AI1321">
        <f t="shared" ca="1" si="646"/>
        <v>639.96669753922311</v>
      </c>
      <c r="AJ1321">
        <f t="shared" ca="1" si="647"/>
        <v>640.04044919593991</v>
      </c>
      <c r="AM1321">
        <v>0</v>
      </c>
      <c r="AN1321">
        <v>0</v>
      </c>
      <c r="AO1321">
        <f t="shared" si="648"/>
        <v>0</v>
      </c>
      <c r="AP1321">
        <f t="shared" si="657"/>
        <v>0</v>
      </c>
      <c r="AQ1321">
        <f t="shared" ca="1" si="649"/>
        <v>0.13586954777203691</v>
      </c>
      <c r="AR1321" t="str">
        <f t="shared" ca="1" si="650"/>
        <v>Subcritical</v>
      </c>
      <c r="AS1321">
        <f t="shared" ca="1" si="651"/>
        <v>1.3258189760614737E-4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190</v>
      </c>
      <c r="I1322">
        <v>5.5E-2</v>
      </c>
      <c r="J1322">
        <f t="shared" si="652"/>
        <v>1.0010000000002037</v>
      </c>
      <c r="K1322">
        <f t="shared" ca="1" si="653"/>
        <v>49.98</v>
      </c>
      <c r="L1322">
        <f t="shared" ca="1" si="654"/>
        <v>1.301360869684927</v>
      </c>
      <c r="M1322">
        <f t="shared" ca="1" si="627"/>
        <v>6.7670765223616209</v>
      </c>
      <c r="N1322">
        <f t="shared" ca="1" si="628"/>
        <v>0.86727128666107323</v>
      </c>
      <c r="O1322">
        <f t="shared" ca="1" si="629"/>
        <v>7.3857595425206792</v>
      </c>
      <c r="P1322">
        <f t="shared" ca="1" si="630"/>
        <v>633.27736086968491</v>
      </c>
      <c r="Q1322">
        <f t="shared" ca="1" si="631"/>
        <v>636.05765873002815</v>
      </c>
      <c r="R1322">
        <f t="shared" ca="1" si="632"/>
        <v>1.4839965425134221E-2</v>
      </c>
      <c r="S1322">
        <f t="shared" ca="1" si="633"/>
        <v>2.067101435725621</v>
      </c>
      <c r="T1322">
        <f t="shared" ca="1" si="634"/>
        <v>42.032181045985091</v>
      </c>
      <c r="U1322">
        <f t="shared" ca="1" si="655"/>
        <v>-1.4609666027695312E-2</v>
      </c>
      <c r="V1322">
        <f t="shared" ca="1" si="656"/>
        <v>0</v>
      </c>
      <c r="W1322">
        <f t="shared" ca="1" si="635"/>
        <v>7.9905571126194204</v>
      </c>
      <c r="X1322">
        <f t="shared" ca="1" si="636"/>
        <v>41.550896985620987</v>
      </c>
      <c r="Y1322">
        <f t="shared" ca="1" si="637"/>
        <v>1.9616955247854746</v>
      </c>
      <c r="Z1322">
        <f t="shared" ca="1" si="638"/>
        <v>1.2028621191329749</v>
      </c>
      <c r="AA1322">
        <f t="shared" ca="1" si="639"/>
        <v>639.9665571126194</v>
      </c>
      <c r="AB1322">
        <f t="shared" ca="1" si="640"/>
        <v>640.04030213186741</v>
      </c>
      <c r="AC1322">
        <f t="shared" ca="1" si="641"/>
        <v>1.3256801273648169E-4</v>
      </c>
      <c r="AD1322">
        <f t="shared" ca="1" si="642"/>
        <v>0.13586037672342904</v>
      </c>
      <c r="AE1322">
        <f t="shared" ca="1" si="643"/>
        <v>172.13575111803496</v>
      </c>
      <c r="AF1322">
        <f t="shared" ca="1" si="644"/>
        <v>-5.1675843906195951E-6</v>
      </c>
      <c r="AG1322">
        <f t="shared" ca="1" si="645"/>
        <v>1</v>
      </c>
      <c r="AH1322">
        <f ca="1"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+99)&gt;=IFERROR(AE1322,-1E+99)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>7.9905571126194204</v>
      </c>
      <c r="AI1322">
        <f t="shared" ca="1" si="646"/>
        <v>639.9665571126194</v>
      </c>
      <c r="AJ1322">
        <f t="shared" ca="1" si="647"/>
        <v>640.04030213186741</v>
      </c>
      <c r="AM1322">
        <v>0</v>
      </c>
      <c r="AN1322">
        <v>0</v>
      </c>
      <c r="AO1322">
        <f t="shared" si="648"/>
        <v>0</v>
      </c>
      <c r="AP1322">
        <f t="shared" si="657"/>
        <v>0</v>
      </c>
      <c r="AQ1322">
        <f t="shared" ca="1" si="649"/>
        <v>0.13586037672342904</v>
      </c>
      <c r="AR1322" t="str">
        <f t="shared" ca="1" si="650"/>
        <v>Subcritical</v>
      </c>
      <c r="AS1322">
        <f t="shared" ca="1" si="651"/>
        <v>1.3256801273648169E-4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190</v>
      </c>
      <c r="I1323">
        <v>0</v>
      </c>
      <c r="J1323">
        <f t="shared" si="652"/>
        <v>1</v>
      </c>
      <c r="K1323">
        <f t="shared" ca="1" si="653"/>
        <v>49.98</v>
      </c>
      <c r="L1323">
        <f t="shared" ca="1" si="654"/>
        <v>1.301360869684927</v>
      </c>
      <c r="M1323">
        <f t="shared" ca="1" si="627"/>
        <v>6.7670765223616209</v>
      </c>
      <c r="N1323">
        <f t="shared" ca="1" si="628"/>
        <v>0.86727128666107323</v>
      </c>
      <c r="O1323">
        <f t="shared" ca="1" si="629"/>
        <v>7.3857595425206792</v>
      </c>
      <c r="P1323">
        <f t="shared" ca="1" si="630"/>
        <v>633.27686086968492</v>
      </c>
      <c r="Q1323">
        <f t="shared" ca="1" si="631"/>
        <v>636.05715873002816</v>
      </c>
      <c r="R1323">
        <f t="shared" ca="1" si="632"/>
        <v>1.4839965425134221E-2</v>
      </c>
      <c r="S1323">
        <f t="shared" ca="1" si="633"/>
        <v>2.067101435725621</v>
      </c>
      <c r="T1323">
        <f t="shared" ca="1" si="634"/>
        <v>42.032181045985091</v>
      </c>
      <c r="U1323">
        <f t="shared" ca="1" si="655"/>
        <v>-1.4339965425165246E-2</v>
      </c>
      <c r="V1323">
        <f t="shared" ca="1" si="656"/>
        <v>0</v>
      </c>
      <c r="W1323">
        <f t="shared" ca="1" si="635"/>
        <v>7.990924072967065</v>
      </c>
      <c r="X1323">
        <f t="shared" ca="1" si="636"/>
        <v>41.552805179428738</v>
      </c>
      <c r="Y1323">
        <f t="shared" ca="1" si="637"/>
        <v>1.9617176411211705</v>
      </c>
      <c r="Z1323">
        <f t="shared" ca="1" si="638"/>
        <v>1.2028068811282866</v>
      </c>
      <c r="AA1323">
        <f t="shared" ca="1" si="639"/>
        <v>639.96642407296713</v>
      </c>
      <c r="AB1323">
        <f t="shared" ca="1" si="640"/>
        <v>640.04016231931212</v>
      </c>
      <c r="AC1323">
        <f t="shared" ca="1" si="641"/>
        <v>1.3255384483252546E-4</v>
      </c>
      <c r="AD1323">
        <f t="shared" ca="1" si="642"/>
        <v>0.13585101833166213</v>
      </c>
      <c r="AE1323">
        <f t="shared" ca="1" si="643"/>
        <v>172.15071757309963</v>
      </c>
      <c r="AF1323">
        <f t="shared" ca="1" si="644"/>
        <v>-5.2879721579301986E-6</v>
      </c>
      <c r="AG1323">
        <f t="shared" ca="1" si="645"/>
        <v>1</v>
      </c>
      <c r="AH1323">
        <f ca="1"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+99)&gt;=IFERROR(AE1323,-1E+99)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>7.990924072967065</v>
      </c>
      <c r="AI1323">
        <f t="shared" ca="1" si="646"/>
        <v>639.96642407296713</v>
      </c>
      <c r="AJ1323">
        <f t="shared" ca="1" si="647"/>
        <v>640.04016231931212</v>
      </c>
      <c r="AM1323">
        <v>0</v>
      </c>
      <c r="AN1323">
        <v>0</v>
      </c>
      <c r="AO1323">
        <f t="shared" si="648"/>
        <v>0</v>
      </c>
      <c r="AP1323">
        <f t="shared" si="657"/>
        <v>0</v>
      </c>
      <c r="AQ1323">
        <f t="shared" ca="1" si="649"/>
        <v>0.13585101833166213</v>
      </c>
      <c r="AR1323" t="str">
        <f t="shared" ca="1" si="650"/>
        <v>Subcritical</v>
      </c>
      <c r="AS1323">
        <f t="shared" ca="1" si="651"/>
        <v>1.3255384483252546E-4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190</v>
      </c>
      <c r="I1324">
        <v>0</v>
      </c>
      <c r="J1324">
        <f t="shared" si="652"/>
        <v>0.99899999999979627</v>
      </c>
      <c r="K1324">
        <f t="shared" ca="1" si="653"/>
        <v>49.98</v>
      </c>
      <c r="L1324">
        <f t="shared" ca="1" si="654"/>
        <v>1.301360869684927</v>
      </c>
      <c r="M1324">
        <f t="shared" ca="1" si="627"/>
        <v>6.7670765223616209</v>
      </c>
      <c r="N1324">
        <f t="shared" ca="1" si="628"/>
        <v>0.86727128666107323</v>
      </c>
      <c r="O1324">
        <f t="shared" ca="1" si="629"/>
        <v>7.3857595425206792</v>
      </c>
      <c r="P1324">
        <f t="shared" ca="1" si="630"/>
        <v>633.27636086968494</v>
      </c>
      <c r="Q1324">
        <f t="shared" ca="1" si="631"/>
        <v>636.05665873002818</v>
      </c>
      <c r="R1324">
        <f t="shared" ca="1" si="632"/>
        <v>1.4839965425134221E-2</v>
      </c>
      <c r="S1324">
        <f t="shared" ca="1" si="633"/>
        <v>2.067101435725621</v>
      </c>
      <c r="T1324">
        <f t="shared" ca="1" si="634"/>
        <v>42.032181045985091</v>
      </c>
      <c r="U1324">
        <f t="shared" ca="1" si="655"/>
        <v>-1.4325125459663468E-2</v>
      </c>
      <c r="V1324">
        <f t="shared" ca="1" si="656"/>
        <v>0</v>
      </c>
      <c r="W1324">
        <f t="shared" ca="1" si="635"/>
        <v>7.9912910568533402</v>
      </c>
      <c r="X1324">
        <f t="shared" ca="1" si="636"/>
        <v>41.554713495637372</v>
      </c>
      <c r="Y1324">
        <f t="shared" ca="1" si="637"/>
        <v>1.9617397573428235</v>
      </c>
      <c r="Z1324">
        <f t="shared" ca="1" si="638"/>
        <v>1.2027516446539128</v>
      </c>
      <c r="AA1324">
        <f t="shared" ca="1" si="639"/>
        <v>639.96629105685338</v>
      </c>
      <c r="AB1324">
        <f t="shared" ca="1" si="640"/>
        <v>640.04002253079409</v>
      </c>
      <c r="AC1324">
        <f t="shared" ca="1" si="641"/>
        <v>1.3253967825367657E-4</v>
      </c>
      <c r="AD1324">
        <f t="shared" ca="1" si="642"/>
        <v>0.13584166041403745</v>
      </c>
      <c r="AE1324">
        <f t="shared" ca="1" si="643"/>
        <v>172.16568571433345</v>
      </c>
      <c r="AF1324">
        <f t="shared" ca="1" si="644"/>
        <v>-5.530248358809331E-6</v>
      </c>
      <c r="AG1324">
        <f t="shared" ca="1" si="645"/>
        <v>1</v>
      </c>
      <c r="AH1324">
        <f ca="1"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+99)&gt;=IFERROR(AE1324,-1E+99)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>7.9912910568533402</v>
      </c>
      <c r="AI1324">
        <f t="shared" ca="1" si="646"/>
        <v>639.96629105685338</v>
      </c>
      <c r="AJ1324">
        <f t="shared" ca="1" si="647"/>
        <v>640.04002253079409</v>
      </c>
      <c r="AM1324">
        <v>0</v>
      </c>
      <c r="AN1324">
        <v>0</v>
      </c>
      <c r="AO1324">
        <f t="shared" si="648"/>
        <v>0</v>
      </c>
      <c r="AP1324">
        <f t="shared" si="657"/>
        <v>0</v>
      </c>
      <c r="AQ1324">
        <f t="shared" ca="1" si="649"/>
        <v>0.13584166041403745</v>
      </c>
      <c r="AR1324" t="str">
        <f t="shared" ca="1" si="650"/>
        <v>Subcritical</v>
      </c>
      <c r="AS1324">
        <f t="shared" ca="1" si="651"/>
        <v>1.3253967825367657E-4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190</v>
      </c>
      <c r="I1325">
        <v>5.7000000000000002E-2</v>
      </c>
      <c r="J1325">
        <f t="shared" si="652"/>
        <v>1</v>
      </c>
      <c r="K1325">
        <f t="shared" ca="1" si="653"/>
        <v>49.98</v>
      </c>
      <c r="L1325">
        <f t="shared" ca="1" si="654"/>
        <v>1.301360869684927</v>
      </c>
      <c r="M1325">
        <f t="shared" ca="1" si="627"/>
        <v>6.7670765223616209</v>
      </c>
      <c r="N1325">
        <f t="shared" ca="1" si="628"/>
        <v>0.86727128666107323</v>
      </c>
      <c r="O1325">
        <f t="shared" ca="1" si="629"/>
        <v>7.3857595425206792</v>
      </c>
      <c r="P1325">
        <f t="shared" ca="1" si="630"/>
        <v>633.27586086968495</v>
      </c>
      <c r="Q1325">
        <f t="shared" ca="1" si="631"/>
        <v>636.05615873002819</v>
      </c>
      <c r="R1325">
        <f t="shared" ca="1" si="632"/>
        <v>1.4839965425134221E-2</v>
      </c>
      <c r="S1325">
        <f t="shared" ca="1" si="633"/>
        <v>2.067101435725621</v>
      </c>
      <c r="T1325">
        <f t="shared" ca="1" si="634"/>
        <v>42.032181045985091</v>
      </c>
      <c r="U1325">
        <f t="shared" ca="1" si="655"/>
        <v>-1.4604093721914069E-2</v>
      </c>
      <c r="V1325">
        <f t="shared" ca="1" si="656"/>
        <v>0</v>
      </c>
      <c r="W1325">
        <f t="shared" ca="1" si="635"/>
        <v>7.9916505807850138</v>
      </c>
      <c r="X1325">
        <f t="shared" ca="1" si="636"/>
        <v>41.556583020082073</v>
      </c>
      <c r="Y1325">
        <f t="shared" ca="1" si="637"/>
        <v>1.9617614225054076</v>
      </c>
      <c r="Z1325">
        <f t="shared" ca="1" si="638"/>
        <v>1.2026975359318484</v>
      </c>
      <c r="AA1325">
        <f t="shared" ca="1" si="639"/>
        <v>639.9661505807851</v>
      </c>
      <c r="AB1325">
        <f t="shared" ca="1" si="640"/>
        <v>640.03987542089396</v>
      </c>
      <c r="AC1325">
        <f t="shared" ca="1" si="641"/>
        <v>1.325258018152954E-4</v>
      </c>
      <c r="AD1325">
        <f t="shared" ca="1" si="642"/>
        <v>0.13583249376353237</v>
      </c>
      <c r="AE1325">
        <f t="shared" ca="1" si="643"/>
        <v>172.180350291195</v>
      </c>
      <c r="AF1325">
        <f t="shared" ca="1" si="644"/>
        <v>-5.2926690159438294E-6</v>
      </c>
      <c r="AG1325">
        <f t="shared" ca="1" si="645"/>
        <v>1</v>
      </c>
      <c r="AH1325">
        <f ca="1"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+99)&gt;=IFERROR(AE1325,-1E+99)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>7.9916505807850138</v>
      </c>
      <c r="AI1325">
        <f t="shared" ca="1" si="646"/>
        <v>639.9661505807851</v>
      </c>
      <c r="AJ1325">
        <f t="shared" ca="1" si="647"/>
        <v>640.03987542089396</v>
      </c>
      <c r="AM1325">
        <v>0</v>
      </c>
      <c r="AN1325">
        <v>0</v>
      </c>
      <c r="AO1325">
        <f t="shared" si="648"/>
        <v>0</v>
      </c>
      <c r="AP1325">
        <f t="shared" si="657"/>
        <v>0</v>
      </c>
      <c r="AQ1325">
        <f t="shared" ca="1" si="649"/>
        <v>0.13583249376353237</v>
      </c>
      <c r="AR1325" t="str">
        <f t="shared" ca="1" si="650"/>
        <v>Subcritical</v>
      </c>
      <c r="AS1325">
        <f t="shared" ca="1" si="651"/>
        <v>1.325258018152954E-4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190</v>
      </c>
      <c r="I1326">
        <v>5.7000000000000002E-2</v>
      </c>
      <c r="J1326">
        <f t="shared" si="652"/>
        <v>1</v>
      </c>
      <c r="K1326">
        <f t="shared" ca="1" si="653"/>
        <v>49.98</v>
      </c>
      <c r="L1326">
        <f t="shared" ca="1" si="654"/>
        <v>1.301360869684927</v>
      </c>
      <c r="M1326">
        <f t="shared" ca="1" si="627"/>
        <v>6.7670765223616209</v>
      </c>
      <c r="N1326">
        <f t="shared" ca="1" si="628"/>
        <v>0.86727128666107323</v>
      </c>
      <c r="O1326">
        <f t="shared" ca="1" si="629"/>
        <v>7.3857595425206792</v>
      </c>
      <c r="P1326">
        <f t="shared" ca="1" si="630"/>
        <v>633.27536086968496</v>
      </c>
      <c r="Q1326">
        <f t="shared" ca="1" si="631"/>
        <v>636.0556587300282</v>
      </c>
      <c r="R1326">
        <f t="shared" ca="1" si="632"/>
        <v>1.4839965425134221E-2</v>
      </c>
      <c r="S1326">
        <f t="shared" ca="1" si="633"/>
        <v>2.067101435725621</v>
      </c>
      <c r="T1326">
        <f t="shared" ca="1" si="634"/>
        <v>42.032181045985091</v>
      </c>
      <c r="U1326">
        <f t="shared" ca="1" si="655"/>
        <v>-1.4604093721914069E-2</v>
      </c>
      <c r="V1326">
        <f t="shared" ca="1" si="656"/>
        <v>0</v>
      </c>
      <c r="W1326">
        <f t="shared" ca="1" si="635"/>
        <v>7.9920103625180934</v>
      </c>
      <c r="X1326">
        <f t="shared" ca="1" si="636"/>
        <v>41.558453885094089</v>
      </c>
      <c r="Y1326">
        <f t="shared" ca="1" si="637"/>
        <v>1.9617831017309437</v>
      </c>
      <c r="Z1326">
        <f t="shared" ca="1" si="638"/>
        <v>1.2026433932838509</v>
      </c>
      <c r="AA1326">
        <f t="shared" ca="1" si="639"/>
        <v>639.96601036251809</v>
      </c>
      <c r="AB1326">
        <f t="shared" ca="1" si="640"/>
        <v>640.03972856493442</v>
      </c>
      <c r="AC1326">
        <f t="shared" ca="1" si="641"/>
        <v>1.3251191757213248E-4</v>
      </c>
      <c r="AD1326">
        <f t="shared" ca="1" si="642"/>
        <v>0.13582332157197044</v>
      </c>
      <c r="AE1326">
        <f t="shared" ca="1" si="643"/>
        <v>172.19502608117713</v>
      </c>
      <c r="AF1326">
        <f t="shared" ca="1" si="644"/>
        <v>-4.9933635182242142E-6</v>
      </c>
      <c r="AG1326">
        <f t="shared" ca="1" si="645"/>
        <v>1</v>
      </c>
      <c r="AH1326">
        <f ca="1"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+99)&gt;=IFERROR(AE1326,-1E+99)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>7.9920103625180934</v>
      </c>
      <c r="AI1326">
        <f t="shared" ca="1" si="646"/>
        <v>639.96601036251809</v>
      </c>
      <c r="AJ1326">
        <f t="shared" ca="1" si="647"/>
        <v>640.03972856493442</v>
      </c>
      <c r="AM1326">
        <v>0</v>
      </c>
      <c r="AN1326">
        <v>0</v>
      </c>
      <c r="AO1326">
        <f t="shared" si="648"/>
        <v>0</v>
      </c>
      <c r="AP1326">
        <f t="shared" si="657"/>
        <v>0</v>
      </c>
      <c r="AQ1326">
        <f t="shared" ca="1" si="649"/>
        <v>0.13582332157197044</v>
      </c>
      <c r="AR1326" t="str">
        <f t="shared" ca="1" si="650"/>
        <v>Subcritical</v>
      </c>
      <c r="AS1326">
        <f t="shared" ca="1" si="651"/>
        <v>1.3251191757213248E-4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190</v>
      </c>
      <c r="I1327">
        <v>0</v>
      </c>
      <c r="J1327">
        <f t="shared" si="652"/>
        <v>1</v>
      </c>
      <c r="K1327">
        <f t="shared" ca="1" si="653"/>
        <v>49.98</v>
      </c>
      <c r="L1327">
        <f t="shared" ca="1" si="654"/>
        <v>1.301360869684927</v>
      </c>
      <c r="M1327">
        <f t="shared" ca="1" si="627"/>
        <v>6.7670765223616209</v>
      </c>
      <c r="N1327">
        <f t="shared" ca="1" si="628"/>
        <v>0.86727128666107323</v>
      </c>
      <c r="O1327">
        <f t="shared" ca="1" si="629"/>
        <v>7.3857595425206792</v>
      </c>
      <c r="P1327">
        <f t="shared" ca="1" si="630"/>
        <v>633.27486086968486</v>
      </c>
      <c r="Q1327">
        <f t="shared" ca="1" si="631"/>
        <v>636.0551587300281</v>
      </c>
      <c r="R1327">
        <f t="shared" ca="1" si="632"/>
        <v>1.4839965425134221E-2</v>
      </c>
      <c r="S1327">
        <f t="shared" ca="1" si="633"/>
        <v>2.067101435725621</v>
      </c>
      <c r="T1327">
        <f t="shared" ca="1" si="634"/>
        <v>42.032181045985091</v>
      </c>
      <c r="U1327">
        <f t="shared" ca="1" si="655"/>
        <v>-1.433996542505156E-2</v>
      </c>
      <c r="V1327">
        <f t="shared" ca="1" si="656"/>
        <v>0</v>
      </c>
      <c r="W1327">
        <f t="shared" ca="1" si="635"/>
        <v>7.9923775539441246</v>
      </c>
      <c r="X1327">
        <f t="shared" ca="1" si="636"/>
        <v>41.560363280509449</v>
      </c>
      <c r="Y1327">
        <f t="shared" ca="1" si="637"/>
        <v>1.9618052259208905</v>
      </c>
      <c r="Z1327">
        <f t="shared" ca="1" si="638"/>
        <v>1.2025881405959487</v>
      </c>
      <c r="AA1327">
        <f t="shared" ca="1" si="639"/>
        <v>639.9658775539441</v>
      </c>
      <c r="AB1327">
        <f t="shared" ca="1" si="640"/>
        <v>640.0395889828892</v>
      </c>
      <c r="AC1327">
        <f t="shared" ca="1" si="641"/>
        <v>1.3249774959601579E-4</v>
      </c>
      <c r="AD1327">
        <f t="shared" ca="1" si="642"/>
        <v>0.1358139615437495</v>
      </c>
      <c r="AE1327">
        <f t="shared" ca="1" si="643"/>
        <v>172.21000483821774</v>
      </c>
      <c r="AF1327">
        <f t="shared" ca="1" si="644"/>
        <v>-5.2524667353281984E-6</v>
      </c>
      <c r="AG1327">
        <f t="shared" ca="1" si="645"/>
        <v>1</v>
      </c>
      <c r="AH1327">
        <f ca="1"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+99)&gt;=IFERROR(AE1327,-1E+99)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>7.9923775539441246</v>
      </c>
      <c r="AI1327">
        <f t="shared" ca="1" si="646"/>
        <v>639.9658775539441</v>
      </c>
      <c r="AJ1327">
        <f t="shared" ca="1" si="647"/>
        <v>640.0395889828892</v>
      </c>
      <c r="AM1327">
        <v>0</v>
      </c>
      <c r="AN1327">
        <v>0</v>
      </c>
      <c r="AO1327">
        <f t="shared" si="648"/>
        <v>0</v>
      </c>
      <c r="AP1327">
        <f t="shared" si="657"/>
        <v>0</v>
      </c>
      <c r="AQ1327">
        <f t="shared" ca="1" si="649"/>
        <v>0.1358139615437495</v>
      </c>
      <c r="AR1327" t="str">
        <f t="shared" ca="1" si="650"/>
        <v>Subcritical</v>
      </c>
      <c r="AS1327">
        <f t="shared" ca="1" si="651"/>
        <v>1.3249774959601579E-4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190</v>
      </c>
      <c r="I1328">
        <v>0</v>
      </c>
      <c r="J1328">
        <f t="shared" si="652"/>
        <v>1</v>
      </c>
      <c r="K1328">
        <f t="shared" ca="1" si="653"/>
        <v>49.98</v>
      </c>
      <c r="L1328">
        <f t="shared" ca="1" si="654"/>
        <v>1.301360869684927</v>
      </c>
      <c r="M1328">
        <f t="shared" ca="1" si="627"/>
        <v>6.7670765223616209</v>
      </c>
      <c r="N1328">
        <f t="shared" ca="1" si="628"/>
        <v>0.86727128666107323</v>
      </c>
      <c r="O1328">
        <f t="shared" ca="1" si="629"/>
        <v>7.3857595425206792</v>
      </c>
      <c r="P1328">
        <f t="shared" ca="1" si="630"/>
        <v>633.27436086968487</v>
      </c>
      <c r="Q1328">
        <f t="shared" ca="1" si="631"/>
        <v>636.05465873002811</v>
      </c>
      <c r="R1328">
        <f t="shared" ca="1" si="632"/>
        <v>1.4839965425134221E-2</v>
      </c>
      <c r="S1328">
        <f t="shared" ca="1" si="633"/>
        <v>2.067101435725621</v>
      </c>
      <c r="T1328">
        <f t="shared" ca="1" si="634"/>
        <v>42.032181045985091</v>
      </c>
      <c r="U1328">
        <f t="shared" ca="1" si="655"/>
        <v>-1.4339965425165246E-2</v>
      </c>
      <c r="V1328">
        <f t="shared" ca="1" si="656"/>
        <v>0</v>
      </c>
      <c r="W1328">
        <f t="shared" ca="1" si="635"/>
        <v>7.9927444926033528</v>
      </c>
      <c r="X1328">
        <f t="shared" ca="1" si="636"/>
        <v>41.562271361537434</v>
      </c>
      <c r="Y1328">
        <f t="shared" ca="1" si="637"/>
        <v>1.9618273333487521</v>
      </c>
      <c r="Z1328">
        <f t="shared" ca="1" si="638"/>
        <v>1.2025329310142683</v>
      </c>
      <c r="AA1328">
        <f t="shared" ca="1" si="639"/>
        <v>639.96574449260333</v>
      </c>
      <c r="AB1328">
        <f t="shared" ca="1" si="640"/>
        <v>640.03944915367231</v>
      </c>
      <c r="AC1328">
        <f t="shared" ca="1" si="641"/>
        <v>1.3248359360519532E-4</v>
      </c>
      <c r="AD1328">
        <f t="shared" ca="1" si="642"/>
        <v>0.13580460903266484</v>
      </c>
      <c r="AE1328">
        <f t="shared" ca="1" si="643"/>
        <v>172.22497401042699</v>
      </c>
      <c r="AF1328">
        <f t="shared" ca="1" si="644"/>
        <v>-5.6432917290294426E-6</v>
      </c>
      <c r="AG1328">
        <f t="shared" ca="1" si="645"/>
        <v>1</v>
      </c>
      <c r="AH1328">
        <f ca="1"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+99)&gt;=IFERROR(AE1328,-1E+99)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>7.9927444926033528</v>
      </c>
      <c r="AI1328">
        <f t="shared" ca="1" si="646"/>
        <v>639.96574449260333</v>
      </c>
      <c r="AJ1328">
        <f t="shared" ca="1" si="647"/>
        <v>640.03944915367231</v>
      </c>
      <c r="AM1328">
        <v>0</v>
      </c>
      <c r="AN1328">
        <v>0</v>
      </c>
      <c r="AO1328">
        <f t="shared" si="648"/>
        <v>0</v>
      </c>
      <c r="AP1328">
        <f t="shared" si="657"/>
        <v>0</v>
      </c>
      <c r="AQ1328">
        <f t="shared" ca="1" si="649"/>
        <v>0.13580460903266484</v>
      </c>
      <c r="AR1328" t="str">
        <f t="shared" ca="1" si="650"/>
        <v>Subcritical</v>
      </c>
      <c r="AS1328">
        <f t="shared" ca="1" si="651"/>
        <v>1.3248359360519532E-4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190</v>
      </c>
      <c r="I1329">
        <v>5.7000000000000002E-2</v>
      </c>
      <c r="J1329">
        <f t="shared" si="652"/>
        <v>1</v>
      </c>
      <c r="K1329">
        <f t="shared" ca="1" si="653"/>
        <v>49.98</v>
      </c>
      <c r="L1329">
        <f t="shared" ca="1" si="654"/>
        <v>1.301360869684927</v>
      </c>
      <c r="M1329">
        <f t="shared" ca="1" si="627"/>
        <v>6.7670765223616209</v>
      </c>
      <c r="N1329">
        <f t="shared" ca="1" si="628"/>
        <v>0.86727128666107323</v>
      </c>
      <c r="O1329">
        <f t="shared" ca="1" si="629"/>
        <v>7.3857595425206792</v>
      </c>
      <c r="P1329">
        <f t="shared" ca="1" si="630"/>
        <v>633.27386086968488</v>
      </c>
      <c r="Q1329">
        <f t="shared" ca="1" si="631"/>
        <v>636.05415873002812</v>
      </c>
      <c r="R1329">
        <f t="shared" ca="1" si="632"/>
        <v>1.4839965425134221E-2</v>
      </c>
      <c r="S1329">
        <f t="shared" ca="1" si="633"/>
        <v>2.067101435725621</v>
      </c>
      <c r="T1329">
        <f t="shared" ca="1" si="634"/>
        <v>42.032181045985091</v>
      </c>
      <c r="U1329">
        <f t="shared" ca="1" si="655"/>
        <v>-1.4604093721914069E-2</v>
      </c>
      <c r="V1329">
        <f t="shared" ca="1" si="656"/>
        <v>0</v>
      </c>
      <c r="W1329">
        <f t="shared" ca="1" si="635"/>
        <v>7.9931039566667677</v>
      </c>
      <c r="X1329">
        <f t="shared" ca="1" si="636"/>
        <v>41.564140574667192</v>
      </c>
      <c r="Y1329">
        <f t="shared" ca="1" si="637"/>
        <v>1.9618489889598794</v>
      </c>
      <c r="Z1329">
        <f t="shared" ca="1" si="638"/>
        <v>1.2024788509752602</v>
      </c>
      <c r="AA1329">
        <f t="shared" ca="1" si="639"/>
        <v>639.96560395666677</v>
      </c>
      <c r="AB1329">
        <f t="shared" ca="1" si="640"/>
        <v>640.03930198862611</v>
      </c>
      <c r="AC1329">
        <f t="shared" ca="1" si="641"/>
        <v>1.3246972813746525E-4</v>
      </c>
      <c r="AD1329">
        <f t="shared" ca="1" si="642"/>
        <v>0.13579544807441721</v>
      </c>
      <c r="AE1329">
        <f t="shared" ca="1" si="643"/>
        <v>172.23963896228392</v>
      </c>
      <c r="AF1329">
        <f t="shared" ca="1" si="644"/>
        <v>-5.5101712632676936E-6</v>
      </c>
      <c r="AG1329">
        <f t="shared" ca="1" si="645"/>
        <v>1</v>
      </c>
      <c r="AH1329">
        <f ca="1"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+99)&gt;=IFERROR(AE1329,-1E+99)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>7.9931039566667677</v>
      </c>
      <c r="AI1329">
        <f t="shared" ca="1" si="646"/>
        <v>639.96560395666677</v>
      </c>
      <c r="AJ1329">
        <f t="shared" ca="1" si="647"/>
        <v>640.03930198862611</v>
      </c>
      <c r="AM1329">
        <v>0</v>
      </c>
      <c r="AN1329">
        <v>0</v>
      </c>
      <c r="AO1329">
        <f t="shared" si="648"/>
        <v>0</v>
      </c>
      <c r="AP1329">
        <f t="shared" si="657"/>
        <v>0</v>
      </c>
      <c r="AQ1329">
        <f t="shared" ca="1" si="649"/>
        <v>0.13579544807441721</v>
      </c>
      <c r="AR1329" t="str">
        <f t="shared" ca="1" si="650"/>
        <v>Subcritical</v>
      </c>
      <c r="AS1329">
        <f t="shared" ca="1" si="651"/>
        <v>1.3246972813746525E-4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190</v>
      </c>
      <c r="I1330">
        <v>0.06</v>
      </c>
      <c r="J1330">
        <f t="shared" si="652"/>
        <v>1</v>
      </c>
      <c r="K1330">
        <f t="shared" ca="1" si="653"/>
        <v>49.98</v>
      </c>
      <c r="L1330">
        <f t="shared" ca="1" si="654"/>
        <v>1.301360869684927</v>
      </c>
      <c r="M1330">
        <f t="shared" ca="1" si="627"/>
        <v>6.7670765223616209</v>
      </c>
      <c r="N1330">
        <f t="shared" ca="1" si="628"/>
        <v>0.86727128666107323</v>
      </c>
      <c r="O1330">
        <f t="shared" ca="1" si="629"/>
        <v>7.3857595425206792</v>
      </c>
      <c r="P1330">
        <f t="shared" ca="1" si="630"/>
        <v>633.27336086968489</v>
      </c>
      <c r="Q1330">
        <f t="shared" ca="1" si="631"/>
        <v>636.05365873002813</v>
      </c>
      <c r="R1330">
        <f t="shared" ca="1" si="632"/>
        <v>1.4839965425134221E-2</v>
      </c>
      <c r="S1330">
        <f t="shared" ca="1" si="633"/>
        <v>2.067101435725621</v>
      </c>
      <c r="T1330">
        <f t="shared" ca="1" si="634"/>
        <v>42.032181045985091</v>
      </c>
      <c r="U1330">
        <f t="shared" ca="1" si="655"/>
        <v>-1.4617995211210655E-2</v>
      </c>
      <c r="V1330">
        <f t="shared" ca="1" si="656"/>
        <v>0</v>
      </c>
      <c r="W1330">
        <f t="shared" ca="1" si="635"/>
        <v>7.9934631992438163</v>
      </c>
      <c r="X1330">
        <f t="shared" ca="1" si="636"/>
        <v>41.566008636067849</v>
      </c>
      <c r="Y1330">
        <f t="shared" ca="1" si="637"/>
        <v>1.9618706297594406</v>
      </c>
      <c r="Z1330">
        <f t="shared" ca="1" si="638"/>
        <v>1.2024248091174941</v>
      </c>
      <c r="AA1330">
        <f t="shared" ca="1" si="639"/>
        <v>639.9654631992438</v>
      </c>
      <c r="AB1330">
        <f t="shared" ca="1" si="640"/>
        <v>640.03915460707162</v>
      </c>
      <c r="AC1330">
        <f t="shared" ca="1" si="641"/>
        <v>1.3245587335178845E-4</v>
      </c>
      <c r="AD1330">
        <f t="shared" ca="1" si="642"/>
        <v>0.13578629378971163</v>
      </c>
      <c r="AE1330">
        <f t="shared" ca="1" si="643"/>
        <v>172.25429557427734</v>
      </c>
      <c r="AF1330">
        <f t="shared" ca="1" si="644"/>
        <v>-5.2231067684260779E-6</v>
      </c>
      <c r="AG1330">
        <f t="shared" ca="1" si="645"/>
        <v>1</v>
      </c>
      <c r="AH1330">
        <f ca="1"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+99)&gt;=IFERROR(AE1330,-1E+99)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>7.9934631992438163</v>
      </c>
      <c r="AI1330">
        <f t="shared" ca="1" si="646"/>
        <v>639.9654631992438</v>
      </c>
      <c r="AJ1330">
        <f t="shared" ca="1" si="647"/>
        <v>640.03915460707162</v>
      </c>
      <c r="AM1330">
        <v>0</v>
      </c>
      <c r="AN1330">
        <v>0</v>
      </c>
      <c r="AO1330">
        <f t="shared" si="648"/>
        <v>0</v>
      </c>
      <c r="AP1330">
        <f t="shared" si="657"/>
        <v>0</v>
      </c>
      <c r="AQ1330">
        <f t="shared" ca="1" si="649"/>
        <v>0.13578629378971163</v>
      </c>
      <c r="AR1330" t="str">
        <f t="shared" ca="1" si="650"/>
        <v>Subcritical</v>
      </c>
      <c r="AS1330">
        <f t="shared" ca="1" si="651"/>
        <v>1.3245587335178845E-4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190</v>
      </c>
      <c r="I1331">
        <v>2E-3</v>
      </c>
      <c r="J1331">
        <f t="shared" si="652"/>
        <v>1.0010000000002037</v>
      </c>
      <c r="K1331">
        <f t="shared" ca="1" si="653"/>
        <v>49.98</v>
      </c>
      <c r="L1331">
        <f t="shared" ca="1" si="654"/>
        <v>1.301360869684927</v>
      </c>
      <c r="M1331">
        <f t="shared" ca="1" si="627"/>
        <v>6.7670765223616209</v>
      </c>
      <c r="N1331">
        <f t="shared" ca="1" si="628"/>
        <v>0.86727128666107323</v>
      </c>
      <c r="O1331">
        <f t="shared" ca="1" si="629"/>
        <v>7.3857595425206792</v>
      </c>
      <c r="P1331">
        <f t="shared" ca="1" si="630"/>
        <v>633.27286086968491</v>
      </c>
      <c r="Q1331">
        <f t="shared" ca="1" si="631"/>
        <v>636.05315873002814</v>
      </c>
      <c r="R1331">
        <f t="shared" ca="1" si="632"/>
        <v>1.4839965425134221E-2</v>
      </c>
      <c r="S1331">
        <f t="shared" ca="1" si="633"/>
        <v>2.067101435725621</v>
      </c>
      <c r="T1331">
        <f t="shared" ca="1" si="634"/>
        <v>42.032181045985091</v>
      </c>
      <c r="U1331">
        <f t="shared" ca="1" si="655"/>
        <v>-1.43640730500465E-2</v>
      </c>
      <c r="V1331">
        <f t="shared" ca="1" si="656"/>
        <v>0</v>
      </c>
      <c r="W1331">
        <f t="shared" ca="1" si="635"/>
        <v>7.9938298276388231</v>
      </c>
      <c r="X1331">
        <f t="shared" ca="1" si="636"/>
        <v>41.56791510372188</v>
      </c>
      <c r="Y1331">
        <f t="shared" ca="1" si="637"/>
        <v>1.9618927139679492</v>
      </c>
      <c r="Z1331">
        <f t="shared" ca="1" si="638"/>
        <v>1.2023696611987384</v>
      </c>
      <c r="AA1331">
        <f t="shared" ca="1" si="639"/>
        <v>639.96532982763881</v>
      </c>
      <c r="AB1331">
        <f t="shared" ca="1" si="640"/>
        <v>640.03901447606756</v>
      </c>
      <c r="AC1331">
        <f t="shared" ca="1" si="641"/>
        <v>1.3244173592381965E-4</v>
      </c>
      <c r="AD1331">
        <f t="shared" ca="1" si="642"/>
        <v>0.13577695235865558</v>
      </c>
      <c r="AE1331">
        <f t="shared" ca="1" si="643"/>
        <v>172.26925423510906</v>
      </c>
      <c r="AF1331">
        <f t="shared" ca="1" si="644"/>
        <v>-5.3908228210275411E-6</v>
      </c>
      <c r="AG1331">
        <f t="shared" ca="1" si="645"/>
        <v>1</v>
      </c>
      <c r="AH1331">
        <f ca="1"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+99)&gt;=IFERROR(AE1331,-1E+99)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>7.9938298276388231</v>
      </c>
      <c r="AI1331">
        <f t="shared" ca="1" si="646"/>
        <v>639.96532982763881</v>
      </c>
      <c r="AJ1331">
        <f t="shared" ca="1" si="647"/>
        <v>640.03901447606756</v>
      </c>
      <c r="AM1331">
        <v>0</v>
      </c>
      <c r="AN1331">
        <v>0</v>
      </c>
      <c r="AO1331">
        <f t="shared" si="648"/>
        <v>0</v>
      </c>
      <c r="AP1331">
        <f t="shared" si="657"/>
        <v>0</v>
      </c>
      <c r="AQ1331">
        <f t="shared" ca="1" si="649"/>
        <v>0.13577695235865558</v>
      </c>
      <c r="AR1331" t="str">
        <f t="shared" ca="1" si="650"/>
        <v>Subcritical</v>
      </c>
      <c r="AS1331">
        <f t="shared" ca="1" si="651"/>
        <v>1.3244173592381965E-4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190</v>
      </c>
      <c r="I1332">
        <v>0</v>
      </c>
      <c r="J1332">
        <f t="shared" si="652"/>
        <v>1</v>
      </c>
      <c r="K1332">
        <f t="shared" ca="1" si="653"/>
        <v>49.98</v>
      </c>
      <c r="L1332">
        <f t="shared" ca="1" si="654"/>
        <v>1.301360869684927</v>
      </c>
      <c r="M1332">
        <f t="shared" ca="1" si="627"/>
        <v>6.7670765223616209</v>
      </c>
      <c r="N1332">
        <f t="shared" ca="1" si="628"/>
        <v>0.86727128666107323</v>
      </c>
      <c r="O1332">
        <f t="shared" ca="1" si="629"/>
        <v>7.3857595425206792</v>
      </c>
      <c r="P1332">
        <f t="shared" ca="1" si="630"/>
        <v>633.27236086968492</v>
      </c>
      <c r="Q1332">
        <f t="shared" ca="1" si="631"/>
        <v>636.05265873002816</v>
      </c>
      <c r="R1332">
        <f t="shared" ca="1" si="632"/>
        <v>1.4839965425134221E-2</v>
      </c>
      <c r="S1332">
        <f t="shared" ca="1" si="633"/>
        <v>2.067101435725621</v>
      </c>
      <c r="T1332">
        <f t="shared" ca="1" si="634"/>
        <v>42.032181045985091</v>
      </c>
      <c r="U1332">
        <f t="shared" ca="1" si="655"/>
        <v>-1.4339965425165246E-2</v>
      </c>
      <c r="V1332">
        <f t="shared" ca="1" si="656"/>
        <v>0</v>
      </c>
      <c r="W1332">
        <f t="shared" ca="1" si="635"/>
        <v>7.994196680233669</v>
      </c>
      <c r="X1332">
        <f t="shared" ca="1" si="636"/>
        <v>41.569822737215077</v>
      </c>
      <c r="Y1332">
        <f t="shared" ca="1" si="637"/>
        <v>1.961914810151429</v>
      </c>
      <c r="Z1332">
        <f t="shared" ca="1" si="638"/>
        <v>1.2023144846190497</v>
      </c>
      <c r="AA1332">
        <f t="shared" ca="1" si="639"/>
        <v>639.9651966802337</v>
      </c>
      <c r="AB1332">
        <f t="shared" ca="1" si="640"/>
        <v>640.0388745660606</v>
      </c>
      <c r="AC1332">
        <f t="shared" ca="1" si="641"/>
        <v>1.3242759207859477E-4</v>
      </c>
      <c r="AD1332">
        <f t="shared" ca="1" si="642"/>
        <v>0.1357676062871547</v>
      </c>
      <c r="AE1332">
        <f t="shared" ca="1" si="643"/>
        <v>172.28422276883165</v>
      </c>
      <c r="AF1332">
        <f t="shared" ca="1" si="644"/>
        <v>-5.64492552257434E-6</v>
      </c>
      <c r="AG1332">
        <f t="shared" ca="1" si="645"/>
        <v>1</v>
      </c>
      <c r="AH1332">
        <f ca="1"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+99)&gt;=IFERROR(AE1332,-1E+99)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>7.994196680233669</v>
      </c>
      <c r="AI1332">
        <f t="shared" ca="1" si="646"/>
        <v>639.9651966802337</v>
      </c>
      <c r="AJ1332">
        <f t="shared" ca="1" si="647"/>
        <v>640.0388745660606</v>
      </c>
      <c r="AM1332">
        <v>0</v>
      </c>
      <c r="AN1332">
        <v>0</v>
      </c>
      <c r="AO1332">
        <f t="shared" si="648"/>
        <v>0</v>
      </c>
      <c r="AP1332">
        <f t="shared" si="657"/>
        <v>0</v>
      </c>
      <c r="AQ1332">
        <f t="shared" ca="1" si="649"/>
        <v>0.1357676062871547</v>
      </c>
      <c r="AR1332" t="str">
        <f t="shared" ca="1" si="650"/>
        <v>Subcritical</v>
      </c>
      <c r="AS1332">
        <f t="shared" ca="1" si="651"/>
        <v>1.3242759207859477E-4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190</v>
      </c>
      <c r="I1333">
        <v>5.7000000000000002E-2</v>
      </c>
      <c r="J1333">
        <f t="shared" si="652"/>
        <v>0.99899999999979627</v>
      </c>
      <c r="K1333">
        <f t="shared" ca="1" si="653"/>
        <v>49.98</v>
      </c>
      <c r="L1333">
        <f t="shared" ca="1" si="654"/>
        <v>1.301360869684927</v>
      </c>
      <c r="M1333">
        <f t="shared" ca="1" si="627"/>
        <v>6.7670765223616209</v>
      </c>
      <c r="N1333">
        <f t="shared" ca="1" si="628"/>
        <v>0.86727128666107323</v>
      </c>
      <c r="O1333">
        <f t="shared" ca="1" si="629"/>
        <v>7.3857595425206792</v>
      </c>
      <c r="P1333">
        <f t="shared" ca="1" si="630"/>
        <v>633.27186086968493</v>
      </c>
      <c r="Q1333">
        <f t="shared" ca="1" si="631"/>
        <v>636.05215873002817</v>
      </c>
      <c r="R1333">
        <f t="shared" ca="1" si="632"/>
        <v>1.4839965425134221E-2</v>
      </c>
      <c r="S1333">
        <f t="shared" ca="1" si="633"/>
        <v>2.067101435725621</v>
      </c>
      <c r="T1333">
        <f t="shared" ca="1" si="634"/>
        <v>42.032181045985091</v>
      </c>
      <c r="U1333">
        <f t="shared" ca="1" si="655"/>
        <v>-1.458925375641229E-2</v>
      </c>
      <c r="V1333">
        <f t="shared" ca="1" si="656"/>
        <v>0</v>
      </c>
      <c r="W1333">
        <f t="shared" ca="1" si="635"/>
        <v>7.9945563342482941</v>
      </c>
      <c r="X1333">
        <f t="shared" ca="1" si="636"/>
        <v>41.571692938091132</v>
      </c>
      <c r="Y1333">
        <f t="shared" ca="1" si="637"/>
        <v>1.9619364712661529</v>
      </c>
      <c r="Z1333">
        <f t="shared" ca="1" si="638"/>
        <v>1.2022603956598683</v>
      </c>
      <c r="AA1333">
        <f t="shared" ca="1" si="639"/>
        <v>639.96505633424829</v>
      </c>
      <c r="AB1333">
        <f t="shared" ca="1" si="640"/>
        <v>640.03872759107662</v>
      </c>
      <c r="AC1333">
        <f t="shared" ca="1" si="641"/>
        <v>1.3241372793465763E-4</v>
      </c>
      <c r="AD1333">
        <f t="shared" ca="1" si="642"/>
        <v>0.13575844465014156</v>
      </c>
      <c r="AE1333">
        <f t="shared" ca="1" si="643"/>
        <v>172.29889828628359</v>
      </c>
      <c r="AF1333">
        <f t="shared" ca="1" si="644"/>
        <v>-5.4403142257797299E-6</v>
      </c>
      <c r="AG1333">
        <f t="shared" ca="1" si="645"/>
        <v>1</v>
      </c>
      <c r="AH1333">
        <f ca="1"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+99)&gt;=IFERROR(AE1333,-1E+99)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>7.9945563342482941</v>
      </c>
      <c r="AI1333">
        <f t="shared" ca="1" si="646"/>
        <v>639.96505633424829</v>
      </c>
      <c r="AJ1333">
        <f t="shared" ca="1" si="647"/>
        <v>640.03872759107662</v>
      </c>
      <c r="AM1333">
        <v>0</v>
      </c>
      <c r="AN1333">
        <v>0</v>
      </c>
      <c r="AO1333">
        <f t="shared" si="648"/>
        <v>0</v>
      </c>
      <c r="AP1333">
        <f t="shared" si="657"/>
        <v>0</v>
      </c>
      <c r="AQ1333">
        <f t="shared" ca="1" si="649"/>
        <v>0.13575844465014156</v>
      </c>
      <c r="AR1333" t="str">
        <f t="shared" ca="1" si="650"/>
        <v>Subcritical</v>
      </c>
      <c r="AS1333">
        <f t="shared" ca="1" si="651"/>
        <v>1.3241372793465763E-4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190</v>
      </c>
      <c r="I1334">
        <v>5.7000000000000002E-2</v>
      </c>
      <c r="J1334">
        <f t="shared" si="652"/>
        <v>1</v>
      </c>
      <c r="K1334">
        <f t="shared" ca="1" si="653"/>
        <v>49.98</v>
      </c>
      <c r="L1334">
        <f t="shared" ca="1" si="654"/>
        <v>1.301360869684927</v>
      </c>
      <c r="M1334">
        <f t="shared" ca="1" si="627"/>
        <v>6.7670765223616209</v>
      </c>
      <c r="N1334">
        <f t="shared" ca="1" si="628"/>
        <v>0.86727128666107323</v>
      </c>
      <c r="O1334">
        <f t="shared" ca="1" si="629"/>
        <v>7.3857595425206792</v>
      </c>
      <c r="P1334">
        <f t="shared" ca="1" si="630"/>
        <v>633.27136086968494</v>
      </c>
      <c r="Q1334">
        <f t="shared" ca="1" si="631"/>
        <v>636.05165873002818</v>
      </c>
      <c r="R1334">
        <f t="shared" ca="1" si="632"/>
        <v>1.4839965425134221E-2</v>
      </c>
      <c r="S1334">
        <f t="shared" ca="1" si="633"/>
        <v>2.067101435725621</v>
      </c>
      <c r="T1334">
        <f t="shared" ca="1" si="634"/>
        <v>42.032181045985091</v>
      </c>
      <c r="U1334">
        <f t="shared" ca="1" si="655"/>
        <v>-1.4604093721914069E-2</v>
      </c>
      <c r="V1334">
        <f t="shared" ca="1" si="656"/>
        <v>0</v>
      </c>
      <c r="W1334">
        <f t="shared" ca="1" si="635"/>
        <v>7.9949160774660442</v>
      </c>
      <c r="X1334">
        <f t="shared" ca="1" si="636"/>
        <v>41.573563602823434</v>
      </c>
      <c r="Y1334">
        <f t="shared" ca="1" si="637"/>
        <v>1.9619581362822114</v>
      </c>
      <c r="Z1334">
        <f t="shared" ca="1" si="638"/>
        <v>1.2022062981535133</v>
      </c>
      <c r="AA1334">
        <f t="shared" ca="1" si="639"/>
        <v>639.96491607746611</v>
      </c>
      <c r="AB1334">
        <f t="shared" ca="1" si="640"/>
        <v>640.03858070454669</v>
      </c>
      <c r="AC1334">
        <f t="shared" ca="1" si="641"/>
        <v>1.3239986249409381E-4</v>
      </c>
      <c r="AD1334">
        <f t="shared" ca="1" si="642"/>
        <v>0.13574928177153509</v>
      </c>
      <c r="AE1334">
        <f t="shared" ca="1" si="643"/>
        <v>172.31357814130635</v>
      </c>
      <c r="AF1334">
        <f t="shared" ca="1" si="644"/>
        <v>-5.2446325753408018E-6</v>
      </c>
      <c r="AG1334">
        <f t="shared" ca="1" si="645"/>
        <v>1</v>
      </c>
      <c r="AH1334">
        <f ca="1"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+99)&gt;=IFERROR(AE1334,-1E+99)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>7.9949160774660442</v>
      </c>
      <c r="AI1334">
        <f t="shared" ca="1" si="646"/>
        <v>639.96491607746611</v>
      </c>
      <c r="AJ1334">
        <f t="shared" ca="1" si="647"/>
        <v>640.03858070454669</v>
      </c>
      <c r="AM1334">
        <v>0</v>
      </c>
      <c r="AN1334">
        <v>0</v>
      </c>
      <c r="AO1334">
        <f t="shared" si="648"/>
        <v>0</v>
      </c>
      <c r="AP1334">
        <f t="shared" si="657"/>
        <v>0</v>
      </c>
      <c r="AQ1334">
        <f t="shared" ca="1" si="649"/>
        <v>0.13574928177153509</v>
      </c>
      <c r="AR1334" t="str">
        <f t="shared" ca="1" si="650"/>
        <v>Subcritical</v>
      </c>
      <c r="AS1334">
        <f t="shared" ca="1" si="651"/>
        <v>1.3239986249409381E-4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190</v>
      </c>
      <c r="I1335">
        <v>0</v>
      </c>
      <c r="J1335">
        <f t="shared" si="652"/>
        <v>1</v>
      </c>
      <c r="K1335">
        <f t="shared" ca="1" si="653"/>
        <v>49.98</v>
      </c>
      <c r="L1335">
        <f t="shared" ca="1" si="654"/>
        <v>1.301360869684927</v>
      </c>
      <c r="M1335">
        <f t="shared" ca="1" si="627"/>
        <v>6.7670765223616209</v>
      </c>
      <c r="N1335">
        <f t="shared" ca="1" si="628"/>
        <v>0.86727128666107323</v>
      </c>
      <c r="O1335">
        <f t="shared" ca="1" si="629"/>
        <v>7.3857595425206792</v>
      </c>
      <c r="P1335">
        <f t="shared" ca="1" si="630"/>
        <v>633.27086086968495</v>
      </c>
      <c r="Q1335">
        <f t="shared" ca="1" si="631"/>
        <v>636.05115873002819</v>
      </c>
      <c r="R1335">
        <f t="shared" ca="1" si="632"/>
        <v>1.4839965425134221E-2</v>
      </c>
      <c r="S1335">
        <f t="shared" ca="1" si="633"/>
        <v>2.067101435725621</v>
      </c>
      <c r="T1335">
        <f t="shared" ca="1" si="634"/>
        <v>42.032181045985091</v>
      </c>
      <c r="U1335">
        <f t="shared" ca="1" si="655"/>
        <v>-1.4339965425165246E-2</v>
      </c>
      <c r="V1335">
        <f t="shared" ca="1" si="656"/>
        <v>0</v>
      </c>
      <c r="W1335">
        <f t="shared" ca="1" si="635"/>
        <v>7.9952831183136457</v>
      </c>
      <c r="X1335">
        <f t="shared" ca="1" si="636"/>
        <v>41.57547221523096</v>
      </c>
      <c r="Y1335">
        <f t="shared" ca="1" si="637"/>
        <v>1.9619802392712347</v>
      </c>
      <c r="Z1335">
        <f t="shared" ca="1" si="638"/>
        <v>1.2021511082606557</v>
      </c>
      <c r="AA1335">
        <f t="shared" ca="1" si="639"/>
        <v>639.96478311831368</v>
      </c>
      <c r="AB1335">
        <f t="shared" ca="1" si="640"/>
        <v>640.03844098207981</v>
      </c>
      <c r="AC1335">
        <f t="shared" ca="1" si="641"/>
        <v>1.3238571799133533E-4</v>
      </c>
      <c r="AD1335">
        <f t="shared" ca="1" si="642"/>
        <v>0.13573993408011562</v>
      </c>
      <c r="AE1335">
        <f t="shared" ca="1" si="643"/>
        <v>172.32855650606467</v>
      </c>
      <c r="AF1335">
        <f t="shared" ca="1" si="644"/>
        <v>-5.6843865650080261E-6</v>
      </c>
      <c r="AG1335">
        <f t="shared" ca="1" si="645"/>
        <v>1</v>
      </c>
      <c r="AH1335">
        <f ca="1"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+99)&gt;=IFERROR(AE1335,-1E+99)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>7.9952831183136457</v>
      </c>
      <c r="AI1335">
        <f t="shared" ca="1" si="646"/>
        <v>639.96478311831368</v>
      </c>
      <c r="AJ1335">
        <f t="shared" ca="1" si="647"/>
        <v>640.03844098207981</v>
      </c>
      <c r="AM1335">
        <v>0</v>
      </c>
      <c r="AN1335">
        <v>0</v>
      </c>
      <c r="AO1335">
        <f t="shared" si="648"/>
        <v>0</v>
      </c>
      <c r="AP1335">
        <f t="shared" si="657"/>
        <v>0</v>
      </c>
      <c r="AQ1335">
        <f t="shared" ca="1" si="649"/>
        <v>0.13573993408011562</v>
      </c>
      <c r="AR1335" t="str">
        <f t="shared" ca="1" si="650"/>
        <v>Subcritical</v>
      </c>
      <c r="AS1335">
        <f t="shared" ca="1" si="651"/>
        <v>1.3238571799133533E-4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190</v>
      </c>
      <c r="I1336">
        <v>0</v>
      </c>
      <c r="J1336">
        <f t="shared" si="652"/>
        <v>1</v>
      </c>
      <c r="K1336">
        <f t="shared" ca="1" si="653"/>
        <v>49.98</v>
      </c>
      <c r="L1336">
        <f t="shared" ca="1" si="654"/>
        <v>1.301360869684927</v>
      </c>
      <c r="M1336">
        <f t="shared" ca="1" si="627"/>
        <v>6.7670765223616209</v>
      </c>
      <c r="N1336">
        <f t="shared" ca="1" si="628"/>
        <v>0.86727128666107323</v>
      </c>
      <c r="O1336">
        <f t="shared" ca="1" si="629"/>
        <v>7.3857595425206792</v>
      </c>
      <c r="P1336">
        <f t="shared" ca="1" si="630"/>
        <v>633.27036086968496</v>
      </c>
      <c r="Q1336">
        <f t="shared" ca="1" si="631"/>
        <v>636.0506587300282</v>
      </c>
      <c r="R1336">
        <f t="shared" ca="1" si="632"/>
        <v>1.4839965425134221E-2</v>
      </c>
      <c r="S1336">
        <f t="shared" ca="1" si="633"/>
        <v>2.067101435725621</v>
      </c>
      <c r="T1336">
        <f t="shared" ca="1" si="634"/>
        <v>42.032181045985091</v>
      </c>
      <c r="U1336">
        <f t="shared" ca="1" si="655"/>
        <v>-1.4339965425165246E-2</v>
      </c>
      <c r="V1336">
        <f t="shared" ca="1" si="656"/>
        <v>0</v>
      </c>
      <c r="W1336">
        <f t="shared" ca="1" si="635"/>
        <v>7.9956497211635051</v>
      </c>
      <c r="X1336">
        <f t="shared" ca="1" si="636"/>
        <v>41.577378550050227</v>
      </c>
      <c r="Y1336">
        <f t="shared" ca="1" si="637"/>
        <v>1.9620023143556988</v>
      </c>
      <c r="Z1336">
        <f t="shared" ca="1" si="638"/>
        <v>1.2020959892850103</v>
      </c>
      <c r="AA1336">
        <f t="shared" ca="1" si="639"/>
        <v>639.9646497211636</v>
      </c>
      <c r="AB1336">
        <f t="shared" ca="1" si="640"/>
        <v>640.03830083061598</v>
      </c>
      <c r="AC1336">
        <f t="shared" ca="1" si="641"/>
        <v>1.3237159259270022E-4</v>
      </c>
      <c r="AD1336">
        <f t="shared" ca="1" si="642"/>
        <v>0.13573059861433173</v>
      </c>
      <c r="AE1336">
        <f t="shared" ca="1" si="643"/>
        <v>172.34351772187236</v>
      </c>
      <c r="AF1336">
        <f t="shared" ca="1" si="644"/>
        <v>-6.2943231569079217E-6</v>
      </c>
      <c r="AG1336">
        <f t="shared" ca="1" si="645"/>
        <v>1</v>
      </c>
      <c r="AH1336">
        <f ca="1"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+99)&gt;=IFERROR(AE1336,-1E+99)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>7.9956497211635051</v>
      </c>
      <c r="AI1336">
        <f t="shared" ca="1" si="646"/>
        <v>639.9646497211636</v>
      </c>
      <c r="AJ1336">
        <f t="shared" ca="1" si="647"/>
        <v>640.03830083061598</v>
      </c>
      <c r="AM1336">
        <v>0</v>
      </c>
      <c r="AN1336">
        <v>0</v>
      </c>
      <c r="AO1336">
        <f t="shared" si="648"/>
        <v>0</v>
      </c>
      <c r="AP1336">
        <f t="shared" si="657"/>
        <v>0</v>
      </c>
      <c r="AQ1336">
        <f t="shared" ca="1" si="649"/>
        <v>0.13573059861433173</v>
      </c>
      <c r="AR1336" t="str">
        <f t="shared" ca="1" si="650"/>
        <v>Subcritical</v>
      </c>
      <c r="AS1336">
        <f t="shared" ca="1" si="651"/>
        <v>1.3237159259270022E-4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190</v>
      </c>
      <c r="I1337">
        <v>5.7000000000000002E-2</v>
      </c>
      <c r="J1337">
        <f t="shared" si="652"/>
        <v>1</v>
      </c>
      <c r="K1337">
        <f t="shared" ca="1" si="653"/>
        <v>49.98</v>
      </c>
      <c r="L1337">
        <f t="shared" ca="1" si="654"/>
        <v>1.301360869684927</v>
      </c>
      <c r="M1337">
        <f t="shared" ca="1" si="627"/>
        <v>6.7670765223616209</v>
      </c>
      <c r="N1337">
        <f t="shared" ca="1" si="628"/>
        <v>0.86727128666107323</v>
      </c>
      <c r="O1337">
        <f t="shared" ca="1" si="629"/>
        <v>7.3857595425206792</v>
      </c>
      <c r="P1337">
        <f t="shared" ca="1" si="630"/>
        <v>633.26986086968486</v>
      </c>
      <c r="Q1337">
        <f t="shared" ca="1" si="631"/>
        <v>636.0501587300281</v>
      </c>
      <c r="R1337">
        <f t="shared" ca="1" si="632"/>
        <v>1.4839965425134221E-2</v>
      </c>
      <c r="S1337">
        <f t="shared" ca="1" si="633"/>
        <v>2.067101435725621</v>
      </c>
      <c r="T1337">
        <f t="shared" ca="1" si="634"/>
        <v>42.032181045985091</v>
      </c>
      <c r="U1337">
        <f t="shared" ca="1" si="655"/>
        <v>-1.4604093721800382E-2</v>
      </c>
      <c r="V1337">
        <f t="shared" ca="1" si="656"/>
        <v>0</v>
      </c>
      <c r="W1337">
        <f t="shared" ca="1" si="635"/>
        <v>7.9960086311454788</v>
      </c>
      <c r="X1337">
        <f t="shared" ca="1" si="636"/>
        <v>41.579244881956491</v>
      </c>
      <c r="Y1337">
        <f t="shared" ca="1" si="637"/>
        <v>1.9620239247323819</v>
      </c>
      <c r="Z1337">
        <f t="shared" ca="1" si="638"/>
        <v>1.2020420318332681</v>
      </c>
      <c r="AA1337">
        <f t="shared" ca="1" si="639"/>
        <v>639.96450863114546</v>
      </c>
      <c r="AB1337">
        <f t="shared" ca="1" si="640"/>
        <v>640.03815312891788</v>
      </c>
      <c r="AC1337">
        <f t="shared" ca="1" si="641"/>
        <v>1.3235776575817217E-4</v>
      </c>
      <c r="AD1337">
        <f t="shared" ca="1" si="642"/>
        <v>0.13572146008241778</v>
      </c>
      <c r="AE1337">
        <f t="shared" ca="1" si="643"/>
        <v>172.35816569048973</v>
      </c>
      <c r="AF1337">
        <f t="shared" ca="1" si="644"/>
        <v>-6.3114786144069512E-6</v>
      </c>
      <c r="AG1337">
        <f t="shared" ca="1" si="645"/>
        <v>1</v>
      </c>
      <c r="AH1337">
        <f ca="1"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+99)&gt;=IFERROR(AE1337,-1E+99)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>7.9960086311454788</v>
      </c>
      <c r="AI1337">
        <f t="shared" ca="1" si="646"/>
        <v>639.96450863114546</v>
      </c>
      <c r="AJ1337">
        <f t="shared" ca="1" si="647"/>
        <v>640.03815312891788</v>
      </c>
      <c r="AM1337">
        <v>0</v>
      </c>
      <c r="AN1337">
        <v>0</v>
      </c>
      <c r="AO1337">
        <f t="shared" si="648"/>
        <v>0</v>
      </c>
      <c r="AP1337">
        <f t="shared" si="657"/>
        <v>0</v>
      </c>
      <c r="AQ1337">
        <f t="shared" ca="1" si="649"/>
        <v>0.13572146008241778</v>
      </c>
      <c r="AR1337" t="str">
        <f t="shared" ca="1" si="650"/>
        <v>Subcritical</v>
      </c>
      <c r="AS1337">
        <f t="shared" ca="1" si="651"/>
        <v>1.3235776575817217E-4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190</v>
      </c>
      <c r="I1338">
        <v>5.7000000000000002E-2</v>
      </c>
      <c r="J1338">
        <f t="shared" si="652"/>
        <v>1</v>
      </c>
      <c r="K1338">
        <f t="shared" ca="1" si="653"/>
        <v>49.98</v>
      </c>
      <c r="L1338">
        <f t="shared" ca="1" si="654"/>
        <v>1.301360869684927</v>
      </c>
      <c r="M1338">
        <f t="shared" ca="1" si="627"/>
        <v>6.7670765223616209</v>
      </c>
      <c r="N1338">
        <f t="shared" ca="1" si="628"/>
        <v>0.86727128666107323</v>
      </c>
      <c r="O1338">
        <f t="shared" ca="1" si="629"/>
        <v>7.3857595425206792</v>
      </c>
      <c r="P1338">
        <f t="shared" ca="1" si="630"/>
        <v>633.26936086968487</v>
      </c>
      <c r="Q1338">
        <f t="shared" ca="1" si="631"/>
        <v>636.04965873002811</v>
      </c>
      <c r="R1338">
        <f t="shared" ca="1" si="632"/>
        <v>1.4839965425134221E-2</v>
      </c>
      <c r="S1338">
        <f t="shared" ca="1" si="633"/>
        <v>2.067101435725621</v>
      </c>
      <c r="T1338">
        <f t="shared" ca="1" si="634"/>
        <v>42.032181045985091</v>
      </c>
      <c r="U1338">
        <f t="shared" ca="1" si="655"/>
        <v>-1.4604093721914069E-2</v>
      </c>
      <c r="V1338">
        <f t="shared" ca="1" si="656"/>
        <v>0</v>
      </c>
      <c r="W1338">
        <f t="shared" ca="1" si="635"/>
        <v>7.9963675415551076</v>
      </c>
      <c r="X1338">
        <f t="shared" ca="1" si="636"/>
        <v>41.581111216086562</v>
      </c>
      <c r="Y1338">
        <f t="shared" ca="1" si="637"/>
        <v>1.96204553367088</v>
      </c>
      <c r="Z1338">
        <f t="shared" ca="1" si="638"/>
        <v>1.2019880791609086</v>
      </c>
      <c r="AA1338">
        <f t="shared" ca="1" si="639"/>
        <v>639.96436754155502</v>
      </c>
      <c r="AB1338">
        <f t="shared" ca="1" si="640"/>
        <v>640.0380054285298</v>
      </c>
      <c r="AC1338">
        <f t="shared" ca="1" si="641"/>
        <v>1.3234394103780203E-4</v>
      </c>
      <c r="AD1338">
        <f t="shared" ca="1" si="642"/>
        <v>0.13571232256504281</v>
      </c>
      <c r="AE1338">
        <f t="shared" ca="1" si="643"/>
        <v>172.37281437108459</v>
      </c>
      <c r="AF1338">
        <f t="shared" ca="1" si="644"/>
        <v>-5.9331325701350579E-6</v>
      </c>
      <c r="AG1338">
        <f t="shared" ca="1" si="645"/>
        <v>1</v>
      </c>
      <c r="AH1338">
        <f ca="1"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+99)&gt;=IFERROR(AE1338,-1E+99)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>7.9963675415551076</v>
      </c>
      <c r="AI1338">
        <f t="shared" ca="1" si="646"/>
        <v>639.96436754155502</v>
      </c>
      <c r="AJ1338">
        <f t="shared" ca="1" si="647"/>
        <v>640.0380054285298</v>
      </c>
      <c r="AM1338">
        <v>0</v>
      </c>
      <c r="AN1338">
        <v>0</v>
      </c>
      <c r="AO1338">
        <f t="shared" si="648"/>
        <v>0</v>
      </c>
      <c r="AP1338">
        <f t="shared" si="657"/>
        <v>0</v>
      </c>
      <c r="AQ1338">
        <f t="shared" ca="1" si="649"/>
        <v>0.13571232256504281</v>
      </c>
      <c r="AR1338" t="str">
        <f t="shared" ca="1" si="650"/>
        <v>Subcritical</v>
      </c>
      <c r="AS1338">
        <f t="shared" ca="1" si="651"/>
        <v>1.3234394103780203E-4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190</v>
      </c>
      <c r="I1339">
        <v>2E-3</v>
      </c>
      <c r="J1339">
        <f t="shared" si="652"/>
        <v>1</v>
      </c>
      <c r="K1339">
        <f t="shared" ca="1" si="653"/>
        <v>49.98</v>
      </c>
      <c r="L1339">
        <f t="shared" ca="1" si="654"/>
        <v>1.301360869684927</v>
      </c>
      <c r="M1339">
        <f t="shared" ca="1" si="627"/>
        <v>6.7670765223616209</v>
      </c>
      <c r="N1339">
        <f t="shared" ca="1" si="628"/>
        <v>0.86727128666107323</v>
      </c>
      <c r="O1339">
        <f t="shared" ca="1" si="629"/>
        <v>7.3857595425206792</v>
      </c>
      <c r="P1339">
        <f t="shared" ca="1" si="630"/>
        <v>633.26886086968489</v>
      </c>
      <c r="Q1339">
        <f t="shared" ca="1" si="631"/>
        <v>636.04915873002813</v>
      </c>
      <c r="R1339">
        <f t="shared" ca="1" si="632"/>
        <v>1.4839965425134221E-2</v>
      </c>
      <c r="S1339">
        <f t="shared" ca="1" si="633"/>
        <v>2.067101435725621</v>
      </c>
      <c r="T1339">
        <f t="shared" ca="1" si="634"/>
        <v>42.032181045985091</v>
      </c>
      <c r="U1339">
        <f t="shared" ca="1" si="655"/>
        <v>-1.4349233084658408E-2</v>
      </c>
      <c r="V1339">
        <f t="shared" ca="1" si="656"/>
        <v>0</v>
      </c>
      <c r="W1339">
        <f t="shared" ca="1" si="635"/>
        <v>7.996733690201399</v>
      </c>
      <c r="X1339">
        <f t="shared" ca="1" si="636"/>
        <v>41.583015189047273</v>
      </c>
      <c r="Y1339">
        <f t="shared" ca="1" si="637"/>
        <v>1.9620675768939211</v>
      </c>
      <c r="Z1339">
        <f t="shared" ca="1" si="638"/>
        <v>1.2019330434019233</v>
      </c>
      <c r="AA1339">
        <f t="shared" ca="1" si="639"/>
        <v>639.96423369020135</v>
      </c>
      <c r="AB1339">
        <f t="shared" ca="1" si="640"/>
        <v>640.03786483397414</v>
      </c>
      <c r="AC1339">
        <f t="shared" ca="1" si="641"/>
        <v>1.32329839705886E-4</v>
      </c>
      <c r="AD1339">
        <f t="shared" ca="1" si="642"/>
        <v>0.13570300182554271</v>
      </c>
      <c r="AE1339">
        <f t="shared" ca="1" si="643"/>
        <v>172.38775919098404</v>
      </c>
      <c r="AF1339">
        <f t="shared" ca="1" si="644"/>
        <v>-5.6817748372850474E-6</v>
      </c>
      <c r="AG1339">
        <f t="shared" ca="1" si="645"/>
        <v>1</v>
      </c>
      <c r="AH1339">
        <f ca="1"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+99)&gt;=IFERROR(AE1339,-1E+99)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>7.996733690201399</v>
      </c>
      <c r="AI1339">
        <f t="shared" ca="1" si="646"/>
        <v>639.96423369020135</v>
      </c>
      <c r="AJ1339">
        <f t="shared" ca="1" si="647"/>
        <v>640.03786483397414</v>
      </c>
      <c r="AM1339">
        <v>0</v>
      </c>
      <c r="AN1339">
        <v>0</v>
      </c>
      <c r="AO1339">
        <f t="shared" si="648"/>
        <v>0</v>
      </c>
      <c r="AP1339">
        <f t="shared" si="657"/>
        <v>0</v>
      </c>
      <c r="AQ1339">
        <f t="shared" ca="1" si="649"/>
        <v>0.13570300182554271</v>
      </c>
      <c r="AR1339" t="str">
        <f t="shared" ca="1" si="650"/>
        <v>Subcritical</v>
      </c>
      <c r="AS1339">
        <f t="shared" ca="1" si="651"/>
        <v>1.32329839705886E-4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190</v>
      </c>
      <c r="I1340">
        <v>2E-3</v>
      </c>
      <c r="J1340">
        <f t="shared" si="652"/>
        <v>1.0010000000002037</v>
      </c>
      <c r="K1340">
        <f t="shared" ca="1" si="653"/>
        <v>49.98</v>
      </c>
      <c r="L1340">
        <f t="shared" ca="1" si="654"/>
        <v>1.301360869684927</v>
      </c>
      <c r="M1340">
        <f t="shared" ca="1" si="627"/>
        <v>6.7670765223616209</v>
      </c>
      <c r="N1340">
        <f t="shared" ca="1" si="628"/>
        <v>0.86727128666107323</v>
      </c>
      <c r="O1340">
        <f t="shared" ca="1" si="629"/>
        <v>7.3857595425206792</v>
      </c>
      <c r="P1340">
        <f t="shared" ca="1" si="630"/>
        <v>633.2683608696849</v>
      </c>
      <c r="Q1340">
        <f t="shared" ca="1" si="631"/>
        <v>636.04865873002814</v>
      </c>
      <c r="R1340">
        <f t="shared" ca="1" si="632"/>
        <v>1.4839965425134221E-2</v>
      </c>
      <c r="S1340">
        <f t="shared" ca="1" si="633"/>
        <v>2.067101435725621</v>
      </c>
      <c r="T1340">
        <f t="shared" ca="1" si="634"/>
        <v>42.032181045985091</v>
      </c>
      <c r="U1340">
        <f t="shared" ca="1" si="655"/>
        <v>-1.43640730500465E-2</v>
      </c>
      <c r="V1340">
        <f t="shared" ca="1" si="656"/>
        <v>0</v>
      </c>
      <c r="W1340">
        <f t="shared" ca="1" si="635"/>
        <v>7.9970999760437049</v>
      </c>
      <c r="X1340">
        <f t="shared" ca="1" si="636"/>
        <v>41.584919875427268</v>
      </c>
      <c r="Y1340">
        <f t="shared" ca="1" si="637"/>
        <v>1.9620896268524439</v>
      </c>
      <c r="Z1340">
        <f t="shared" ca="1" si="638"/>
        <v>1.2018779920634985</v>
      </c>
      <c r="AA1340">
        <f t="shared" ca="1" si="639"/>
        <v>639.96409997604371</v>
      </c>
      <c r="AB1340">
        <f t="shared" ca="1" si="640"/>
        <v>640.03772437501448</v>
      </c>
      <c r="AC1340">
        <f t="shared" ca="1" si="641"/>
        <v>1.3231573530797299E-4</v>
      </c>
      <c r="AD1340">
        <f t="shared" ca="1" si="642"/>
        <v>0.1356936786610253</v>
      </c>
      <c r="AE1340">
        <f t="shared" ca="1" si="643"/>
        <v>172.40271033393165</v>
      </c>
      <c r="AF1340">
        <f t="shared" ca="1" si="644"/>
        <v>-5.3836932920603431E-6</v>
      </c>
      <c r="AG1340">
        <f t="shared" ca="1" si="645"/>
        <v>1</v>
      </c>
      <c r="AH1340">
        <f ca="1"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+99)&gt;=IFERROR(AE1340,-1E+99)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>7.9970999760437049</v>
      </c>
      <c r="AI1340">
        <f t="shared" ca="1" si="646"/>
        <v>639.96409997604371</v>
      </c>
      <c r="AJ1340">
        <f t="shared" ca="1" si="647"/>
        <v>640.03772437501448</v>
      </c>
      <c r="AM1340">
        <v>0</v>
      </c>
      <c r="AN1340">
        <v>0</v>
      </c>
      <c r="AO1340">
        <f t="shared" si="648"/>
        <v>0</v>
      </c>
      <c r="AP1340">
        <f t="shared" si="657"/>
        <v>0</v>
      </c>
      <c r="AQ1340">
        <f t="shared" ca="1" si="649"/>
        <v>0.1356936786610253</v>
      </c>
      <c r="AR1340" t="str">
        <f t="shared" ca="1" si="650"/>
        <v>Subcritical</v>
      </c>
      <c r="AS1340">
        <f t="shared" ca="1" si="651"/>
        <v>1.3231573530797299E-4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190</v>
      </c>
      <c r="I1341">
        <v>5.7000000000000002E-2</v>
      </c>
      <c r="J1341">
        <f t="shared" si="652"/>
        <v>1</v>
      </c>
      <c r="K1341">
        <f t="shared" ca="1" si="653"/>
        <v>49.98</v>
      </c>
      <c r="L1341">
        <f t="shared" ca="1" si="654"/>
        <v>1.301360869684927</v>
      </c>
      <c r="M1341">
        <f t="shared" ca="1" si="627"/>
        <v>6.7670765223616209</v>
      </c>
      <c r="N1341">
        <f t="shared" ca="1" si="628"/>
        <v>0.86727128666107323</v>
      </c>
      <c r="O1341">
        <f t="shared" ca="1" si="629"/>
        <v>7.3857595425206792</v>
      </c>
      <c r="P1341">
        <f t="shared" ca="1" si="630"/>
        <v>633.26786086968491</v>
      </c>
      <c r="Q1341">
        <f t="shared" ca="1" si="631"/>
        <v>636.04815873002815</v>
      </c>
      <c r="R1341">
        <f t="shared" ca="1" si="632"/>
        <v>1.4839965425134221E-2</v>
      </c>
      <c r="S1341">
        <f t="shared" ca="1" si="633"/>
        <v>2.067101435725621</v>
      </c>
      <c r="T1341">
        <f t="shared" ca="1" si="634"/>
        <v>42.032181045985091</v>
      </c>
      <c r="U1341">
        <f t="shared" ca="1" si="655"/>
        <v>-1.4604093721914069E-2</v>
      </c>
      <c r="V1341">
        <f t="shared" ca="1" si="656"/>
        <v>0</v>
      </c>
      <c r="W1341">
        <f t="shared" ca="1" si="635"/>
        <v>7.9974598800915295</v>
      </c>
      <c r="X1341">
        <f t="shared" ca="1" si="636"/>
        <v>41.586791376475958</v>
      </c>
      <c r="Y1341">
        <f t="shared" ca="1" si="637"/>
        <v>1.9621112911501193</v>
      </c>
      <c r="Z1341">
        <f t="shared" ca="1" si="638"/>
        <v>1.2018239047956885</v>
      </c>
      <c r="AA1341">
        <f t="shared" ca="1" si="639"/>
        <v>639.96395988009158</v>
      </c>
      <c r="AB1341">
        <f t="shared" ca="1" si="640"/>
        <v>640.03757765267767</v>
      </c>
      <c r="AC1341">
        <f t="shared" ca="1" si="641"/>
        <v>1.3230187881095378E-4</v>
      </c>
      <c r="AD1341">
        <f t="shared" ca="1" si="642"/>
        <v>0.13568451897366807</v>
      </c>
      <c r="AE1341">
        <f t="shared" ca="1" si="643"/>
        <v>172.41740168782547</v>
      </c>
      <c r="AF1341">
        <f t="shared" ca="1" si="644"/>
        <v>-4.8186516323767137E-6</v>
      </c>
      <c r="AG1341">
        <f t="shared" ca="1" si="645"/>
        <v>1</v>
      </c>
      <c r="AH1341">
        <f ca="1"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+99)&gt;=IFERROR(AE1341,-1E+99)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>7.9974598800915295</v>
      </c>
      <c r="AI1341">
        <f t="shared" ca="1" si="646"/>
        <v>639.96395988009158</v>
      </c>
      <c r="AJ1341">
        <f t="shared" ca="1" si="647"/>
        <v>640.03757765267767</v>
      </c>
      <c r="AM1341">
        <v>0</v>
      </c>
      <c r="AN1341">
        <v>0</v>
      </c>
      <c r="AO1341">
        <f t="shared" si="648"/>
        <v>0</v>
      </c>
      <c r="AP1341">
        <f t="shared" si="657"/>
        <v>0</v>
      </c>
      <c r="AQ1341">
        <f t="shared" ca="1" si="649"/>
        <v>0.13568451897366807</v>
      </c>
      <c r="AR1341" t="str">
        <f t="shared" ca="1" si="650"/>
        <v>Subcritical</v>
      </c>
      <c r="AS1341">
        <f t="shared" ca="1" si="651"/>
        <v>1.3230187881095378E-4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190</v>
      </c>
      <c r="I1342">
        <v>5.7000000000000002E-2</v>
      </c>
      <c r="J1342">
        <f t="shared" si="652"/>
        <v>1</v>
      </c>
      <c r="K1342">
        <f t="shared" ca="1" si="653"/>
        <v>49.98</v>
      </c>
      <c r="L1342">
        <f t="shared" ca="1" si="654"/>
        <v>1.301360869684927</v>
      </c>
      <c r="M1342">
        <f t="shared" ca="1" si="627"/>
        <v>6.7670765223616209</v>
      </c>
      <c r="N1342">
        <f t="shared" ca="1" si="628"/>
        <v>0.86727128666107323</v>
      </c>
      <c r="O1342">
        <f t="shared" ca="1" si="629"/>
        <v>7.3857595425206792</v>
      </c>
      <c r="P1342">
        <f t="shared" ca="1" si="630"/>
        <v>633.26736086968492</v>
      </c>
      <c r="Q1342">
        <f t="shared" ca="1" si="631"/>
        <v>636.04765873002816</v>
      </c>
      <c r="R1342">
        <f t="shared" ca="1" si="632"/>
        <v>1.4839965425134221E-2</v>
      </c>
      <c r="S1342">
        <f t="shared" ca="1" si="633"/>
        <v>2.067101435725621</v>
      </c>
      <c r="T1342">
        <f t="shared" ca="1" si="634"/>
        <v>42.032181045985091</v>
      </c>
      <c r="U1342">
        <f t="shared" ca="1" si="655"/>
        <v>-1.4604093721914069E-2</v>
      </c>
      <c r="V1342">
        <f t="shared" ca="1" si="656"/>
        <v>0</v>
      </c>
      <c r="W1342">
        <f t="shared" ca="1" si="635"/>
        <v>7.997820374566377</v>
      </c>
      <c r="X1342">
        <f t="shared" ca="1" si="636"/>
        <v>41.588665947745163</v>
      </c>
      <c r="Y1342">
        <f t="shared" ca="1" si="637"/>
        <v>1.9621329895132713</v>
      </c>
      <c r="Z1342">
        <f t="shared" ca="1" si="638"/>
        <v>1.2017697336769175</v>
      </c>
      <c r="AA1342">
        <f t="shared" ca="1" si="639"/>
        <v>639.96382037456635</v>
      </c>
      <c r="AB1342">
        <f t="shared" ca="1" si="640"/>
        <v>640.03743151079379</v>
      </c>
      <c r="AC1342">
        <f t="shared" ca="1" si="641"/>
        <v>1.3228800172814301E-4</v>
      </c>
      <c r="AD1342">
        <f t="shared" ca="1" si="642"/>
        <v>0.13567534529272732</v>
      </c>
      <c r="AE1342">
        <f t="shared" ca="1" si="643"/>
        <v>172.43211784314747</v>
      </c>
      <c r="AF1342">
        <f t="shared" ca="1" si="644"/>
        <v>-4.4273564299146528E-6</v>
      </c>
      <c r="AG1342">
        <f t="shared" ca="1" si="645"/>
        <v>1</v>
      </c>
      <c r="AH1342">
        <f ca="1"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+99)&gt;=IFERROR(AE1342,-1E+99)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>7.997820374566377</v>
      </c>
      <c r="AI1342">
        <f t="shared" ca="1" si="646"/>
        <v>639.96382037456635</v>
      </c>
      <c r="AJ1342">
        <f t="shared" ca="1" si="647"/>
        <v>640.03743151079379</v>
      </c>
      <c r="AM1342">
        <v>0</v>
      </c>
      <c r="AN1342">
        <v>0</v>
      </c>
      <c r="AO1342">
        <f t="shared" si="648"/>
        <v>0</v>
      </c>
      <c r="AP1342">
        <f t="shared" si="657"/>
        <v>0</v>
      </c>
      <c r="AQ1342">
        <f t="shared" ca="1" si="649"/>
        <v>0.13567534529272732</v>
      </c>
      <c r="AR1342" t="str">
        <f t="shared" ca="1" si="650"/>
        <v>Subcritical</v>
      </c>
      <c r="AS1342">
        <f t="shared" ca="1" si="651"/>
        <v>1.3228800172814301E-4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190</v>
      </c>
      <c r="I1343">
        <v>0</v>
      </c>
      <c r="J1343">
        <f t="shared" si="652"/>
        <v>0.99899999999979627</v>
      </c>
      <c r="K1343">
        <f t="shared" ca="1" si="653"/>
        <v>49.98</v>
      </c>
      <c r="L1343">
        <f t="shared" ca="1" si="654"/>
        <v>1.301360869684927</v>
      </c>
      <c r="M1343">
        <f t="shared" ca="1" si="627"/>
        <v>6.7670765223616209</v>
      </c>
      <c r="N1343">
        <f t="shared" ca="1" si="628"/>
        <v>0.86727128666107323</v>
      </c>
      <c r="O1343">
        <f t="shared" ca="1" si="629"/>
        <v>7.3857595425206792</v>
      </c>
      <c r="P1343">
        <f t="shared" ca="1" si="630"/>
        <v>633.26686086968493</v>
      </c>
      <c r="Q1343">
        <f t="shared" ca="1" si="631"/>
        <v>636.04715873002817</v>
      </c>
      <c r="R1343">
        <f t="shared" ca="1" si="632"/>
        <v>1.4839965425134221E-2</v>
      </c>
      <c r="S1343">
        <f t="shared" ca="1" si="633"/>
        <v>2.067101435725621</v>
      </c>
      <c r="T1343">
        <f t="shared" ca="1" si="634"/>
        <v>42.032181045985091</v>
      </c>
      <c r="U1343">
        <f t="shared" ca="1" si="655"/>
        <v>-1.4325125459663468E-2</v>
      </c>
      <c r="V1343">
        <f t="shared" ca="1" si="656"/>
        <v>0</v>
      </c>
      <c r="W1343">
        <f t="shared" ca="1" si="635"/>
        <v>7.9981884973425377</v>
      </c>
      <c r="X1343">
        <f t="shared" ca="1" si="636"/>
        <v>41.590580186181199</v>
      </c>
      <c r="Y1343">
        <f t="shared" ca="1" si="637"/>
        <v>1.9621551455048147</v>
      </c>
      <c r="Z1343">
        <f t="shared" ca="1" si="638"/>
        <v>1.2017144213007696</v>
      </c>
      <c r="AA1343">
        <f t="shared" ca="1" si="639"/>
        <v>639.96368849734256</v>
      </c>
      <c r="AB1343">
        <f t="shared" ca="1" si="640"/>
        <v>640.0372928577076</v>
      </c>
      <c r="AC1343">
        <f t="shared" ca="1" si="641"/>
        <v>1.322738332130083E-4</v>
      </c>
      <c r="AD1343">
        <f t="shared" ca="1" si="642"/>
        <v>0.13566597855735593</v>
      </c>
      <c r="AE1343">
        <f t="shared" ca="1" si="643"/>
        <v>172.44714612508869</v>
      </c>
      <c r="AF1343">
        <f t="shared" ca="1" si="644"/>
        <v>-4.4928156057721935E-6</v>
      </c>
      <c r="AG1343">
        <f t="shared" ca="1" si="645"/>
        <v>1</v>
      </c>
      <c r="AH1343">
        <f ca="1"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+99)&gt;=IFERROR(AE1343,-1E+99)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>7.9981884973425377</v>
      </c>
      <c r="AI1343">
        <f t="shared" ca="1" si="646"/>
        <v>639.96368849734256</v>
      </c>
      <c r="AJ1343">
        <f t="shared" ca="1" si="647"/>
        <v>640.0372928577076</v>
      </c>
      <c r="AM1343">
        <v>0</v>
      </c>
      <c r="AN1343">
        <v>0</v>
      </c>
      <c r="AO1343">
        <f t="shared" si="648"/>
        <v>0</v>
      </c>
      <c r="AP1343">
        <f t="shared" si="657"/>
        <v>0</v>
      </c>
      <c r="AQ1343">
        <f t="shared" ca="1" si="649"/>
        <v>0.13566597855735593</v>
      </c>
      <c r="AR1343" t="str">
        <f t="shared" ca="1" si="650"/>
        <v>Subcritical</v>
      </c>
      <c r="AS1343">
        <f t="shared" ca="1" si="651"/>
        <v>1.322738332130083E-4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190</v>
      </c>
      <c r="I1344">
        <v>0</v>
      </c>
      <c r="J1344">
        <f t="shared" si="652"/>
        <v>1</v>
      </c>
      <c r="K1344">
        <f t="shared" ca="1" si="653"/>
        <v>49.98</v>
      </c>
      <c r="L1344">
        <f t="shared" ca="1" si="654"/>
        <v>1.301360869684927</v>
      </c>
      <c r="M1344">
        <f t="shared" ca="1" si="627"/>
        <v>6.7670765223616209</v>
      </c>
      <c r="N1344">
        <f t="shared" ca="1" si="628"/>
        <v>0.86727128666107323</v>
      </c>
      <c r="O1344">
        <f t="shared" ca="1" si="629"/>
        <v>7.3857595425206792</v>
      </c>
      <c r="P1344">
        <f t="shared" ca="1" si="630"/>
        <v>633.26636086968495</v>
      </c>
      <c r="Q1344">
        <f t="shared" ca="1" si="631"/>
        <v>636.04665873002818</v>
      </c>
      <c r="R1344">
        <f t="shared" ca="1" si="632"/>
        <v>1.4839965425134221E-2</v>
      </c>
      <c r="S1344">
        <f t="shared" ca="1" si="633"/>
        <v>2.067101435725621</v>
      </c>
      <c r="T1344">
        <f t="shared" ca="1" si="634"/>
        <v>42.032181045985091</v>
      </c>
      <c r="U1344">
        <f t="shared" ca="1" si="655"/>
        <v>-1.4339965425165246E-2</v>
      </c>
      <c r="V1344">
        <f t="shared" ca="1" si="656"/>
        <v>0</v>
      </c>
      <c r="W1344">
        <f t="shared" ca="1" si="635"/>
        <v>7.9985564320351061</v>
      </c>
      <c r="X1344">
        <f t="shared" ca="1" si="636"/>
        <v>41.592493446582552</v>
      </c>
      <c r="Y1344">
        <f t="shared" ca="1" si="637"/>
        <v>1.9621772886383582</v>
      </c>
      <c r="Z1344">
        <f t="shared" ca="1" si="638"/>
        <v>1.2016591422726211</v>
      </c>
      <c r="AA1344">
        <f t="shared" ca="1" si="639"/>
        <v>639.96355643203515</v>
      </c>
      <c r="AB1344">
        <f t="shared" ca="1" si="640"/>
        <v>640.03715402093462</v>
      </c>
      <c r="AC1344">
        <f t="shared" ca="1" si="641"/>
        <v>1.3225967417388097E-4</v>
      </c>
      <c r="AD1344">
        <f t="shared" ca="1" si="642"/>
        <v>0.13565661768458587</v>
      </c>
      <c r="AE1344">
        <f t="shared" ca="1" si="643"/>
        <v>172.46216745874042</v>
      </c>
      <c r="AF1344">
        <f t="shared" ca="1" si="644"/>
        <v>-4.6378286242543254E-6</v>
      </c>
      <c r="AG1344">
        <f t="shared" ca="1" si="645"/>
        <v>1</v>
      </c>
      <c r="AH1344">
        <f ca="1"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+99)&gt;=IFERROR(AE1344,-1E+99)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>7.9985564320351061</v>
      </c>
      <c r="AI1344">
        <f t="shared" ca="1" si="646"/>
        <v>639.96355643203515</v>
      </c>
      <c r="AJ1344">
        <f t="shared" ca="1" si="647"/>
        <v>640.03715402093462</v>
      </c>
      <c r="AM1344">
        <v>0</v>
      </c>
      <c r="AN1344">
        <v>0</v>
      </c>
      <c r="AO1344">
        <f t="shared" si="648"/>
        <v>0</v>
      </c>
      <c r="AP1344">
        <f t="shared" si="657"/>
        <v>0</v>
      </c>
      <c r="AQ1344">
        <f t="shared" ca="1" si="649"/>
        <v>0.13565661768458587</v>
      </c>
      <c r="AR1344" t="str">
        <f t="shared" ca="1" si="650"/>
        <v>Subcritical</v>
      </c>
      <c r="AS1344">
        <f t="shared" ca="1" si="651"/>
        <v>1.3225967417388097E-4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190</v>
      </c>
      <c r="I1345">
        <v>5.7000000000000002E-2</v>
      </c>
      <c r="J1345">
        <f t="shared" si="652"/>
        <v>1</v>
      </c>
      <c r="K1345">
        <f t="shared" ca="1" si="653"/>
        <v>49.98</v>
      </c>
      <c r="L1345">
        <f t="shared" ca="1" si="654"/>
        <v>1.301360869684927</v>
      </c>
      <c r="M1345">
        <f t="shared" ca="1" si="627"/>
        <v>6.7670765223616209</v>
      </c>
      <c r="N1345">
        <f t="shared" ca="1" si="628"/>
        <v>0.86727128666107323</v>
      </c>
      <c r="O1345">
        <f t="shared" ca="1" si="629"/>
        <v>7.3857595425206792</v>
      </c>
      <c r="P1345">
        <f t="shared" ca="1" si="630"/>
        <v>633.26586086968496</v>
      </c>
      <c r="Q1345">
        <f t="shared" ca="1" si="631"/>
        <v>636.0461587300282</v>
      </c>
      <c r="R1345">
        <f t="shared" ca="1" si="632"/>
        <v>1.4839965425134221E-2</v>
      </c>
      <c r="S1345">
        <f t="shared" ca="1" si="633"/>
        <v>2.067101435725621</v>
      </c>
      <c r="T1345">
        <f t="shared" ca="1" si="634"/>
        <v>42.032181045985091</v>
      </c>
      <c r="U1345">
        <f t="shared" ca="1" si="655"/>
        <v>-1.4604093721914069E-2</v>
      </c>
      <c r="V1345">
        <f t="shared" ca="1" si="656"/>
        <v>0</v>
      </c>
      <c r="W1345">
        <f t="shared" ca="1" si="635"/>
        <v>7.9989171486854058</v>
      </c>
      <c r="X1345">
        <f t="shared" ca="1" si="636"/>
        <v>41.594369173164111</v>
      </c>
      <c r="Y1345">
        <f t="shared" ca="1" si="637"/>
        <v>1.9621989958815322</v>
      </c>
      <c r="Z1345">
        <f t="shared" ca="1" si="638"/>
        <v>1.20160495263013</v>
      </c>
      <c r="AA1345">
        <f t="shared" ca="1" si="639"/>
        <v>639.96341714868549</v>
      </c>
      <c r="AB1345">
        <f t="shared" ca="1" si="640"/>
        <v>640.03700809986719</v>
      </c>
      <c r="AC1345">
        <f t="shared" ca="1" si="641"/>
        <v>1.3224579507345718E-4</v>
      </c>
      <c r="AD1345">
        <f t="shared" ca="1" si="642"/>
        <v>0.13564744149583402</v>
      </c>
      <c r="AE1345">
        <f t="shared" ca="1" si="643"/>
        <v>172.47689481650016</v>
      </c>
      <c r="AF1345">
        <f t="shared" ca="1" si="644"/>
        <v>-4.8079705265990924E-6</v>
      </c>
      <c r="AG1345">
        <f t="shared" ca="1" si="645"/>
        <v>1</v>
      </c>
      <c r="AH1345">
        <f ca="1"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+99)&gt;=IFERROR(AE1345,-1E+99)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>7.9989171486854058</v>
      </c>
      <c r="AI1345">
        <f t="shared" ca="1" si="646"/>
        <v>639.96341714868549</v>
      </c>
      <c r="AJ1345">
        <f t="shared" ca="1" si="647"/>
        <v>640.03700809986719</v>
      </c>
      <c r="AM1345">
        <v>0</v>
      </c>
      <c r="AN1345">
        <v>0</v>
      </c>
      <c r="AO1345">
        <f t="shared" si="648"/>
        <v>0</v>
      </c>
      <c r="AP1345">
        <f t="shared" si="657"/>
        <v>0</v>
      </c>
      <c r="AQ1345">
        <f t="shared" ca="1" si="649"/>
        <v>0.13564744149583402</v>
      </c>
      <c r="AR1345" t="str">
        <f t="shared" ca="1" si="650"/>
        <v>Subcritical</v>
      </c>
      <c r="AS1345">
        <f t="shared" ca="1" si="651"/>
        <v>1.3224579507345718E-4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190</v>
      </c>
      <c r="I1346">
        <v>5.7000000000000002E-2</v>
      </c>
      <c r="J1346">
        <f t="shared" si="652"/>
        <v>1</v>
      </c>
      <c r="K1346">
        <f t="shared" ca="1" si="653"/>
        <v>49.98</v>
      </c>
      <c r="L1346">
        <f t="shared" ca="1" si="654"/>
        <v>1.301360869684927</v>
      </c>
      <c r="M1346">
        <f t="shared" ca="1" si="627"/>
        <v>6.7670765223616209</v>
      </c>
      <c r="N1346">
        <f t="shared" ca="1" si="628"/>
        <v>0.86727128666107323</v>
      </c>
      <c r="O1346">
        <f t="shared" ca="1" si="629"/>
        <v>7.3857595425206792</v>
      </c>
      <c r="P1346">
        <f t="shared" ca="1" si="630"/>
        <v>633.26536086968497</v>
      </c>
      <c r="Q1346">
        <f t="shared" ca="1" si="631"/>
        <v>636.04565873002821</v>
      </c>
      <c r="R1346">
        <f t="shared" ca="1" si="632"/>
        <v>1.4839965425134221E-2</v>
      </c>
      <c r="S1346">
        <f t="shared" ca="1" si="633"/>
        <v>2.067101435725621</v>
      </c>
      <c r="T1346">
        <f t="shared" ca="1" si="634"/>
        <v>42.032181045985091</v>
      </c>
      <c r="U1346">
        <f t="shared" ca="1" si="655"/>
        <v>-1.4604093721914069E-2</v>
      </c>
      <c r="V1346">
        <f t="shared" ca="1" si="656"/>
        <v>0</v>
      </c>
      <c r="W1346">
        <f t="shared" ca="1" si="635"/>
        <v>7.9992777027297546</v>
      </c>
      <c r="X1346">
        <f t="shared" ca="1" si="636"/>
        <v>41.596244054194727</v>
      </c>
      <c r="Y1346">
        <f t="shared" ca="1" si="637"/>
        <v>1.9622206918628977</v>
      </c>
      <c r="Z1346">
        <f t="shared" ca="1" si="638"/>
        <v>1.2015507922994748</v>
      </c>
      <c r="AA1346">
        <f t="shared" ca="1" si="639"/>
        <v>639.96327770272978</v>
      </c>
      <c r="AB1346">
        <f t="shared" ca="1" si="640"/>
        <v>640.03686202008328</v>
      </c>
      <c r="AC1346">
        <f t="shared" ca="1" si="641"/>
        <v>1.3223192437668299E-4</v>
      </c>
      <c r="AD1346">
        <f t="shared" ca="1" si="642"/>
        <v>0.13563827047733656</v>
      </c>
      <c r="AE1346">
        <f t="shared" ca="1" si="643"/>
        <v>172.49161623640674</v>
      </c>
      <c r="AF1346">
        <f t="shared" ca="1" si="644"/>
        <v>-5.2379533599378192E-6</v>
      </c>
      <c r="AG1346">
        <f t="shared" ca="1" si="645"/>
        <v>1</v>
      </c>
      <c r="AH1346">
        <f ca="1"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+99)&gt;=IFERROR(AE1346,-1E+99)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>7.9992777027297546</v>
      </c>
      <c r="AI1346">
        <f t="shared" ca="1" si="646"/>
        <v>639.96327770272978</v>
      </c>
      <c r="AJ1346">
        <f t="shared" ca="1" si="647"/>
        <v>640.03686202008328</v>
      </c>
      <c r="AM1346">
        <v>0</v>
      </c>
      <c r="AN1346">
        <v>0</v>
      </c>
      <c r="AO1346">
        <f t="shared" si="648"/>
        <v>0</v>
      </c>
      <c r="AP1346">
        <f t="shared" si="657"/>
        <v>0</v>
      </c>
      <c r="AQ1346">
        <f t="shared" ca="1" si="649"/>
        <v>0.13563827047733656</v>
      </c>
      <c r="AR1346" t="str">
        <f t="shared" ca="1" si="650"/>
        <v>Subcritical</v>
      </c>
      <c r="AS1346">
        <f t="shared" ca="1" si="651"/>
        <v>1.3223192437668299E-4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190</v>
      </c>
      <c r="I1347">
        <v>0</v>
      </c>
      <c r="J1347">
        <f t="shared" si="652"/>
        <v>1</v>
      </c>
      <c r="K1347">
        <f t="shared" ca="1" si="653"/>
        <v>49.98</v>
      </c>
      <c r="L1347">
        <f t="shared" ca="1" si="654"/>
        <v>1.301360869684927</v>
      </c>
      <c r="M1347">
        <f t="shared" ca="1" si="627"/>
        <v>6.7670765223616209</v>
      </c>
      <c r="N1347">
        <f t="shared" ca="1" si="628"/>
        <v>0.86727128666107323</v>
      </c>
      <c r="O1347">
        <f t="shared" ca="1" si="629"/>
        <v>7.3857595425206792</v>
      </c>
      <c r="P1347">
        <f t="shared" ca="1" si="630"/>
        <v>633.26486086968487</v>
      </c>
      <c r="Q1347">
        <f t="shared" ca="1" si="631"/>
        <v>636.04515873002811</v>
      </c>
      <c r="R1347">
        <f t="shared" ca="1" si="632"/>
        <v>1.4839965425134221E-2</v>
      </c>
      <c r="S1347">
        <f t="shared" ca="1" si="633"/>
        <v>2.067101435725621</v>
      </c>
      <c r="T1347">
        <f t="shared" ca="1" si="634"/>
        <v>42.032181045985091</v>
      </c>
      <c r="U1347">
        <f t="shared" ca="1" si="655"/>
        <v>-1.433996542505156E-2</v>
      </c>
      <c r="V1347">
        <f t="shared" ca="1" si="656"/>
        <v>0</v>
      </c>
      <c r="W1347">
        <f t="shared" ca="1" si="635"/>
        <v>7.9996449130616378</v>
      </c>
      <c r="X1347">
        <f t="shared" ca="1" si="636"/>
        <v>41.598153547920518</v>
      </c>
      <c r="Y1347">
        <f t="shared" ca="1" si="637"/>
        <v>1.9622427868626195</v>
      </c>
      <c r="Z1347">
        <f t="shared" ca="1" si="638"/>
        <v>1.2014956371182126</v>
      </c>
      <c r="AA1347">
        <f t="shared" ca="1" si="639"/>
        <v>639.96314491306157</v>
      </c>
      <c r="AB1347">
        <f t="shared" ca="1" si="640"/>
        <v>640.03672247503982</v>
      </c>
      <c r="AC1347">
        <f t="shared" ca="1" si="641"/>
        <v>1.3221779981517751E-4</v>
      </c>
      <c r="AD1347">
        <f t="shared" ca="1" si="642"/>
        <v>0.13562893121229369</v>
      </c>
      <c r="AE1347">
        <f t="shared" ca="1" si="643"/>
        <v>172.50661015289896</v>
      </c>
      <c r="AF1347">
        <f t="shared" ca="1" si="644"/>
        <v>-5.6329251947317971E-6</v>
      </c>
      <c r="AG1347">
        <f t="shared" ca="1" si="645"/>
        <v>1</v>
      </c>
      <c r="AH1347">
        <f ca="1"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+99)&gt;=IFERROR(AE1347,-1E+99)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>7.9996449130616378</v>
      </c>
      <c r="AI1347">
        <f t="shared" ca="1" si="646"/>
        <v>639.96314491306157</v>
      </c>
      <c r="AJ1347">
        <f t="shared" ca="1" si="647"/>
        <v>640.03672247503982</v>
      </c>
      <c r="AM1347">
        <v>0</v>
      </c>
      <c r="AN1347">
        <v>0</v>
      </c>
      <c r="AO1347">
        <f t="shared" si="648"/>
        <v>0</v>
      </c>
      <c r="AP1347">
        <f t="shared" si="657"/>
        <v>0</v>
      </c>
      <c r="AQ1347">
        <f t="shared" ca="1" si="649"/>
        <v>0.13562893121229369</v>
      </c>
      <c r="AR1347" t="str">
        <f t="shared" ca="1" si="650"/>
        <v>Subcritical</v>
      </c>
      <c r="AS1347">
        <f t="shared" ca="1" si="651"/>
        <v>1.3221779981517751E-4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190</v>
      </c>
      <c r="I1348">
        <v>5.7000000000000002E-2</v>
      </c>
      <c r="J1348">
        <f t="shared" si="652"/>
        <v>1</v>
      </c>
      <c r="K1348">
        <f t="shared" ca="1" si="653"/>
        <v>49.98</v>
      </c>
      <c r="L1348">
        <f t="shared" ca="1" si="654"/>
        <v>1.301360869684927</v>
      </c>
      <c r="M1348">
        <f t="shared" ca="1" si="627"/>
        <v>6.7670765223616209</v>
      </c>
      <c r="N1348">
        <f t="shared" ca="1" si="628"/>
        <v>0.86727128666107323</v>
      </c>
      <c r="O1348">
        <f t="shared" ca="1" si="629"/>
        <v>7.3857595425206792</v>
      </c>
      <c r="P1348">
        <f t="shared" ca="1" si="630"/>
        <v>633.26436086968488</v>
      </c>
      <c r="Q1348">
        <f t="shared" ca="1" si="631"/>
        <v>636.04465873002812</v>
      </c>
      <c r="R1348">
        <f t="shared" ca="1" si="632"/>
        <v>1.4839965425134221E-2</v>
      </c>
      <c r="S1348">
        <f t="shared" ca="1" si="633"/>
        <v>2.067101435725621</v>
      </c>
      <c r="T1348">
        <f t="shared" ca="1" si="634"/>
        <v>42.032181045985091</v>
      </c>
      <c r="U1348">
        <f t="shared" ca="1" si="655"/>
        <v>-1.4604093721914069E-2</v>
      </c>
      <c r="V1348">
        <f t="shared" ca="1" si="656"/>
        <v>0</v>
      </c>
      <c r="W1348">
        <f t="shared" ca="1" si="635"/>
        <v>8.0000046570433536</v>
      </c>
      <c r="X1348">
        <f t="shared" ca="1" si="636"/>
        <v>41.600024216625442</v>
      </c>
      <c r="Y1348">
        <f t="shared" ca="1" si="637"/>
        <v>1.9622644311285089</v>
      </c>
      <c r="Z1348">
        <f t="shared" ca="1" si="638"/>
        <v>1.2014416082966004</v>
      </c>
      <c r="AA1348">
        <f t="shared" ca="1" si="639"/>
        <v>639.96300465704337</v>
      </c>
      <c r="AB1348">
        <f t="shared" ca="1" si="640"/>
        <v>640.036575601903</v>
      </c>
      <c r="AC1348">
        <f t="shared" ca="1" si="641"/>
        <v>1.3220396460141297E-4</v>
      </c>
      <c r="AD1348">
        <f t="shared" ca="1" si="642"/>
        <v>0.13561978287826354</v>
      </c>
      <c r="AE1348">
        <f t="shared" ca="1" si="643"/>
        <v>172.52129990866277</v>
      </c>
      <c r="AF1348">
        <f t="shared" ca="1" si="644"/>
        <v>-5.5005527883622563E-6</v>
      </c>
      <c r="AG1348">
        <f t="shared" ca="1" si="645"/>
        <v>1</v>
      </c>
      <c r="AH1348">
        <f ca="1"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+99)&gt;=IFERROR(AE1348,-1E+99)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>8.0000046570433536</v>
      </c>
      <c r="AI1348">
        <f t="shared" ca="1" si="646"/>
        <v>639.96300465704337</v>
      </c>
      <c r="AJ1348">
        <f t="shared" ca="1" si="647"/>
        <v>640.036575601903</v>
      </c>
      <c r="AM1348">
        <v>0</v>
      </c>
      <c r="AN1348">
        <v>0</v>
      </c>
      <c r="AO1348">
        <f t="shared" si="648"/>
        <v>0</v>
      </c>
      <c r="AP1348">
        <f t="shared" si="657"/>
        <v>0</v>
      </c>
      <c r="AQ1348">
        <f t="shared" ca="1" si="649"/>
        <v>0.13561978287826354</v>
      </c>
      <c r="AR1348" t="str">
        <f t="shared" ca="1" si="650"/>
        <v>Subcritical</v>
      </c>
      <c r="AS1348">
        <f t="shared" ca="1" si="651"/>
        <v>1.3220396460141297E-4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190</v>
      </c>
      <c r="I1349">
        <v>0.06</v>
      </c>
      <c r="J1349">
        <f t="shared" si="652"/>
        <v>1</v>
      </c>
      <c r="K1349">
        <f t="shared" ca="1" si="653"/>
        <v>49.98</v>
      </c>
      <c r="L1349">
        <f t="shared" ca="1" si="654"/>
        <v>1.301360869684927</v>
      </c>
      <c r="M1349">
        <f t="shared" ca="1" si="627"/>
        <v>6.7670765223616209</v>
      </c>
      <c r="N1349">
        <f t="shared" ca="1" si="628"/>
        <v>0.86727128666107323</v>
      </c>
      <c r="O1349">
        <f t="shared" ca="1" si="629"/>
        <v>7.3857595425206792</v>
      </c>
      <c r="P1349">
        <f t="shared" ca="1" si="630"/>
        <v>633.26386086968489</v>
      </c>
      <c r="Q1349">
        <f t="shared" ca="1" si="631"/>
        <v>636.04415873002813</v>
      </c>
      <c r="R1349">
        <f t="shared" ca="1" si="632"/>
        <v>1.4839965425134221E-2</v>
      </c>
      <c r="S1349">
        <f t="shared" ca="1" si="633"/>
        <v>2.067101435725621</v>
      </c>
      <c r="T1349">
        <f t="shared" ca="1" si="634"/>
        <v>42.032181045985091</v>
      </c>
      <c r="U1349">
        <f t="shared" ca="1" si="655"/>
        <v>-1.4617995211210655E-2</v>
      </c>
      <c r="V1349">
        <f t="shared" ca="1" si="656"/>
        <v>0</v>
      </c>
      <c r="W1349">
        <f t="shared" ca="1" si="635"/>
        <v>8.0003641794767102</v>
      </c>
      <c r="X1349">
        <f t="shared" ca="1" si="636"/>
        <v>41.601893733278892</v>
      </c>
      <c r="Y1349">
        <f t="shared" ca="1" si="637"/>
        <v>1.9622860605970511</v>
      </c>
      <c r="Z1349">
        <f t="shared" ca="1" si="638"/>
        <v>1.2013876176030696</v>
      </c>
      <c r="AA1349">
        <f t="shared" ca="1" si="639"/>
        <v>639.9628641794767</v>
      </c>
      <c r="AB1349">
        <f t="shared" ca="1" si="640"/>
        <v>640.03642851218467</v>
      </c>
      <c r="AC1349">
        <f t="shared" ca="1" si="641"/>
        <v>1.3219014004181017E-4</v>
      </c>
      <c r="AD1349">
        <f t="shared" ca="1" si="642"/>
        <v>0.13561064120568311</v>
      </c>
      <c r="AE1349">
        <f t="shared" ca="1" si="643"/>
        <v>172.53598131481198</v>
      </c>
      <c r="AF1349">
        <f t="shared" ca="1" si="644"/>
        <v>-5.2059107247259817E-6</v>
      </c>
      <c r="AG1349">
        <f t="shared" ca="1" si="645"/>
        <v>1</v>
      </c>
      <c r="AH1349">
        <f ca="1"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+99)&gt;=IFERROR(AE1349,-1E+99)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>8.0003641794767102</v>
      </c>
      <c r="AI1349">
        <f t="shared" ca="1" si="646"/>
        <v>639.9628641794767</v>
      </c>
      <c r="AJ1349">
        <f t="shared" ca="1" si="647"/>
        <v>640.03642851218467</v>
      </c>
      <c r="AM1349">
        <v>0</v>
      </c>
      <c r="AN1349">
        <v>0</v>
      </c>
      <c r="AO1349">
        <f t="shared" si="648"/>
        <v>0</v>
      </c>
      <c r="AP1349">
        <f t="shared" si="657"/>
        <v>0</v>
      </c>
      <c r="AQ1349">
        <f t="shared" ca="1" si="649"/>
        <v>0.13561064120568311</v>
      </c>
      <c r="AR1349" t="str">
        <f t="shared" ca="1" si="650"/>
        <v>Subcritical</v>
      </c>
      <c r="AS1349">
        <f t="shared" ca="1" si="651"/>
        <v>1.3219014004181017E-4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190</v>
      </c>
      <c r="I1350">
        <v>2E-3</v>
      </c>
      <c r="J1350">
        <f t="shared" si="652"/>
        <v>1.0010000000002037</v>
      </c>
      <c r="K1350">
        <f t="shared" ca="1" si="653"/>
        <v>49.98</v>
      </c>
      <c r="L1350">
        <f t="shared" ca="1" si="654"/>
        <v>1.301360869684927</v>
      </c>
      <c r="M1350">
        <f t="shared" ca="1" si="627"/>
        <v>6.7670765223616209</v>
      </c>
      <c r="N1350">
        <f t="shared" ca="1" si="628"/>
        <v>0.86727128666107323</v>
      </c>
      <c r="O1350">
        <f t="shared" ca="1" si="629"/>
        <v>7.3857595425206792</v>
      </c>
      <c r="P1350">
        <f t="shared" ca="1" si="630"/>
        <v>633.2633608696849</v>
      </c>
      <c r="Q1350">
        <f t="shared" ca="1" si="631"/>
        <v>636.04365873002814</v>
      </c>
      <c r="R1350">
        <f t="shared" ca="1" si="632"/>
        <v>1.4839965425134221E-2</v>
      </c>
      <c r="S1350">
        <f t="shared" ca="1" si="633"/>
        <v>2.067101435725621</v>
      </c>
      <c r="T1350">
        <f t="shared" ca="1" si="634"/>
        <v>42.032181045985091</v>
      </c>
      <c r="U1350">
        <f t="shared" ca="1" si="655"/>
        <v>-1.43640730500465E-2</v>
      </c>
      <c r="V1350">
        <f t="shared" ca="1" si="656"/>
        <v>0</v>
      </c>
      <c r="W1350">
        <f t="shared" ca="1" si="635"/>
        <v>8.0007310830694518</v>
      </c>
      <c r="X1350">
        <f t="shared" ca="1" si="636"/>
        <v>41.603801631961147</v>
      </c>
      <c r="Y1350">
        <f t="shared" ca="1" si="637"/>
        <v>1.9623081326158274</v>
      </c>
      <c r="Z1350">
        <f t="shared" ca="1" si="638"/>
        <v>1.2013325234587224</v>
      </c>
      <c r="AA1350">
        <f t="shared" ca="1" si="639"/>
        <v>639.96273108306946</v>
      </c>
      <c r="AB1350">
        <f t="shared" ca="1" si="640"/>
        <v>640.03628866879421</v>
      </c>
      <c r="AC1350">
        <f t="shared" ca="1" si="641"/>
        <v>1.3217603385647607E-4</v>
      </c>
      <c r="AD1350">
        <f t="shared" ca="1" si="642"/>
        <v>0.13560131290920988</v>
      </c>
      <c r="AE1350">
        <f t="shared" ca="1" si="643"/>
        <v>172.55096485538098</v>
      </c>
      <c r="AF1350">
        <f t="shared" ca="1" si="644"/>
        <v>-5.3614567150361836E-6</v>
      </c>
      <c r="AG1350">
        <f t="shared" ca="1" si="645"/>
        <v>1</v>
      </c>
      <c r="AH1350">
        <f ca="1"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+99)&gt;=IFERROR(AE1350,-1E+99)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>8.0007310830694518</v>
      </c>
      <c r="AI1350">
        <f t="shared" ca="1" si="646"/>
        <v>639.96273108306946</v>
      </c>
      <c r="AJ1350">
        <f t="shared" ca="1" si="647"/>
        <v>640.03628866879421</v>
      </c>
      <c r="AM1350">
        <v>0</v>
      </c>
      <c r="AN1350">
        <v>0</v>
      </c>
      <c r="AO1350">
        <f t="shared" si="648"/>
        <v>0</v>
      </c>
      <c r="AP1350">
        <f t="shared" si="657"/>
        <v>0</v>
      </c>
      <c r="AQ1350">
        <f t="shared" ca="1" si="649"/>
        <v>0.13560131290920988</v>
      </c>
      <c r="AR1350" t="str">
        <f t="shared" ca="1" si="650"/>
        <v>Subcritical</v>
      </c>
      <c r="AS1350">
        <f t="shared" ca="1" si="651"/>
        <v>1.3217603385647607E-4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190</v>
      </c>
      <c r="I1351">
        <v>0</v>
      </c>
      <c r="J1351">
        <f t="shared" si="652"/>
        <v>1</v>
      </c>
      <c r="K1351">
        <f t="shared" ca="1" si="653"/>
        <v>49.98</v>
      </c>
      <c r="L1351">
        <f t="shared" ca="1" si="654"/>
        <v>1.301360869684927</v>
      </c>
      <c r="M1351">
        <f t="shared" ca="1" si="627"/>
        <v>6.7670765223616209</v>
      </c>
      <c r="N1351">
        <f t="shared" ca="1" si="628"/>
        <v>0.86727128666107323</v>
      </c>
      <c r="O1351">
        <f t="shared" ca="1" si="629"/>
        <v>7.3857595425206792</v>
      </c>
      <c r="P1351">
        <f t="shared" ca="1" si="630"/>
        <v>633.26286086968491</v>
      </c>
      <c r="Q1351">
        <f t="shared" ca="1" si="631"/>
        <v>636.04315873002815</v>
      </c>
      <c r="R1351">
        <f t="shared" ca="1" si="632"/>
        <v>1.4839965425134221E-2</v>
      </c>
      <c r="S1351">
        <f t="shared" ca="1" si="633"/>
        <v>2.067101435725621</v>
      </c>
      <c r="T1351">
        <f t="shared" ca="1" si="634"/>
        <v>42.032181045985091</v>
      </c>
      <c r="U1351">
        <f t="shared" ca="1" si="655"/>
        <v>-1.4339965425165246E-2</v>
      </c>
      <c r="V1351">
        <f t="shared" ca="1" si="656"/>
        <v>0</v>
      </c>
      <c r="W1351">
        <f t="shared" ca="1" si="635"/>
        <v>8.0010982227030087</v>
      </c>
      <c r="X1351">
        <f t="shared" ca="1" si="636"/>
        <v>41.60571075805565</v>
      </c>
      <c r="Y1351">
        <f t="shared" ca="1" si="637"/>
        <v>1.9623302173049417</v>
      </c>
      <c r="Z1351">
        <f t="shared" ca="1" si="638"/>
        <v>1.2012773989282932</v>
      </c>
      <c r="AA1351">
        <f t="shared" ca="1" si="639"/>
        <v>639.96259822270304</v>
      </c>
      <c r="AB1351">
        <f t="shared" ca="1" si="640"/>
        <v>640.03614905803306</v>
      </c>
      <c r="AC1351">
        <f t="shared" ca="1" si="641"/>
        <v>1.3216192081898638E-4</v>
      </c>
      <c r="AD1351">
        <f t="shared" ca="1" si="642"/>
        <v>0.1355919796819762</v>
      </c>
      <c r="AE1351">
        <f t="shared" ca="1" si="643"/>
        <v>172.56595876179958</v>
      </c>
      <c r="AF1351">
        <f t="shared" ca="1" si="644"/>
        <v>-5.5903036582094501E-6</v>
      </c>
      <c r="AG1351">
        <f t="shared" ca="1" si="645"/>
        <v>1</v>
      </c>
      <c r="AH1351">
        <f ca="1"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+99)&gt;=IFERROR(AE1351,-1E+99)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>8.0010982227030087</v>
      </c>
      <c r="AI1351">
        <f t="shared" ca="1" si="646"/>
        <v>639.96259822270304</v>
      </c>
      <c r="AJ1351">
        <f t="shared" ca="1" si="647"/>
        <v>640.03614905803306</v>
      </c>
      <c r="AM1351">
        <v>0</v>
      </c>
      <c r="AN1351">
        <v>0</v>
      </c>
      <c r="AO1351">
        <f t="shared" si="648"/>
        <v>0</v>
      </c>
      <c r="AP1351">
        <f t="shared" si="657"/>
        <v>0</v>
      </c>
      <c r="AQ1351">
        <f t="shared" ca="1" si="649"/>
        <v>0.1355919796819762</v>
      </c>
      <c r="AR1351" t="str">
        <f t="shared" ca="1" si="650"/>
        <v>Subcritical</v>
      </c>
      <c r="AS1351">
        <f t="shared" ca="1" si="651"/>
        <v>1.3216192081898638E-4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190</v>
      </c>
      <c r="I1352">
        <v>5.7000000000000002E-2</v>
      </c>
      <c r="J1352">
        <f t="shared" si="652"/>
        <v>0.99899999999979627</v>
      </c>
      <c r="K1352">
        <f t="shared" ca="1" si="653"/>
        <v>49.98</v>
      </c>
      <c r="L1352">
        <f t="shared" ca="1" si="654"/>
        <v>1.301360869684927</v>
      </c>
      <c r="M1352">
        <f t="shared" ca="1" si="627"/>
        <v>6.7670765223616209</v>
      </c>
      <c r="N1352">
        <f t="shared" ca="1" si="628"/>
        <v>0.86727128666107323</v>
      </c>
      <c r="O1352">
        <f t="shared" ca="1" si="629"/>
        <v>7.3857595425206792</v>
      </c>
      <c r="P1352">
        <f t="shared" ca="1" si="630"/>
        <v>633.26236086968493</v>
      </c>
      <c r="Q1352">
        <f t="shared" ca="1" si="631"/>
        <v>636.04265873002817</v>
      </c>
      <c r="R1352">
        <f t="shared" ca="1" si="632"/>
        <v>1.4839965425134221E-2</v>
      </c>
      <c r="S1352">
        <f t="shared" ca="1" si="633"/>
        <v>2.067101435725621</v>
      </c>
      <c r="T1352">
        <f t="shared" ca="1" si="634"/>
        <v>42.032181045985091</v>
      </c>
      <c r="U1352">
        <f t="shared" ca="1" si="655"/>
        <v>-1.458925375641229E-2</v>
      </c>
      <c r="V1352">
        <f t="shared" ca="1" si="656"/>
        <v>0</v>
      </c>
      <c r="W1352">
        <f t="shared" ca="1" si="635"/>
        <v>8.0014582021869245</v>
      </c>
      <c r="X1352">
        <f t="shared" ca="1" si="636"/>
        <v>41.607582651372006</v>
      </c>
      <c r="Y1352">
        <f t="shared" ca="1" si="637"/>
        <v>1.9623518698016928</v>
      </c>
      <c r="Z1352">
        <f t="shared" ca="1" si="638"/>
        <v>1.2012233543770154</v>
      </c>
      <c r="AA1352">
        <f t="shared" ca="1" si="639"/>
        <v>639.96245820218689</v>
      </c>
      <c r="AB1352">
        <f t="shared" ca="1" si="640"/>
        <v>640.03600241967422</v>
      </c>
      <c r="AC1352">
        <f t="shared" ca="1" si="641"/>
        <v>1.3214808517980568E-4</v>
      </c>
      <c r="AD1352">
        <f t="shared" ca="1" si="642"/>
        <v>0.13558282951572273</v>
      </c>
      <c r="AE1352">
        <f t="shared" ca="1" si="643"/>
        <v>172.58066095476187</v>
      </c>
      <c r="AF1352">
        <f t="shared" ca="1" si="644"/>
        <v>-5.3176735264059971E-6</v>
      </c>
      <c r="AG1352">
        <f t="shared" ca="1" si="645"/>
        <v>1</v>
      </c>
      <c r="AH1352">
        <f ca="1"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+99)&gt;=IFERROR(AE1352,-1E+99)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>8.0014582021869245</v>
      </c>
      <c r="AI1352">
        <f t="shared" ca="1" si="646"/>
        <v>639.96245820218689</v>
      </c>
      <c r="AJ1352">
        <f t="shared" ca="1" si="647"/>
        <v>640.03600241967422</v>
      </c>
      <c r="AM1352">
        <v>0</v>
      </c>
      <c r="AN1352">
        <v>0</v>
      </c>
      <c r="AO1352">
        <f t="shared" si="648"/>
        <v>0</v>
      </c>
      <c r="AP1352">
        <f t="shared" si="657"/>
        <v>0</v>
      </c>
      <c r="AQ1352">
        <f t="shared" ca="1" si="649"/>
        <v>0.13558282951572273</v>
      </c>
      <c r="AR1352" t="str">
        <f t="shared" ca="1" si="650"/>
        <v>Subcritical</v>
      </c>
      <c r="AS1352">
        <f t="shared" ca="1" si="651"/>
        <v>1.3214808517980568E-4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190</v>
      </c>
      <c r="I1353">
        <v>5.7000000000000002E-2</v>
      </c>
      <c r="J1353">
        <f t="shared" si="652"/>
        <v>1</v>
      </c>
      <c r="K1353">
        <f t="shared" ca="1" si="653"/>
        <v>49.98</v>
      </c>
      <c r="L1353">
        <f t="shared" ca="1" si="654"/>
        <v>1.301360869684927</v>
      </c>
      <c r="M1353">
        <f t="shared" ca="1" si="627"/>
        <v>6.7670765223616209</v>
      </c>
      <c r="N1353">
        <f t="shared" ca="1" si="628"/>
        <v>0.86727128666107323</v>
      </c>
      <c r="O1353">
        <f t="shared" ca="1" si="629"/>
        <v>7.3857595425206792</v>
      </c>
      <c r="P1353">
        <f t="shared" ca="1" si="630"/>
        <v>633.26186086968494</v>
      </c>
      <c r="Q1353">
        <f t="shared" ca="1" si="631"/>
        <v>636.04215873002818</v>
      </c>
      <c r="R1353">
        <f t="shared" ca="1" si="632"/>
        <v>1.4839965425134221E-2</v>
      </c>
      <c r="S1353">
        <f t="shared" ca="1" si="633"/>
        <v>2.067101435725621</v>
      </c>
      <c r="T1353">
        <f t="shared" ca="1" si="634"/>
        <v>42.032181045985091</v>
      </c>
      <c r="U1353">
        <f t="shared" ca="1" si="655"/>
        <v>-1.4604093721914069E-2</v>
      </c>
      <c r="V1353">
        <f t="shared" ca="1" si="656"/>
        <v>0</v>
      </c>
      <c r="W1353">
        <f t="shared" ca="1" si="635"/>
        <v>8.0018183414209769</v>
      </c>
      <c r="X1353">
        <f t="shared" ca="1" si="636"/>
        <v>41.609455375389082</v>
      </c>
      <c r="Y1353">
        <f t="shared" ca="1" si="637"/>
        <v>1.9623735304359171</v>
      </c>
      <c r="Z1353">
        <f t="shared" ca="1" si="638"/>
        <v>1.201169290707945</v>
      </c>
      <c r="AA1353">
        <f t="shared" ca="1" si="639"/>
        <v>639.962318341421</v>
      </c>
      <c r="AB1353">
        <f t="shared" ca="1" si="640"/>
        <v>640.03585593902244</v>
      </c>
      <c r="AC1353">
        <f t="shared" ca="1" si="641"/>
        <v>1.3213424553888689E-4</v>
      </c>
      <c r="AD1353">
        <f t="shared" ca="1" si="642"/>
        <v>0.1355736763186228</v>
      </c>
      <c r="AE1353">
        <f t="shared" ca="1" si="643"/>
        <v>172.59537037128209</v>
      </c>
      <c r="AF1353">
        <f t="shared" ca="1" si="644"/>
        <v>-4.9809486881713383E-6</v>
      </c>
      <c r="AG1353">
        <f t="shared" ca="1" si="645"/>
        <v>1</v>
      </c>
      <c r="AH1353">
        <f ca="1"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+99)&gt;=IFERROR(AE1353,-1E+99)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>8.0018183414209769</v>
      </c>
      <c r="AI1353">
        <f t="shared" ca="1" si="646"/>
        <v>639.962318341421</v>
      </c>
      <c r="AJ1353">
        <f t="shared" ca="1" si="647"/>
        <v>640.03585593902244</v>
      </c>
      <c r="AM1353">
        <v>0</v>
      </c>
      <c r="AN1353">
        <v>0</v>
      </c>
      <c r="AO1353">
        <f t="shared" si="648"/>
        <v>0</v>
      </c>
      <c r="AP1353">
        <f t="shared" si="657"/>
        <v>0</v>
      </c>
      <c r="AQ1353">
        <f t="shared" ca="1" si="649"/>
        <v>0.1355736763186228</v>
      </c>
      <c r="AR1353" t="str">
        <f t="shared" ca="1" si="650"/>
        <v>Subcritical</v>
      </c>
      <c r="AS1353">
        <f t="shared" ca="1" si="651"/>
        <v>1.3213424553888689E-4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190</v>
      </c>
      <c r="I1354">
        <v>0</v>
      </c>
      <c r="J1354">
        <f t="shared" si="652"/>
        <v>1</v>
      </c>
      <c r="K1354">
        <f t="shared" ca="1" si="653"/>
        <v>49.98</v>
      </c>
      <c r="L1354">
        <f t="shared" ca="1" si="654"/>
        <v>1.301360869684927</v>
      </c>
      <c r="M1354">
        <f t="shared" ca="1" si="627"/>
        <v>6.7670765223616209</v>
      </c>
      <c r="N1354">
        <f t="shared" ca="1" si="628"/>
        <v>0.86727128666107323</v>
      </c>
      <c r="O1354">
        <f t="shared" ca="1" si="629"/>
        <v>7.3857595425206792</v>
      </c>
      <c r="P1354">
        <f t="shared" ca="1" si="630"/>
        <v>633.26136086968495</v>
      </c>
      <c r="Q1354">
        <f t="shared" ca="1" si="631"/>
        <v>636.04165873002819</v>
      </c>
      <c r="R1354">
        <f t="shared" ca="1" si="632"/>
        <v>1.4839965425134221E-2</v>
      </c>
      <c r="S1354">
        <f t="shared" ca="1" si="633"/>
        <v>2.067101435725621</v>
      </c>
      <c r="T1354">
        <f t="shared" ca="1" si="634"/>
        <v>42.032181045985091</v>
      </c>
      <c r="U1354">
        <f t="shared" ca="1" si="655"/>
        <v>-1.4339965425165246E-2</v>
      </c>
      <c r="V1354">
        <f t="shared" ca="1" si="656"/>
        <v>0</v>
      </c>
      <c r="W1354">
        <f t="shared" ca="1" si="635"/>
        <v>8.0021859108514786</v>
      </c>
      <c r="X1354">
        <f t="shared" ca="1" si="636"/>
        <v>41.611366736427691</v>
      </c>
      <c r="Y1354">
        <f t="shared" ca="1" si="637"/>
        <v>1.962395636443137</v>
      </c>
      <c r="Z1354">
        <f t="shared" ca="1" si="638"/>
        <v>1.2011141166446277</v>
      </c>
      <c r="AA1354">
        <f t="shared" ca="1" si="639"/>
        <v>639.96218591085153</v>
      </c>
      <c r="AB1354">
        <f t="shared" ca="1" si="640"/>
        <v>640.03571675291084</v>
      </c>
      <c r="AC1354">
        <f t="shared" ca="1" si="641"/>
        <v>1.3212012257088286E-4</v>
      </c>
      <c r="AD1354">
        <f t="shared" ca="1" si="642"/>
        <v>0.13556433533967718</v>
      </c>
      <c r="AE1354">
        <f t="shared" ca="1" si="643"/>
        <v>172.61038398549155</v>
      </c>
      <c r="AF1354">
        <f t="shared" ca="1" si="644"/>
        <v>-5.202243755775271E-6</v>
      </c>
      <c r="AG1354">
        <f t="shared" ca="1" si="645"/>
        <v>1</v>
      </c>
      <c r="AH1354">
        <f ca="1"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+99)&gt;=IFERROR(AE1354,-1E+99)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>8.0021859108514786</v>
      </c>
      <c r="AI1354">
        <f t="shared" ca="1" si="646"/>
        <v>639.96218591085153</v>
      </c>
      <c r="AJ1354">
        <f t="shared" ca="1" si="647"/>
        <v>640.03571675291084</v>
      </c>
      <c r="AM1354">
        <v>0</v>
      </c>
      <c r="AN1354">
        <v>0</v>
      </c>
      <c r="AO1354">
        <f t="shared" si="648"/>
        <v>0</v>
      </c>
      <c r="AP1354">
        <f t="shared" si="657"/>
        <v>0</v>
      </c>
      <c r="AQ1354">
        <f t="shared" ca="1" si="649"/>
        <v>0.13556433533967718</v>
      </c>
      <c r="AR1354" t="str">
        <f t="shared" ca="1" si="650"/>
        <v>Subcritical</v>
      </c>
      <c r="AS1354">
        <f t="shared" ca="1" si="651"/>
        <v>1.3212012257088286E-4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190</v>
      </c>
      <c r="I1355">
        <v>0</v>
      </c>
      <c r="J1355">
        <f t="shared" si="652"/>
        <v>1</v>
      </c>
      <c r="K1355">
        <f t="shared" ca="1" si="653"/>
        <v>49.98</v>
      </c>
      <c r="L1355">
        <f t="shared" ca="1" si="654"/>
        <v>1.301360869684927</v>
      </c>
      <c r="M1355">
        <f t="shared" ca="1" si="627"/>
        <v>6.7670765223616209</v>
      </c>
      <c r="N1355">
        <f t="shared" ca="1" si="628"/>
        <v>0.86727128666107323</v>
      </c>
      <c r="O1355">
        <f t="shared" ca="1" si="629"/>
        <v>7.3857595425206792</v>
      </c>
      <c r="P1355">
        <f t="shared" ca="1" si="630"/>
        <v>633.26086086968496</v>
      </c>
      <c r="Q1355">
        <f t="shared" ca="1" si="631"/>
        <v>636.0411587300282</v>
      </c>
      <c r="R1355">
        <f t="shared" ca="1" si="632"/>
        <v>1.4839965425134221E-2</v>
      </c>
      <c r="S1355">
        <f t="shared" ca="1" si="633"/>
        <v>2.067101435725621</v>
      </c>
      <c r="T1355">
        <f t="shared" ca="1" si="634"/>
        <v>42.032181045985091</v>
      </c>
      <c r="U1355">
        <f t="shared" ca="1" si="655"/>
        <v>-1.4339965425165246E-2</v>
      </c>
      <c r="V1355">
        <f t="shared" ca="1" si="656"/>
        <v>0</v>
      </c>
      <c r="W1355">
        <f t="shared" ca="1" si="635"/>
        <v>8.0025532660681886</v>
      </c>
      <c r="X1355">
        <f t="shared" ca="1" si="636"/>
        <v>41.613276983554584</v>
      </c>
      <c r="Y1355">
        <f t="shared" ca="1" si="637"/>
        <v>1.9624177280359139</v>
      </c>
      <c r="Z1355">
        <f t="shared" ca="1" si="638"/>
        <v>1.2010589797999305</v>
      </c>
      <c r="AA1355">
        <f t="shared" ca="1" si="639"/>
        <v>639.96205326606821</v>
      </c>
      <c r="AB1355">
        <f t="shared" ca="1" si="640"/>
        <v>640.03557735745244</v>
      </c>
      <c r="AC1355">
        <f t="shared" ca="1" si="641"/>
        <v>1.3210601005847936E-4</v>
      </c>
      <c r="AD1355">
        <f t="shared" ca="1" si="642"/>
        <v>0.13555500087617359</v>
      </c>
      <c r="AE1355">
        <f t="shared" ca="1" si="643"/>
        <v>172.62538957774242</v>
      </c>
      <c r="AF1355">
        <f t="shared" ca="1" si="644"/>
        <v>-5.5650966714893002E-6</v>
      </c>
      <c r="AG1355">
        <f t="shared" ca="1" si="645"/>
        <v>1</v>
      </c>
      <c r="AH1355">
        <f ca="1"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+99)&gt;=IFERROR(AE1355,-1E+99)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>8.0025532660681886</v>
      </c>
      <c r="AI1355">
        <f t="shared" ca="1" si="646"/>
        <v>639.96205326606821</v>
      </c>
      <c r="AJ1355">
        <f t="shared" ca="1" si="647"/>
        <v>640.03557735745244</v>
      </c>
      <c r="AM1355">
        <v>0</v>
      </c>
      <c r="AN1355">
        <v>0</v>
      </c>
      <c r="AO1355">
        <f t="shared" si="648"/>
        <v>0</v>
      </c>
      <c r="AP1355">
        <f t="shared" si="657"/>
        <v>0</v>
      </c>
      <c r="AQ1355">
        <f t="shared" ca="1" si="649"/>
        <v>0.13555500087617359</v>
      </c>
      <c r="AR1355" t="str">
        <f t="shared" ca="1" si="650"/>
        <v>Subcritical</v>
      </c>
      <c r="AS1355">
        <f t="shared" ca="1" si="651"/>
        <v>1.3210601005847936E-4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190</v>
      </c>
      <c r="I1356">
        <v>5.7000000000000002E-2</v>
      </c>
      <c r="J1356">
        <f t="shared" si="652"/>
        <v>1</v>
      </c>
      <c r="K1356">
        <f t="shared" ca="1" si="653"/>
        <v>49.98</v>
      </c>
      <c r="L1356">
        <f t="shared" ca="1" si="654"/>
        <v>1.301360869684927</v>
      </c>
      <c r="M1356">
        <f t="shared" ca="1" si="627"/>
        <v>6.7670765223616209</v>
      </c>
      <c r="N1356">
        <f t="shared" ca="1" si="628"/>
        <v>0.86727128666107323</v>
      </c>
      <c r="O1356">
        <f t="shared" ca="1" si="629"/>
        <v>7.3857595425206792</v>
      </c>
      <c r="P1356">
        <f t="shared" ca="1" si="630"/>
        <v>633.26036086968486</v>
      </c>
      <c r="Q1356">
        <f t="shared" ca="1" si="631"/>
        <v>636.0406587300281</v>
      </c>
      <c r="R1356">
        <f t="shared" ca="1" si="632"/>
        <v>1.4839965425134221E-2</v>
      </c>
      <c r="S1356">
        <f t="shared" ca="1" si="633"/>
        <v>2.067101435725621</v>
      </c>
      <c r="T1356">
        <f t="shared" ca="1" si="634"/>
        <v>42.032181045985091</v>
      </c>
      <c r="U1356">
        <f t="shared" ca="1" si="655"/>
        <v>-1.4604093721800382E-2</v>
      </c>
      <c r="V1356">
        <f t="shared" ca="1" si="656"/>
        <v>0</v>
      </c>
      <c r="W1356">
        <f t="shared" ca="1" si="635"/>
        <v>8.0029131926323487</v>
      </c>
      <c r="X1356">
        <f t="shared" ca="1" si="636"/>
        <v>41.615148601688212</v>
      </c>
      <c r="Y1356">
        <f t="shared" ca="1" si="637"/>
        <v>1.9624393714081028</v>
      </c>
      <c r="Z1356">
        <f t="shared" ca="1" si="638"/>
        <v>1.2010049628411623</v>
      </c>
      <c r="AA1356">
        <f t="shared" ca="1" si="639"/>
        <v>639.96191319263232</v>
      </c>
      <c r="AB1356">
        <f t="shared" ca="1" si="640"/>
        <v>640.03543067075509</v>
      </c>
      <c r="AC1356">
        <f t="shared" ca="1" si="641"/>
        <v>1.3209218508596795E-4</v>
      </c>
      <c r="AD1356">
        <f t="shared" ca="1" si="642"/>
        <v>0.13554585621298015</v>
      </c>
      <c r="AE1356">
        <f t="shared" ca="1" si="643"/>
        <v>172.6400924327055</v>
      </c>
      <c r="AF1356">
        <f t="shared" ca="1" si="644"/>
        <v>-5.4414040278061293E-6</v>
      </c>
      <c r="AG1356">
        <f t="shared" ca="1" si="645"/>
        <v>1</v>
      </c>
      <c r="AH1356">
        <f ca="1"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+99)&gt;=IFERROR(AE1356,-1E+99)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>8.0029131926323487</v>
      </c>
      <c r="AI1356">
        <f t="shared" ca="1" si="646"/>
        <v>639.96191319263232</v>
      </c>
      <c r="AJ1356">
        <f t="shared" ca="1" si="647"/>
        <v>640.03543067075509</v>
      </c>
      <c r="AM1356">
        <v>0</v>
      </c>
      <c r="AN1356">
        <v>0</v>
      </c>
      <c r="AO1356">
        <f t="shared" si="648"/>
        <v>0</v>
      </c>
      <c r="AP1356">
        <f t="shared" si="657"/>
        <v>0</v>
      </c>
      <c r="AQ1356">
        <f t="shared" ca="1" si="649"/>
        <v>0.13554585621298015</v>
      </c>
      <c r="AR1356" t="str">
        <f t="shared" ca="1" si="650"/>
        <v>Subcritical</v>
      </c>
      <c r="AS1356">
        <f t="shared" ca="1" si="651"/>
        <v>1.3209218508596795E-4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190</v>
      </c>
      <c r="I1357">
        <v>5.7000000000000002E-2</v>
      </c>
      <c r="J1357">
        <f t="shared" si="652"/>
        <v>1</v>
      </c>
      <c r="K1357">
        <f t="shared" ca="1" si="653"/>
        <v>49.98</v>
      </c>
      <c r="L1357">
        <f t="shared" ca="1" si="654"/>
        <v>1.301360869684927</v>
      </c>
      <c r="M1357">
        <f t="shared" ca="1" si="627"/>
        <v>6.7670765223616209</v>
      </c>
      <c r="N1357">
        <f t="shared" ca="1" si="628"/>
        <v>0.86727128666107323</v>
      </c>
      <c r="O1357">
        <f t="shared" ca="1" si="629"/>
        <v>7.3857595425206792</v>
      </c>
      <c r="P1357">
        <f t="shared" ca="1" si="630"/>
        <v>633.25986086968487</v>
      </c>
      <c r="Q1357">
        <f t="shared" ca="1" si="631"/>
        <v>636.04015873002811</v>
      </c>
      <c r="R1357">
        <f t="shared" ca="1" si="632"/>
        <v>1.4839965425134221E-2</v>
      </c>
      <c r="S1357">
        <f t="shared" ca="1" si="633"/>
        <v>2.067101435725621</v>
      </c>
      <c r="T1357">
        <f t="shared" ca="1" si="634"/>
        <v>42.032181045985091</v>
      </c>
      <c r="U1357">
        <f t="shared" ca="1" si="655"/>
        <v>-1.4604093721914069E-2</v>
      </c>
      <c r="V1357">
        <f t="shared" ca="1" si="656"/>
        <v>0</v>
      </c>
      <c r="W1357">
        <f t="shared" ca="1" si="635"/>
        <v>8.0032732608260506</v>
      </c>
      <c r="X1357">
        <f t="shared" ca="1" si="636"/>
        <v>41.617020956295462</v>
      </c>
      <c r="Y1357">
        <f t="shared" ca="1" si="637"/>
        <v>1.9624610218266354</v>
      </c>
      <c r="Z1357">
        <f t="shared" ca="1" si="638"/>
        <v>1.2009509294883698</v>
      </c>
      <c r="AA1357">
        <f t="shared" ca="1" si="639"/>
        <v>639.96177326082602</v>
      </c>
      <c r="AB1357">
        <f t="shared" ca="1" si="640"/>
        <v>640.03528412397782</v>
      </c>
      <c r="AC1357">
        <f t="shared" ca="1" si="641"/>
        <v>1.3207835680902725E-4</v>
      </c>
      <c r="AD1357">
        <f t="shared" ca="1" si="642"/>
        <v>0.13553670898014086</v>
      </c>
      <c r="AE1357">
        <f t="shared" ca="1" si="643"/>
        <v>172.65480177198893</v>
      </c>
      <c r="AF1357">
        <f t="shared" ca="1" si="644"/>
        <v>-5.2145613835818949E-6</v>
      </c>
      <c r="AG1357">
        <f t="shared" ca="1" si="645"/>
        <v>1</v>
      </c>
      <c r="AH1357">
        <f ca="1"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+99)&gt;=IFERROR(AE1357,-1E+99)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>8.0032732608260506</v>
      </c>
      <c r="AI1357">
        <f t="shared" ca="1" si="646"/>
        <v>639.96177326082602</v>
      </c>
      <c r="AJ1357">
        <f t="shared" ca="1" si="647"/>
        <v>640.03528412397782</v>
      </c>
      <c r="AM1357">
        <v>0</v>
      </c>
      <c r="AN1357">
        <v>0</v>
      </c>
      <c r="AO1357">
        <f t="shared" si="648"/>
        <v>0</v>
      </c>
      <c r="AP1357">
        <f t="shared" si="657"/>
        <v>0</v>
      </c>
      <c r="AQ1357">
        <f t="shared" ca="1" si="649"/>
        <v>0.13553670898014086</v>
      </c>
      <c r="AR1357" t="str">
        <f t="shared" ca="1" si="650"/>
        <v>Subcritical</v>
      </c>
      <c r="AS1357">
        <f t="shared" ca="1" si="651"/>
        <v>1.3207835680902725E-4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190</v>
      </c>
      <c r="I1358">
        <v>2E-3</v>
      </c>
      <c r="J1358">
        <f t="shared" si="652"/>
        <v>1</v>
      </c>
      <c r="K1358">
        <f t="shared" ca="1" si="653"/>
        <v>49.98</v>
      </c>
      <c r="L1358">
        <f t="shared" ca="1" si="654"/>
        <v>1.301360869684927</v>
      </c>
      <c r="M1358">
        <f t="shared" ca="1" si="627"/>
        <v>6.7670765223616209</v>
      </c>
      <c r="N1358">
        <f t="shared" ca="1" si="628"/>
        <v>0.86727128666107323</v>
      </c>
      <c r="O1358">
        <f t="shared" ca="1" si="629"/>
        <v>7.3857595425206792</v>
      </c>
      <c r="P1358">
        <f t="shared" ca="1" si="630"/>
        <v>633.25936086968488</v>
      </c>
      <c r="Q1358">
        <f t="shared" ca="1" si="631"/>
        <v>636.03965873002812</v>
      </c>
      <c r="R1358">
        <f t="shared" ca="1" si="632"/>
        <v>1.4839965425134221E-2</v>
      </c>
      <c r="S1358">
        <f t="shared" ca="1" si="633"/>
        <v>2.067101435725621</v>
      </c>
      <c r="T1358">
        <f t="shared" ca="1" si="634"/>
        <v>42.032181045985091</v>
      </c>
      <c r="U1358">
        <f t="shared" ca="1" si="655"/>
        <v>-1.4349233084658408E-2</v>
      </c>
      <c r="V1358">
        <f t="shared" ca="1" si="656"/>
        <v>0</v>
      </c>
      <c r="W1358">
        <f t="shared" ca="1" si="635"/>
        <v>8.0036403967969179</v>
      </c>
      <c r="X1358">
        <f t="shared" ca="1" si="636"/>
        <v>41.618930063343974</v>
      </c>
      <c r="Y1358">
        <f t="shared" ca="1" si="637"/>
        <v>1.9624830957072048</v>
      </c>
      <c r="Z1358">
        <f t="shared" ca="1" si="638"/>
        <v>1.2008958405208996</v>
      </c>
      <c r="AA1358">
        <f t="shared" ca="1" si="639"/>
        <v>639.96164039679684</v>
      </c>
      <c r="AB1358">
        <f t="shared" ca="1" si="640"/>
        <v>640.03514451605167</v>
      </c>
      <c r="AC1358">
        <f t="shared" ca="1" si="641"/>
        <v>1.3206425929580462E-4</v>
      </c>
      <c r="AD1358">
        <f t="shared" ca="1" si="642"/>
        <v>0.13552738325557173</v>
      </c>
      <c r="AE1358">
        <f t="shared" ca="1" si="643"/>
        <v>172.66980056049439</v>
      </c>
      <c r="AF1358">
        <f t="shared" ca="1" si="644"/>
        <v>-5.4582752682108548E-6</v>
      </c>
      <c r="AG1358">
        <f t="shared" ca="1" si="645"/>
        <v>1</v>
      </c>
      <c r="AH1358">
        <f ca="1"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+99)&gt;=IFERROR(AE1358,-1E+99)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>8.0036403967969179</v>
      </c>
      <c r="AI1358">
        <f t="shared" ca="1" si="646"/>
        <v>639.96164039679684</v>
      </c>
      <c r="AJ1358">
        <f t="shared" ca="1" si="647"/>
        <v>640.03514451605167</v>
      </c>
      <c r="AM1358">
        <v>0</v>
      </c>
      <c r="AN1358">
        <v>0</v>
      </c>
      <c r="AO1358">
        <f t="shared" si="648"/>
        <v>0</v>
      </c>
      <c r="AP1358">
        <f t="shared" si="657"/>
        <v>0</v>
      </c>
      <c r="AQ1358">
        <f t="shared" ca="1" si="649"/>
        <v>0.13552738325557173</v>
      </c>
      <c r="AR1358" t="str">
        <f t="shared" ca="1" si="650"/>
        <v>Subcritical</v>
      </c>
      <c r="AS1358">
        <f t="shared" ca="1" si="651"/>
        <v>1.3206425929580462E-4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190</v>
      </c>
      <c r="I1359">
        <v>2E-3</v>
      </c>
      <c r="J1359">
        <f t="shared" si="652"/>
        <v>1.0010000000002037</v>
      </c>
      <c r="K1359">
        <f t="shared" ca="1" si="653"/>
        <v>49.98</v>
      </c>
      <c r="L1359">
        <f t="shared" ca="1" si="654"/>
        <v>1.301360869684927</v>
      </c>
      <c r="M1359">
        <f t="shared" ca="1" si="627"/>
        <v>6.7670765223616209</v>
      </c>
      <c r="N1359">
        <f t="shared" ca="1" si="628"/>
        <v>0.86727128666107323</v>
      </c>
      <c r="O1359">
        <f t="shared" ca="1" si="629"/>
        <v>7.3857595425206792</v>
      </c>
      <c r="P1359">
        <f t="shared" ca="1" si="630"/>
        <v>633.2588608696849</v>
      </c>
      <c r="Q1359">
        <f t="shared" ca="1" si="631"/>
        <v>636.03915873002813</v>
      </c>
      <c r="R1359">
        <f t="shared" ca="1" si="632"/>
        <v>1.4839965425134221E-2</v>
      </c>
      <c r="S1359">
        <f t="shared" ca="1" si="633"/>
        <v>2.067101435725621</v>
      </c>
      <c r="T1359">
        <f t="shared" ca="1" si="634"/>
        <v>42.032181045985091</v>
      </c>
      <c r="U1359">
        <f t="shared" ca="1" si="655"/>
        <v>-1.43640730500465E-2</v>
      </c>
      <c r="V1359">
        <f t="shared" ca="1" si="656"/>
        <v>0</v>
      </c>
      <c r="W1359">
        <f t="shared" ca="1" si="635"/>
        <v>8.0040071628333145</v>
      </c>
      <c r="X1359">
        <f t="shared" ca="1" si="636"/>
        <v>41.620837246733238</v>
      </c>
      <c r="Y1359">
        <f t="shared" ca="1" si="637"/>
        <v>1.9625051458194438</v>
      </c>
      <c r="Z1359">
        <f t="shared" ca="1" si="638"/>
        <v>1.2008408121084315</v>
      </c>
      <c r="AA1359">
        <f t="shared" ca="1" si="639"/>
        <v>639.9615071628333</v>
      </c>
      <c r="AB1359">
        <f t="shared" ca="1" si="640"/>
        <v>640.03500454591313</v>
      </c>
      <c r="AC1359">
        <f t="shared" ca="1" si="641"/>
        <v>1.3205017820402655E-4</v>
      </c>
      <c r="AD1359">
        <f t="shared" ca="1" si="642"/>
        <v>0.13551806799558927</v>
      </c>
      <c r="AE1359">
        <f t="shared" ca="1" si="643"/>
        <v>172.6847849614347</v>
      </c>
      <c r="AF1359">
        <f t="shared" ca="1" si="644"/>
        <v>-5.7437932809989434E-6</v>
      </c>
      <c r="AG1359">
        <f t="shared" ca="1" si="645"/>
        <v>1</v>
      </c>
      <c r="AH1359">
        <f ca="1"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+99)&gt;=IFERROR(AE1359,-1E+99)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>8.0040071628333145</v>
      </c>
      <c r="AI1359">
        <f t="shared" ca="1" si="646"/>
        <v>639.9615071628333</v>
      </c>
      <c r="AJ1359">
        <f t="shared" ca="1" si="647"/>
        <v>640.03500454591313</v>
      </c>
      <c r="AM1359">
        <v>0</v>
      </c>
      <c r="AN1359">
        <v>0</v>
      </c>
      <c r="AO1359">
        <f t="shared" si="648"/>
        <v>0</v>
      </c>
      <c r="AP1359">
        <f t="shared" si="657"/>
        <v>0</v>
      </c>
      <c r="AQ1359">
        <f t="shared" ca="1" si="649"/>
        <v>0.13551806799558927</v>
      </c>
      <c r="AR1359" t="str">
        <f t="shared" ca="1" si="650"/>
        <v>Subcritical</v>
      </c>
      <c r="AS1359">
        <f t="shared" ca="1" si="651"/>
        <v>1.3205017820402655E-4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190</v>
      </c>
      <c r="I1360">
        <v>5.7000000000000002E-2</v>
      </c>
      <c r="J1360">
        <f t="shared" si="652"/>
        <v>1</v>
      </c>
      <c r="K1360">
        <f t="shared" ca="1" si="653"/>
        <v>49.98</v>
      </c>
      <c r="L1360">
        <f t="shared" ca="1" si="654"/>
        <v>1.301360869684927</v>
      </c>
      <c r="M1360">
        <f t="shared" ca="1" si="627"/>
        <v>6.7670765223616209</v>
      </c>
      <c r="N1360">
        <f t="shared" ca="1" si="628"/>
        <v>0.86727128666107323</v>
      </c>
      <c r="O1360">
        <f t="shared" ca="1" si="629"/>
        <v>7.3857595425206792</v>
      </c>
      <c r="P1360">
        <f t="shared" ca="1" si="630"/>
        <v>633.25836086968491</v>
      </c>
      <c r="Q1360">
        <f t="shared" ca="1" si="631"/>
        <v>636.03865873002815</v>
      </c>
      <c r="R1360">
        <f t="shared" ca="1" si="632"/>
        <v>1.4839965425134221E-2</v>
      </c>
      <c r="S1360">
        <f t="shared" ca="1" si="633"/>
        <v>2.067101435725621</v>
      </c>
      <c r="T1360">
        <f t="shared" ca="1" si="634"/>
        <v>42.032181045985091</v>
      </c>
      <c r="U1360">
        <f t="shared" ca="1" si="655"/>
        <v>-1.4604093721914069E-2</v>
      </c>
      <c r="V1360">
        <f t="shared" ca="1" si="656"/>
        <v>0</v>
      </c>
      <c r="W1360">
        <f t="shared" ca="1" si="635"/>
        <v>8.0043669642789386</v>
      </c>
      <c r="X1360">
        <f t="shared" ca="1" si="636"/>
        <v>41.62270821425048</v>
      </c>
      <c r="Y1360">
        <f t="shared" ca="1" si="637"/>
        <v>1.9625267757357681</v>
      </c>
      <c r="Z1360">
        <f t="shared" ca="1" si="638"/>
        <v>1.2007868335412208</v>
      </c>
      <c r="AA1360">
        <f t="shared" ca="1" si="639"/>
        <v>639.96136696427891</v>
      </c>
      <c r="AB1360">
        <f t="shared" ca="1" si="640"/>
        <v>640.03485773999785</v>
      </c>
      <c r="AC1360">
        <f t="shared" ca="1" si="641"/>
        <v>1.3203636665301744E-4</v>
      </c>
      <c r="AD1360">
        <f t="shared" ca="1" si="642"/>
        <v>0.13550893066173592</v>
      </c>
      <c r="AE1360">
        <f t="shared" ca="1" si="643"/>
        <v>172.69948552536229</v>
      </c>
      <c r="AF1360">
        <f t="shared" ca="1" si="644"/>
        <v>-5.5072819122869987E-6</v>
      </c>
      <c r="AG1360">
        <f t="shared" ca="1" si="645"/>
        <v>1</v>
      </c>
      <c r="AH1360">
        <f ca="1"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+99)&gt;=IFERROR(AE1360,-1E+99)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>8.0043669642789386</v>
      </c>
      <c r="AI1360">
        <f t="shared" ca="1" si="646"/>
        <v>639.96136696427891</v>
      </c>
      <c r="AJ1360">
        <f t="shared" ca="1" si="647"/>
        <v>640.03485773999785</v>
      </c>
      <c r="AM1360">
        <v>0</v>
      </c>
      <c r="AN1360">
        <v>0</v>
      </c>
      <c r="AO1360">
        <f t="shared" si="648"/>
        <v>0</v>
      </c>
      <c r="AP1360">
        <f t="shared" si="657"/>
        <v>0</v>
      </c>
      <c r="AQ1360">
        <f t="shared" ca="1" si="649"/>
        <v>0.13550893066173592</v>
      </c>
      <c r="AR1360" t="str">
        <f t="shared" ca="1" si="650"/>
        <v>Subcritical</v>
      </c>
      <c r="AS1360">
        <f t="shared" ca="1" si="651"/>
        <v>1.3203636665301744E-4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190</v>
      </c>
      <c r="I1361">
        <v>5.7000000000000002E-2</v>
      </c>
      <c r="J1361">
        <f t="shared" si="652"/>
        <v>1</v>
      </c>
      <c r="K1361">
        <f t="shared" ca="1" si="653"/>
        <v>49.98</v>
      </c>
      <c r="L1361">
        <f t="shared" ca="1" si="654"/>
        <v>1.301360869684927</v>
      </c>
      <c r="M1361">
        <f t="shared" ca="1" si="627"/>
        <v>6.7670765223616209</v>
      </c>
      <c r="N1361">
        <f t="shared" ca="1" si="628"/>
        <v>0.86727128666107323</v>
      </c>
      <c r="O1361">
        <f t="shared" ca="1" si="629"/>
        <v>7.3857595425206792</v>
      </c>
      <c r="P1361">
        <f t="shared" ca="1" si="630"/>
        <v>633.25786086968492</v>
      </c>
      <c r="Q1361">
        <f t="shared" ca="1" si="631"/>
        <v>636.03815873002816</v>
      </c>
      <c r="R1361">
        <f t="shared" ca="1" si="632"/>
        <v>1.4839965425134221E-2</v>
      </c>
      <c r="S1361">
        <f t="shared" ca="1" si="633"/>
        <v>2.067101435725621</v>
      </c>
      <c r="T1361">
        <f t="shared" ca="1" si="634"/>
        <v>42.032181045985091</v>
      </c>
      <c r="U1361">
        <f t="shared" ca="1" si="655"/>
        <v>-1.4604093721914069E-2</v>
      </c>
      <c r="V1361">
        <f t="shared" ca="1" si="656"/>
        <v>0</v>
      </c>
      <c r="W1361">
        <f t="shared" ca="1" si="635"/>
        <v>8.0047270219339595</v>
      </c>
      <c r="X1361">
        <f t="shared" ca="1" si="636"/>
        <v>41.624580514056589</v>
      </c>
      <c r="Y1361">
        <f t="shared" ca="1" si="637"/>
        <v>1.9625484195851377</v>
      </c>
      <c r="Z1361">
        <f t="shared" ca="1" si="638"/>
        <v>1.2007328213943631</v>
      </c>
      <c r="AA1361">
        <f t="shared" ca="1" si="639"/>
        <v>639.96122702193395</v>
      </c>
      <c r="AB1361">
        <f t="shared" ca="1" si="640"/>
        <v>640.03471118647894</v>
      </c>
      <c r="AC1361">
        <f t="shared" ca="1" si="641"/>
        <v>1.3202254740042415E-4</v>
      </c>
      <c r="AD1361">
        <f t="shared" ca="1" si="642"/>
        <v>0.13549978784918129</v>
      </c>
      <c r="AE1361">
        <f t="shared" ca="1" si="643"/>
        <v>172.71419725599361</v>
      </c>
      <c r="AF1361">
        <f t="shared" ca="1" si="644"/>
        <v>-5.2517125368467532E-6</v>
      </c>
      <c r="AG1361">
        <f t="shared" ca="1" si="645"/>
        <v>1</v>
      </c>
      <c r="AH1361">
        <f ca="1"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+99)&gt;=IFERROR(AE1361,-1E+99)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>8.0047270219339595</v>
      </c>
      <c r="AI1361">
        <f t="shared" ca="1" si="646"/>
        <v>639.96122702193395</v>
      </c>
      <c r="AJ1361">
        <f t="shared" ca="1" si="647"/>
        <v>640.03471118647894</v>
      </c>
      <c r="AM1361">
        <v>0</v>
      </c>
      <c r="AN1361">
        <v>0</v>
      </c>
      <c r="AO1361">
        <f t="shared" si="648"/>
        <v>0</v>
      </c>
      <c r="AP1361">
        <f t="shared" si="657"/>
        <v>0</v>
      </c>
      <c r="AQ1361">
        <f t="shared" ca="1" si="649"/>
        <v>0.13549978784918129</v>
      </c>
      <c r="AR1361" t="str">
        <f t="shared" ca="1" si="650"/>
        <v>Subcritical</v>
      </c>
      <c r="AS1361">
        <f t="shared" ca="1" si="651"/>
        <v>1.3202254740042415E-4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190</v>
      </c>
      <c r="I1362">
        <v>0</v>
      </c>
      <c r="J1362">
        <f t="shared" si="652"/>
        <v>0.99899999999979627</v>
      </c>
      <c r="K1362">
        <f t="shared" ca="1" si="653"/>
        <v>49.98</v>
      </c>
      <c r="L1362">
        <f t="shared" ca="1" si="654"/>
        <v>1.301360869684927</v>
      </c>
      <c r="M1362">
        <f t="shared" ca="1" si="627"/>
        <v>6.7670765223616209</v>
      </c>
      <c r="N1362">
        <f t="shared" ca="1" si="628"/>
        <v>0.86727128666107323</v>
      </c>
      <c r="O1362">
        <f t="shared" ca="1" si="629"/>
        <v>7.3857595425206792</v>
      </c>
      <c r="P1362">
        <f t="shared" ca="1" si="630"/>
        <v>633.25736086968493</v>
      </c>
      <c r="Q1362">
        <f t="shared" ca="1" si="631"/>
        <v>636.03765873002817</v>
      </c>
      <c r="R1362">
        <f t="shared" ca="1" si="632"/>
        <v>1.4839965425134221E-2</v>
      </c>
      <c r="S1362">
        <f t="shared" ca="1" si="633"/>
        <v>2.067101435725621</v>
      </c>
      <c r="T1362">
        <f t="shared" ca="1" si="634"/>
        <v>42.032181045985091</v>
      </c>
      <c r="U1362">
        <f t="shared" ca="1" si="655"/>
        <v>-1.4325125459663468E-2</v>
      </c>
      <c r="V1362">
        <f t="shared" ca="1" si="656"/>
        <v>0</v>
      </c>
      <c r="W1362">
        <f t="shared" ca="1" si="635"/>
        <v>8.0050945543723468</v>
      </c>
      <c r="X1362">
        <f t="shared" ca="1" si="636"/>
        <v>41.626491682736201</v>
      </c>
      <c r="Y1362">
        <f t="shared" ca="1" si="637"/>
        <v>1.9625705112442455</v>
      </c>
      <c r="Z1362">
        <f t="shared" ca="1" si="638"/>
        <v>1.2006776929684961</v>
      </c>
      <c r="AA1362">
        <f t="shared" ca="1" si="639"/>
        <v>639.96109455437238</v>
      </c>
      <c r="AB1362">
        <f t="shared" ca="1" si="640"/>
        <v>640.03457197141586</v>
      </c>
      <c r="AC1362">
        <f t="shared" ca="1" si="641"/>
        <v>1.3200844346131558E-4</v>
      </c>
      <c r="AD1362">
        <f t="shared" ca="1" si="642"/>
        <v>0.1354904562924823</v>
      </c>
      <c r="AE1362">
        <f t="shared" ca="1" si="643"/>
        <v>172.7292151224035</v>
      </c>
      <c r="AF1362">
        <f t="shared" ca="1" si="644"/>
        <v>-5.640176027554844E-6</v>
      </c>
      <c r="AG1362">
        <f t="shared" ca="1" si="645"/>
        <v>1</v>
      </c>
      <c r="AH1362">
        <f ca="1"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+99)&gt;=IFERROR(AE1362,-1E+99)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>8.0050945543723468</v>
      </c>
      <c r="AI1362">
        <f t="shared" ca="1" si="646"/>
        <v>639.96109455437238</v>
      </c>
      <c r="AJ1362">
        <f t="shared" ca="1" si="647"/>
        <v>640.03457197141586</v>
      </c>
      <c r="AM1362">
        <v>0</v>
      </c>
      <c r="AN1362">
        <v>0</v>
      </c>
      <c r="AO1362">
        <f t="shared" si="648"/>
        <v>0</v>
      </c>
      <c r="AP1362">
        <f t="shared" si="657"/>
        <v>0</v>
      </c>
      <c r="AQ1362">
        <f t="shared" ca="1" si="649"/>
        <v>0.1354904562924823</v>
      </c>
      <c r="AR1362" t="str">
        <f t="shared" ca="1" si="650"/>
        <v>Subcritical</v>
      </c>
      <c r="AS1362">
        <f t="shared" ca="1" si="651"/>
        <v>1.3200844346131558E-4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190</v>
      </c>
      <c r="I1363">
        <v>0</v>
      </c>
      <c r="J1363">
        <f t="shared" si="652"/>
        <v>1</v>
      </c>
      <c r="K1363">
        <f t="shared" ca="1" si="653"/>
        <v>49.98</v>
      </c>
      <c r="L1363">
        <f t="shared" ca="1" si="654"/>
        <v>1.301360869684927</v>
      </c>
      <c r="M1363">
        <f t="shared" ca="1" si="627"/>
        <v>6.7670765223616209</v>
      </c>
      <c r="N1363">
        <f t="shared" ca="1" si="628"/>
        <v>0.86727128666107323</v>
      </c>
      <c r="O1363">
        <f t="shared" ca="1" si="629"/>
        <v>7.3857595425206792</v>
      </c>
      <c r="P1363">
        <f t="shared" ca="1" si="630"/>
        <v>633.25686086968494</v>
      </c>
      <c r="Q1363">
        <f t="shared" ca="1" si="631"/>
        <v>636.03715873002818</v>
      </c>
      <c r="R1363">
        <f t="shared" ca="1" si="632"/>
        <v>1.4839965425134221E-2</v>
      </c>
      <c r="S1363">
        <f t="shared" ca="1" si="633"/>
        <v>2.067101435725621</v>
      </c>
      <c r="T1363">
        <f t="shared" ca="1" si="634"/>
        <v>42.032181045985091</v>
      </c>
      <c r="U1363">
        <f t="shared" ca="1" si="655"/>
        <v>-1.4339965425165246E-2</v>
      </c>
      <c r="V1363">
        <f t="shared" ca="1" si="656"/>
        <v>0</v>
      </c>
      <c r="W1363">
        <f t="shared" ca="1" si="635"/>
        <v>8.0054615674564946</v>
      </c>
      <c r="X1363">
        <f t="shared" ca="1" si="636"/>
        <v>41.628400150773771</v>
      </c>
      <c r="Y1363">
        <f t="shared" ca="1" si="637"/>
        <v>1.9625925701580522</v>
      </c>
      <c r="Z1363">
        <f t="shared" ca="1" si="638"/>
        <v>1.2006226474949215</v>
      </c>
      <c r="AA1363">
        <f t="shared" ca="1" si="639"/>
        <v>639.96096156745648</v>
      </c>
      <c r="AB1363">
        <f t="shared" ca="1" si="640"/>
        <v>640.03443224746047</v>
      </c>
      <c r="AC1363">
        <f t="shared" ca="1" si="641"/>
        <v>1.319943616703484E-4</v>
      </c>
      <c r="AD1363">
        <f t="shared" ca="1" si="642"/>
        <v>0.13548113899081055</v>
      </c>
      <c r="AE1363">
        <f t="shared" ca="1" si="643"/>
        <v>172.74421249396846</v>
      </c>
      <c r="AF1363">
        <f t="shared" ca="1" si="644"/>
        <v>-6.206174703038414E-6</v>
      </c>
      <c r="AG1363">
        <f t="shared" ca="1" si="645"/>
        <v>1</v>
      </c>
      <c r="AH1363">
        <f ca="1"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+99)&gt;=IFERROR(AE1363,-1E+99)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>8.0054615674564946</v>
      </c>
      <c r="AI1363">
        <f t="shared" ca="1" si="646"/>
        <v>639.96096156745648</v>
      </c>
      <c r="AJ1363">
        <f t="shared" ca="1" si="647"/>
        <v>640.03443224746047</v>
      </c>
      <c r="AM1363">
        <v>0</v>
      </c>
      <c r="AN1363">
        <v>0</v>
      </c>
      <c r="AO1363">
        <f t="shared" si="648"/>
        <v>0</v>
      </c>
      <c r="AP1363">
        <f t="shared" si="657"/>
        <v>0</v>
      </c>
      <c r="AQ1363">
        <f t="shared" ca="1" si="649"/>
        <v>0.13548113899081055</v>
      </c>
      <c r="AR1363" t="str">
        <f t="shared" ca="1" si="650"/>
        <v>Subcritical</v>
      </c>
      <c r="AS1363">
        <f t="shared" ca="1" si="651"/>
        <v>1.319943616703484E-4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190</v>
      </c>
      <c r="I1364">
        <v>5.7000000000000002E-2</v>
      </c>
      <c r="J1364">
        <f t="shared" si="652"/>
        <v>1</v>
      </c>
      <c r="K1364">
        <f t="shared" ca="1" si="653"/>
        <v>49.98</v>
      </c>
      <c r="L1364">
        <f t="shared" ca="1" si="654"/>
        <v>1.301360869684927</v>
      </c>
      <c r="M1364">
        <f t="shared" ca="1" si="627"/>
        <v>6.7670765223616209</v>
      </c>
      <c r="N1364">
        <f t="shared" ca="1" si="628"/>
        <v>0.86727128666107323</v>
      </c>
      <c r="O1364">
        <f t="shared" ca="1" si="629"/>
        <v>7.3857595425206792</v>
      </c>
      <c r="P1364">
        <f t="shared" ca="1" si="630"/>
        <v>633.25636086968495</v>
      </c>
      <c r="Q1364">
        <f t="shared" ca="1" si="631"/>
        <v>636.03665873002819</v>
      </c>
      <c r="R1364">
        <f t="shared" ca="1" si="632"/>
        <v>1.4839965425134221E-2</v>
      </c>
      <c r="S1364">
        <f t="shared" ca="1" si="633"/>
        <v>2.067101435725621</v>
      </c>
      <c r="T1364">
        <f t="shared" ca="1" si="634"/>
        <v>42.032181045985091</v>
      </c>
      <c r="U1364">
        <f t="shared" ca="1" si="655"/>
        <v>-1.4604093721914069E-2</v>
      </c>
      <c r="V1364">
        <f t="shared" ca="1" si="656"/>
        <v>0</v>
      </c>
      <c r="W1364">
        <f t="shared" ca="1" si="635"/>
        <v>8.0058209502982312</v>
      </c>
      <c r="X1364">
        <f t="shared" ca="1" si="636"/>
        <v>41.630268941550803</v>
      </c>
      <c r="Y1364">
        <f t="shared" ca="1" si="637"/>
        <v>1.9626141689852015</v>
      </c>
      <c r="Z1364">
        <f t="shared" ca="1" si="638"/>
        <v>1.200568751313432</v>
      </c>
      <c r="AA1364">
        <f t="shared" ca="1" si="639"/>
        <v>639.96082095029828</v>
      </c>
      <c r="AB1364">
        <f t="shared" ca="1" si="640"/>
        <v>640.03428503422435</v>
      </c>
      <c r="AC1364">
        <f t="shared" ca="1" si="641"/>
        <v>1.3198057478880097E-4</v>
      </c>
      <c r="AD1364">
        <f t="shared" ca="1" si="642"/>
        <v>0.13547201643162349</v>
      </c>
      <c r="AE1364">
        <f t="shared" ca="1" si="643"/>
        <v>172.75889877218592</v>
      </c>
      <c r="AF1364">
        <f t="shared" ca="1" si="644"/>
        <v>-6.1812282865503221E-6</v>
      </c>
      <c r="AG1364">
        <f t="shared" ca="1" si="645"/>
        <v>1</v>
      </c>
      <c r="AH1364">
        <f ca="1"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+99)&gt;=IFERROR(AE1364,-1E+99)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>8.0058209502982312</v>
      </c>
      <c r="AI1364">
        <f t="shared" ca="1" si="646"/>
        <v>639.96082095029828</v>
      </c>
      <c r="AJ1364">
        <f t="shared" ca="1" si="647"/>
        <v>640.03428503422435</v>
      </c>
      <c r="AM1364">
        <v>0</v>
      </c>
      <c r="AN1364">
        <v>0</v>
      </c>
      <c r="AO1364">
        <f t="shared" si="648"/>
        <v>0</v>
      </c>
      <c r="AP1364">
        <f t="shared" si="657"/>
        <v>0</v>
      </c>
      <c r="AQ1364">
        <f t="shared" ca="1" si="649"/>
        <v>0.13547201643162349</v>
      </c>
      <c r="AR1364" t="str">
        <f t="shared" ca="1" si="650"/>
        <v>Subcritical</v>
      </c>
      <c r="AS1364">
        <f t="shared" ca="1" si="651"/>
        <v>1.3198057478880097E-4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190</v>
      </c>
      <c r="I1365">
        <v>5.7000000000000002E-2</v>
      </c>
      <c r="J1365">
        <f t="shared" si="652"/>
        <v>1</v>
      </c>
      <c r="K1365">
        <f t="shared" ca="1" si="653"/>
        <v>49.98</v>
      </c>
      <c r="L1365">
        <f t="shared" ca="1" si="654"/>
        <v>1.301360869684927</v>
      </c>
      <c r="M1365">
        <f t="shared" ca="1" si="627"/>
        <v>6.7670765223616209</v>
      </c>
      <c r="N1365">
        <f t="shared" ca="1" si="628"/>
        <v>0.86727128666107323</v>
      </c>
      <c r="O1365">
        <f t="shared" ca="1" si="629"/>
        <v>7.3857595425206792</v>
      </c>
      <c r="P1365">
        <f t="shared" ca="1" si="630"/>
        <v>633.25586086968497</v>
      </c>
      <c r="Q1365">
        <f t="shared" ca="1" si="631"/>
        <v>636.03615873002821</v>
      </c>
      <c r="R1365">
        <f t="shared" ca="1" si="632"/>
        <v>1.4839965425134221E-2</v>
      </c>
      <c r="S1365">
        <f t="shared" ca="1" si="633"/>
        <v>2.067101435725621</v>
      </c>
      <c r="T1365">
        <f t="shared" ca="1" si="634"/>
        <v>42.032181045985091</v>
      </c>
      <c r="U1365">
        <f t="shared" ca="1" si="655"/>
        <v>-1.4604093721914069E-2</v>
      </c>
      <c r="V1365">
        <f t="shared" ca="1" si="656"/>
        <v>0</v>
      </c>
      <c r="W1365">
        <f t="shared" ca="1" si="635"/>
        <v>8.0061803763105601</v>
      </c>
      <c r="X1365">
        <f t="shared" ca="1" si="636"/>
        <v>41.632137956814915</v>
      </c>
      <c r="Y1365">
        <f t="shared" ca="1" si="637"/>
        <v>1.9626357689429081</v>
      </c>
      <c r="Z1365">
        <f t="shared" ca="1" si="638"/>
        <v>1.2005148534971788</v>
      </c>
      <c r="AA1365">
        <f t="shared" ca="1" si="639"/>
        <v>639.96068037631062</v>
      </c>
      <c r="AB1365">
        <f t="shared" ca="1" si="640"/>
        <v>640.03413786425494</v>
      </c>
      <c r="AC1365">
        <f t="shared" ca="1" si="641"/>
        <v>1.3196678837594218E-4</v>
      </c>
      <c r="AD1365">
        <f t="shared" ca="1" si="642"/>
        <v>0.1354628938005065</v>
      </c>
      <c r="AE1365">
        <f t="shared" ca="1" si="643"/>
        <v>172.77358751096992</v>
      </c>
      <c r="AF1365">
        <f t="shared" ca="1" si="644"/>
        <v>-5.7901849004338146E-6</v>
      </c>
      <c r="AG1365">
        <f t="shared" ca="1" si="645"/>
        <v>1</v>
      </c>
      <c r="AH1365">
        <f ca="1"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+99)&gt;=IFERROR(AE1365,-1E+99)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>8.0061803763105601</v>
      </c>
      <c r="AI1365">
        <f t="shared" ca="1" si="646"/>
        <v>639.96068037631062</v>
      </c>
      <c r="AJ1365">
        <f t="shared" ca="1" si="647"/>
        <v>640.03413786425494</v>
      </c>
      <c r="AM1365">
        <v>0</v>
      </c>
      <c r="AN1365">
        <v>0</v>
      </c>
      <c r="AO1365">
        <f t="shared" si="648"/>
        <v>0</v>
      </c>
      <c r="AP1365">
        <f t="shared" si="657"/>
        <v>0</v>
      </c>
      <c r="AQ1365">
        <f t="shared" ca="1" si="649"/>
        <v>0.1354628938005065</v>
      </c>
      <c r="AR1365" t="str">
        <f t="shared" ca="1" si="650"/>
        <v>Subcritical</v>
      </c>
      <c r="AS1365">
        <f t="shared" ca="1" si="651"/>
        <v>1.3196678837594218E-4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190</v>
      </c>
      <c r="I1366">
        <v>0</v>
      </c>
      <c r="J1366">
        <f t="shared" si="652"/>
        <v>1</v>
      </c>
      <c r="K1366">
        <f t="shared" ca="1" si="653"/>
        <v>49.98</v>
      </c>
      <c r="L1366">
        <f t="shared" ca="1" si="654"/>
        <v>1.301360869684927</v>
      </c>
      <c r="M1366">
        <f t="shared" ref="M1366:M1429" ca="1" si="658">((F1366)+(G1366)*(L1366))*(L1366)</f>
        <v>6.7670765223616209</v>
      </c>
      <c r="N1366">
        <f t="shared" ref="N1366:N1429" ca="1" si="659">(((F1366)+(G1366)*(L1366))*(L1366))/MAX((F1366)+2*(L1366)*SQRT(1+(G1366)^2),0.000001)</f>
        <v>0.86727128666107323</v>
      </c>
      <c r="O1366">
        <f t="shared" ref="O1366:O1429" ca="1" si="660">ABS(K1366)/MAX(((F1366)+(G1366)*(L1366))*(L1366),0.000001)</f>
        <v>7.3857595425206792</v>
      </c>
      <c r="P1366">
        <f t="shared" ref="P1366:P1429" ca="1" si="661">E1366+L1366</f>
        <v>633.25536086968486</v>
      </c>
      <c r="Q1366">
        <f t="shared" ref="Q1366:Q1429" ca="1" si="662">P1366+((ABS(K1366)/MAX(((F1366)+(G1366)*(L1366))*(L1366),0.000001))^2)/(2*$I$5)</f>
        <v>636.0356587300281</v>
      </c>
      <c r="R1366">
        <f t="shared" ref="R1366:R1429" ca="1" si="663">((ABS(K1366)*$D$6)/(MAX(((F1366)+(G1366)*(L1366))*(L1366),0.000001)*MAX(((((F1366)+(G1366)*(L1366))*(L1366))/MAX((F1366)+2*(L1366)*SQRT(1+(G1366)^2),0.000001))^(2/3),0.000001)))^2</f>
        <v>1.4839965425134221E-2</v>
      </c>
      <c r="S1366">
        <f t="shared" ref="S1366:S1429" ca="1" si="664">ABS(ABS(K1366)/MAX(((F1366)+(G1366)*(L1366))*(L1366),0.000001))/SQRT($I$5*MAX((((F1366)+(G1366)*(L1366))*(L1366))/MAX((F1366)+2*(G1366)*(L1366),0.000001),0.000001))</f>
        <v>2.067101435725621</v>
      </c>
      <c r="T1366">
        <f t="shared" ref="T1366:T1429" ca="1" si="665">((F1366)*(L1366)^2)/2+(G1366)*(L1366)^3/3+(ABS(K1366)^2)/($I$5*MAX(((F1366)+(G1366)*(L1366))*(L1366),0.000001))</f>
        <v>42.032181045985091</v>
      </c>
      <c r="U1366">
        <f t="shared" ca="1" si="655"/>
        <v>-1.433996542505156E-2</v>
      </c>
      <c r="V1366">
        <f t="shared" ca="1" si="656"/>
        <v>0</v>
      </c>
      <c r="W1366">
        <f t="shared" ref="W1366:W1429" ca="1" si="666"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>8.0065472838922336</v>
      </c>
      <c r="X1366">
        <f t="shared" ref="X1366:X1429" ca="1" si="667">((F1366)+(G1366)*(W1366))*(W1366)</f>
        <v>41.634045876239618</v>
      </c>
      <c r="Y1366">
        <f t="shared" ref="Y1366:Y1429" ca="1" si="668">(((F1366)+(G1366)*(W1366))*(W1366))/MAX((F1366)+2*(W1366)*SQRT(1+(G1366)^2),0.000001)</f>
        <v>1.9626578170008107</v>
      </c>
      <c r="Z1366">
        <f t="shared" ref="Z1366:Z1429" ca="1" si="669">ABS(K1366)/MAX(((F1366)+(G1366)*(W1366))*(W1366),0.000001)</f>
        <v>1.2004598387715997</v>
      </c>
      <c r="AA1366">
        <f t="shared" ref="AA1366:AA1429" ca="1" si="670">E1366+W1366</f>
        <v>639.9605472838922</v>
      </c>
      <c r="AB1366">
        <f t="shared" ref="AB1366:AB1429" ca="1" si="671">AA1366+((ABS(K1366)/MAX(((F1366)+(G1366)*(W1366))*(W1366),0.000001))^2)/(2*$I$5)</f>
        <v>640.03399803947343</v>
      </c>
      <c r="AC1366">
        <f t="shared" ref="AC1366:AC1429" ca="1" si="672">((ABS(K1366)*$D$6)/(MAX(((F1366)+(G1366)*(W1366))*(W1366),0.000001)*MAX(((((F1366)+(G1366)*(W1366))*(W1366))/MAX((F1366)+2*(W1366)*SQRT(1+(G1366)^2),0.000001))^(2/3),0.000001)))^2</f>
        <v>1.3195271718573139E-4</v>
      </c>
      <c r="AD1366">
        <f t="shared" ref="AD1366:AD1429" ca="1" si="673">ABS(ABS(K1366)/MAX(((F1366)+(G1366)*(W1366))*(W1366),0.000001))/SQRT($I$5*MAX((((F1366)+(G1366)*(W1366))*(W1366))/MAX((F1366)+2*(G1366)*(W1366),0.000001),0.000001))</f>
        <v>0.13545358233485408</v>
      </c>
      <c r="AE1366">
        <f t="shared" ref="AE1366:AE1429" ca="1" si="674">((F1366)*(W1366)^2)/2+(G1366)*(W1366)^3/3+(ABS(K1366)^2)/($I$5*MAX(((F1366)+(G1366)*(W1366))*(W1366),0.000001))</f>
        <v>172.78858271895143</v>
      </c>
      <c r="AF1366">
        <f t="shared" ref="AF1366:AF1429" ca="1" si="675">IF($D$20=0,0,IFERROR(AB1367+(((AC1366+AC1367)/2)*J1367)+(IF(Z1366&gt;Z1367,$D$8*((Z1366^2-Z1367^2)/(2*$I$5)),$D$9*((Z1367^2-Z1366^2)/(2*$I$5)))+($D$10*(ABS(I1367)/90)*(MAX(Z1366^2,Z1367^2)/(2*$I$5))))-AB1366,0))</f>
        <v>-5.5833303349572816E-6</v>
      </c>
      <c r="AG1366">
        <f t="shared" ref="AG1366:AG1429" ca="1" si="676">IF($D$20=0,1,IFERROR(IF(ROUND(AD1366,3)=1,1,IF(AND(ABS(AF1366)&lt;$D$19,AD1366&lt;1),1,0)),0))</f>
        <v>1</v>
      </c>
      <c r="AH1366">
        <f ca="1"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+99)&gt;=IFERROR(AE1366,-1E+99)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>8.0065472838922336</v>
      </c>
      <c r="AI1366">
        <f t="shared" ref="AI1366:AI1429" ca="1" si="677">E1366+AH1366</f>
        <v>639.9605472838922</v>
      </c>
      <c r="AJ1366">
        <f t="shared" ref="AJ1366:AJ1429" ca="1" si="678">AI1366+((ABS(K1366)/MAX(((F1366)+(G1366)*(AH1366))*(AH1366),0.000001))^2)/(2*$I$5)</f>
        <v>640.03399803947343</v>
      </c>
      <c r="AM1366">
        <v>0</v>
      </c>
      <c r="AN1366">
        <v>0</v>
      </c>
      <c r="AO1366">
        <f t="shared" ref="AO1366:AO1429" si="679">AM1366+AN1366</f>
        <v>0</v>
      </c>
      <c r="AP1366">
        <f t="shared" si="657"/>
        <v>0</v>
      </c>
      <c r="AQ1366">
        <f t="shared" ref="AQ1366:AQ1429" ca="1" si="680">ABS(ABS(K1366)/MAX(((F1366)+(G1366)*(AH1366))*(AH1366),0.000001))/SQRT($I$5*MAX((((F1366)+(G1366)*(AH1366))*(AH1366))/MAX((F1366)+2*(G1366)*(AH1366),0.000001),0.000001))</f>
        <v>0.13545358233485408</v>
      </c>
      <c r="AR1366" t="str">
        <f t="shared" ref="AR1366:AR1429" ca="1" si="681">IF(AQ1366&lt;1,"Subcritical","Supercritical")</f>
        <v>Subcritical</v>
      </c>
      <c r="AS1366">
        <f t="shared" ref="AS1366:AS1429" ca="1" si="682">((ABS(K1366)*$D$6)/(MAX(((F1366)+(G1366)*(AH1366))*(AH1366),0.000001)*MAX(((((F1366)+(G1366)*(AH1366))*(AH1366))/MAX((F1366)+2*(AH1366)*SQRT(1+(G1366)^2),0.000001))^(2/3),0.000001)))^2</f>
        <v>1.3195271718573139E-4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190</v>
      </c>
      <c r="I1367">
        <v>2E-3</v>
      </c>
      <c r="J1367">
        <f t="shared" ref="J1367:J1430" si="683">B1367-B1366</f>
        <v>1</v>
      </c>
      <c r="K1367">
        <f t="shared" ref="K1367:K1430" ca="1" si="684">MAX(0,K1366-AO1366)</f>
        <v>49.98</v>
      </c>
      <c r="L1367">
        <f t="shared" ref="L1367:L1430" ca="1" si="685"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>1.301360869684927</v>
      </c>
      <c r="M1367">
        <f t="shared" ca="1" si="658"/>
        <v>6.7670765223616209</v>
      </c>
      <c r="N1367">
        <f t="shared" ca="1" si="659"/>
        <v>0.86727128666107323</v>
      </c>
      <c r="O1367">
        <f t="shared" ca="1" si="660"/>
        <v>7.3857595425206792</v>
      </c>
      <c r="P1367">
        <f t="shared" ca="1" si="661"/>
        <v>633.25486086968488</v>
      </c>
      <c r="Q1367">
        <f t="shared" ca="1" si="662"/>
        <v>636.03515873002812</v>
      </c>
      <c r="R1367">
        <f t="shared" ca="1" si="663"/>
        <v>1.4839965425134221E-2</v>
      </c>
      <c r="S1367">
        <f t="shared" ca="1" si="664"/>
        <v>2.067101435725621</v>
      </c>
      <c r="T1367">
        <f t="shared" ca="1" si="665"/>
        <v>42.032181045985091</v>
      </c>
      <c r="U1367">
        <f t="shared" ref="U1367:U1430" ca="1" si="686">IF($D$20=0,0,IFERROR(Q1366-(((R1366+R1367)/2)*J1367)-(IF(O1366&gt;O1367,$D$8*((O1366^2-O1367^2)/(2*$I$5)),$D$9*((O1367^2-O1366^2)/(2*$I$5)))+($D$10*(ABS(I1367)/90)*(MAX(O1366^2,O1367^2)/(2*$I$5))))-Q1367,0))</f>
        <v>-1.4349233084658408E-2</v>
      </c>
      <c r="V1367">
        <f t="shared" ref="V1367:V1430" ca="1" si="687">IF($D$20=0,1,IFERROR(IF(ROUND(S1367,3)=1,1,IF(AND(ABS(U1367)&lt;$D$19,S1367&gt;1),1,0)),0))</f>
        <v>0</v>
      </c>
      <c r="W1367">
        <f t="shared" ca="1" si="666"/>
        <v>8.0069141686727079</v>
      </c>
      <c r="X1367">
        <f t="shared" ca="1" si="667"/>
        <v>41.63595367709808</v>
      </c>
      <c r="Y1367">
        <f t="shared" ca="1" si="668"/>
        <v>1.9626798621633506</v>
      </c>
      <c r="Z1367">
        <f t="shared" ca="1" si="669"/>
        <v>1.2004048325063723</v>
      </c>
      <c r="AA1367">
        <f t="shared" ca="1" si="670"/>
        <v>639.96041416867263</v>
      </c>
      <c r="AB1367">
        <f t="shared" ca="1" si="671"/>
        <v>640.03385819323455</v>
      </c>
      <c r="AC1367">
        <f t="shared" ca="1" si="672"/>
        <v>1.3193864908318963E-4</v>
      </c>
      <c r="AD1367">
        <f t="shared" ca="1" si="673"/>
        <v>0.13544427251446209</v>
      </c>
      <c r="AE1367">
        <f t="shared" ca="1" si="674"/>
        <v>172.80357772071716</v>
      </c>
      <c r="AF1367">
        <f t="shared" ca="1" si="675"/>
        <v>-5.3727630984212738E-6</v>
      </c>
      <c r="AG1367">
        <f t="shared" ca="1" si="676"/>
        <v>1</v>
      </c>
      <c r="AH1367">
        <f ca="1"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+99)&gt;=IFERROR(AE1367,-1E+99)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>8.0069141686727079</v>
      </c>
      <c r="AI1367">
        <f t="shared" ca="1" si="677"/>
        <v>639.96041416867263</v>
      </c>
      <c r="AJ1367">
        <f t="shared" ca="1" si="678"/>
        <v>640.03385819323455</v>
      </c>
      <c r="AM1367">
        <v>0</v>
      </c>
      <c r="AN1367">
        <v>0</v>
      </c>
      <c r="AO1367">
        <f t="shared" si="679"/>
        <v>0</v>
      </c>
      <c r="AP1367">
        <f t="shared" ref="AP1367:AP1430" si="688">AP1366+AO1367</f>
        <v>0</v>
      </c>
      <c r="AQ1367">
        <f t="shared" ca="1" si="680"/>
        <v>0.13544427251446209</v>
      </c>
      <c r="AR1367" t="str">
        <f t="shared" ca="1" si="681"/>
        <v>Subcritical</v>
      </c>
      <c r="AS1367">
        <f t="shared" ca="1" si="682"/>
        <v>1.3193864908318963E-4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190</v>
      </c>
      <c r="I1368">
        <v>0.06</v>
      </c>
      <c r="J1368">
        <f t="shared" si="683"/>
        <v>1.0010000000002037</v>
      </c>
      <c r="K1368">
        <f t="shared" ca="1" si="684"/>
        <v>49.98</v>
      </c>
      <c r="L1368">
        <f t="shared" ca="1" si="685"/>
        <v>1.301360869684927</v>
      </c>
      <c r="M1368">
        <f t="shared" ca="1" si="658"/>
        <v>6.7670765223616209</v>
      </c>
      <c r="N1368">
        <f t="shared" ca="1" si="659"/>
        <v>0.86727128666107323</v>
      </c>
      <c r="O1368">
        <f t="shared" ca="1" si="660"/>
        <v>7.3857595425206792</v>
      </c>
      <c r="P1368">
        <f t="shared" ca="1" si="661"/>
        <v>633.25436086968489</v>
      </c>
      <c r="Q1368">
        <f t="shared" ca="1" si="662"/>
        <v>636.03465873002813</v>
      </c>
      <c r="R1368">
        <f t="shared" ca="1" si="663"/>
        <v>1.4839965425134221E-2</v>
      </c>
      <c r="S1368">
        <f t="shared" ca="1" si="664"/>
        <v>2.067101435725621</v>
      </c>
      <c r="T1368">
        <f t="shared" ca="1" si="665"/>
        <v>42.032181045985091</v>
      </c>
      <c r="U1368">
        <f t="shared" ca="1" si="686"/>
        <v>-1.4632835176598746E-2</v>
      </c>
      <c r="V1368">
        <f t="shared" ca="1" si="687"/>
        <v>0</v>
      </c>
      <c r="W1368">
        <f t="shared" ca="1" si="666"/>
        <v>8.0072739595205125</v>
      </c>
      <c r="X1368">
        <f t="shared" ca="1" si="667"/>
        <v>41.637824589506664</v>
      </c>
      <c r="Y1368">
        <f t="shared" ca="1" si="668"/>
        <v>1.962701479588675</v>
      </c>
      <c r="Z1368">
        <f t="shared" ca="1" si="669"/>
        <v>1.2003508947149866</v>
      </c>
      <c r="AA1368">
        <f t="shared" ca="1" si="670"/>
        <v>639.96027395952046</v>
      </c>
      <c r="AB1368">
        <f t="shared" ca="1" si="671"/>
        <v>640.03371138410978</v>
      </c>
      <c r="AC1368">
        <f t="shared" ca="1" si="672"/>
        <v>1.3192485514461084E-4</v>
      </c>
      <c r="AD1368">
        <f t="shared" ca="1" si="673"/>
        <v>0.13543514374058729</v>
      </c>
      <c r="AE1368">
        <f t="shared" ca="1" si="674"/>
        <v>172.81828349003283</v>
      </c>
      <c r="AF1368">
        <f t="shared" ca="1" si="675"/>
        <v>-4.8876297569222515E-6</v>
      </c>
      <c r="AG1368">
        <f t="shared" ca="1" si="676"/>
        <v>1</v>
      </c>
      <c r="AH1368">
        <f ca="1"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+99)&gt;=IFERROR(AE1368,-1E+99)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>8.0072739595205125</v>
      </c>
      <c r="AI1368">
        <f t="shared" ca="1" si="677"/>
        <v>639.96027395952046</v>
      </c>
      <c r="AJ1368">
        <f t="shared" ca="1" si="678"/>
        <v>640.03371138410978</v>
      </c>
      <c r="AM1368">
        <v>0</v>
      </c>
      <c r="AN1368">
        <v>0</v>
      </c>
      <c r="AO1368">
        <f t="shared" si="679"/>
        <v>0</v>
      </c>
      <c r="AP1368">
        <f t="shared" si="688"/>
        <v>0</v>
      </c>
      <c r="AQ1368">
        <f t="shared" ca="1" si="680"/>
        <v>0.13543514374058729</v>
      </c>
      <c r="AR1368" t="str">
        <f t="shared" ca="1" si="681"/>
        <v>Subcritical</v>
      </c>
      <c r="AS1368">
        <f t="shared" ca="1" si="682"/>
        <v>1.3192485514461084E-4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190</v>
      </c>
      <c r="I1369">
        <v>5.7000000000000002E-2</v>
      </c>
      <c r="J1369">
        <f t="shared" si="683"/>
        <v>1</v>
      </c>
      <c r="K1369">
        <f t="shared" ca="1" si="684"/>
        <v>49.98</v>
      </c>
      <c r="L1369">
        <f t="shared" ca="1" si="685"/>
        <v>1.301360869684927</v>
      </c>
      <c r="M1369">
        <f t="shared" ca="1" si="658"/>
        <v>6.7670765223616209</v>
      </c>
      <c r="N1369">
        <f t="shared" ca="1" si="659"/>
        <v>0.86727128666107323</v>
      </c>
      <c r="O1369">
        <f t="shared" ca="1" si="660"/>
        <v>7.3857595425206792</v>
      </c>
      <c r="P1369">
        <f t="shared" ca="1" si="661"/>
        <v>633.2538608696849</v>
      </c>
      <c r="Q1369">
        <f t="shared" ca="1" si="662"/>
        <v>636.03415873002814</v>
      </c>
      <c r="R1369">
        <f t="shared" ca="1" si="663"/>
        <v>1.4839965425134221E-2</v>
      </c>
      <c r="S1369">
        <f t="shared" ca="1" si="664"/>
        <v>2.067101435725621</v>
      </c>
      <c r="T1369">
        <f t="shared" ca="1" si="665"/>
        <v>42.032181045985091</v>
      </c>
      <c r="U1369">
        <f t="shared" ca="1" si="686"/>
        <v>-1.4604093721914069E-2</v>
      </c>
      <c r="V1369">
        <f t="shared" ca="1" si="687"/>
        <v>0</v>
      </c>
      <c r="W1369">
        <f t="shared" ca="1" si="666"/>
        <v>8.0076347651108843</v>
      </c>
      <c r="X1369">
        <f t="shared" ca="1" si="667"/>
        <v>41.639700778576596</v>
      </c>
      <c r="Y1369">
        <f t="shared" ca="1" si="668"/>
        <v>1.9627231565104386</v>
      </c>
      <c r="Z1369">
        <f t="shared" ca="1" si="669"/>
        <v>1.200296809666664</v>
      </c>
      <c r="AA1369">
        <f t="shared" ca="1" si="670"/>
        <v>639.96013476511087</v>
      </c>
      <c r="AB1369">
        <f t="shared" ca="1" si="671"/>
        <v>640.03356557200664</v>
      </c>
      <c r="AC1369">
        <f t="shared" ca="1" si="672"/>
        <v>1.319110244385851E-4</v>
      </c>
      <c r="AD1369">
        <f t="shared" ca="1" si="673"/>
        <v>0.13542599024995386</v>
      </c>
      <c r="AE1369">
        <f t="shared" ca="1" si="674"/>
        <v>172.83303143581509</v>
      </c>
      <c r="AF1369">
        <f t="shared" ca="1" si="675"/>
        <v>-4.5254544147610432E-6</v>
      </c>
      <c r="AG1369">
        <f t="shared" ca="1" si="676"/>
        <v>1</v>
      </c>
      <c r="AH1369">
        <f ca="1"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+99)&gt;=IFERROR(AE1369,-1E+99)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>8.0076347651108843</v>
      </c>
      <c r="AI1369">
        <f t="shared" ca="1" si="677"/>
        <v>639.96013476511087</v>
      </c>
      <c r="AJ1369">
        <f t="shared" ca="1" si="678"/>
        <v>640.03356557200664</v>
      </c>
      <c r="AM1369">
        <v>0</v>
      </c>
      <c r="AN1369">
        <v>0</v>
      </c>
      <c r="AO1369">
        <f t="shared" si="679"/>
        <v>0</v>
      </c>
      <c r="AP1369">
        <f t="shared" si="688"/>
        <v>0</v>
      </c>
      <c r="AQ1369">
        <f t="shared" ca="1" si="680"/>
        <v>0.13542599024995386</v>
      </c>
      <c r="AR1369" t="str">
        <f t="shared" ca="1" si="681"/>
        <v>Subcritical</v>
      </c>
      <c r="AS1369">
        <f t="shared" ca="1" si="682"/>
        <v>1.319110244385851E-4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190</v>
      </c>
      <c r="I1370">
        <v>0</v>
      </c>
      <c r="J1370">
        <f t="shared" si="683"/>
        <v>1</v>
      </c>
      <c r="K1370">
        <f t="shared" ca="1" si="684"/>
        <v>49.98</v>
      </c>
      <c r="L1370">
        <f t="shared" ca="1" si="685"/>
        <v>1.301360869684927</v>
      </c>
      <c r="M1370">
        <f t="shared" ca="1" si="658"/>
        <v>6.7670765223616209</v>
      </c>
      <c r="N1370">
        <f t="shared" ca="1" si="659"/>
        <v>0.86727128666107323</v>
      </c>
      <c r="O1370">
        <f t="shared" ca="1" si="660"/>
        <v>7.3857595425206792</v>
      </c>
      <c r="P1370">
        <f t="shared" ca="1" si="661"/>
        <v>633.25336086968491</v>
      </c>
      <c r="Q1370">
        <f t="shared" ca="1" si="662"/>
        <v>636.03365873002815</v>
      </c>
      <c r="R1370">
        <f t="shared" ca="1" si="663"/>
        <v>1.4839965425134221E-2</v>
      </c>
      <c r="S1370">
        <f t="shared" ca="1" si="664"/>
        <v>2.067101435725621</v>
      </c>
      <c r="T1370">
        <f t="shared" ca="1" si="665"/>
        <v>42.032181045985091</v>
      </c>
      <c r="U1370">
        <f t="shared" ca="1" si="686"/>
        <v>-1.4339965425165246E-2</v>
      </c>
      <c r="V1370">
        <f t="shared" ca="1" si="687"/>
        <v>0</v>
      </c>
      <c r="W1370">
        <f t="shared" ca="1" si="666"/>
        <v>8.0080030181114505</v>
      </c>
      <c r="X1370">
        <f t="shared" ca="1" si="667"/>
        <v>41.641615694179542</v>
      </c>
      <c r="Y1370">
        <f t="shared" ca="1" si="668"/>
        <v>1.9627452793463207</v>
      </c>
      <c r="Z1370">
        <f t="shared" ca="1" si="669"/>
        <v>1.2002416132711669</v>
      </c>
      <c r="AA1370">
        <f t="shared" ca="1" si="670"/>
        <v>639.96000301811148</v>
      </c>
      <c r="AB1370">
        <f t="shared" ca="1" si="671"/>
        <v>640.03342707163995</v>
      </c>
      <c r="AC1370">
        <f t="shared" ca="1" si="672"/>
        <v>1.3189691045790422E-4</v>
      </c>
      <c r="AD1370">
        <f t="shared" ca="1" si="673"/>
        <v>0.13541664888473284</v>
      </c>
      <c r="AE1370">
        <f t="shared" ca="1" si="674"/>
        <v>172.8480845184929</v>
      </c>
      <c r="AF1370">
        <f t="shared" ca="1" si="675"/>
        <v>-4.5530470060839434E-6</v>
      </c>
      <c r="AG1370">
        <f t="shared" ca="1" si="676"/>
        <v>1</v>
      </c>
      <c r="AH1370">
        <f ca="1"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+99)&gt;=IFERROR(AE1370,-1E+99)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>8.0080030181114505</v>
      </c>
      <c r="AI1370">
        <f t="shared" ca="1" si="677"/>
        <v>639.96000301811148</v>
      </c>
      <c r="AJ1370">
        <f t="shared" ca="1" si="678"/>
        <v>640.03342707163995</v>
      </c>
      <c r="AM1370">
        <v>0</v>
      </c>
      <c r="AN1370">
        <v>0</v>
      </c>
      <c r="AO1370">
        <f t="shared" si="679"/>
        <v>0</v>
      </c>
      <c r="AP1370">
        <f t="shared" si="688"/>
        <v>0</v>
      </c>
      <c r="AQ1370">
        <f t="shared" ca="1" si="680"/>
        <v>0.13541664888473284</v>
      </c>
      <c r="AR1370" t="str">
        <f t="shared" ca="1" si="681"/>
        <v>Subcritical</v>
      </c>
      <c r="AS1370">
        <f t="shared" ca="1" si="682"/>
        <v>1.3189691045790422E-4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190</v>
      </c>
      <c r="I1371">
        <v>0</v>
      </c>
      <c r="J1371">
        <f t="shared" si="683"/>
        <v>0.99899999999979627</v>
      </c>
      <c r="K1371">
        <f t="shared" ca="1" si="684"/>
        <v>49.98</v>
      </c>
      <c r="L1371">
        <f t="shared" ca="1" si="685"/>
        <v>1.301360869684927</v>
      </c>
      <c r="M1371">
        <f t="shared" ca="1" si="658"/>
        <v>6.7670765223616209</v>
      </c>
      <c r="N1371">
        <f t="shared" ca="1" si="659"/>
        <v>0.86727128666107323</v>
      </c>
      <c r="O1371">
        <f t="shared" ca="1" si="660"/>
        <v>7.3857595425206792</v>
      </c>
      <c r="P1371">
        <f t="shared" ca="1" si="661"/>
        <v>633.25286086968492</v>
      </c>
      <c r="Q1371">
        <f t="shared" ca="1" si="662"/>
        <v>636.03315873002816</v>
      </c>
      <c r="R1371">
        <f t="shared" ca="1" si="663"/>
        <v>1.4839965425134221E-2</v>
      </c>
      <c r="S1371">
        <f t="shared" ca="1" si="664"/>
        <v>2.067101435725621</v>
      </c>
      <c r="T1371">
        <f t="shared" ca="1" si="665"/>
        <v>42.032181045985091</v>
      </c>
      <c r="U1371">
        <f t="shared" ca="1" si="686"/>
        <v>-1.4325125459663468E-2</v>
      </c>
      <c r="V1371">
        <f t="shared" ca="1" si="687"/>
        <v>0</v>
      </c>
      <c r="W1371">
        <f t="shared" ca="1" si="666"/>
        <v>8.0083713893218818</v>
      </c>
      <c r="X1371">
        <f t="shared" ca="1" si="667"/>
        <v>41.64353122447379</v>
      </c>
      <c r="Y1371">
        <f t="shared" ca="1" si="668"/>
        <v>1.9627674077470136</v>
      </c>
      <c r="Z1371">
        <f t="shared" ca="1" si="669"/>
        <v>1.2001864042362211</v>
      </c>
      <c r="AA1371">
        <f t="shared" ca="1" si="670"/>
        <v>639.95987138932185</v>
      </c>
      <c r="AB1371">
        <f t="shared" ca="1" si="671"/>
        <v>640.03328868824713</v>
      </c>
      <c r="AC1371">
        <f t="shared" ca="1" si="672"/>
        <v>1.3188279417554742E-4</v>
      </c>
      <c r="AD1371">
        <f t="shared" ca="1" si="673"/>
        <v>0.1354073055952936</v>
      </c>
      <c r="AE1371">
        <f t="shared" ca="1" si="674"/>
        <v>172.86314316462477</v>
      </c>
      <c r="AF1371">
        <f t="shared" ca="1" si="675"/>
        <v>-4.6614352413598681E-6</v>
      </c>
      <c r="AG1371">
        <f t="shared" ca="1" si="676"/>
        <v>1</v>
      </c>
      <c r="AH1371">
        <f ca="1"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+99)&gt;=IFERROR(AE1371,-1E+99)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>8.0083713893218818</v>
      </c>
      <c r="AI1371">
        <f t="shared" ca="1" si="677"/>
        <v>639.95987138932185</v>
      </c>
      <c r="AJ1371">
        <f t="shared" ca="1" si="678"/>
        <v>640.03328868824713</v>
      </c>
      <c r="AM1371">
        <v>0</v>
      </c>
      <c r="AN1371">
        <v>0</v>
      </c>
      <c r="AO1371">
        <f t="shared" si="679"/>
        <v>0</v>
      </c>
      <c r="AP1371">
        <f t="shared" si="688"/>
        <v>0</v>
      </c>
      <c r="AQ1371">
        <f t="shared" ca="1" si="680"/>
        <v>0.1354073055952936</v>
      </c>
      <c r="AR1371" t="str">
        <f t="shared" ca="1" si="681"/>
        <v>Subcritical</v>
      </c>
      <c r="AS1371">
        <f t="shared" ca="1" si="682"/>
        <v>1.3188279417554742E-4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190</v>
      </c>
      <c r="I1372">
        <v>5.7000000000000002E-2</v>
      </c>
      <c r="J1372">
        <f t="shared" si="683"/>
        <v>1</v>
      </c>
      <c r="K1372">
        <f t="shared" ca="1" si="684"/>
        <v>49.98</v>
      </c>
      <c r="L1372">
        <f t="shared" ca="1" si="685"/>
        <v>1.301360869684927</v>
      </c>
      <c r="M1372">
        <f t="shared" ca="1" si="658"/>
        <v>6.7670765223616209</v>
      </c>
      <c r="N1372">
        <f t="shared" ca="1" si="659"/>
        <v>0.86727128666107323</v>
      </c>
      <c r="O1372">
        <f t="shared" ca="1" si="660"/>
        <v>7.3857595425206792</v>
      </c>
      <c r="P1372">
        <f t="shared" ca="1" si="661"/>
        <v>633.25236086968494</v>
      </c>
      <c r="Q1372">
        <f t="shared" ca="1" si="662"/>
        <v>636.03265873002817</v>
      </c>
      <c r="R1372">
        <f t="shared" ca="1" si="663"/>
        <v>1.4839965425134221E-2</v>
      </c>
      <c r="S1372">
        <f t="shared" ca="1" si="664"/>
        <v>2.067101435725621</v>
      </c>
      <c r="T1372">
        <f t="shared" ca="1" si="665"/>
        <v>42.032181045985091</v>
      </c>
      <c r="U1372">
        <f t="shared" ca="1" si="686"/>
        <v>-1.4604093721914069E-2</v>
      </c>
      <c r="V1372">
        <f t="shared" ca="1" si="687"/>
        <v>0</v>
      </c>
      <c r="W1372">
        <f t="shared" ca="1" si="666"/>
        <v>8.0087324639696309</v>
      </c>
      <c r="X1372">
        <f t="shared" ca="1" si="667"/>
        <v>41.645408812642081</v>
      </c>
      <c r="Y1372">
        <f t="shared" ca="1" si="668"/>
        <v>1.9627890963450212</v>
      </c>
      <c r="Z1372">
        <f t="shared" ca="1" si="669"/>
        <v>1.2001322936906271</v>
      </c>
      <c r="AA1372">
        <f t="shared" ca="1" si="670"/>
        <v>639.95973246396966</v>
      </c>
      <c r="AB1372">
        <f t="shared" ca="1" si="671"/>
        <v>640.03314314298893</v>
      </c>
      <c r="AC1372">
        <f t="shared" ca="1" si="672"/>
        <v>1.318689596664168E-4</v>
      </c>
      <c r="AD1372">
        <f t="shared" ca="1" si="673"/>
        <v>0.13539814841699305</v>
      </c>
      <c r="AE1372">
        <f t="shared" ca="1" si="674"/>
        <v>172.87790424449355</v>
      </c>
      <c r="AF1372">
        <f t="shared" ca="1" si="675"/>
        <v>-4.7985384981075185E-6</v>
      </c>
      <c r="AG1372">
        <f t="shared" ca="1" si="676"/>
        <v>1</v>
      </c>
      <c r="AH1372">
        <f ca="1"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+99)&gt;=IFERROR(AE1372,-1E+99)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>8.0087324639696309</v>
      </c>
      <c r="AI1372">
        <f t="shared" ca="1" si="677"/>
        <v>639.95973246396966</v>
      </c>
      <c r="AJ1372">
        <f t="shared" ca="1" si="678"/>
        <v>640.03314314298893</v>
      </c>
      <c r="AM1372">
        <v>0</v>
      </c>
      <c r="AN1372">
        <v>0</v>
      </c>
      <c r="AO1372">
        <f t="shared" si="679"/>
        <v>0</v>
      </c>
      <c r="AP1372">
        <f t="shared" si="688"/>
        <v>0</v>
      </c>
      <c r="AQ1372">
        <f t="shared" ca="1" si="680"/>
        <v>0.13539814841699305</v>
      </c>
      <c r="AR1372" t="str">
        <f t="shared" ca="1" si="681"/>
        <v>Subcritical</v>
      </c>
      <c r="AS1372">
        <f t="shared" ca="1" si="682"/>
        <v>1.318689596664168E-4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190</v>
      </c>
      <c r="I1373">
        <v>5.7000000000000002E-2</v>
      </c>
      <c r="J1373">
        <f t="shared" si="683"/>
        <v>1</v>
      </c>
      <c r="K1373">
        <f t="shared" ca="1" si="684"/>
        <v>49.98</v>
      </c>
      <c r="L1373">
        <f t="shared" ca="1" si="685"/>
        <v>1.301360869684927</v>
      </c>
      <c r="M1373">
        <f t="shared" ca="1" si="658"/>
        <v>6.7670765223616209</v>
      </c>
      <c r="N1373">
        <f t="shared" ca="1" si="659"/>
        <v>0.86727128666107323</v>
      </c>
      <c r="O1373">
        <f t="shared" ca="1" si="660"/>
        <v>7.3857595425206792</v>
      </c>
      <c r="P1373">
        <f t="shared" ca="1" si="661"/>
        <v>633.25186086968495</v>
      </c>
      <c r="Q1373">
        <f t="shared" ca="1" si="662"/>
        <v>636.03215873002819</v>
      </c>
      <c r="R1373">
        <f t="shared" ca="1" si="663"/>
        <v>1.4839965425134221E-2</v>
      </c>
      <c r="S1373">
        <f t="shared" ca="1" si="664"/>
        <v>2.067101435725621</v>
      </c>
      <c r="T1373">
        <f t="shared" ca="1" si="665"/>
        <v>42.032181045985091</v>
      </c>
      <c r="U1373">
        <f t="shared" ca="1" si="686"/>
        <v>-1.4604093721914069E-2</v>
      </c>
      <c r="V1373">
        <f t="shared" ca="1" si="687"/>
        <v>0</v>
      </c>
      <c r="W1373">
        <f t="shared" ca="1" si="666"/>
        <v>8.009093409810907</v>
      </c>
      <c r="X1373">
        <f t="shared" ca="1" si="667"/>
        <v>41.647285731016716</v>
      </c>
      <c r="Y1373">
        <f t="shared" ca="1" si="668"/>
        <v>1.9628107757305073</v>
      </c>
      <c r="Z1373">
        <f t="shared" ca="1" si="669"/>
        <v>1.2000782073242653</v>
      </c>
      <c r="AA1373">
        <f t="shared" ca="1" si="670"/>
        <v>639.95959340981096</v>
      </c>
      <c r="AB1373">
        <f t="shared" ca="1" si="671"/>
        <v>640.03299747218068</v>
      </c>
      <c r="AC1373">
        <f t="shared" ca="1" si="672"/>
        <v>1.3185513223231123E-4</v>
      </c>
      <c r="AD1373">
        <f t="shared" ca="1" si="673"/>
        <v>0.13538899553686151</v>
      </c>
      <c r="AE1373">
        <f t="shared" ca="1" si="674"/>
        <v>172.89266076106017</v>
      </c>
      <c r="AF1373">
        <f t="shared" ca="1" si="675"/>
        <v>-5.1917379551014164E-6</v>
      </c>
      <c r="AG1373">
        <f t="shared" ca="1" si="676"/>
        <v>1</v>
      </c>
      <c r="AH1373">
        <f ca="1"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+99)&gt;=IFERROR(AE1373,-1E+99)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>8.009093409810907</v>
      </c>
      <c r="AI1373">
        <f t="shared" ca="1" si="677"/>
        <v>639.95959340981096</v>
      </c>
      <c r="AJ1373">
        <f t="shared" ca="1" si="678"/>
        <v>640.03299747218068</v>
      </c>
      <c r="AM1373">
        <v>0</v>
      </c>
      <c r="AN1373">
        <v>0</v>
      </c>
      <c r="AO1373">
        <f t="shared" si="679"/>
        <v>0</v>
      </c>
      <c r="AP1373">
        <f t="shared" si="688"/>
        <v>0</v>
      </c>
      <c r="AQ1373">
        <f t="shared" ca="1" si="680"/>
        <v>0.13538899553686151</v>
      </c>
      <c r="AR1373" t="str">
        <f t="shared" ca="1" si="681"/>
        <v>Subcritical</v>
      </c>
      <c r="AS1373">
        <f t="shared" ca="1" si="682"/>
        <v>1.3185513223231123E-4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190</v>
      </c>
      <c r="I1374">
        <v>0</v>
      </c>
      <c r="J1374">
        <f t="shared" si="683"/>
        <v>1</v>
      </c>
      <c r="K1374">
        <f t="shared" ca="1" si="684"/>
        <v>49.98</v>
      </c>
      <c r="L1374">
        <f t="shared" ca="1" si="685"/>
        <v>1.301360869684927</v>
      </c>
      <c r="M1374">
        <f t="shared" ca="1" si="658"/>
        <v>6.7670765223616209</v>
      </c>
      <c r="N1374">
        <f t="shared" ca="1" si="659"/>
        <v>0.86727128666107323</v>
      </c>
      <c r="O1374">
        <f t="shared" ca="1" si="660"/>
        <v>7.3857595425206792</v>
      </c>
      <c r="P1374">
        <f t="shared" ca="1" si="661"/>
        <v>633.25136086968496</v>
      </c>
      <c r="Q1374">
        <f t="shared" ca="1" si="662"/>
        <v>636.0316587300282</v>
      </c>
      <c r="R1374">
        <f t="shared" ca="1" si="663"/>
        <v>1.4839965425134221E-2</v>
      </c>
      <c r="S1374">
        <f t="shared" ca="1" si="664"/>
        <v>2.067101435725621</v>
      </c>
      <c r="T1374">
        <f t="shared" ca="1" si="665"/>
        <v>42.032181045985091</v>
      </c>
      <c r="U1374">
        <f t="shared" ca="1" si="686"/>
        <v>-1.4339965425165246E-2</v>
      </c>
      <c r="V1374">
        <f t="shared" ca="1" si="687"/>
        <v>0</v>
      </c>
      <c r="W1374">
        <f t="shared" ca="1" si="666"/>
        <v>8.0094610318266763</v>
      </c>
      <c r="X1374">
        <f t="shared" ca="1" si="667"/>
        <v>41.649197365498722</v>
      </c>
      <c r="Y1374">
        <f t="shared" ca="1" si="668"/>
        <v>1.9628328545888349</v>
      </c>
      <c r="Z1374">
        <f t="shared" ca="1" si="669"/>
        <v>1.2000231255693377</v>
      </c>
      <c r="AA1374">
        <f t="shared" ca="1" si="670"/>
        <v>639.95946103182678</v>
      </c>
      <c r="AB1374">
        <f t="shared" ca="1" si="671"/>
        <v>640.03285835608267</v>
      </c>
      <c r="AC1374">
        <f t="shared" ca="1" si="672"/>
        <v>1.3184105124009946E-4</v>
      </c>
      <c r="AD1374">
        <f t="shared" ca="1" si="673"/>
        <v>0.13537967442196958</v>
      </c>
      <c r="AE1374">
        <f t="shared" ca="1" si="674"/>
        <v>172.90769094097897</v>
      </c>
      <c r="AF1374">
        <f t="shared" ca="1" si="675"/>
        <v>-5.5535987257826491E-6</v>
      </c>
      <c r="AG1374">
        <f t="shared" ca="1" si="676"/>
        <v>1</v>
      </c>
      <c r="AH1374">
        <f ca="1"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+99)&gt;=IFERROR(AE1374,-1E+99)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>8.0094610318266763</v>
      </c>
      <c r="AI1374">
        <f t="shared" ca="1" si="677"/>
        <v>639.95946103182678</v>
      </c>
      <c r="AJ1374">
        <f t="shared" ca="1" si="678"/>
        <v>640.03285835608267</v>
      </c>
      <c r="AM1374">
        <v>0</v>
      </c>
      <c r="AN1374">
        <v>0</v>
      </c>
      <c r="AO1374">
        <f t="shared" si="679"/>
        <v>0</v>
      </c>
      <c r="AP1374">
        <f t="shared" si="688"/>
        <v>0</v>
      </c>
      <c r="AQ1374">
        <f t="shared" ca="1" si="680"/>
        <v>0.13537967442196958</v>
      </c>
      <c r="AR1374" t="str">
        <f t="shared" ca="1" si="681"/>
        <v>Subcritical</v>
      </c>
      <c r="AS1374">
        <f t="shared" ca="1" si="682"/>
        <v>1.3184105124009946E-4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190</v>
      </c>
      <c r="I1375">
        <v>5.7000000000000002E-2</v>
      </c>
      <c r="J1375">
        <f t="shared" si="683"/>
        <v>1</v>
      </c>
      <c r="K1375">
        <f t="shared" ca="1" si="684"/>
        <v>49.98</v>
      </c>
      <c r="L1375">
        <f t="shared" ca="1" si="685"/>
        <v>1.301360869684927</v>
      </c>
      <c r="M1375">
        <f t="shared" ca="1" si="658"/>
        <v>6.7670765223616209</v>
      </c>
      <c r="N1375">
        <f t="shared" ca="1" si="659"/>
        <v>0.86727128666107323</v>
      </c>
      <c r="O1375">
        <f t="shared" ca="1" si="660"/>
        <v>7.3857595425206792</v>
      </c>
      <c r="P1375">
        <f t="shared" ca="1" si="661"/>
        <v>633.25086086968486</v>
      </c>
      <c r="Q1375">
        <f t="shared" ca="1" si="662"/>
        <v>636.0311587300281</v>
      </c>
      <c r="R1375">
        <f t="shared" ca="1" si="663"/>
        <v>1.4839965425134221E-2</v>
      </c>
      <c r="S1375">
        <f t="shared" ca="1" si="664"/>
        <v>2.067101435725621</v>
      </c>
      <c r="T1375">
        <f t="shared" ca="1" si="665"/>
        <v>42.032181045985091</v>
      </c>
      <c r="U1375">
        <f t="shared" ca="1" si="686"/>
        <v>-1.4604093721800382E-2</v>
      </c>
      <c r="V1375">
        <f t="shared" ca="1" si="687"/>
        <v>0</v>
      </c>
      <c r="W1375">
        <f t="shared" ca="1" si="666"/>
        <v>8.009821238623605</v>
      </c>
      <c r="X1375">
        <f t="shared" ca="1" si="667"/>
        <v>41.651070440842744</v>
      </c>
      <c r="Y1375">
        <f t="shared" ca="1" si="668"/>
        <v>1.9628544866155573</v>
      </c>
      <c r="Z1375">
        <f t="shared" ca="1" si="669"/>
        <v>1.1999691597599365</v>
      </c>
      <c r="AA1375">
        <f t="shared" ca="1" si="670"/>
        <v>639.9593212386236</v>
      </c>
      <c r="AB1375">
        <f t="shared" ca="1" si="671"/>
        <v>640.03271196157846</v>
      </c>
      <c r="AC1375">
        <f t="shared" ca="1" si="672"/>
        <v>1.3182725642407671E-4</v>
      </c>
      <c r="AD1375">
        <f t="shared" ca="1" si="673"/>
        <v>0.13537054235849563</v>
      </c>
      <c r="AE1375">
        <f t="shared" ca="1" si="674"/>
        <v>172.92241865723216</v>
      </c>
      <c r="AF1375">
        <f t="shared" ca="1" si="675"/>
        <v>-5.4289814670482883E-6</v>
      </c>
      <c r="AG1375">
        <f t="shared" ca="1" si="676"/>
        <v>1</v>
      </c>
      <c r="AH1375">
        <f ca="1"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+99)&gt;=IFERROR(AE1375,-1E+99)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>8.009821238623605</v>
      </c>
      <c r="AI1375">
        <f t="shared" ca="1" si="677"/>
        <v>639.9593212386236</v>
      </c>
      <c r="AJ1375">
        <f t="shared" ca="1" si="678"/>
        <v>640.03271196157846</v>
      </c>
      <c r="AM1375">
        <v>0</v>
      </c>
      <c r="AN1375">
        <v>0</v>
      </c>
      <c r="AO1375">
        <f t="shared" si="679"/>
        <v>0</v>
      </c>
      <c r="AP1375">
        <f t="shared" si="688"/>
        <v>0</v>
      </c>
      <c r="AQ1375">
        <f t="shared" ca="1" si="680"/>
        <v>0.13537054235849563</v>
      </c>
      <c r="AR1375" t="str">
        <f t="shared" ca="1" si="681"/>
        <v>Subcritical</v>
      </c>
      <c r="AS1375">
        <f t="shared" ca="1" si="682"/>
        <v>1.3182725642407671E-4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190</v>
      </c>
      <c r="I1376">
        <v>5.7000000000000002E-2</v>
      </c>
      <c r="J1376">
        <f t="shared" si="683"/>
        <v>1</v>
      </c>
      <c r="K1376">
        <f t="shared" ca="1" si="684"/>
        <v>49.98</v>
      </c>
      <c r="L1376">
        <f t="shared" ca="1" si="685"/>
        <v>1.301360869684927</v>
      </c>
      <c r="M1376">
        <f t="shared" ca="1" si="658"/>
        <v>6.7670765223616209</v>
      </c>
      <c r="N1376">
        <f t="shared" ca="1" si="659"/>
        <v>0.86727128666107323</v>
      </c>
      <c r="O1376">
        <f t="shared" ca="1" si="660"/>
        <v>7.3857595425206792</v>
      </c>
      <c r="P1376">
        <f t="shared" ca="1" si="661"/>
        <v>633.25036086968487</v>
      </c>
      <c r="Q1376">
        <f t="shared" ca="1" si="662"/>
        <v>636.03065873002811</v>
      </c>
      <c r="R1376">
        <f t="shared" ca="1" si="663"/>
        <v>1.4839965425134221E-2</v>
      </c>
      <c r="S1376">
        <f t="shared" ca="1" si="664"/>
        <v>2.067101435725621</v>
      </c>
      <c r="T1376">
        <f t="shared" ca="1" si="665"/>
        <v>42.032181045985091</v>
      </c>
      <c r="U1376">
        <f t="shared" ca="1" si="686"/>
        <v>-1.4604093721914069E-2</v>
      </c>
      <c r="V1376">
        <f t="shared" ca="1" si="687"/>
        <v>0</v>
      </c>
      <c r="W1376">
        <f t="shared" ca="1" si="666"/>
        <v>8.0101815879838405</v>
      </c>
      <c r="X1376">
        <f t="shared" ca="1" si="667"/>
        <v>41.652944257515969</v>
      </c>
      <c r="Y1376">
        <f t="shared" ca="1" si="668"/>
        <v>1.9628761257341927</v>
      </c>
      <c r="Z1376">
        <f t="shared" ca="1" si="669"/>
        <v>1.1999151774482657</v>
      </c>
      <c r="AA1376">
        <f t="shared" ca="1" si="670"/>
        <v>639.95918158798384</v>
      </c>
      <c r="AB1376">
        <f t="shared" ca="1" si="671"/>
        <v>640.03256570791609</v>
      </c>
      <c r="AC1376">
        <f t="shared" ca="1" si="672"/>
        <v>1.3181345827896734E-4</v>
      </c>
      <c r="AD1376">
        <f t="shared" ca="1" si="673"/>
        <v>0.13536140770795557</v>
      </c>
      <c r="AE1376">
        <f t="shared" ca="1" si="674"/>
        <v>172.93715290228539</v>
      </c>
      <c r="AF1376">
        <f t="shared" ca="1" si="675"/>
        <v>-5.1988243967571179E-6</v>
      </c>
      <c r="AG1376">
        <f t="shared" ca="1" si="676"/>
        <v>1</v>
      </c>
      <c r="AH1376">
        <f ca="1"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+99)&gt;=IFERROR(AE1376,-1E+99)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>8.0101815879838405</v>
      </c>
      <c r="AI1376">
        <f t="shared" ca="1" si="677"/>
        <v>639.95918158798384</v>
      </c>
      <c r="AJ1376">
        <f t="shared" ca="1" si="678"/>
        <v>640.03256570791609</v>
      </c>
      <c r="AM1376">
        <v>0</v>
      </c>
      <c r="AN1376">
        <v>0</v>
      </c>
      <c r="AO1376">
        <f t="shared" si="679"/>
        <v>0</v>
      </c>
      <c r="AP1376">
        <f t="shared" si="688"/>
        <v>0</v>
      </c>
      <c r="AQ1376">
        <f t="shared" ca="1" si="680"/>
        <v>0.13536140770795557</v>
      </c>
      <c r="AR1376" t="str">
        <f t="shared" ca="1" si="681"/>
        <v>Subcritical</v>
      </c>
      <c r="AS1376">
        <f t="shared" ca="1" si="682"/>
        <v>1.3181345827896734E-4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190</v>
      </c>
      <c r="I1377">
        <v>2E-3</v>
      </c>
      <c r="J1377">
        <f t="shared" si="683"/>
        <v>1</v>
      </c>
      <c r="K1377">
        <f t="shared" ca="1" si="684"/>
        <v>49.98</v>
      </c>
      <c r="L1377">
        <f t="shared" ca="1" si="685"/>
        <v>1.301360869684927</v>
      </c>
      <c r="M1377">
        <f t="shared" ca="1" si="658"/>
        <v>6.7670765223616209</v>
      </c>
      <c r="N1377">
        <f t="shared" ca="1" si="659"/>
        <v>0.86727128666107323</v>
      </c>
      <c r="O1377">
        <f t="shared" ca="1" si="660"/>
        <v>7.3857595425206792</v>
      </c>
      <c r="P1377">
        <f t="shared" ca="1" si="661"/>
        <v>633.24986086968488</v>
      </c>
      <c r="Q1377">
        <f t="shared" ca="1" si="662"/>
        <v>636.03015873002812</v>
      </c>
      <c r="R1377">
        <f t="shared" ca="1" si="663"/>
        <v>1.4839965425134221E-2</v>
      </c>
      <c r="S1377">
        <f t="shared" ca="1" si="664"/>
        <v>2.067101435725621</v>
      </c>
      <c r="T1377">
        <f t="shared" ca="1" si="665"/>
        <v>42.032181045985091</v>
      </c>
      <c r="U1377">
        <f t="shared" ca="1" si="686"/>
        <v>-1.4349233084658408E-2</v>
      </c>
      <c r="V1377">
        <f t="shared" ca="1" si="687"/>
        <v>0</v>
      </c>
      <c r="W1377">
        <f t="shared" ca="1" si="666"/>
        <v>8.0105489965565688</v>
      </c>
      <c r="X1377">
        <f t="shared" ca="1" si="667"/>
        <v>41.654854782094162</v>
      </c>
      <c r="Y1377">
        <f t="shared" ca="1" si="668"/>
        <v>1.96289818724801</v>
      </c>
      <c r="Z1377">
        <f t="shared" ca="1" si="669"/>
        <v>1.199860142628189</v>
      </c>
      <c r="AA1377">
        <f t="shared" ca="1" si="670"/>
        <v>639.95904899655659</v>
      </c>
      <c r="AB1377">
        <f t="shared" ca="1" si="671"/>
        <v>640.03242638503104</v>
      </c>
      <c r="AC1377">
        <f t="shared" ca="1" si="672"/>
        <v>1.3179939202305447E-4</v>
      </c>
      <c r="AD1377">
        <f t="shared" ca="1" si="673"/>
        <v>0.13535209516807201</v>
      </c>
      <c r="AE1377">
        <f t="shared" ca="1" si="674"/>
        <v>172.95217651058789</v>
      </c>
      <c r="AF1377">
        <f t="shared" ca="1" si="675"/>
        <v>-5.4307676009557326E-6</v>
      </c>
      <c r="AG1377">
        <f t="shared" ca="1" si="676"/>
        <v>1</v>
      </c>
      <c r="AH1377">
        <f ca="1"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+99)&gt;=IFERROR(AE1377,-1E+99)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>8.0105489965565688</v>
      </c>
      <c r="AI1377">
        <f t="shared" ca="1" si="677"/>
        <v>639.95904899655659</v>
      </c>
      <c r="AJ1377">
        <f t="shared" ca="1" si="678"/>
        <v>640.03242638503104</v>
      </c>
      <c r="AM1377">
        <v>0</v>
      </c>
      <c r="AN1377">
        <v>0</v>
      </c>
      <c r="AO1377">
        <f t="shared" si="679"/>
        <v>0</v>
      </c>
      <c r="AP1377">
        <f t="shared" si="688"/>
        <v>0</v>
      </c>
      <c r="AQ1377">
        <f t="shared" ca="1" si="680"/>
        <v>0.13535209516807201</v>
      </c>
      <c r="AR1377" t="str">
        <f t="shared" ca="1" si="681"/>
        <v>Subcritical</v>
      </c>
      <c r="AS1377">
        <f t="shared" ca="1" si="682"/>
        <v>1.3179939202305447E-4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190</v>
      </c>
      <c r="I1378">
        <v>2E-3</v>
      </c>
      <c r="J1378">
        <f t="shared" si="683"/>
        <v>1.0010000000002037</v>
      </c>
      <c r="K1378">
        <f t="shared" ca="1" si="684"/>
        <v>49.98</v>
      </c>
      <c r="L1378">
        <f t="shared" ca="1" si="685"/>
        <v>1.301360869684927</v>
      </c>
      <c r="M1378">
        <f t="shared" ca="1" si="658"/>
        <v>6.7670765223616209</v>
      </c>
      <c r="N1378">
        <f t="shared" ca="1" si="659"/>
        <v>0.86727128666107323</v>
      </c>
      <c r="O1378">
        <f t="shared" ca="1" si="660"/>
        <v>7.3857595425206792</v>
      </c>
      <c r="P1378">
        <f t="shared" ca="1" si="661"/>
        <v>633.24936086968489</v>
      </c>
      <c r="Q1378">
        <f t="shared" ca="1" si="662"/>
        <v>636.02965873002813</v>
      </c>
      <c r="R1378">
        <f t="shared" ca="1" si="663"/>
        <v>1.4839965425134221E-2</v>
      </c>
      <c r="S1378">
        <f t="shared" ca="1" si="664"/>
        <v>2.067101435725621</v>
      </c>
      <c r="T1378">
        <f t="shared" ca="1" si="665"/>
        <v>42.032181045985091</v>
      </c>
      <c r="U1378">
        <f t="shared" ca="1" si="686"/>
        <v>-1.43640730500465E-2</v>
      </c>
      <c r="V1378">
        <f t="shared" ca="1" si="687"/>
        <v>0</v>
      </c>
      <c r="W1378">
        <f t="shared" ca="1" si="666"/>
        <v>8.0109160476747707</v>
      </c>
      <c r="X1378">
        <f t="shared" ca="1" si="667"/>
        <v>41.656763447908808</v>
      </c>
      <c r="Y1378">
        <f t="shared" ca="1" si="668"/>
        <v>1.9629202257724623</v>
      </c>
      <c r="Z1378">
        <f t="shared" ca="1" si="669"/>
        <v>1.1998051663927103</v>
      </c>
      <c r="AA1378">
        <f t="shared" ca="1" si="670"/>
        <v>639.95891604767473</v>
      </c>
      <c r="AB1378">
        <f t="shared" ca="1" si="671"/>
        <v>640.03228671216516</v>
      </c>
      <c r="AC1378">
        <f t="shared" ca="1" si="672"/>
        <v>1.3178534166355252E-4</v>
      </c>
      <c r="AD1378">
        <f t="shared" ca="1" si="673"/>
        <v>0.13534279275462163</v>
      </c>
      <c r="AE1378">
        <f t="shared" ca="1" si="674"/>
        <v>172.96718622891143</v>
      </c>
      <c r="AF1378">
        <f t="shared" ca="1" si="675"/>
        <v>-5.6853177738958038E-6</v>
      </c>
      <c r="AG1378">
        <f t="shared" ca="1" si="676"/>
        <v>1</v>
      </c>
      <c r="AH1378">
        <f ca="1"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+99)&gt;=IFERROR(AE1378,-1E+99)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>8.0109160476747707</v>
      </c>
      <c r="AI1378">
        <f t="shared" ca="1" si="677"/>
        <v>639.95891604767473</v>
      </c>
      <c r="AJ1378">
        <f t="shared" ca="1" si="678"/>
        <v>640.03228671216516</v>
      </c>
      <c r="AM1378">
        <v>0</v>
      </c>
      <c r="AN1378">
        <v>0</v>
      </c>
      <c r="AO1378">
        <f t="shared" si="679"/>
        <v>0</v>
      </c>
      <c r="AP1378">
        <f t="shared" si="688"/>
        <v>0</v>
      </c>
      <c r="AQ1378">
        <f t="shared" ca="1" si="680"/>
        <v>0.13534279275462163</v>
      </c>
      <c r="AR1378" t="str">
        <f t="shared" ca="1" si="681"/>
        <v>Subcritical</v>
      </c>
      <c r="AS1378">
        <f t="shared" ca="1" si="682"/>
        <v>1.3178534166355252E-4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190</v>
      </c>
      <c r="I1379">
        <v>5.7000000000000002E-2</v>
      </c>
      <c r="J1379">
        <f t="shared" si="683"/>
        <v>1</v>
      </c>
      <c r="K1379">
        <f t="shared" ca="1" si="684"/>
        <v>49.98</v>
      </c>
      <c r="L1379">
        <f t="shared" ca="1" si="685"/>
        <v>1.301360869684927</v>
      </c>
      <c r="M1379">
        <f t="shared" ca="1" si="658"/>
        <v>6.7670765223616209</v>
      </c>
      <c r="N1379">
        <f t="shared" ca="1" si="659"/>
        <v>0.86727128666107323</v>
      </c>
      <c r="O1379">
        <f t="shared" ca="1" si="660"/>
        <v>7.3857595425206792</v>
      </c>
      <c r="P1379">
        <f t="shared" ca="1" si="661"/>
        <v>633.2488608696849</v>
      </c>
      <c r="Q1379">
        <f t="shared" ca="1" si="662"/>
        <v>636.02915873002814</v>
      </c>
      <c r="R1379">
        <f t="shared" ca="1" si="663"/>
        <v>1.4839965425134221E-2</v>
      </c>
      <c r="S1379">
        <f t="shared" ca="1" si="664"/>
        <v>2.067101435725621</v>
      </c>
      <c r="T1379">
        <f t="shared" ca="1" si="665"/>
        <v>42.032181045985091</v>
      </c>
      <c r="U1379">
        <f t="shared" ca="1" si="686"/>
        <v>-1.4604093721914069E-2</v>
      </c>
      <c r="V1379">
        <f t="shared" ca="1" si="687"/>
        <v>0</v>
      </c>
      <c r="W1379">
        <f t="shared" ca="1" si="666"/>
        <v>8.0112761779745671</v>
      </c>
      <c r="X1379">
        <f t="shared" ca="1" si="667"/>
        <v>41.658636125467751</v>
      </c>
      <c r="Y1379">
        <f t="shared" ca="1" si="668"/>
        <v>1.962941847274555</v>
      </c>
      <c r="Z1379">
        <f t="shared" ca="1" si="669"/>
        <v>1.1997512316406593</v>
      </c>
      <c r="AA1379">
        <f t="shared" ca="1" si="670"/>
        <v>639.95877617797453</v>
      </c>
      <c r="AB1379">
        <f t="shared" ca="1" si="671"/>
        <v>640.03214024616125</v>
      </c>
      <c r="AC1379">
        <f t="shared" ca="1" si="672"/>
        <v>1.3177155837385297E-4</v>
      </c>
      <c r="AD1379">
        <f t="shared" ca="1" si="673"/>
        <v>0.13533366677549918</v>
      </c>
      <c r="AE1379">
        <f t="shared" ca="1" si="674"/>
        <v>172.98191364198371</v>
      </c>
      <c r="AF1379">
        <f t="shared" ca="1" si="675"/>
        <v>-5.3783093107995228E-6</v>
      </c>
      <c r="AG1379">
        <f t="shared" ca="1" si="676"/>
        <v>1</v>
      </c>
      <c r="AH1379">
        <f ca="1"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+99)&gt;=IFERROR(AE1379,-1E+99)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>8.0112761779745671</v>
      </c>
      <c r="AI1379">
        <f t="shared" ca="1" si="677"/>
        <v>639.95877617797453</v>
      </c>
      <c r="AJ1379">
        <f t="shared" ca="1" si="678"/>
        <v>640.03214024616125</v>
      </c>
      <c r="AM1379">
        <v>0</v>
      </c>
      <c r="AN1379">
        <v>0</v>
      </c>
      <c r="AO1379">
        <f t="shared" si="679"/>
        <v>0</v>
      </c>
      <c r="AP1379">
        <f t="shared" si="688"/>
        <v>0</v>
      </c>
      <c r="AQ1379">
        <f t="shared" ca="1" si="680"/>
        <v>0.13533366677549918</v>
      </c>
      <c r="AR1379" t="str">
        <f t="shared" ca="1" si="681"/>
        <v>Subcritical</v>
      </c>
      <c r="AS1379">
        <f t="shared" ca="1" si="682"/>
        <v>1.3177155837385297E-4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190</v>
      </c>
      <c r="I1380">
        <v>5.7000000000000002E-2</v>
      </c>
      <c r="J1380">
        <f t="shared" si="683"/>
        <v>1</v>
      </c>
      <c r="K1380">
        <f t="shared" ca="1" si="684"/>
        <v>49.98</v>
      </c>
      <c r="L1380">
        <f t="shared" ca="1" si="685"/>
        <v>1.301360869684927</v>
      </c>
      <c r="M1380">
        <f t="shared" ca="1" si="658"/>
        <v>6.7670765223616209</v>
      </c>
      <c r="N1380">
        <f t="shared" ca="1" si="659"/>
        <v>0.86727128666107323</v>
      </c>
      <c r="O1380">
        <f t="shared" ca="1" si="660"/>
        <v>7.3857595425206792</v>
      </c>
      <c r="P1380">
        <f t="shared" ca="1" si="661"/>
        <v>633.24836086968492</v>
      </c>
      <c r="Q1380">
        <f t="shared" ca="1" si="662"/>
        <v>636.02865873002816</v>
      </c>
      <c r="R1380">
        <f t="shared" ca="1" si="663"/>
        <v>1.4839965425134221E-2</v>
      </c>
      <c r="S1380">
        <f t="shared" ca="1" si="664"/>
        <v>2.067101435725621</v>
      </c>
      <c r="T1380">
        <f t="shared" ca="1" si="665"/>
        <v>42.032181045985091</v>
      </c>
      <c r="U1380">
        <f t="shared" ca="1" si="686"/>
        <v>-1.4604093721914069E-2</v>
      </c>
      <c r="V1380">
        <f t="shared" ca="1" si="687"/>
        <v>0</v>
      </c>
      <c r="W1380">
        <f t="shared" ca="1" si="666"/>
        <v>8.0116366372468537</v>
      </c>
      <c r="X1380">
        <f t="shared" ca="1" si="667"/>
        <v>41.66051051368364</v>
      </c>
      <c r="Y1380">
        <f t="shared" ca="1" si="668"/>
        <v>1.9629634870579347</v>
      </c>
      <c r="Z1380">
        <f t="shared" ca="1" si="669"/>
        <v>1.1996972524756693</v>
      </c>
      <c r="AA1380">
        <f t="shared" ca="1" si="670"/>
        <v>639.95863663724685</v>
      </c>
      <c r="AB1380">
        <f t="shared" ca="1" si="671"/>
        <v>640.03199410399498</v>
      </c>
      <c r="AC1380">
        <f t="shared" ca="1" si="672"/>
        <v>1.3175776462302037E-4</v>
      </c>
      <c r="AD1380">
        <f t="shared" ca="1" si="673"/>
        <v>0.13532453348690712</v>
      </c>
      <c r="AE1380">
        <f t="shared" ca="1" si="674"/>
        <v>172.9966552083504</v>
      </c>
      <c r="AF1380">
        <f t="shared" ca="1" si="675"/>
        <v>-4.9832821105155745E-6</v>
      </c>
      <c r="AG1380">
        <f t="shared" ca="1" si="676"/>
        <v>1</v>
      </c>
      <c r="AH1380">
        <f ca="1"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+99)&gt;=IFERROR(AE1380,-1E+99)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>8.0116366372468537</v>
      </c>
      <c r="AI1380">
        <f t="shared" ca="1" si="677"/>
        <v>639.95863663724685</v>
      </c>
      <c r="AJ1380">
        <f t="shared" ca="1" si="678"/>
        <v>640.03199410399498</v>
      </c>
      <c r="AM1380">
        <v>0</v>
      </c>
      <c r="AN1380">
        <v>0</v>
      </c>
      <c r="AO1380">
        <f t="shared" si="679"/>
        <v>0</v>
      </c>
      <c r="AP1380">
        <f t="shared" si="688"/>
        <v>0</v>
      </c>
      <c r="AQ1380">
        <f t="shared" ca="1" si="680"/>
        <v>0.13532453348690712</v>
      </c>
      <c r="AR1380" t="str">
        <f t="shared" ca="1" si="681"/>
        <v>Subcritical</v>
      </c>
      <c r="AS1380">
        <f t="shared" ca="1" si="682"/>
        <v>1.3175776462302037E-4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190</v>
      </c>
      <c r="I1381">
        <v>0</v>
      </c>
      <c r="J1381">
        <f t="shared" si="683"/>
        <v>0.99899999999979627</v>
      </c>
      <c r="K1381">
        <f t="shared" ca="1" si="684"/>
        <v>49.98</v>
      </c>
      <c r="L1381">
        <f t="shared" ca="1" si="685"/>
        <v>1.301360869684927</v>
      </c>
      <c r="M1381">
        <f t="shared" ca="1" si="658"/>
        <v>6.7670765223616209</v>
      </c>
      <c r="N1381">
        <f t="shared" ca="1" si="659"/>
        <v>0.86727128666107323</v>
      </c>
      <c r="O1381">
        <f t="shared" ca="1" si="660"/>
        <v>7.3857595425206792</v>
      </c>
      <c r="P1381">
        <f t="shared" ca="1" si="661"/>
        <v>633.24786086968493</v>
      </c>
      <c r="Q1381">
        <f t="shared" ca="1" si="662"/>
        <v>636.02815873002817</v>
      </c>
      <c r="R1381">
        <f t="shared" ca="1" si="663"/>
        <v>1.4839965425134221E-2</v>
      </c>
      <c r="S1381">
        <f t="shared" ca="1" si="664"/>
        <v>2.067101435725621</v>
      </c>
      <c r="T1381">
        <f t="shared" ca="1" si="665"/>
        <v>42.032181045985091</v>
      </c>
      <c r="U1381">
        <f t="shared" ca="1" si="686"/>
        <v>-1.4325125459663468E-2</v>
      </c>
      <c r="V1381">
        <f t="shared" ca="1" si="687"/>
        <v>0</v>
      </c>
      <c r="W1381">
        <f t="shared" ca="1" si="666"/>
        <v>8.0120047020687846</v>
      </c>
      <c r="X1381">
        <f t="shared" ca="1" si="667"/>
        <v>41.662424450757683</v>
      </c>
      <c r="Y1381">
        <f t="shared" ca="1" si="668"/>
        <v>1.9629855819153423</v>
      </c>
      <c r="Z1381">
        <f t="shared" ca="1" si="669"/>
        <v>1.1996421393832506</v>
      </c>
      <c r="AA1381">
        <f t="shared" ca="1" si="670"/>
        <v>639.95850470206881</v>
      </c>
      <c r="AB1381">
        <f t="shared" ca="1" si="671"/>
        <v>640.03185542900985</v>
      </c>
      <c r="AC1381">
        <f t="shared" ca="1" si="672"/>
        <v>1.3174368202752227E-4</v>
      </c>
      <c r="AD1381">
        <f t="shared" ca="1" si="673"/>
        <v>0.13531520854949164</v>
      </c>
      <c r="AE1381">
        <f t="shared" ca="1" si="674"/>
        <v>173.01170853870997</v>
      </c>
      <c r="AF1381">
        <f t="shared" ca="1" si="675"/>
        <v>-5.1479466947057517E-6</v>
      </c>
      <c r="AG1381">
        <f t="shared" ca="1" si="676"/>
        <v>1</v>
      </c>
      <c r="AH1381">
        <f ca="1"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+99)&gt;=IFERROR(AE1381,-1E+99)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>8.0120047020687846</v>
      </c>
      <c r="AI1381">
        <f t="shared" ca="1" si="677"/>
        <v>639.95850470206881</v>
      </c>
      <c r="AJ1381">
        <f t="shared" ca="1" si="678"/>
        <v>640.03185542900985</v>
      </c>
      <c r="AM1381">
        <v>0</v>
      </c>
      <c r="AN1381">
        <v>0</v>
      </c>
      <c r="AO1381">
        <f t="shared" si="679"/>
        <v>0</v>
      </c>
      <c r="AP1381">
        <f t="shared" si="688"/>
        <v>0</v>
      </c>
      <c r="AQ1381">
        <f t="shared" ca="1" si="680"/>
        <v>0.13531520854949164</v>
      </c>
      <c r="AR1381" t="str">
        <f t="shared" ca="1" si="681"/>
        <v>Subcritical</v>
      </c>
      <c r="AS1381">
        <f t="shared" ca="1" si="682"/>
        <v>1.3174368202752227E-4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190</v>
      </c>
      <c r="I1382">
        <v>0</v>
      </c>
      <c r="J1382">
        <f t="shared" si="683"/>
        <v>1</v>
      </c>
      <c r="K1382">
        <f t="shared" ca="1" si="684"/>
        <v>49.98</v>
      </c>
      <c r="L1382">
        <f t="shared" ca="1" si="685"/>
        <v>1.301360869684927</v>
      </c>
      <c r="M1382">
        <f t="shared" ca="1" si="658"/>
        <v>6.7670765223616209</v>
      </c>
      <c r="N1382">
        <f t="shared" ca="1" si="659"/>
        <v>0.86727128666107323</v>
      </c>
      <c r="O1382">
        <f t="shared" ca="1" si="660"/>
        <v>7.3857595425206792</v>
      </c>
      <c r="P1382">
        <f t="shared" ca="1" si="661"/>
        <v>633.24736086968494</v>
      </c>
      <c r="Q1382">
        <f t="shared" ca="1" si="662"/>
        <v>636.02765873002818</v>
      </c>
      <c r="R1382">
        <f t="shared" ca="1" si="663"/>
        <v>1.4839965425134221E-2</v>
      </c>
      <c r="S1382">
        <f t="shared" ca="1" si="664"/>
        <v>2.067101435725621</v>
      </c>
      <c r="T1382">
        <f t="shared" ca="1" si="665"/>
        <v>42.032181045985091</v>
      </c>
      <c r="U1382">
        <f t="shared" ca="1" si="686"/>
        <v>-1.4339965425165246E-2</v>
      </c>
      <c r="V1382">
        <f t="shared" ca="1" si="687"/>
        <v>0</v>
      </c>
      <c r="W1382">
        <f t="shared" ca="1" si="666"/>
        <v>8.0123724771184648</v>
      </c>
      <c r="X1382">
        <f t="shared" ca="1" si="667"/>
        <v>41.66433688101602</v>
      </c>
      <c r="Y1382">
        <f t="shared" ca="1" si="668"/>
        <v>1.9630076578469744</v>
      </c>
      <c r="Z1382">
        <f t="shared" ca="1" si="669"/>
        <v>1.1995870747380821</v>
      </c>
      <c r="AA1382">
        <f t="shared" ca="1" si="670"/>
        <v>639.95837247711847</v>
      </c>
      <c r="AB1382">
        <f t="shared" ca="1" si="671"/>
        <v>640.03171647048634</v>
      </c>
      <c r="AC1382">
        <f t="shared" ca="1" si="672"/>
        <v>1.317296127370029E-4</v>
      </c>
      <c r="AD1382">
        <f t="shared" ca="1" si="673"/>
        <v>0.13530589202309193</v>
      </c>
      <c r="AE1382">
        <f t="shared" ca="1" si="674"/>
        <v>173.02675074718266</v>
      </c>
      <c r="AF1382">
        <f t="shared" ca="1" si="675"/>
        <v>-5.4541146710107569E-6</v>
      </c>
      <c r="AG1382">
        <f t="shared" ca="1" si="676"/>
        <v>1</v>
      </c>
      <c r="AH1382">
        <f ca="1"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+99)&gt;=IFERROR(AE1382,-1E+99)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>8.0123724771184648</v>
      </c>
      <c r="AI1382">
        <f t="shared" ca="1" si="677"/>
        <v>639.95837247711847</v>
      </c>
      <c r="AJ1382">
        <f t="shared" ca="1" si="678"/>
        <v>640.03171647048634</v>
      </c>
      <c r="AM1382">
        <v>0</v>
      </c>
      <c r="AN1382">
        <v>0</v>
      </c>
      <c r="AO1382">
        <f t="shared" si="679"/>
        <v>0</v>
      </c>
      <c r="AP1382">
        <f t="shared" si="688"/>
        <v>0</v>
      </c>
      <c r="AQ1382">
        <f t="shared" ca="1" si="680"/>
        <v>0.13530589202309193</v>
      </c>
      <c r="AR1382" t="str">
        <f t="shared" ca="1" si="681"/>
        <v>Subcritical</v>
      </c>
      <c r="AS1382">
        <f t="shared" ca="1" si="682"/>
        <v>1.317296127370029E-4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190</v>
      </c>
      <c r="I1383">
        <v>5.7000000000000002E-2</v>
      </c>
      <c r="J1383">
        <f t="shared" si="683"/>
        <v>1</v>
      </c>
      <c r="K1383">
        <f t="shared" ca="1" si="684"/>
        <v>49.98</v>
      </c>
      <c r="L1383">
        <f t="shared" ca="1" si="685"/>
        <v>1.301360869684927</v>
      </c>
      <c r="M1383">
        <f t="shared" ca="1" si="658"/>
        <v>6.7670765223616209</v>
      </c>
      <c r="N1383">
        <f t="shared" ca="1" si="659"/>
        <v>0.86727128666107323</v>
      </c>
      <c r="O1383">
        <f t="shared" ca="1" si="660"/>
        <v>7.3857595425206792</v>
      </c>
      <c r="P1383">
        <f t="shared" ca="1" si="661"/>
        <v>633.24686086968495</v>
      </c>
      <c r="Q1383">
        <f t="shared" ca="1" si="662"/>
        <v>636.02715873002819</v>
      </c>
      <c r="R1383">
        <f t="shared" ca="1" si="663"/>
        <v>1.4839965425134221E-2</v>
      </c>
      <c r="S1383">
        <f t="shared" ca="1" si="664"/>
        <v>2.067101435725621</v>
      </c>
      <c r="T1383">
        <f t="shared" ca="1" si="665"/>
        <v>42.032181045985091</v>
      </c>
      <c r="U1383">
        <f t="shared" ca="1" si="686"/>
        <v>-1.4604093721914069E-2</v>
      </c>
      <c r="V1383">
        <f t="shared" ca="1" si="687"/>
        <v>0</v>
      </c>
      <c r="W1383">
        <f t="shared" ca="1" si="666"/>
        <v>8.0127328990442148</v>
      </c>
      <c r="X1383">
        <f t="shared" ca="1" si="667"/>
        <v>41.666211075029921</v>
      </c>
      <c r="Y1383">
        <f t="shared" ca="1" si="668"/>
        <v>1.9630292909181946</v>
      </c>
      <c r="Z1383">
        <f t="shared" ca="1" si="669"/>
        <v>1.1995331159341347</v>
      </c>
      <c r="AA1383">
        <f t="shared" ca="1" si="670"/>
        <v>639.95823289904422</v>
      </c>
      <c r="AB1383">
        <f t="shared" ca="1" si="671"/>
        <v>640.03157029436647</v>
      </c>
      <c r="AC1383">
        <f t="shared" ca="1" si="672"/>
        <v>1.3171582689194426E-4</v>
      </c>
      <c r="AD1383">
        <f t="shared" ca="1" si="673"/>
        <v>0.13529676280418923</v>
      </c>
      <c r="AE1383">
        <f t="shared" ca="1" si="674"/>
        <v>173.04149291608636</v>
      </c>
      <c r="AF1383">
        <f t="shared" ca="1" si="675"/>
        <v>-5.2847960887447698E-6</v>
      </c>
      <c r="AG1383">
        <f t="shared" ca="1" si="676"/>
        <v>1</v>
      </c>
      <c r="AH1383">
        <f ca="1"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+99)&gt;=IFERROR(AE1383,-1E+99)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>8.0127328990442148</v>
      </c>
      <c r="AI1383">
        <f t="shared" ca="1" si="677"/>
        <v>639.95823289904422</v>
      </c>
      <c r="AJ1383">
        <f t="shared" ca="1" si="678"/>
        <v>640.03157029436647</v>
      </c>
      <c r="AM1383">
        <v>0</v>
      </c>
      <c r="AN1383">
        <v>0</v>
      </c>
      <c r="AO1383">
        <f t="shared" si="679"/>
        <v>0</v>
      </c>
      <c r="AP1383">
        <f t="shared" si="688"/>
        <v>0</v>
      </c>
      <c r="AQ1383">
        <f t="shared" ca="1" si="680"/>
        <v>0.13529676280418923</v>
      </c>
      <c r="AR1383" t="str">
        <f t="shared" ca="1" si="681"/>
        <v>Subcritical</v>
      </c>
      <c r="AS1383">
        <f t="shared" ca="1" si="682"/>
        <v>1.3171582689194426E-4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190</v>
      </c>
      <c r="I1384">
        <v>5.7000000000000002E-2</v>
      </c>
      <c r="J1384">
        <f t="shared" si="683"/>
        <v>1</v>
      </c>
      <c r="K1384">
        <f t="shared" ca="1" si="684"/>
        <v>49.98</v>
      </c>
      <c r="L1384">
        <f t="shared" ca="1" si="685"/>
        <v>1.301360869684927</v>
      </c>
      <c r="M1384">
        <f t="shared" ca="1" si="658"/>
        <v>6.7670765223616209</v>
      </c>
      <c r="N1384">
        <f t="shared" ca="1" si="659"/>
        <v>0.86727128666107323</v>
      </c>
      <c r="O1384">
        <f t="shared" ca="1" si="660"/>
        <v>7.3857595425206792</v>
      </c>
      <c r="P1384">
        <f t="shared" ca="1" si="661"/>
        <v>633.24636086968496</v>
      </c>
      <c r="Q1384">
        <f t="shared" ca="1" si="662"/>
        <v>636.0266587300282</v>
      </c>
      <c r="R1384">
        <f t="shared" ca="1" si="663"/>
        <v>1.4839965425134221E-2</v>
      </c>
      <c r="S1384">
        <f t="shared" ca="1" si="664"/>
        <v>2.067101435725621</v>
      </c>
      <c r="T1384">
        <f t="shared" ca="1" si="665"/>
        <v>42.032181045985091</v>
      </c>
      <c r="U1384">
        <f t="shared" ca="1" si="686"/>
        <v>-1.4604093721914069E-2</v>
      </c>
      <c r="V1384">
        <f t="shared" ca="1" si="687"/>
        <v>0</v>
      </c>
      <c r="W1384">
        <f t="shared" ca="1" si="666"/>
        <v>8.0130935087266817</v>
      </c>
      <c r="X1384">
        <f t="shared" ca="1" si="667"/>
        <v>41.668086245378746</v>
      </c>
      <c r="Y1384">
        <f t="shared" ca="1" si="668"/>
        <v>1.9630509337883864</v>
      </c>
      <c r="Z1384">
        <f t="shared" ca="1" si="669"/>
        <v>1.199479133878943</v>
      </c>
      <c r="AA1384">
        <f t="shared" ca="1" si="670"/>
        <v>639.95809350872673</v>
      </c>
      <c r="AB1384">
        <f t="shared" ca="1" si="671"/>
        <v>640.03142430345713</v>
      </c>
      <c r="AC1384">
        <f t="shared" ca="1" si="672"/>
        <v>1.3170203599544147E-4</v>
      </c>
      <c r="AD1384">
        <f t="shared" ca="1" si="673"/>
        <v>0.13528762985690015</v>
      </c>
      <c r="AE1384">
        <f t="shared" ca="1" si="674"/>
        <v>173.05624346549317</v>
      </c>
      <c r="AF1384">
        <f t="shared" ca="1" si="675"/>
        <v>-5.0632230568226078E-6</v>
      </c>
      <c r="AG1384">
        <f t="shared" ca="1" si="676"/>
        <v>1</v>
      </c>
      <c r="AH1384">
        <f ca="1"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+99)&gt;=IFERROR(AE1384,-1E+99)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>8.0130935087266817</v>
      </c>
      <c r="AI1384">
        <f t="shared" ca="1" si="677"/>
        <v>639.95809350872673</v>
      </c>
      <c r="AJ1384">
        <f t="shared" ca="1" si="678"/>
        <v>640.03142430345713</v>
      </c>
      <c r="AM1384">
        <v>0</v>
      </c>
      <c r="AN1384">
        <v>0</v>
      </c>
      <c r="AO1384">
        <f t="shared" si="679"/>
        <v>0</v>
      </c>
      <c r="AP1384">
        <f t="shared" si="688"/>
        <v>0</v>
      </c>
      <c r="AQ1384">
        <f t="shared" ca="1" si="680"/>
        <v>0.13528762985690015</v>
      </c>
      <c r="AR1384" t="str">
        <f t="shared" ca="1" si="681"/>
        <v>Subcritical</v>
      </c>
      <c r="AS1384">
        <f t="shared" ca="1" si="682"/>
        <v>1.3170203599544147E-4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190</v>
      </c>
      <c r="I1385">
        <v>0</v>
      </c>
      <c r="J1385">
        <f t="shared" si="683"/>
        <v>1</v>
      </c>
      <c r="K1385">
        <f t="shared" ca="1" si="684"/>
        <v>49.98</v>
      </c>
      <c r="L1385">
        <f t="shared" ca="1" si="685"/>
        <v>1.301360869684927</v>
      </c>
      <c r="M1385">
        <f t="shared" ca="1" si="658"/>
        <v>6.7670765223616209</v>
      </c>
      <c r="N1385">
        <f t="shared" ca="1" si="659"/>
        <v>0.86727128666107323</v>
      </c>
      <c r="O1385">
        <f t="shared" ca="1" si="660"/>
        <v>7.3857595425206792</v>
      </c>
      <c r="P1385">
        <f t="shared" ca="1" si="661"/>
        <v>633.24586086968486</v>
      </c>
      <c r="Q1385">
        <f t="shared" ca="1" si="662"/>
        <v>636.0261587300281</v>
      </c>
      <c r="R1385">
        <f t="shared" ca="1" si="663"/>
        <v>1.4839965425134221E-2</v>
      </c>
      <c r="S1385">
        <f t="shared" ca="1" si="664"/>
        <v>2.067101435725621</v>
      </c>
      <c r="T1385">
        <f t="shared" ca="1" si="665"/>
        <v>42.032181045985091</v>
      </c>
      <c r="U1385">
        <f t="shared" ca="1" si="686"/>
        <v>-1.433996542505156E-2</v>
      </c>
      <c r="V1385">
        <f t="shared" ca="1" si="687"/>
        <v>0</v>
      </c>
      <c r="W1385">
        <f t="shared" ca="1" si="666"/>
        <v>8.0134614105915976</v>
      </c>
      <c r="X1385">
        <f t="shared" ca="1" si="667"/>
        <v>41.669999335076312</v>
      </c>
      <c r="Y1385">
        <f t="shared" ca="1" si="668"/>
        <v>1.9630730128010903</v>
      </c>
      <c r="Z1385">
        <f t="shared" ca="1" si="669"/>
        <v>1.199424065215394</v>
      </c>
      <c r="AA1385">
        <f t="shared" ca="1" si="670"/>
        <v>639.95796141059157</v>
      </c>
      <c r="AB1385">
        <f t="shared" ca="1" si="671"/>
        <v>640.0312854721725</v>
      </c>
      <c r="AC1385">
        <f t="shared" ca="1" si="672"/>
        <v>1.3168796841724146E-4</v>
      </c>
      <c r="AD1385">
        <f t="shared" ca="1" si="673"/>
        <v>0.1352783132836681</v>
      </c>
      <c r="AE1385">
        <f t="shared" ca="1" si="674"/>
        <v>173.07129302015056</v>
      </c>
      <c r="AF1385">
        <f t="shared" ca="1" si="675"/>
        <v>-5.3845182037548511E-6</v>
      </c>
      <c r="AG1385">
        <f t="shared" ca="1" si="676"/>
        <v>1</v>
      </c>
      <c r="AH1385">
        <f ca="1"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+99)&gt;=IFERROR(AE1385,-1E+99)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>8.0134614105915976</v>
      </c>
      <c r="AI1385">
        <f t="shared" ca="1" si="677"/>
        <v>639.95796141059157</v>
      </c>
      <c r="AJ1385">
        <f t="shared" ca="1" si="678"/>
        <v>640.0312854721725</v>
      </c>
      <c r="AM1385">
        <v>0</v>
      </c>
      <c r="AN1385">
        <v>0</v>
      </c>
      <c r="AO1385">
        <f t="shared" si="679"/>
        <v>0</v>
      </c>
      <c r="AP1385">
        <f t="shared" si="688"/>
        <v>0</v>
      </c>
      <c r="AQ1385">
        <f t="shared" ca="1" si="680"/>
        <v>0.1352783132836681</v>
      </c>
      <c r="AR1385" t="str">
        <f t="shared" ca="1" si="681"/>
        <v>Subcritical</v>
      </c>
      <c r="AS1385">
        <f t="shared" ca="1" si="682"/>
        <v>1.3168796841724146E-4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190</v>
      </c>
      <c r="I1386">
        <v>2E-3</v>
      </c>
      <c r="J1386">
        <f t="shared" si="683"/>
        <v>1</v>
      </c>
      <c r="K1386">
        <f t="shared" ca="1" si="684"/>
        <v>49.98</v>
      </c>
      <c r="L1386">
        <f t="shared" ca="1" si="685"/>
        <v>1.301360869684927</v>
      </c>
      <c r="M1386">
        <f t="shared" ca="1" si="658"/>
        <v>6.7670765223616209</v>
      </c>
      <c r="N1386">
        <f t="shared" ca="1" si="659"/>
        <v>0.86727128666107323</v>
      </c>
      <c r="O1386">
        <f t="shared" ca="1" si="660"/>
        <v>7.3857595425206792</v>
      </c>
      <c r="P1386">
        <f t="shared" ca="1" si="661"/>
        <v>633.24536086968487</v>
      </c>
      <c r="Q1386">
        <f t="shared" ca="1" si="662"/>
        <v>636.02565873002811</v>
      </c>
      <c r="R1386">
        <f t="shared" ca="1" si="663"/>
        <v>1.4839965425134221E-2</v>
      </c>
      <c r="S1386">
        <f t="shared" ca="1" si="664"/>
        <v>2.067101435725621</v>
      </c>
      <c r="T1386">
        <f t="shared" ca="1" si="665"/>
        <v>42.032181045985091</v>
      </c>
      <c r="U1386">
        <f t="shared" ca="1" si="686"/>
        <v>-1.4349233084658408E-2</v>
      </c>
      <c r="V1386">
        <f t="shared" ca="1" si="687"/>
        <v>0</v>
      </c>
      <c r="W1386">
        <f t="shared" ca="1" si="666"/>
        <v>8.0138287489111892</v>
      </c>
      <c r="X1386">
        <f t="shared" ca="1" si="667"/>
        <v>41.671909494338188</v>
      </c>
      <c r="Y1386">
        <f t="shared" ca="1" si="668"/>
        <v>1.9630950564664551</v>
      </c>
      <c r="Z1386">
        <f t="shared" ca="1" si="669"/>
        <v>1.1993690859496275</v>
      </c>
      <c r="AA1386">
        <f t="shared" ca="1" si="670"/>
        <v>639.9578287489112</v>
      </c>
      <c r="AB1386">
        <f t="shared" ca="1" si="671"/>
        <v>640.03114608858152</v>
      </c>
      <c r="AC1386">
        <f t="shared" ca="1" si="672"/>
        <v>1.3167392459919304E-4</v>
      </c>
      <c r="AD1386">
        <f t="shared" ca="1" si="673"/>
        <v>0.135269012048196</v>
      </c>
      <c r="AE1386">
        <f t="shared" ca="1" si="674"/>
        <v>173.08632025009055</v>
      </c>
      <c r="AF1386">
        <f t="shared" ca="1" si="675"/>
        <v>-5.7867373470799066E-6</v>
      </c>
      <c r="AG1386">
        <f t="shared" ca="1" si="676"/>
        <v>1</v>
      </c>
      <c r="AH1386">
        <f ca="1"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+99)&gt;=IFERROR(AE1386,-1E+99)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>8.0138287489111892</v>
      </c>
      <c r="AI1386">
        <f t="shared" ca="1" si="677"/>
        <v>639.9578287489112</v>
      </c>
      <c r="AJ1386">
        <f t="shared" ca="1" si="678"/>
        <v>640.03114608858152</v>
      </c>
      <c r="AM1386">
        <v>0</v>
      </c>
      <c r="AN1386">
        <v>0</v>
      </c>
      <c r="AO1386">
        <f t="shared" si="679"/>
        <v>0</v>
      </c>
      <c r="AP1386">
        <f t="shared" si="688"/>
        <v>0</v>
      </c>
      <c r="AQ1386">
        <f t="shared" ca="1" si="680"/>
        <v>0.135269012048196</v>
      </c>
      <c r="AR1386" t="str">
        <f t="shared" ca="1" si="681"/>
        <v>Subcritical</v>
      </c>
      <c r="AS1386">
        <f t="shared" ca="1" si="682"/>
        <v>1.3167392459919304E-4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190</v>
      </c>
      <c r="I1387">
        <v>0.06</v>
      </c>
      <c r="J1387">
        <f t="shared" si="683"/>
        <v>1.0010000000002037</v>
      </c>
      <c r="K1387">
        <f t="shared" ca="1" si="684"/>
        <v>49.98</v>
      </c>
      <c r="L1387">
        <f t="shared" ca="1" si="685"/>
        <v>1.301360869684927</v>
      </c>
      <c r="M1387">
        <f t="shared" ca="1" si="658"/>
        <v>6.7670765223616209</v>
      </c>
      <c r="N1387">
        <f t="shared" ca="1" si="659"/>
        <v>0.86727128666107323</v>
      </c>
      <c r="O1387">
        <f t="shared" ca="1" si="660"/>
        <v>7.3857595425206792</v>
      </c>
      <c r="P1387">
        <f t="shared" ca="1" si="661"/>
        <v>633.24486086968489</v>
      </c>
      <c r="Q1387">
        <f t="shared" ca="1" si="662"/>
        <v>636.02515873002812</v>
      </c>
      <c r="R1387">
        <f t="shared" ca="1" si="663"/>
        <v>1.4839965425134221E-2</v>
      </c>
      <c r="S1387">
        <f t="shared" ca="1" si="664"/>
        <v>2.067101435725621</v>
      </c>
      <c r="T1387">
        <f t="shared" ca="1" si="665"/>
        <v>42.032181045985091</v>
      </c>
      <c r="U1387">
        <f t="shared" ca="1" si="686"/>
        <v>-1.4632835176598746E-2</v>
      </c>
      <c r="V1387">
        <f t="shared" ca="1" si="687"/>
        <v>0</v>
      </c>
      <c r="W1387">
        <f t="shared" ca="1" si="666"/>
        <v>8.0141883820887241</v>
      </c>
      <c r="X1387">
        <f t="shared" ca="1" si="667"/>
        <v>41.673779586861365</v>
      </c>
      <c r="Y1387">
        <f t="shared" ca="1" si="668"/>
        <v>1.9631166362745744</v>
      </c>
      <c r="Z1387">
        <f t="shared" ca="1" si="669"/>
        <v>1.1993152647895984</v>
      </c>
      <c r="AA1387">
        <f t="shared" ca="1" si="670"/>
        <v>639.95768838208869</v>
      </c>
      <c r="AB1387">
        <f t="shared" ca="1" si="671"/>
        <v>640.03099914173993</v>
      </c>
      <c r="AC1387">
        <f t="shared" ca="1" si="672"/>
        <v>1.3166017749917982E-4</v>
      </c>
      <c r="AD1387">
        <f t="shared" ca="1" si="673"/>
        <v>0.1352599069442455</v>
      </c>
      <c r="AE1387">
        <f t="shared" ca="1" si="674"/>
        <v>173.10103297947768</v>
      </c>
      <c r="AF1387">
        <f t="shared" ca="1" si="675"/>
        <v>-5.6344365475524683E-6</v>
      </c>
      <c r="AG1387">
        <f t="shared" ca="1" si="676"/>
        <v>1</v>
      </c>
      <c r="AH1387">
        <f ca="1"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+99)&gt;=IFERROR(AE1387,-1E+99)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>8.0141883820887241</v>
      </c>
      <c r="AI1387">
        <f t="shared" ca="1" si="677"/>
        <v>639.95768838208869</v>
      </c>
      <c r="AJ1387">
        <f t="shared" ca="1" si="678"/>
        <v>640.03099914173993</v>
      </c>
      <c r="AM1387">
        <v>0</v>
      </c>
      <c r="AN1387">
        <v>0</v>
      </c>
      <c r="AO1387">
        <f t="shared" si="679"/>
        <v>0</v>
      </c>
      <c r="AP1387">
        <f t="shared" si="688"/>
        <v>0</v>
      </c>
      <c r="AQ1387">
        <f t="shared" ca="1" si="680"/>
        <v>0.1352599069442455</v>
      </c>
      <c r="AR1387" t="str">
        <f t="shared" ca="1" si="681"/>
        <v>Subcritical</v>
      </c>
      <c r="AS1387">
        <f t="shared" ca="1" si="682"/>
        <v>1.3166017749917982E-4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190</v>
      </c>
      <c r="I1388">
        <v>5.7000000000000002E-2</v>
      </c>
      <c r="J1388">
        <f t="shared" si="683"/>
        <v>1</v>
      </c>
      <c r="K1388">
        <f t="shared" ca="1" si="684"/>
        <v>49.98</v>
      </c>
      <c r="L1388">
        <f t="shared" ca="1" si="685"/>
        <v>1.301360869684927</v>
      </c>
      <c r="M1388">
        <f t="shared" ca="1" si="658"/>
        <v>6.7670765223616209</v>
      </c>
      <c r="N1388">
        <f t="shared" ca="1" si="659"/>
        <v>0.86727128666107323</v>
      </c>
      <c r="O1388">
        <f t="shared" ca="1" si="660"/>
        <v>7.3857595425206792</v>
      </c>
      <c r="P1388">
        <f t="shared" ca="1" si="661"/>
        <v>633.2443608696849</v>
      </c>
      <c r="Q1388">
        <f t="shared" ca="1" si="662"/>
        <v>636.02465873002814</v>
      </c>
      <c r="R1388">
        <f t="shared" ca="1" si="663"/>
        <v>1.4839965425134221E-2</v>
      </c>
      <c r="S1388">
        <f t="shared" ca="1" si="664"/>
        <v>2.067101435725621</v>
      </c>
      <c r="T1388">
        <f t="shared" ca="1" si="665"/>
        <v>42.032181045985091</v>
      </c>
      <c r="U1388">
        <f t="shared" ca="1" si="686"/>
        <v>-1.4604093721914069E-2</v>
      </c>
      <c r="V1388">
        <f t="shared" ca="1" si="687"/>
        <v>0</v>
      </c>
      <c r="W1388">
        <f t="shared" ca="1" si="666"/>
        <v>8.0145486907122585</v>
      </c>
      <c r="X1388">
        <f t="shared" ca="1" si="667"/>
        <v>41.675653191703745</v>
      </c>
      <c r="Y1388">
        <f t="shared" ca="1" si="668"/>
        <v>1.9631382551464476</v>
      </c>
      <c r="Z1388">
        <f t="shared" ca="1" si="669"/>
        <v>1.1992613473890164</v>
      </c>
      <c r="AA1388">
        <f t="shared" ca="1" si="670"/>
        <v>639.9575486907122</v>
      </c>
      <c r="AB1388">
        <f t="shared" ca="1" si="671"/>
        <v>640.03085285887437</v>
      </c>
      <c r="AC1388">
        <f t="shared" ca="1" si="672"/>
        <v>1.3164640670337366E-4</v>
      </c>
      <c r="AD1388">
        <f t="shared" ca="1" si="673"/>
        <v>0.13525078576381086</v>
      </c>
      <c r="AE1388">
        <f t="shared" ca="1" si="674"/>
        <v>173.11577404073762</v>
      </c>
      <c r="AF1388">
        <f t="shared" ca="1" si="675"/>
        <v>-5.3891847073828103E-6</v>
      </c>
      <c r="AG1388">
        <f t="shared" ca="1" si="676"/>
        <v>1</v>
      </c>
      <c r="AH1388">
        <f ca="1"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+99)&gt;=IFERROR(AE1388,-1E+99)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>8.0145486907122585</v>
      </c>
      <c r="AI1388">
        <f t="shared" ca="1" si="677"/>
        <v>639.9575486907122</v>
      </c>
      <c r="AJ1388">
        <f t="shared" ca="1" si="678"/>
        <v>640.03085285887437</v>
      </c>
      <c r="AM1388">
        <v>0</v>
      </c>
      <c r="AN1388">
        <v>0</v>
      </c>
      <c r="AO1388">
        <f t="shared" si="679"/>
        <v>0</v>
      </c>
      <c r="AP1388">
        <f t="shared" si="688"/>
        <v>0</v>
      </c>
      <c r="AQ1388">
        <f t="shared" ca="1" si="680"/>
        <v>0.13525078576381086</v>
      </c>
      <c r="AR1388" t="str">
        <f t="shared" ca="1" si="681"/>
        <v>Subcritical</v>
      </c>
      <c r="AS1388">
        <f t="shared" ca="1" si="682"/>
        <v>1.3164640670337366E-4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190</v>
      </c>
      <c r="I1389">
        <v>0</v>
      </c>
      <c r="J1389">
        <f t="shared" si="683"/>
        <v>1</v>
      </c>
      <c r="K1389">
        <f t="shared" ca="1" si="684"/>
        <v>49.98</v>
      </c>
      <c r="L1389">
        <f t="shared" ca="1" si="685"/>
        <v>1.301360869684927</v>
      </c>
      <c r="M1389">
        <f t="shared" ca="1" si="658"/>
        <v>6.7670765223616209</v>
      </c>
      <c r="N1389">
        <f t="shared" ca="1" si="659"/>
        <v>0.86727128666107323</v>
      </c>
      <c r="O1389">
        <f t="shared" ca="1" si="660"/>
        <v>7.3857595425206792</v>
      </c>
      <c r="P1389">
        <f t="shared" ca="1" si="661"/>
        <v>633.24386086968491</v>
      </c>
      <c r="Q1389">
        <f t="shared" ca="1" si="662"/>
        <v>636.02415873002815</v>
      </c>
      <c r="R1389">
        <f t="shared" ca="1" si="663"/>
        <v>1.4839965425134221E-2</v>
      </c>
      <c r="S1389">
        <f t="shared" ca="1" si="664"/>
        <v>2.067101435725621</v>
      </c>
      <c r="T1389">
        <f t="shared" ca="1" si="665"/>
        <v>42.032181045985091</v>
      </c>
      <c r="U1389">
        <f t="shared" ca="1" si="686"/>
        <v>-1.4339965425165246E-2</v>
      </c>
      <c r="V1389">
        <f t="shared" ca="1" si="687"/>
        <v>0</v>
      </c>
      <c r="W1389">
        <f t="shared" ca="1" si="666"/>
        <v>8.0149163126607768</v>
      </c>
      <c r="X1389">
        <f t="shared" ca="1" si="667"/>
        <v>41.677564825836043</v>
      </c>
      <c r="Y1389">
        <f t="shared" ca="1" si="668"/>
        <v>1.963160311312383</v>
      </c>
      <c r="Z1389">
        <f t="shared" ca="1" si="669"/>
        <v>1.1992063406021565</v>
      </c>
      <c r="AA1389">
        <f t="shared" ca="1" si="670"/>
        <v>639.95741631266083</v>
      </c>
      <c r="AB1389">
        <f t="shared" ca="1" si="671"/>
        <v>640.03071375646005</v>
      </c>
      <c r="AC1389">
        <f t="shared" ca="1" si="672"/>
        <v>1.3163235858639185E-4</v>
      </c>
      <c r="AD1389">
        <f t="shared" ca="1" si="673"/>
        <v>0.13524148050372184</v>
      </c>
      <c r="AE1389">
        <f t="shared" ca="1" si="674"/>
        <v>173.13081502830408</v>
      </c>
      <c r="AF1389">
        <f t="shared" ca="1" si="675"/>
        <v>-5.732316708417784E-6</v>
      </c>
      <c r="AG1389">
        <f t="shared" ca="1" si="676"/>
        <v>1</v>
      </c>
      <c r="AH1389">
        <f ca="1"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+99)&gt;=IFERROR(AE1389,-1E+99)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>8.0149163126607768</v>
      </c>
      <c r="AI1389">
        <f t="shared" ca="1" si="677"/>
        <v>639.95741631266083</v>
      </c>
      <c r="AJ1389">
        <f t="shared" ca="1" si="678"/>
        <v>640.03071375646005</v>
      </c>
      <c r="AM1389">
        <v>0</v>
      </c>
      <c r="AN1389">
        <v>0</v>
      </c>
      <c r="AO1389">
        <f t="shared" si="679"/>
        <v>0</v>
      </c>
      <c r="AP1389">
        <f t="shared" si="688"/>
        <v>0</v>
      </c>
      <c r="AQ1389">
        <f t="shared" ca="1" si="680"/>
        <v>0.13524148050372184</v>
      </c>
      <c r="AR1389" t="str">
        <f t="shared" ca="1" si="681"/>
        <v>Subcritical</v>
      </c>
      <c r="AS1389">
        <f t="shared" ca="1" si="682"/>
        <v>1.3163235858639185E-4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190</v>
      </c>
      <c r="I1390">
        <v>0</v>
      </c>
      <c r="J1390">
        <f t="shared" si="683"/>
        <v>0.99899999999979627</v>
      </c>
      <c r="K1390">
        <f t="shared" ca="1" si="684"/>
        <v>49.98</v>
      </c>
      <c r="L1390">
        <f t="shared" ca="1" si="685"/>
        <v>1.301360869684927</v>
      </c>
      <c r="M1390">
        <f t="shared" ca="1" si="658"/>
        <v>6.7670765223616209</v>
      </c>
      <c r="N1390">
        <f t="shared" ca="1" si="659"/>
        <v>0.86727128666107323</v>
      </c>
      <c r="O1390">
        <f t="shared" ca="1" si="660"/>
        <v>7.3857595425206792</v>
      </c>
      <c r="P1390">
        <f t="shared" ca="1" si="661"/>
        <v>633.24336086968492</v>
      </c>
      <c r="Q1390">
        <f t="shared" ca="1" si="662"/>
        <v>636.02365873002816</v>
      </c>
      <c r="R1390">
        <f t="shared" ca="1" si="663"/>
        <v>1.4839965425134221E-2</v>
      </c>
      <c r="S1390">
        <f t="shared" ca="1" si="664"/>
        <v>2.067101435725621</v>
      </c>
      <c r="T1390">
        <f t="shared" ca="1" si="665"/>
        <v>42.032181045985091</v>
      </c>
      <c r="U1390">
        <f t="shared" ca="1" si="686"/>
        <v>-1.4325125459663468E-2</v>
      </c>
      <c r="V1390">
        <f t="shared" ca="1" si="687"/>
        <v>0</v>
      </c>
      <c r="W1390">
        <f t="shared" ca="1" si="666"/>
        <v>8.0152837287940546</v>
      </c>
      <c r="X1390">
        <f t="shared" ca="1" si="667"/>
        <v>41.679475389729085</v>
      </c>
      <c r="Y1390">
        <f t="shared" ca="1" si="668"/>
        <v>1.9631823536036594</v>
      </c>
      <c r="Z1390">
        <f t="shared" ca="1" si="669"/>
        <v>1.1991513696527087</v>
      </c>
      <c r="AA1390">
        <f t="shared" ca="1" si="670"/>
        <v>639.9572837287941</v>
      </c>
      <c r="AB1390">
        <f t="shared" ca="1" si="671"/>
        <v>640.0305744529195</v>
      </c>
      <c r="AC1390">
        <f t="shared" ca="1" si="672"/>
        <v>1.3161832054406941E-4</v>
      </c>
      <c r="AD1390">
        <f t="shared" ca="1" si="673"/>
        <v>0.13523218151929478</v>
      </c>
      <c r="AE1390">
        <f t="shared" ca="1" si="674"/>
        <v>173.1458483229423</v>
      </c>
      <c r="AF1390">
        <f t="shared" ca="1" si="675"/>
        <v>-6.240014840841468E-6</v>
      </c>
      <c r="AG1390">
        <f t="shared" ca="1" si="676"/>
        <v>1</v>
      </c>
      <c r="AH1390">
        <f ca="1"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+99)&gt;=IFERROR(AE1390,-1E+99)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>8.0152837287940546</v>
      </c>
      <c r="AI1390">
        <f t="shared" ca="1" si="677"/>
        <v>639.9572837287941</v>
      </c>
      <c r="AJ1390">
        <f t="shared" ca="1" si="678"/>
        <v>640.0305744529195</v>
      </c>
      <c r="AM1390">
        <v>0</v>
      </c>
      <c r="AN1390">
        <v>0</v>
      </c>
      <c r="AO1390">
        <f t="shared" si="679"/>
        <v>0</v>
      </c>
      <c r="AP1390">
        <f t="shared" si="688"/>
        <v>0</v>
      </c>
      <c r="AQ1390">
        <f t="shared" ca="1" si="680"/>
        <v>0.13523218151929478</v>
      </c>
      <c r="AR1390" t="str">
        <f t="shared" ca="1" si="681"/>
        <v>Subcritical</v>
      </c>
      <c r="AS1390">
        <f t="shared" ca="1" si="682"/>
        <v>1.3161832054406941E-4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190</v>
      </c>
      <c r="I1391">
        <v>5.7000000000000002E-2</v>
      </c>
      <c r="J1391">
        <f t="shared" si="683"/>
        <v>1</v>
      </c>
      <c r="K1391">
        <f t="shared" ca="1" si="684"/>
        <v>49.98</v>
      </c>
      <c r="L1391">
        <f t="shared" ca="1" si="685"/>
        <v>1.301360869684927</v>
      </c>
      <c r="M1391">
        <f t="shared" ca="1" si="658"/>
        <v>6.7670765223616209</v>
      </c>
      <c r="N1391">
        <f t="shared" ca="1" si="659"/>
        <v>0.86727128666107323</v>
      </c>
      <c r="O1391">
        <f t="shared" ca="1" si="660"/>
        <v>7.3857595425206792</v>
      </c>
      <c r="P1391">
        <f t="shared" ca="1" si="661"/>
        <v>633.24286086968493</v>
      </c>
      <c r="Q1391">
        <f t="shared" ca="1" si="662"/>
        <v>636.02315873002817</v>
      </c>
      <c r="R1391">
        <f t="shared" ca="1" si="663"/>
        <v>1.4839965425134221E-2</v>
      </c>
      <c r="S1391">
        <f t="shared" ca="1" si="664"/>
        <v>2.067101435725621</v>
      </c>
      <c r="T1391">
        <f t="shared" ca="1" si="665"/>
        <v>42.032181045985091</v>
      </c>
      <c r="U1391">
        <f t="shared" ca="1" si="686"/>
        <v>-1.4604093721914069E-2</v>
      </c>
      <c r="V1391">
        <f t="shared" ca="1" si="687"/>
        <v>0</v>
      </c>
      <c r="W1391">
        <f t="shared" ca="1" si="666"/>
        <v>8.0156434586371681</v>
      </c>
      <c r="X1391">
        <f t="shared" ca="1" si="667"/>
        <v>41.681345984913278</v>
      </c>
      <c r="Y1391">
        <f t="shared" ca="1" si="668"/>
        <v>1.9632039332952651</v>
      </c>
      <c r="Z1391">
        <f t="shared" ca="1" si="669"/>
        <v>1.199097553569658</v>
      </c>
      <c r="AA1391">
        <f t="shared" ca="1" si="670"/>
        <v>639.95714345863723</v>
      </c>
      <c r="AB1391">
        <f t="shared" ca="1" si="671"/>
        <v>640.03042760455855</v>
      </c>
      <c r="AC1391">
        <f t="shared" ca="1" si="672"/>
        <v>1.3160457831532142E-4</v>
      </c>
      <c r="AD1391">
        <f t="shared" ca="1" si="673"/>
        <v>0.13522307810060716</v>
      </c>
      <c r="AE1391">
        <f t="shared" ca="1" si="674"/>
        <v>173.16056782829406</v>
      </c>
      <c r="AF1391">
        <f t="shared" ca="1" si="675"/>
        <v>-6.1561144093502662E-6</v>
      </c>
      <c r="AG1391">
        <f t="shared" ca="1" si="676"/>
        <v>1</v>
      </c>
      <c r="AH1391">
        <f ca="1"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+99)&gt;=IFERROR(AE1391,-1E+99)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>8.0156434586371681</v>
      </c>
      <c r="AI1391">
        <f t="shared" ca="1" si="677"/>
        <v>639.95714345863723</v>
      </c>
      <c r="AJ1391">
        <f t="shared" ca="1" si="678"/>
        <v>640.03042760455855</v>
      </c>
      <c r="AM1391">
        <v>0</v>
      </c>
      <c r="AN1391">
        <v>0</v>
      </c>
      <c r="AO1391">
        <f t="shared" si="679"/>
        <v>0</v>
      </c>
      <c r="AP1391">
        <f t="shared" si="688"/>
        <v>0</v>
      </c>
      <c r="AQ1391">
        <f t="shared" ca="1" si="680"/>
        <v>0.13522307810060716</v>
      </c>
      <c r="AR1391" t="str">
        <f t="shared" ca="1" si="681"/>
        <v>Subcritical</v>
      </c>
      <c r="AS1391">
        <f t="shared" ca="1" si="682"/>
        <v>1.3160457831532142E-4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190</v>
      </c>
      <c r="I1392">
        <v>5.7000000000000002E-2</v>
      </c>
      <c r="J1392">
        <f t="shared" si="683"/>
        <v>1</v>
      </c>
      <c r="K1392">
        <f t="shared" ca="1" si="684"/>
        <v>49.98</v>
      </c>
      <c r="L1392">
        <f t="shared" ca="1" si="685"/>
        <v>1.301360869684927</v>
      </c>
      <c r="M1392">
        <f t="shared" ca="1" si="658"/>
        <v>6.7670765223616209</v>
      </c>
      <c r="N1392">
        <f t="shared" ca="1" si="659"/>
        <v>0.86727128666107323</v>
      </c>
      <c r="O1392">
        <f t="shared" ca="1" si="660"/>
        <v>7.3857595425206792</v>
      </c>
      <c r="P1392">
        <f t="shared" ca="1" si="661"/>
        <v>633.24236086968494</v>
      </c>
      <c r="Q1392">
        <f t="shared" ca="1" si="662"/>
        <v>636.02265873002818</v>
      </c>
      <c r="R1392">
        <f t="shared" ca="1" si="663"/>
        <v>1.4839965425134221E-2</v>
      </c>
      <c r="S1392">
        <f t="shared" ca="1" si="664"/>
        <v>2.067101435725621</v>
      </c>
      <c r="T1392">
        <f t="shared" ca="1" si="665"/>
        <v>42.032181045985091</v>
      </c>
      <c r="U1392">
        <f t="shared" ca="1" si="686"/>
        <v>-1.4604093721914069E-2</v>
      </c>
      <c r="V1392">
        <f t="shared" ca="1" si="687"/>
        <v>0</v>
      </c>
      <c r="W1392">
        <f t="shared" ca="1" si="666"/>
        <v>8.0160032920010966</v>
      </c>
      <c r="X1392">
        <f t="shared" ca="1" si="667"/>
        <v>41.683217118405707</v>
      </c>
      <c r="Y1392">
        <f t="shared" ca="1" si="668"/>
        <v>1.963225517733826</v>
      </c>
      <c r="Z1392">
        <f t="shared" ca="1" si="669"/>
        <v>1.1990437268319856</v>
      </c>
      <c r="AA1392">
        <f t="shared" ca="1" si="670"/>
        <v>639.9570032920011</v>
      </c>
      <c r="AB1392">
        <f t="shared" ca="1" si="671"/>
        <v>640.03028085871131</v>
      </c>
      <c r="AC1392">
        <f t="shared" ca="1" si="672"/>
        <v>1.3159083424962672E-4</v>
      </c>
      <c r="AD1392">
        <f t="shared" ca="1" si="673"/>
        <v>0.13521397308394681</v>
      </c>
      <c r="AE1392">
        <f t="shared" ca="1" si="674"/>
        <v>173.17529226735206</v>
      </c>
      <c r="AF1392">
        <f t="shared" ca="1" si="675"/>
        <v>-5.6975333109221538E-6</v>
      </c>
      <c r="AG1392">
        <f t="shared" ca="1" si="676"/>
        <v>1</v>
      </c>
      <c r="AH1392">
        <f ca="1"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+99)&gt;=IFERROR(AE1392,-1E+99)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>8.0160032920010966</v>
      </c>
      <c r="AI1392">
        <f t="shared" ca="1" si="677"/>
        <v>639.9570032920011</v>
      </c>
      <c r="AJ1392">
        <f t="shared" ca="1" si="678"/>
        <v>640.03028085871131</v>
      </c>
      <c r="AM1392">
        <v>0</v>
      </c>
      <c r="AN1392">
        <v>0</v>
      </c>
      <c r="AO1392">
        <f t="shared" si="679"/>
        <v>0</v>
      </c>
      <c r="AP1392">
        <f t="shared" si="688"/>
        <v>0</v>
      </c>
      <c r="AQ1392">
        <f t="shared" ca="1" si="680"/>
        <v>0.13521397308394681</v>
      </c>
      <c r="AR1392" t="str">
        <f t="shared" ca="1" si="681"/>
        <v>Subcritical</v>
      </c>
      <c r="AS1392">
        <f t="shared" ca="1" si="682"/>
        <v>1.3159083424962672E-4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190</v>
      </c>
      <c r="I1393">
        <v>0</v>
      </c>
      <c r="J1393">
        <f t="shared" si="683"/>
        <v>1</v>
      </c>
      <c r="K1393">
        <f t="shared" ca="1" si="684"/>
        <v>49.98</v>
      </c>
      <c r="L1393">
        <f t="shared" ca="1" si="685"/>
        <v>1.301360869684927</v>
      </c>
      <c r="M1393">
        <f t="shared" ca="1" si="658"/>
        <v>6.7670765223616209</v>
      </c>
      <c r="N1393">
        <f t="shared" ca="1" si="659"/>
        <v>0.86727128666107323</v>
      </c>
      <c r="O1393">
        <f t="shared" ca="1" si="660"/>
        <v>7.3857595425206792</v>
      </c>
      <c r="P1393">
        <f t="shared" ca="1" si="661"/>
        <v>633.24186086968496</v>
      </c>
      <c r="Q1393">
        <f t="shared" ca="1" si="662"/>
        <v>636.0221587300282</v>
      </c>
      <c r="R1393">
        <f t="shared" ca="1" si="663"/>
        <v>1.4839965425134221E-2</v>
      </c>
      <c r="S1393">
        <f t="shared" ca="1" si="664"/>
        <v>2.067101435725621</v>
      </c>
      <c r="T1393">
        <f t="shared" ca="1" si="665"/>
        <v>42.032181045985091</v>
      </c>
      <c r="U1393">
        <f t="shared" ca="1" si="686"/>
        <v>-1.4339965425165246E-2</v>
      </c>
      <c r="V1393">
        <f t="shared" ca="1" si="687"/>
        <v>0</v>
      </c>
      <c r="W1393">
        <f t="shared" ca="1" si="666"/>
        <v>8.0163706580703522</v>
      </c>
      <c r="X1393">
        <f t="shared" ca="1" si="667"/>
        <v>41.685127421965831</v>
      </c>
      <c r="Y1393">
        <f t="shared" ca="1" si="668"/>
        <v>1.9632475525088056</v>
      </c>
      <c r="Z1393">
        <f t="shared" ca="1" si="669"/>
        <v>1.1989887782773865</v>
      </c>
      <c r="AA1393">
        <f t="shared" ca="1" si="670"/>
        <v>639.95687065807044</v>
      </c>
      <c r="AB1393">
        <f t="shared" ca="1" si="671"/>
        <v>640.03014150875526</v>
      </c>
      <c r="AC1393">
        <f t="shared" ca="1" si="672"/>
        <v>1.3157680465196588E-4</v>
      </c>
      <c r="AD1393">
        <f t="shared" ca="1" si="673"/>
        <v>0.13520467851808465</v>
      </c>
      <c r="AE1393">
        <f t="shared" ca="1" si="674"/>
        <v>173.1903256659059</v>
      </c>
      <c r="AF1393">
        <f t="shared" ca="1" si="675"/>
        <v>-5.4476771538247704E-6</v>
      </c>
      <c r="AG1393">
        <f t="shared" ca="1" si="676"/>
        <v>1</v>
      </c>
      <c r="AH1393">
        <f ca="1"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+99)&gt;=IFERROR(AE1393,-1E+99)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>8.0163706580703522</v>
      </c>
      <c r="AI1393">
        <f t="shared" ca="1" si="677"/>
        <v>639.95687065807044</v>
      </c>
      <c r="AJ1393">
        <f t="shared" ca="1" si="678"/>
        <v>640.03014150875526</v>
      </c>
      <c r="AM1393">
        <v>0</v>
      </c>
      <c r="AN1393">
        <v>0</v>
      </c>
      <c r="AO1393">
        <f t="shared" si="679"/>
        <v>0</v>
      </c>
      <c r="AP1393">
        <f t="shared" si="688"/>
        <v>0</v>
      </c>
      <c r="AQ1393">
        <f t="shared" ca="1" si="680"/>
        <v>0.13520467851808465</v>
      </c>
      <c r="AR1393" t="str">
        <f t="shared" ca="1" si="681"/>
        <v>Subcritical</v>
      </c>
      <c r="AS1393">
        <f t="shared" ca="1" si="682"/>
        <v>1.3157680465196588E-4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190</v>
      </c>
      <c r="I1394">
        <v>0</v>
      </c>
      <c r="J1394">
        <f t="shared" si="683"/>
        <v>1</v>
      </c>
      <c r="K1394">
        <f t="shared" ca="1" si="684"/>
        <v>49.98</v>
      </c>
      <c r="L1394">
        <f t="shared" ca="1" si="685"/>
        <v>1.301360869684927</v>
      </c>
      <c r="M1394">
        <f t="shared" ca="1" si="658"/>
        <v>6.7670765223616209</v>
      </c>
      <c r="N1394">
        <f t="shared" ca="1" si="659"/>
        <v>0.86727128666107323</v>
      </c>
      <c r="O1394">
        <f t="shared" ca="1" si="660"/>
        <v>7.3857595425206792</v>
      </c>
      <c r="P1394">
        <f t="shared" ca="1" si="661"/>
        <v>633.24136086968497</v>
      </c>
      <c r="Q1394">
        <f t="shared" ca="1" si="662"/>
        <v>636.02165873002821</v>
      </c>
      <c r="R1394">
        <f t="shared" ca="1" si="663"/>
        <v>1.4839965425134221E-2</v>
      </c>
      <c r="S1394">
        <f t="shared" ca="1" si="664"/>
        <v>2.067101435725621</v>
      </c>
      <c r="T1394">
        <f t="shared" ca="1" si="665"/>
        <v>42.032181045985091</v>
      </c>
      <c r="U1394">
        <f t="shared" ca="1" si="686"/>
        <v>-1.4339965425165246E-2</v>
      </c>
      <c r="V1394">
        <f t="shared" ca="1" si="687"/>
        <v>0</v>
      </c>
      <c r="W1394">
        <f t="shared" ca="1" si="666"/>
        <v>8.0167382925930877</v>
      </c>
      <c r="X1394">
        <f t="shared" ca="1" si="667"/>
        <v>41.687039121484055</v>
      </c>
      <c r="Y1394">
        <f t="shared" ca="1" si="668"/>
        <v>1.9632696018591504</v>
      </c>
      <c r="Z1394">
        <f t="shared" ca="1" si="669"/>
        <v>1.198933794610566</v>
      </c>
      <c r="AA1394">
        <f t="shared" ca="1" si="670"/>
        <v>639.95673829259317</v>
      </c>
      <c r="AB1394">
        <f t="shared" ca="1" si="671"/>
        <v>640.03000242326902</v>
      </c>
      <c r="AC1394">
        <f t="shared" ca="1" si="672"/>
        <v>1.3156276701127911E-4</v>
      </c>
      <c r="AD1394">
        <f t="shared" ca="1" si="673"/>
        <v>0.13519537822616123</v>
      </c>
      <c r="AE1394">
        <f t="shared" ca="1" si="674"/>
        <v>173.20537077838128</v>
      </c>
      <c r="AF1394">
        <f t="shared" ca="1" si="675"/>
        <v>-5.265711934043793E-6</v>
      </c>
      <c r="AG1394">
        <f t="shared" ca="1" si="676"/>
        <v>1</v>
      </c>
      <c r="AH1394">
        <f ca="1"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+99)&gt;=IFERROR(AE1394,-1E+99)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>8.0167382925930877</v>
      </c>
      <c r="AI1394">
        <f t="shared" ca="1" si="677"/>
        <v>639.95673829259317</v>
      </c>
      <c r="AJ1394">
        <f t="shared" ca="1" si="678"/>
        <v>640.03000242326902</v>
      </c>
      <c r="AM1394">
        <v>0</v>
      </c>
      <c r="AN1394">
        <v>0</v>
      </c>
      <c r="AO1394">
        <f t="shared" si="679"/>
        <v>0</v>
      </c>
      <c r="AP1394">
        <f t="shared" si="688"/>
        <v>0</v>
      </c>
      <c r="AQ1394">
        <f t="shared" ca="1" si="680"/>
        <v>0.13519537822616123</v>
      </c>
      <c r="AR1394" t="str">
        <f t="shared" ca="1" si="681"/>
        <v>Subcritical</v>
      </c>
      <c r="AS1394">
        <f t="shared" ca="1" si="682"/>
        <v>1.3156276701127911E-4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190</v>
      </c>
      <c r="I1395">
        <v>5.7000000000000002E-2</v>
      </c>
      <c r="J1395">
        <f t="shared" si="683"/>
        <v>1</v>
      </c>
      <c r="K1395">
        <f t="shared" ca="1" si="684"/>
        <v>49.98</v>
      </c>
      <c r="L1395">
        <f t="shared" ca="1" si="685"/>
        <v>1.301360869684927</v>
      </c>
      <c r="M1395">
        <f t="shared" ca="1" si="658"/>
        <v>6.7670765223616209</v>
      </c>
      <c r="N1395">
        <f t="shared" ca="1" si="659"/>
        <v>0.86727128666107323</v>
      </c>
      <c r="O1395">
        <f t="shared" ca="1" si="660"/>
        <v>7.3857595425206792</v>
      </c>
      <c r="P1395">
        <f t="shared" ca="1" si="661"/>
        <v>633.24086086968487</v>
      </c>
      <c r="Q1395">
        <f t="shared" ca="1" si="662"/>
        <v>636.02115873002811</v>
      </c>
      <c r="R1395">
        <f t="shared" ca="1" si="663"/>
        <v>1.4839965425134221E-2</v>
      </c>
      <c r="S1395">
        <f t="shared" ca="1" si="664"/>
        <v>2.067101435725621</v>
      </c>
      <c r="T1395">
        <f t="shared" ca="1" si="665"/>
        <v>42.032181045985091</v>
      </c>
      <c r="U1395">
        <f t="shared" ca="1" si="686"/>
        <v>-1.4604093721800382E-2</v>
      </c>
      <c r="V1395">
        <f t="shared" ca="1" si="687"/>
        <v>0</v>
      </c>
      <c r="W1395">
        <f t="shared" ca="1" si="666"/>
        <v>8.0170990785402338</v>
      </c>
      <c r="X1395">
        <f t="shared" ca="1" si="667"/>
        <v>41.68891520840922</v>
      </c>
      <c r="Y1395">
        <f t="shared" ca="1" si="668"/>
        <v>1.9632912389728359</v>
      </c>
      <c r="Z1395">
        <f t="shared" ca="1" si="669"/>
        <v>1.1988798401239846</v>
      </c>
      <c r="AA1395">
        <f t="shared" ca="1" si="670"/>
        <v>639.95659907854019</v>
      </c>
      <c r="AB1395">
        <f t="shared" ca="1" si="671"/>
        <v>640.02985661529124</v>
      </c>
      <c r="AC1395">
        <f t="shared" ca="1" si="672"/>
        <v>1.315489930225689E-4</v>
      </c>
      <c r="AD1395">
        <f t="shared" ca="1" si="673"/>
        <v>0.13518625222372457</v>
      </c>
      <c r="AE1395">
        <f t="shared" ca="1" si="674"/>
        <v>173.22013632732308</v>
      </c>
      <c r="AF1395">
        <f t="shared" ca="1" si="675"/>
        <v>-4.8712506668380229E-6</v>
      </c>
      <c r="AG1395">
        <f t="shared" ca="1" si="676"/>
        <v>1</v>
      </c>
      <c r="AH1395">
        <f ca="1"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+99)&gt;=IFERROR(AE1395,-1E+99)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>8.0170990785402338</v>
      </c>
      <c r="AI1395">
        <f t="shared" ca="1" si="677"/>
        <v>639.95659907854019</v>
      </c>
      <c r="AJ1395">
        <f t="shared" ca="1" si="678"/>
        <v>640.02985661529124</v>
      </c>
      <c r="AM1395">
        <v>0</v>
      </c>
      <c r="AN1395">
        <v>0</v>
      </c>
      <c r="AO1395">
        <f t="shared" si="679"/>
        <v>0</v>
      </c>
      <c r="AP1395">
        <f t="shared" si="688"/>
        <v>0</v>
      </c>
      <c r="AQ1395">
        <f t="shared" ca="1" si="680"/>
        <v>0.13518625222372457</v>
      </c>
      <c r="AR1395" t="str">
        <f t="shared" ca="1" si="681"/>
        <v>Subcritical</v>
      </c>
      <c r="AS1395">
        <f t="shared" ca="1" si="682"/>
        <v>1.315489930225689E-4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190</v>
      </c>
      <c r="I1396">
        <v>0.06</v>
      </c>
      <c r="J1396">
        <f t="shared" si="683"/>
        <v>1</v>
      </c>
      <c r="K1396">
        <f t="shared" ca="1" si="684"/>
        <v>49.98</v>
      </c>
      <c r="L1396">
        <f t="shared" ca="1" si="685"/>
        <v>1.301360869684927</v>
      </c>
      <c r="M1396">
        <f t="shared" ca="1" si="658"/>
        <v>6.7670765223616209</v>
      </c>
      <c r="N1396">
        <f t="shared" ca="1" si="659"/>
        <v>0.86727128666107323</v>
      </c>
      <c r="O1396">
        <f t="shared" ca="1" si="660"/>
        <v>7.3857595425206792</v>
      </c>
      <c r="P1396">
        <f t="shared" ca="1" si="661"/>
        <v>633.24036086968488</v>
      </c>
      <c r="Q1396">
        <f t="shared" ca="1" si="662"/>
        <v>636.02065873002812</v>
      </c>
      <c r="R1396">
        <f t="shared" ca="1" si="663"/>
        <v>1.4839965425134221E-2</v>
      </c>
      <c r="S1396">
        <f t="shared" ca="1" si="664"/>
        <v>2.067101435725621</v>
      </c>
      <c r="T1396">
        <f t="shared" ca="1" si="665"/>
        <v>42.032181045985091</v>
      </c>
      <c r="U1396">
        <f t="shared" ca="1" si="686"/>
        <v>-1.4617995211210655E-2</v>
      </c>
      <c r="V1396">
        <f t="shared" ca="1" si="687"/>
        <v>0</v>
      </c>
      <c r="W1396">
        <f t="shared" ca="1" si="666"/>
        <v>8.0174599098145745</v>
      </c>
      <c r="X1396">
        <f t="shared" ca="1" si="667"/>
        <v>41.690791531035792</v>
      </c>
      <c r="Y1396">
        <f t="shared" ca="1" si="668"/>
        <v>1.9633128773341368</v>
      </c>
      <c r="Z1396">
        <f t="shared" ca="1" si="669"/>
        <v>1.1988258837156758</v>
      </c>
      <c r="AA1396">
        <f t="shared" ca="1" si="670"/>
        <v>639.9564599098145</v>
      </c>
      <c r="AB1396">
        <f t="shared" ca="1" si="671"/>
        <v>640.02971085270269</v>
      </c>
      <c r="AC1396">
        <f t="shared" ca="1" si="672"/>
        <v>1.3153521943126421E-4</v>
      </c>
      <c r="AD1396">
        <f t="shared" ca="1" si="673"/>
        <v>0.13517712610160423</v>
      </c>
      <c r="AE1396">
        <f t="shared" ca="1" si="674"/>
        <v>173.23490443306653</v>
      </c>
      <c r="AF1396">
        <f t="shared" ca="1" si="675"/>
        <v>-4.5911650659036241E-6</v>
      </c>
      <c r="AG1396">
        <f t="shared" ca="1" si="676"/>
        <v>1</v>
      </c>
      <c r="AH1396">
        <f ca="1"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+99)&gt;=IFERROR(AE1396,-1E+99)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>8.0174599098145745</v>
      </c>
      <c r="AI1396">
        <f t="shared" ca="1" si="677"/>
        <v>639.9564599098145</v>
      </c>
      <c r="AJ1396">
        <f t="shared" ca="1" si="678"/>
        <v>640.02971085270269</v>
      </c>
      <c r="AM1396">
        <v>0</v>
      </c>
      <c r="AN1396">
        <v>0</v>
      </c>
      <c r="AO1396">
        <f t="shared" si="679"/>
        <v>0</v>
      </c>
      <c r="AP1396">
        <f t="shared" si="688"/>
        <v>0</v>
      </c>
      <c r="AQ1396">
        <f t="shared" ca="1" si="680"/>
        <v>0.13517712610160423</v>
      </c>
      <c r="AR1396" t="str">
        <f t="shared" ca="1" si="681"/>
        <v>Subcritical</v>
      </c>
      <c r="AS1396">
        <f t="shared" ca="1" si="682"/>
        <v>1.3153521943126421E-4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190</v>
      </c>
      <c r="I1397">
        <v>2E-3</v>
      </c>
      <c r="J1397">
        <f t="shared" si="683"/>
        <v>1.0010000000002037</v>
      </c>
      <c r="K1397">
        <f t="shared" ca="1" si="684"/>
        <v>49.98</v>
      </c>
      <c r="L1397">
        <f t="shared" ca="1" si="685"/>
        <v>1.301360869684927</v>
      </c>
      <c r="M1397">
        <f t="shared" ca="1" si="658"/>
        <v>6.7670765223616209</v>
      </c>
      <c r="N1397">
        <f t="shared" ca="1" si="659"/>
        <v>0.86727128666107323</v>
      </c>
      <c r="O1397">
        <f t="shared" ca="1" si="660"/>
        <v>7.3857595425206792</v>
      </c>
      <c r="P1397">
        <f t="shared" ca="1" si="661"/>
        <v>633.23986086968489</v>
      </c>
      <c r="Q1397">
        <f t="shared" ca="1" si="662"/>
        <v>636.02015873002813</v>
      </c>
      <c r="R1397">
        <f t="shared" ca="1" si="663"/>
        <v>1.4839965425134221E-2</v>
      </c>
      <c r="S1397">
        <f t="shared" ca="1" si="664"/>
        <v>2.067101435725621</v>
      </c>
      <c r="T1397">
        <f t="shared" ca="1" si="665"/>
        <v>42.032181045985091</v>
      </c>
      <c r="U1397">
        <f t="shared" ca="1" si="686"/>
        <v>-1.43640730500465E-2</v>
      </c>
      <c r="V1397">
        <f t="shared" ca="1" si="687"/>
        <v>0</v>
      </c>
      <c r="W1397">
        <f t="shared" ca="1" si="666"/>
        <v>8.0178280778825144</v>
      </c>
      <c r="X1397">
        <f t="shared" ca="1" si="667"/>
        <v>41.692706004989077</v>
      </c>
      <c r="Y1397">
        <f t="shared" ca="1" si="668"/>
        <v>1.96333495415306</v>
      </c>
      <c r="Z1397">
        <f t="shared" ca="1" si="669"/>
        <v>1.1987708352156188</v>
      </c>
      <c r="AA1397">
        <f t="shared" ca="1" si="670"/>
        <v>639.95632807788252</v>
      </c>
      <c r="AB1397">
        <f t="shared" ca="1" si="671"/>
        <v>640.02957229375227</v>
      </c>
      <c r="AC1397">
        <f t="shared" ca="1" si="672"/>
        <v>1.3152116797401998E-4</v>
      </c>
      <c r="AD1397">
        <f t="shared" ca="1" si="673"/>
        <v>0.13516781547604462</v>
      </c>
      <c r="AE1397">
        <f t="shared" ca="1" si="674"/>
        <v>173.24997354249402</v>
      </c>
      <c r="AF1397">
        <f t="shared" ca="1" si="675"/>
        <v>-4.6389311592065496E-6</v>
      </c>
      <c r="AG1397">
        <f t="shared" ca="1" si="676"/>
        <v>1</v>
      </c>
      <c r="AH1397">
        <f ca="1"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+99)&gt;=IFERROR(AE1397,-1E+99)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>8.0178280778825144</v>
      </c>
      <c r="AI1397">
        <f t="shared" ca="1" si="677"/>
        <v>639.95632807788252</v>
      </c>
      <c r="AJ1397">
        <f t="shared" ca="1" si="678"/>
        <v>640.02957229375227</v>
      </c>
      <c r="AM1397">
        <v>0</v>
      </c>
      <c r="AN1397">
        <v>0</v>
      </c>
      <c r="AO1397">
        <f t="shared" si="679"/>
        <v>0</v>
      </c>
      <c r="AP1397">
        <f t="shared" si="688"/>
        <v>0</v>
      </c>
      <c r="AQ1397">
        <f t="shared" ca="1" si="680"/>
        <v>0.13516781547604462</v>
      </c>
      <c r="AR1397" t="str">
        <f t="shared" ca="1" si="681"/>
        <v>Subcritical</v>
      </c>
      <c r="AS1397">
        <f t="shared" ca="1" si="682"/>
        <v>1.3152116797401998E-4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190</v>
      </c>
      <c r="I1398">
        <v>0</v>
      </c>
      <c r="J1398">
        <f t="shared" si="683"/>
        <v>1</v>
      </c>
      <c r="K1398">
        <f t="shared" ca="1" si="684"/>
        <v>49.98</v>
      </c>
      <c r="L1398">
        <f t="shared" ca="1" si="685"/>
        <v>1.301360869684927</v>
      </c>
      <c r="M1398">
        <f t="shared" ca="1" si="658"/>
        <v>6.7670765223616209</v>
      </c>
      <c r="N1398">
        <f t="shared" ca="1" si="659"/>
        <v>0.86727128666107323</v>
      </c>
      <c r="O1398">
        <f t="shared" ca="1" si="660"/>
        <v>7.3857595425206792</v>
      </c>
      <c r="P1398">
        <f t="shared" ca="1" si="661"/>
        <v>633.2393608696849</v>
      </c>
      <c r="Q1398">
        <f t="shared" ca="1" si="662"/>
        <v>636.01965873002814</v>
      </c>
      <c r="R1398">
        <f t="shared" ca="1" si="663"/>
        <v>1.4839965425134221E-2</v>
      </c>
      <c r="S1398">
        <f t="shared" ca="1" si="664"/>
        <v>2.067101435725621</v>
      </c>
      <c r="T1398">
        <f t="shared" ca="1" si="665"/>
        <v>42.032181045985091</v>
      </c>
      <c r="U1398">
        <f t="shared" ca="1" si="686"/>
        <v>-1.4339965425165246E-2</v>
      </c>
      <c r="V1398">
        <f t="shared" ca="1" si="687"/>
        <v>0</v>
      </c>
      <c r="W1398">
        <f t="shared" ca="1" si="666"/>
        <v>8.0181965909882376</v>
      </c>
      <c r="X1398">
        <f t="shared" ca="1" si="667"/>
        <v>41.69462227313884</v>
      </c>
      <c r="Y1398">
        <f t="shared" ca="1" si="668"/>
        <v>1.9633570501287128</v>
      </c>
      <c r="Z1398">
        <f t="shared" ca="1" si="669"/>
        <v>1.1987157401878874</v>
      </c>
      <c r="AA1398">
        <f t="shared" ca="1" si="670"/>
        <v>639.95619659098827</v>
      </c>
      <c r="AB1398">
        <f t="shared" ca="1" si="671"/>
        <v>640.02943407446298</v>
      </c>
      <c r="AC1398">
        <f t="shared" ca="1" si="672"/>
        <v>1.3150710556575742E-4</v>
      </c>
      <c r="AD1398">
        <f t="shared" ca="1" si="673"/>
        <v>0.13515849719507322</v>
      </c>
      <c r="AE1398">
        <f t="shared" ca="1" si="674"/>
        <v>173.26505750594021</v>
      </c>
      <c r="AF1398">
        <f t="shared" ca="1" si="675"/>
        <v>-4.7113124992392841E-6</v>
      </c>
      <c r="AG1398">
        <f t="shared" ca="1" si="676"/>
        <v>1</v>
      </c>
      <c r="AH1398">
        <f ca="1"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+99)&gt;=IFERROR(AE1398,-1E+99)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>8.0181965909882376</v>
      </c>
      <c r="AI1398">
        <f t="shared" ca="1" si="677"/>
        <v>639.95619659098827</v>
      </c>
      <c r="AJ1398">
        <f t="shared" ca="1" si="678"/>
        <v>640.02943407446298</v>
      </c>
      <c r="AM1398">
        <v>0</v>
      </c>
      <c r="AN1398">
        <v>0</v>
      </c>
      <c r="AO1398">
        <f t="shared" si="679"/>
        <v>0</v>
      </c>
      <c r="AP1398">
        <f t="shared" si="688"/>
        <v>0</v>
      </c>
      <c r="AQ1398">
        <f t="shared" ca="1" si="680"/>
        <v>0.13515849719507322</v>
      </c>
      <c r="AR1398" t="str">
        <f t="shared" ca="1" si="681"/>
        <v>Subcritical</v>
      </c>
      <c r="AS1398">
        <f t="shared" ca="1" si="682"/>
        <v>1.3150710556575742E-4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190</v>
      </c>
      <c r="I1399">
        <v>5.7000000000000002E-2</v>
      </c>
      <c r="J1399">
        <f t="shared" si="683"/>
        <v>0.99899999999979627</v>
      </c>
      <c r="K1399">
        <f t="shared" ca="1" si="684"/>
        <v>49.98</v>
      </c>
      <c r="L1399">
        <f t="shared" ca="1" si="685"/>
        <v>1.301360869684927</v>
      </c>
      <c r="M1399">
        <f t="shared" ca="1" si="658"/>
        <v>6.7670765223616209</v>
      </c>
      <c r="N1399">
        <f t="shared" ca="1" si="659"/>
        <v>0.86727128666107323</v>
      </c>
      <c r="O1399">
        <f t="shared" ca="1" si="660"/>
        <v>7.3857595425206792</v>
      </c>
      <c r="P1399">
        <f t="shared" ca="1" si="661"/>
        <v>633.23886086968491</v>
      </c>
      <c r="Q1399">
        <f t="shared" ca="1" si="662"/>
        <v>636.01915873002815</v>
      </c>
      <c r="R1399">
        <f t="shared" ca="1" si="663"/>
        <v>1.4839965425134221E-2</v>
      </c>
      <c r="S1399">
        <f t="shared" ca="1" si="664"/>
        <v>2.067101435725621</v>
      </c>
      <c r="T1399">
        <f t="shared" ca="1" si="665"/>
        <v>42.032181045985091</v>
      </c>
      <c r="U1399">
        <f t="shared" ca="1" si="686"/>
        <v>-1.458925375641229E-2</v>
      </c>
      <c r="V1399">
        <f t="shared" ca="1" si="687"/>
        <v>0</v>
      </c>
      <c r="W1399">
        <f t="shared" ca="1" si="666"/>
        <v>8.0185581290086709</v>
      </c>
      <c r="X1399">
        <f t="shared" ca="1" si="667"/>
        <v>41.696502270845087</v>
      </c>
      <c r="Y1399">
        <f t="shared" ca="1" si="668"/>
        <v>1.9633787263891824</v>
      </c>
      <c r="Z1399">
        <f t="shared" ca="1" si="669"/>
        <v>1.1986616929004827</v>
      </c>
      <c r="AA1399">
        <f t="shared" ca="1" si="670"/>
        <v>639.95605812900862</v>
      </c>
      <c r="AB1399">
        <f t="shared" ca="1" si="671"/>
        <v>640.0292890084188</v>
      </c>
      <c r="AC1399">
        <f t="shared" ca="1" si="672"/>
        <v>1.3149331148141905E-4</v>
      </c>
      <c r="AD1399">
        <f t="shared" ca="1" si="673"/>
        <v>0.13514935632761385</v>
      </c>
      <c r="AE1399">
        <f t="shared" ca="1" si="674"/>
        <v>173.27985667679891</v>
      </c>
      <c r="AF1399">
        <f t="shared" ca="1" si="675"/>
        <v>-4.7887640448607272E-6</v>
      </c>
      <c r="AG1399">
        <f t="shared" ca="1" si="676"/>
        <v>1</v>
      </c>
      <c r="AH1399">
        <f ca="1"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+99)&gt;=IFERROR(AE1399,-1E+99)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>8.0185581290086709</v>
      </c>
      <c r="AI1399">
        <f t="shared" ca="1" si="677"/>
        <v>639.95605812900862</v>
      </c>
      <c r="AJ1399">
        <f t="shared" ca="1" si="678"/>
        <v>640.0292890084188</v>
      </c>
      <c r="AM1399">
        <v>0</v>
      </c>
      <c r="AN1399">
        <v>0</v>
      </c>
      <c r="AO1399">
        <f t="shared" si="679"/>
        <v>0</v>
      </c>
      <c r="AP1399">
        <f t="shared" si="688"/>
        <v>0</v>
      </c>
      <c r="AQ1399">
        <f t="shared" ca="1" si="680"/>
        <v>0.13514935632761385</v>
      </c>
      <c r="AR1399" t="str">
        <f t="shared" ca="1" si="681"/>
        <v>Subcritical</v>
      </c>
      <c r="AS1399">
        <f t="shared" ca="1" si="682"/>
        <v>1.3149331148141905E-4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190</v>
      </c>
      <c r="I1400">
        <v>5.7000000000000002E-2</v>
      </c>
      <c r="J1400">
        <f t="shared" si="683"/>
        <v>1</v>
      </c>
      <c r="K1400">
        <f t="shared" ca="1" si="684"/>
        <v>49.98</v>
      </c>
      <c r="L1400">
        <f t="shared" ca="1" si="685"/>
        <v>1.301360869684927</v>
      </c>
      <c r="M1400">
        <f t="shared" ca="1" si="658"/>
        <v>6.7670765223616209</v>
      </c>
      <c r="N1400">
        <f t="shared" ca="1" si="659"/>
        <v>0.86727128666107323</v>
      </c>
      <c r="O1400">
        <f t="shared" ca="1" si="660"/>
        <v>7.3857595425206792</v>
      </c>
      <c r="P1400">
        <f t="shared" ca="1" si="661"/>
        <v>633.23836086968493</v>
      </c>
      <c r="Q1400">
        <f t="shared" ca="1" si="662"/>
        <v>636.01865873002816</v>
      </c>
      <c r="R1400">
        <f t="shared" ca="1" si="663"/>
        <v>1.4839965425134221E-2</v>
      </c>
      <c r="S1400">
        <f t="shared" ca="1" si="664"/>
        <v>2.067101435725621</v>
      </c>
      <c r="T1400">
        <f t="shared" ca="1" si="665"/>
        <v>42.032181045985091</v>
      </c>
      <c r="U1400">
        <f t="shared" ca="1" si="686"/>
        <v>-1.4604093721914069E-2</v>
      </c>
      <c r="V1400">
        <f t="shared" ca="1" si="687"/>
        <v>0</v>
      </c>
      <c r="W1400">
        <f t="shared" ca="1" si="666"/>
        <v>8.0189194660780636</v>
      </c>
      <c r="X1400">
        <f t="shared" ca="1" si="667"/>
        <v>41.698381223605935</v>
      </c>
      <c r="Y1400">
        <f t="shared" ca="1" si="668"/>
        <v>1.9634003891267195</v>
      </c>
      <c r="Z1400">
        <f t="shared" ca="1" si="669"/>
        <v>1.1986076805232369</v>
      </c>
      <c r="AA1400">
        <f t="shared" ca="1" si="670"/>
        <v>639.95591946607806</v>
      </c>
      <c r="AB1400">
        <f t="shared" ca="1" si="671"/>
        <v>640.02914374598674</v>
      </c>
      <c r="AC1400">
        <f t="shared" ca="1" si="672"/>
        <v>1.314795271969843E-4</v>
      </c>
      <c r="AD1400">
        <f t="shared" ca="1" si="673"/>
        <v>0.13514022157029004</v>
      </c>
      <c r="AE1400">
        <f t="shared" ca="1" si="674"/>
        <v>173.29464832587536</v>
      </c>
      <c r="AF1400">
        <f t="shared" ca="1" si="675"/>
        <v>-5.1147261501682806E-6</v>
      </c>
      <c r="AG1400">
        <f t="shared" ca="1" si="676"/>
        <v>1</v>
      </c>
      <c r="AH1400">
        <f ca="1"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+99)&gt;=IFERROR(AE1400,-1E+99)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>8.0189194660780636</v>
      </c>
      <c r="AI1400">
        <f t="shared" ca="1" si="677"/>
        <v>639.95591946607806</v>
      </c>
      <c r="AJ1400">
        <f t="shared" ca="1" si="678"/>
        <v>640.02914374598674</v>
      </c>
      <c r="AM1400">
        <v>0</v>
      </c>
      <c r="AN1400">
        <v>0</v>
      </c>
      <c r="AO1400">
        <f t="shared" si="679"/>
        <v>0</v>
      </c>
      <c r="AP1400">
        <f t="shared" si="688"/>
        <v>0</v>
      </c>
      <c r="AQ1400">
        <f t="shared" ca="1" si="680"/>
        <v>0.13514022157029004</v>
      </c>
      <c r="AR1400" t="str">
        <f t="shared" ca="1" si="681"/>
        <v>Subcritical</v>
      </c>
      <c r="AS1400">
        <f t="shared" ca="1" si="682"/>
        <v>1.314795271969843E-4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190</v>
      </c>
      <c r="I1401">
        <v>0</v>
      </c>
      <c r="J1401">
        <f t="shared" si="683"/>
        <v>1</v>
      </c>
      <c r="K1401">
        <f t="shared" ca="1" si="684"/>
        <v>49.98</v>
      </c>
      <c r="L1401">
        <f t="shared" ca="1" si="685"/>
        <v>1.301360869684927</v>
      </c>
      <c r="M1401">
        <f t="shared" ca="1" si="658"/>
        <v>6.7670765223616209</v>
      </c>
      <c r="N1401">
        <f t="shared" ca="1" si="659"/>
        <v>0.86727128666107323</v>
      </c>
      <c r="O1401">
        <f t="shared" ca="1" si="660"/>
        <v>7.3857595425206792</v>
      </c>
      <c r="P1401">
        <f t="shared" ca="1" si="661"/>
        <v>633.23786086968494</v>
      </c>
      <c r="Q1401">
        <f t="shared" ca="1" si="662"/>
        <v>636.01815873002818</v>
      </c>
      <c r="R1401">
        <f t="shared" ca="1" si="663"/>
        <v>1.4839965425134221E-2</v>
      </c>
      <c r="S1401">
        <f t="shared" ca="1" si="664"/>
        <v>2.067101435725621</v>
      </c>
      <c r="T1401">
        <f t="shared" ca="1" si="665"/>
        <v>42.032181045985091</v>
      </c>
      <c r="U1401">
        <f t="shared" ca="1" si="686"/>
        <v>-1.4339965425165246E-2</v>
      </c>
      <c r="V1401">
        <f t="shared" ca="1" si="687"/>
        <v>0</v>
      </c>
      <c r="W1401">
        <f t="shared" ca="1" si="666"/>
        <v>8.0192875305981328</v>
      </c>
      <c r="X1401">
        <f t="shared" ca="1" si="667"/>
        <v>41.70029515911029</v>
      </c>
      <c r="Y1401">
        <f t="shared" ca="1" si="668"/>
        <v>1.9634224536700871</v>
      </c>
      <c r="Z1401">
        <f t="shared" ca="1" si="669"/>
        <v>1.1985526675362352</v>
      </c>
      <c r="AA1401">
        <f t="shared" ca="1" si="670"/>
        <v>639.95578753059817</v>
      </c>
      <c r="AB1401">
        <f t="shared" ca="1" si="671"/>
        <v>640.02900508905168</v>
      </c>
      <c r="AC1401">
        <f t="shared" ca="1" si="672"/>
        <v>1.3146548846551423E-4</v>
      </c>
      <c r="AD1401">
        <f t="shared" ca="1" si="673"/>
        <v>0.13513091779800437</v>
      </c>
      <c r="AE1401">
        <f t="shared" ca="1" si="674"/>
        <v>173.30971609254053</v>
      </c>
      <c r="AF1401">
        <f t="shared" ca="1" si="675"/>
        <v>-5.3934483048578841E-6</v>
      </c>
      <c r="AG1401">
        <f t="shared" ca="1" si="676"/>
        <v>1</v>
      </c>
      <c r="AH1401">
        <f ca="1"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+99)&gt;=IFERROR(AE1401,-1E+99)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>8.0192875305981328</v>
      </c>
      <c r="AI1401">
        <f t="shared" ca="1" si="677"/>
        <v>639.95578753059817</v>
      </c>
      <c r="AJ1401">
        <f t="shared" ca="1" si="678"/>
        <v>640.02900508905168</v>
      </c>
      <c r="AM1401">
        <v>0</v>
      </c>
      <c r="AN1401">
        <v>0</v>
      </c>
      <c r="AO1401">
        <f t="shared" si="679"/>
        <v>0</v>
      </c>
      <c r="AP1401">
        <f t="shared" si="688"/>
        <v>0</v>
      </c>
      <c r="AQ1401">
        <f t="shared" ca="1" si="680"/>
        <v>0.13513091779800437</v>
      </c>
      <c r="AR1401" t="str">
        <f t="shared" ca="1" si="681"/>
        <v>Subcritical</v>
      </c>
      <c r="AS1401">
        <f t="shared" ca="1" si="682"/>
        <v>1.3146548846551423E-4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190</v>
      </c>
      <c r="I1402">
        <v>5.7000000000000002E-2</v>
      </c>
      <c r="J1402">
        <f t="shared" si="683"/>
        <v>1</v>
      </c>
      <c r="K1402">
        <f t="shared" ca="1" si="684"/>
        <v>49.98</v>
      </c>
      <c r="L1402">
        <f t="shared" ca="1" si="685"/>
        <v>1.301360869684927</v>
      </c>
      <c r="M1402">
        <f t="shared" ca="1" si="658"/>
        <v>6.7670765223616209</v>
      </c>
      <c r="N1402">
        <f t="shared" ca="1" si="659"/>
        <v>0.86727128666107323</v>
      </c>
      <c r="O1402">
        <f t="shared" ca="1" si="660"/>
        <v>7.3857595425206792</v>
      </c>
      <c r="P1402">
        <f t="shared" ca="1" si="661"/>
        <v>633.23736086968495</v>
      </c>
      <c r="Q1402">
        <f t="shared" ca="1" si="662"/>
        <v>636.01765873002819</v>
      </c>
      <c r="R1402">
        <f t="shared" ca="1" si="663"/>
        <v>1.4839965425134221E-2</v>
      </c>
      <c r="S1402">
        <f t="shared" ca="1" si="664"/>
        <v>2.067101435725621</v>
      </c>
      <c r="T1402">
        <f t="shared" ca="1" si="665"/>
        <v>42.032181045985091</v>
      </c>
      <c r="U1402">
        <f t="shared" ca="1" si="686"/>
        <v>-1.4604093721914069E-2</v>
      </c>
      <c r="V1402">
        <f t="shared" ca="1" si="687"/>
        <v>0</v>
      </c>
      <c r="W1402">
        <f t="shared" ca="1" si="666"/>
        <v>8.0196482826236615</v>
      </c>
      <c r="X1402">
        <f t="shared" ca="1" si="667"/>
        <v>41.702171069643043</v>
      </c>
      <c r="Y1402">
        <f t="shared" ca="1" si="668"/>
        <v>1.9634440783635925</v>
      </c>
      <c r="Z1402">
        <f t="shared" ca="1" si="669"/>
        <v>1.198498752415861</v>
      </c>
      <c r="AA1402">
        <f t="shared" ca="1" si="670"/>
        <v>639.95564828262366</v>
      </c>
      <c r="AB1402">
        <f t="shared" ca="1" si="671"/>
        <v>640.02885925405803</v>
      </c>
      <c r="AC1402">
        <f t="shared" ca="1" si="672"/>
        <v>1.3145173079350778E-4</v>
      </c>
      <c r="AD1402">
        <f t="shared" ca="1" si="673"/>
        <v>0.13512179990361003</v>
      </c>
      <c r="AE1402">
        <f t="shared" ca="1" si="674"/>
        <v>173.32448521003232</v>
      </c>
      <c r="AF1402">
        <f t="shared" ca="1" si="675"/>
        <v>-5.1796630486933282E-6</v>
      </c>
      <c r="AG1402">
        <f t="shared" ca="1" si="676"/>
        <v>1</v>
      </c>
      <c r="AH1402">
        <f ca="1"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+99)&gt;=IFERROR(AE1402,-1E+99)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>8.0196482826236615</v>
      </c>
      <c r="AI1402">
        <f t="shared" ca="1" si="677"/>
        <v>639.95564828262366</v>
      </c>
      <c r="AJ1402">
        <f t="shared" ca="1" si="678"/>
        <v>640.02885925405803</v>
      </c>
      <c r="AM1402">
        <v>0</v>
      </c>
      <c r="AN1402">
        <v>0</v>
      </c>
      <c r="AO1402">
        <f t="shared" si="679"/>
        <v>0</v>
      </c>
      <c r="AP1402">
        <f t="shared" si="688"/>
        <v>0</v>
      </c>
      <c r="AQ1402">
        <f t="shared" ca="1" si="680"/>
        <v>0.13512179990361003</v>
      </c>
      <c r="AR1402" t="str">
        <f t="shared" ca="1" si="681"/>
        <v>Subcritical</v>
      </c>
      <c r="AS1402">
        <f t="shared" ca="1" si="682"/>
        <v>1.3145173079350778E-4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190</v>
      </c>
      <c r="I1403">
        <v>5.7000000000000002E-2</v>
      </c>
      <c r="J1403">
        <f t="shared" si="683"/>
        <v>1</v>
      </c>
      <c r="K1403">
        <f t="shared" ca="1" si="684"/>
        <v>49.98</v>
      </c>
      <c r="L1403">
        <f t="shared" ca="1" si="685"/>
        <v>1.301360869684927</v>
      </c>
      <c r="M1403">
        <f t="shared" ca="1" si="658"/>
        <v>6.7670765223616209</v>
      </c>
      <c r="N1403">
        <f t="shared" ca="1" si="659"/>
        <v>0.86727128666107323</v>
      </c>
      <c r="O1403">
        <f t="shared" ca="1" si="660"/>
        <v>7.3857595425206792</v>
      </c>
      <c r="P1403">
        <f t="shared" ca="1" si="661"/>
        <v>633.23686086968496</v>
      </c>
      <c r="Q1403">
        <f t="shared" ca="1" si="662"/>
        <v>636.0171587300282</v>
      </c>
      <c r="R1403">
        <f t="shared" ca="1" si="663"/>
        <v>1.4839965425134221E-2</v>
      </c>
      <c r="S1403">
        <f t="shared" ca="1" si="664"/>
        <v>2.067101435725621</v>
      </c>
      <c r="T1403">
        <f t="shared" ca="1" si="665"/>
        <v>42.032181045985091</v>
      </c>
      <c r="U1403">
        <f t="shared" ca="1" si="686"/>
        <v>-1.4604093721914069E-2</v>
      </c>
      <c r="V1403">
        <f t="shared" ca="1" si="687"/>
        <v>0</v>
      </c>
      <c r="W1403">
        <f t="shared" ca="1" si="666"/>
        <v>8.0200092680139257</v>
      </c>
      <c r="X1403">
        <f t="shared" ca="1" si="667"/>
        <v>41.704048193672413</v>
      </c>
      <c r="Y1403">
        <f t="shared" ca="1" si="668"/>
        <v>1.9634657155751989</v>
      </c>
      <c r="Z1403">
        <f t="shared" ca="1" si="669"/>
        <v>1.1984448072737279</v>
      </c>
      <c r="AA1403">
        <f t="shared" ca="1" si="670"/>
        <v>639.955509268014</v>
      </c>
      <c r="AB1403">
        <f t="shared" ca="1" si="671"/>
        <v>640.02871364905786</v>
      </c>
      <c r="AC1403">
        <f t="shared" ca="1" si="672"/>
        <v>1.3143796634798583E-4</v>
      </c>
      <c r="AD1403">
        <f t="shared" ca="1" si="673"/>
        <v>0.13511267713732011</v>
      </c>
      <c r="AE1403">
        <f t="shared" ca="1" si="674"/>
        <v>173.33926458356183</v>
      </c>
      <c r="AF1403">
        <f t="shared" ca="1" si="675"/>
        <v>-4.8980692781697144E-6</v>
      </c>
      <c r="AG1403">
        <f t="shared" ca="1" si="676"/>
        <v>1</v>
      </c>
      <c r="AH1403">
        <f ca="1"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+99)&gt;=IFERROR(AE1403,-1E+99)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>8.0200092680139257</v>
      </c>
      <c r="AI1403">
        <f t="shared" ca="1" si="677"/>
        <v>639.955509268014</v>
      </c>
      <c r="AJ1403">
        <f t="shared" ca="1" si="678"/>
        <v>640.02871364905786</v>
      </c>
      <c r="AM1403">
        <v>0</v>
      </c>
      <c r="AN1403">
        <v>0</v>
      </c>
      <c r="AO1403">
        <f t="shared" si="679"/>
        <v>0</v>
      </c>
      <c r="AP1403">
        <f t="shared" si="688"/>
        <v>0</v>
      </c>
      <c r="AQ1403">
        <f t="shared" ca="1" si="680"/>
        <v>0.13511267713732011</v>
      </c>
      <c r="AR1403" t="str">
        <f t="shared" ca="1" si="681"/>
        <v>Subcritical</v>
      </c>
      <c r="AS1403">
        <f t="shared" ca="1" si="682"/>
        <v>1.3143796634798583E-4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190</v>
      </c>
      <c r="I1404">
        <v>0</v>
      </c>
      <c r="J1404">
        <f t="shared" si="683"/>
        <v>1</v>
      </c>
      <c r="K1404">
        <f t="shared" ca="1" si="684"/>
        <v>49.98</v>
      </c>
      <c r="L1404">
        <f t="shared" ca="1" si="685"/>
        <v>1.301360869684927</v>
      </c>
      <c r="M1404">
        <f t="shared" ca="1" si="658"/>
        <v>6.7670765223616209</v>
      </c>
      <c r="N1404">
        <f t="shared" ca="1" si="659"/>
        <v>0.86727128666107323</v>
      </c>
      <c r="O1404">
        <f t="shared" ca="1" si="660"/>
        <v>7.3857595425206792</v>
      </c>
      <c r="P1404">
        <f t="shared" ca="1" si="661"/>
        <v>633.23636086968486</v>
      </c>
      <c r="Q1404">
        <f t="shared" ca="1" si="662"/>
        <v>636.0166587300281</v>
      </c>
      <c r="R1404">
        <f t="shared" ca="1" si="663"/>
        <v>1.4839965425134221E-2</v>
      </c>
      <c r="S1404">
        <f t="shared" ca="1" si="664"/>
        <v>2.067101435725621</v>
      </c>
      <c r="T1404">
        <f t="shared" ca="1" si="665"/>
        <v>42.032181045985091</v>
      </c>
      <c r="U1404">
        <f t="shared" ca="1" si="686"/>
        <v>-1.433996542505156E-2</v>
      </c>
      <c r="V1404">
        <f t="shared" ca="1" si="687"/>
        <v>0</v>
      </c>
      <c r="W1404">
        <f t="shared" ca="1" si="666"/>
        <v>8.0203775945795623</v>
      </c>
      <c r="X1404">
        <f t="shared" ca="1" si="667"/>
        <v>41.705963491813726</v>
      </c>
      <c r="Y1404">
        <f t="shared" ca="1" si="668"/>
        <v>1.963487791295653</v>
      </c>
      <c r="Z1404">
        <f t="shared" ca="1" si="669"/>
        <v>1.1983897700819295</v>
      </c>
      <c r="AA1404">
        <f t="shared" ca="1" si="670"/>
        <v>639.95537759457955</v>
      </c>
      <c r="AB1404">
        <f t="shared" ca="1" si="671"/>
        <v>640.02857525212471</v>
      </c>
      <c r="AC1404">
        <f t="shared" ca="1" si="672"/>
        <v>1.3142392417362964E-4</v>
      </c>
      <c r="AD1404">
        <f t="shared" ca="1" si="673"/>
        <v>0.1351033699040142</v>
      </c>
      <c r="AE1404">
        <f t="shared" ca="1" si="674"/>
        <v>173.35434524158163</v>
      </c>
      <c r="AF1404">
        <f t="shared" ca="1" si="675"/>
        <v>-5.1564279601734597E-6</v>
      </c>
      <c r="AG1404">
        <f t="shared" ca="1" si="676"/>
        <v>1</v>
      </c>
      <c r="AH1404">
        <f ca="1"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+99)&gt;=IFERROR(AE1404,-1E+99)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>8.0203775945795623</v>
      </c>
      <c r="AI1404">
        <f t="shared" ca="1" si="677"/>
        <v>639.95537759457955</v>
      </c>
      <c r="AJ1404">
        <f t="shared" ca="1" si="678"/>
        <v>640.02857525212471</v>
      </c>
      <c r="AM1404">
        <v>0</v>
      </c>
      <c r="AN1404">
        <v>0</v>
      </c>
      <c r="AO1404">
        <f t="shared" si="679"/>
        <v>0</v>
      </c>
      <c r="AP1404">
        <f t="shared" si="688"/>
        <v>0</v>
      </c>
      <c r="AQ1404">
        <f t="shared" ca="1" si="680"/>
        <v>0.1351033699040142</v>
      </c>
      <c r="AR1404" t="str">
        <f t="shared" ca="1" si="681"/>
        <v>Subcritical</v>
      </c>
      <c r="AS1404">
        <f t="shared" ca="1" si="682"/>
        <v>1.3142392417362964E-4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190</v>
      </c>
      <c r="I1405">
        <v>2E-3</v>
      </c>
      <c r="J1405">
        <f t="shared" si="683"/>
        <v>1</v>
      </c>
      <c r="K1405">
        <f t="shared" ca="1" si="684"/>
        <v>49.98</v>
      </c>
      <c r="L1405">
        <f t="shared" ca="1" si="685"/>
        <v>1.301360869684927</v>
      </c>
      <c r="M1405">
        <f t="shared" ca="1" si="658"/>
        <v>6.7670765223616209</v>
      </c>
      <c r="N1405">
        <f t="shared" ca="1" si="659"/>
        <v>0.86727128666107323</v>
      </c>
      <c r="O1405">
        <f t="shared" ca="1" si="660"/>
        <v>7.3857595425206792</v>
      </c>
      <c r="P1405">
        <f t="shared" ca="1" si="661"/>
        <v>633.23586086968487</v>
      </c>
      <c r="Q1405">
        <f t="shared" ca="1" si="662"/>
        <v>636.01615873002811</v>
      </c>
      <c r="R1405">
        <f t="shared" ca="1" si="663"/>
        <v>1.4839965425134221E-2</v>
      </c>
      <c r="S1405">
        <f t="shared" ca="1" si="664"/>
        <v>2.067101435725621</v>
      </c>
      <c r="T1405">
        <f t="shared" ca="1" si="665"/>
        <v>42.032181045985091</v>
      </c>
      <c r="U1405">
        <f t="shared" ca="1" si="686"/>
        <v>-1.4349233084658408E-2</v>
      </c>
      <c r="V1405">
        <f t="shared" ca="1" si="687"/>
        <v>0</v>
      </c>
      <c r="W1405">
        <f t="shared" ca="1" si="666"/>
        <v>8.0207454222325438</v>
      </c>
      <c r="X1405">
        <f t="shared" ca="1" si="667"/>
        <v>41.707876195609231</v>
      </c>
      <c r="Y1405">
        <f t="shared" ca="1" si="668"/>
        <v>1.9635098355856264</v>
      </c>
      <c r="Z1405">
        <f t="shared" ca="1" si="669"/>
        <v>1.1983348124846886</v>
      </c>
      <c r="AA1405">
        <f t="shared" ca="1" si="670"/>
        <v>639.95524542223245</v>
      </c>
      <c r="AB1405">
        <f t="shared" ca="1" si="671"/>
        <v>640.02843636631053</v>
      </c>
      <c r="AC1405">
        <f t="shared" ca="1" si="672"/>
        <v>1.3140990322871402E-4</v>
      </c>
      <c r="AD1405">
        <f t="shared" ca="1" si="673"/>
        <v>0.13509407634404627</v>
      </c>
      <c r="AE1405">
        <f t="shared" ca="1" si="674"/>
        <v>173.36940620198718</v>
      </c>
      <c r="AF1405">
        <f t="shared" ca="1" si="675"/>
        <v>-5.5128498388512526E-6</v>
      </c>
      <c r="AG1405">
        <f t="shared" ca="1" si="676"/>
        <v>1</v>
      </c>
      <c r="AH1405">
        <f ca="1"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+99)&gt;=IFERROR(AE1405,-1E+99)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>8.0207454222325438</v>
      </c>
      <c r="AI1405">
        <f t="shared" ca="1" si="677"/>
        <v>639.95524542223245</v>
      </c>
      <c r="AJ1405">
        <f t="shared" ca="1" si="678"/>
        <v>640.02843636631053</v>
      </c>
      <c r="AM1405">
        <v>0</v>
      </c>
      <c r="AN1405">
        <v>0</v>
      </c>
      <c r="AO1405">
        <f t="shared" si="679"/>
        <v>0</v>
      </c>
      <c r="AP1405">
        <f t="shared" si="688"/>
        <v>0</v>
      </c>
      <c r="AQ1405">
        <f t="shared" ca="1" si="680"/>
        <v>0.13509407634404627</v>
      </c>
      <c r="AR1405" t="str">
        <f t="shared" ca="1" si="681"/>
        <v>Subcritical</v>
      </c>
      <c r="AS1405">
        <f t="shared" ca="1" si="682"/>
        <v>1.3140990322871402E-4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190</v>
      </c>
      <c r="I1406">
        <v>0.06</v>
      </c>
      <c r="J1406">
        <f t="shared" si="683"/>
        <v>1.0010000000002037</v>
      </c>
      <c r="K1406">
        <f t="shared" ca="1" si="684"/>
        <v>49.98</v>
      </c>
      <c r="L1406">
        <f t="shared" ca="1" si="685"/>
        <v>1.301360869684927</v>
      </c>
      <c r="M1406">
        <f t="shared" ca="1" si="658"/>
        <v>6.7670765223616209</v>
      </c>
      <c r="N1406">
        <f t="shared" ca="1" si="659"/>
        <v>0.86727128666107323</v>
      </c>
      <c r="O1406">
        <f t="shared" ca="1" si="660"/>
        <v>7.3857595425206792</v>
      </c>
      <c r="P1406">
        <f t="shared" ca="1" si="661"/>
        <v>633.23536086968488</v>
      </c>
      <c r="Q1406">
        <f t="shared" ca="1" si="662"/>
        <v>636.01565873002812</v>
      </c>
      <c r="R1406">
        <f t="shared" ca="1" si="663"/>
        <v>1.4839965425134221E-2</v>
      </c>
      <c r="S1406">
        <f t="shared" ca="1" si="664"/>
        <v>2.067101435725621</v>
      </c>
      <c r="T1406">
        <f t="shared" ca="1" si="665"/>
        <v>42.032181045985091</v>
      </c>
      <c r="U1406">
        <f t="shared" ca="1" si="686"/>
        <v>-1.4632835176598746E-2</v>
      </c>
      <c r="V1406">
        <f t="shared" ca="1" si="687"/>
        <v>0</v>
      </c>
      <c r="W1406">
        <f t="shared" ca="1" si="666"/>
        <v>8.0211056042675288</v>
      </c>
      <c r="X1406">
        <f t="shared" ca="1" si="667"/>
        <v>41.70974914219115</v>
      </c>
      <c r="Y1406">
        <f t="shared" ca="1" si="668"/>
        <v>1.9635314201862515</v>
      </c>
      <c r="Z1406">
        <f t="shared" ca="1" si="669"/>
        <v>1.1982810021133199</v>
      </c>
      <c r="AA1406">
        <f t="shared" ca="1" si="670"/>
        <v>639.95510560426749</v>
      </c>
      <c r="AB1406">
        <f t="shared" ca="1" si="671"/>
        <v>640.02828997531878</v>
      </c>
      <c r="AC1406">
        <f t="shared" ca="1" si="672"/>
        <v>1.3139617585983382E-4</v>
      </c>
      <c r="AD1406">
        <f t="shared" ca="1" si="673"/>
        <v>0.13508497699126029</v>
      </c>
      <c r="AE1406">
        <f t="shared" ca="1" si="674"/>
        <v>173.38415481386519</v>
      </c>
      <c r="AF1406">
        <f t="shared" ca="1" si="675"/>
        <v>-5.3350587450040621E-6</v>
      </c>
      <c r="AG1406">
        <f t="shared" ca="1" si="676"/>
        <v>1</v>
      </c>
      <c r="AH1406">
        <f ca="1"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+99)&gt;=IFERROR(AE1406,-1E+99)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>8.0211056042675288</v>
      </c>
      <c r="AI1406">
        <f t="shared" ca="1" si="677"/>
        <v>639.95510560426749</v>
      </c>
      <c r="AJ1406">
        <f t="shared" ca="1" si="678"/>
        <v>640.02828997531878</v>
      </c>
      <c r="AM1406">
        <v>0</v>
      </c>
      <c r="AN1406">
        <v>0</v>
      </c>
      <c r="AO1406">
        <f t="shared" si="679"/>
        <v>0</v>
      </c>
      <c r="AP1406">
        <f t="shared" si="688"/>
        <v>0</v>
      </c>
      <c r="AQ1406">
        <f t="shared" ca="1" si="680"/>
        <v>0.13508497699126029</v>
      </c>
      <c r="AR1406" t="str">
        <f t="shared" ca="1" si="681"/>
        <v>Subcritical</v>
      </c>
      <c r="AS1406">
        <f t="shared" ca="1" si="682"/>
        <v>1.3139617585983382E-4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190</v>
      </c>
      <c r="I1407">
        <v>5.7000000000000002E-2</v>
      </c>
      <c r="J1407">
        <f t="shared" si="683"/>
        <v>1</v>
      </c>
      <c r="K1407">
        <f t="shared" ca="1" si="684"/>
        <v>49.98</v>
      </c>
      <c r="L1407">
        <f t="shared" ca="1" si="685"/>
        <v>1.301360869684927</v>
      </c>
      <c r="M1407">
        <f t="shared" ca="1" si="658"/>
        <v>6.7670765223616209</v>
      </c>
      <c r="N1407">
        <f t="shared" ca="1" si="659"/>
        <v>0.86727128666107323</v>
      </c>
      <c r="O1407">
        <f t="shared" ca="1" si="660"/>
        <v>7.3857595425206792</v>
      </c>
      <c r="P1407">
        <f t="shared" ca="1" si="661"/>
        <v>633.23486086968489</v>
      </c>
      <c r="Q1407">
        <f t="shared" ca="1" si="662"/>
        <v>636.01515873002813</v>
      </c>
      <c r="R1407">
        <f t="shared" ca="1" si="663"/>
        <v>1.4839965425134221E-2</v>
      </c>
      <c r="S1407">
        <f t="shared" ca="1" si="664"/>
        <v>2.067101435725621</v>
      </c>
      <c r="T1407">
        <f t="shared" ca="1" si="665"/>
        <v>42.032181045985091</v>
      </c>
      <c r="U1407">
        <f t="shared" ca="1" si="686"/>
        <v>-1.4604093721914069E-2</v>
      </c>
      <c r="V1407">
        <f t="shared" ca="1" si="687"/>
        <v>0</v>
      </c>
      <c r="W1407">
        <f t="shared" ca="1" si="666"/>
        <v>8.0214664870328249</v>
      </c>
      <c r="X1407">
        <f t="shared" ca="1" si="667"/>
        <v>41.711625732570688</v>
      </c>
      <c r="Y1407">
        <f t="shared" ca="1" si="668"/>
        <v>1.9635530453113119</v>
      </c>
      <c r="Z1407">
        <f t="shared" ca="1" si="669"/>
        <v>1.1982270919009737</v>
      </c>
      <c r="AA1407">
        <f t="shared" ca="1" si="670"/>
        <v>639.95496648703283</v>
      </c>
      <c r="AB1407">
        <f t="shared" ca="1" si="671"/>
        <v>640.02814427315752</v>
      </c>
      <c r="AC1407">
        <f t="shared" ca="1" si="672"/>
        <v>1.3138242390627947E-4</v>
      </c>
      <c r="AD1407">
        <f t="shared" ca="1" si="673"/>
        <v>0.1350758609602056</v>
      </c>
      <c r="AE1407">
        <f t="shared" ca="1" si="674"/>
        <v>173.39893282027421</v>
      </c>
      <c r="AF1407">
        <f t="shared" ca="1" si="675"/>
        <v>-5.0477311788199586E-6</v>
      </c>
      <c r="AG1407">
        <f t="shared" ca="1" si="676"/>
        <v>1</v>
      </c>
      <c r="AH1407">
        <f ca="1"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+99)&gt;=IFERROR(AE1407,-1E+99)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>8.0214664870328249</v>
      </c>
      <c r="AI1407">
        <f t="shared" ca="1" si="677"/>
        <v>639.95496648703283</v>
      </c>
      <c r="AJ1407">
        <f t="shared" ca="1" si="678"/>
        <v>640.02814427315752</v>
      </c>
      <c r="AM1407">
        <v>0</v>
      </c>
      <c r="AN1407">
        <v>0</v>
      </c>
      <c r="AO1407">
        <f t="shared" si="679"/>
        <v>0</v>
      </c>
      <c r="AP1407">
        <f t="shared" si="688"/>
        <v>0</v>
      </c>
      <c r="AQ1407">
        <f t="shared" ca="1" si="680"/>
        <v>0.1350758609602056</v>
      </c>
      <c r="AR1407" t="str">
        <f t="shared" ca="1" si="681"/>
        <v>Subcritical</v>
      </c>
      <c r="AS1407">
        <f t="shared" ca="1" si="682"/>
        <v>1.3138242390627947E-4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190</v>
      </c>
      <c r="I1408">
        <v>0</v>
      </c>
      <c r="J1408">
        <f t="shared" si="683"/>
        <v>1</v>
      </c>
      <c r="K1408">
        <f t="shared" ca="1" si="684"/>
        <v>49.98</v>
      </c>
      <c r="L1408">
        <f t="shared" ca="1" si="685"/>
        <v>1.301360869684927</v>
      </c>
      <c r="M1408">
        <f t="shared" ca="1" si="658"/>
        <v>6.7670765223616209</v>
      </c>
      <c r="N1408">
        <f t="shared" ca="1" si="659"/>
        <v>0.86727128666107323</v>
      </c>
      <c r="O1408">
        <f t="shared" ca="1" si="660"/>
        <v>7.3857595425206792</v>
      </c>
      <c r="P1408">
        <f t="shared" ca="1" si="661"/>
        <v>633.23436086968491</v>
      </c>
      <c r="Q1408">
        <f t="shared" ca="1" si="662"/>
        <v>636.01465873002815</v>
      </c>
      <c r="R1408">
        <f t="shared" ca="1" si="663"/>
        <v>1.4839965425134221E-2</v>
      </c>
      <c r="S1408">
        <f t="shared" ca="1" si="664"/>
        <v>2.067101435725621</v>
      </c>
      <c r="T1408">
        <f t="shared" ca="1" si="665"/>
        <v>42.032181045985091</v>
      </c>
      <c r="U1408">
        <f t="shared" ca="1" si="686"/>
        <v>-1.4339965425165246E-2</v>
      </c>
      <c r="V1408">
        <f t="shared" ca="1" si="687"/>
        <v>0</v>
      </c>
      <c r="W1408">
        <f t="shared" ca="1" si="666"/>
        <v>8.0218347144236173</v>
      </c>
      <c r="X1408">
        <f t="shared" ca="1" si="667"/>
        <v>41.713540515002812</v>
      </c>
      <c r="Y1408">
        <f t="shared" ca="1" si="668"/>
        <v>1.963575109032675</v>
      </c>
      <c r="Z1408">
        <f t="shared" ca="1" si="669"/>
        <v>1.1981720895166894</v>
      </c>
      <c r="AA1408">
        <f t="shared" ca="1" si="670"/>
        <v>639.95483471442355</v>
      </c>
      <c r="AB1408">
        <f t="shared" ca="1" si="671"/>
        <v>640.02800578252231</v>
      </c>
      <c r="AC1408">
        <f t="shared" ca="1" si="672"/>
        <v>1.3136839426393935E-4</v>
      </c>
      <c r="AD1408">
        <f t="shared" ca="1" si="673"/>
        <v>0.13506656045798568</v>
      </c>
      <c r="AE1408">
        <f t="shared" ca="1" si="674"/>
        <v>173.41401230970635</v>
      </c>
      <c r="AF1408">
        <f t="shared" ca="1" si="675"/>
        <v>-5.2796157206103089E-6</v>
      </c>
      <c r="AG1408">
        <f t="shared" ca="1" si="676"/>
        <v>1</v>
      </c>
      <c r="AH1408">
        <f ca="1"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+99)&gt;=IFERROR(AE1408,-1E+99)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>8.0218347144236173</v>
      </c>
      <c r="AI1408">
        <f t="shared" ca="1" si="677"/>
        <v>639.95483471442355</v>
      </c>
      <c r="AJ1408">
        <f t="shared" ca="1" si="678"/>
        <v>640.02800578252231</v>
      </c>
      <c r="AM1408">
        <v>0</v>
      </c>
      <c r="AN1408">
        <v>0</v>
      </c>
      <c r="AO1408">
        <f t="shared" si="679"/>
        <v>0</v>
      </c>
      <c r="AP1408">
        <f t="shared" si="688"/>
        <v>0</v>
      </c>
      <c r="AQ1408">
        <f t="shared" ca="1" si="680"/>
        <v>0.13506656045798568</v>
      </c>
      <c r="AR1408" t="str">
        <f t="shared" ca="1" si="681"/>
        <v>Subcritical</v>
      </c>
      <c r="AS1408">
        <f t="shared" ca="1" si="682"/>
        <v>1.3136839426393935E-4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190</v>
      </c>
      <c r="I1409">
        <v>0</v>
      </c>
      <c r="J1409">
        <f t="shared" si="683"/>
        <v>0.99899999999979627</v>
      </c>
      <c r="K1409">
        <f t="shared" ca="1" si="684"/>
        <v>49.98</v>
      </c>
      <c r="L1409">
        <f t="shared" ca="1" si="685"/>
        <v>1.301360869684927</v>
      </c>
      <c r="M1409">
        <f t="shared" ca="1" si="658"/>
        <v>6.7670765223616209</v>
      </c>
      <c r="N1409">
        <f t="shared" ca="1" si="659"/>
        <v>0.86727128666107323</v>
      </c>
      <c r="O1409">
        <f t="shared" ca="1" si="660"/>
        <v>7.3857595425206792</v>
      </c>
      <c r="P1409">
        <f t="shared" ca="1" si="661"/>
        <v>633.23386086968492</v>
      </c>
      <c r="Q1409">
        <f t="shared" ca="1" si="662"/>
        <v>636.01415873002816</v>
      </c>
      <c r="R1409">
        <f t="shared" ca="1" si="663"/>
        <v>1.4839965425134221E-2</v>
      </c>
      <c r="S1409">
        <f t="shared" ca="1" si="664"/>
        <v>2.067101435725621</v>
      </c>
      <c r="T1409">
        <f t="shared" ca="1" si="665"/>
        <v>42.032181045985091</v>
      </c>
      <c r="U1409">
        <f t="shared" ca="1" si="686"/>
        <v>-1.4325125459663468E-2</v>
      </c>
      <c r="V1409">
        <f t="shared" ca="1" si="687"/>
        <v>0</v>
      </c>
      <c r="W1409">
        <f t="shared" ca="1" si="666"/>
        <v>8.0222028500991467</v>
      </c>
      <c r="X1409">
        <f t="shared" ca="1" si="667"/>
        <v>41.715454820515568</v>
      </c>
      <c r="Y1409">
        <f t="shared" ca="1" si="668"/>
        <v>1.9635971657294324</v>
      </c>
      <c r="Z1409">
        <f t="shared" ca="1" si="669"/>
        <v>1.1981171058794244</v>
      </c>
      <c r="AA1409">
        <f t="shared" ca="1" si="670"/>
        <v>639.95470285009912</v>
      </c>
      <c r="AB1409">
        <f t="shared" ca="1" si="671"/>
        <v>640.02786720276993</v>
      </c>
      <c r="AC1409">
        <f t="shared" ca="1" si="672"/>
        <v>1.3135437032542747E-4</v>
      </c>
      <c r="AD1409">
        <f t="shared" ca="1" si="673"/>
        <v>0.13505726333910942</v>
      </c>
      <c r="AE1409">
        <f t="shared" ca="1" si="674"/>
        <v>173.42908877378224</v>
      </c>
      <c r="AF1409">
        <f t="shared" ca="1" si="675"/>
        <v>-5.618930003947753E-6</v>
      </c>
      <c r="AG1409">
        <f t="shared" ca="1" si="676"/>
        <v>1</v>
      </c>
      <c r="AH1409">
        <f ca="1"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+99)&gt;=IFERROR(AE1409,-1E+99)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>8.0222028500991467</v>
      </c>
      <c r="AI1409">
        <f t="shared" ca="1" si="677"/>
        <v>639.95470285009912</v>
      </c>
      <c r="AJ1409">
        <f t="shared" ca="1" si="678"/>
        <v>640.02786720276993</v>
      </c>
      <c r="AM1409">
        <v>0</v>
      </c>
      <c r="AN1409">
        <v>0</v>
      </c>
      <c r="AO1409">
        <f t="shared" si="679"/>
        <v>0</v>
      </c>
      <c r="AP1409">
        <f t="shared" si="688"/>
        <v>0</v>
      </c>
      <c r="AQ1409">
        <f t="shared" ca="1" si="680"/>
        <v>0.13505726333910942</v>
      </c>
      <c r="AR1409" t="str">
        <f t="shared" ca="1" si="681"/>
        <v>Subcritical</v>
      </c>
      <c r="AS1409">
        <f t="shared" ca="1" si="682"/>
        <v>1.3135437032542747E-4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190</v>
      </c>
      <c r="I1410">
        <v>5.7000000000000002E-2</v>
      </c>
      <c r="J1410">
        <f t="shared" si="683"/>
        <v>1</v>
      </c>
      <c r="K1410">
        <f t="shared" ca="1" si="684"/>
        <v>49.98</v>
      </c>
      <c r="L1410">
        <f t="shared" ca="1" si="685"/>
        <v>1.301360869684927</v>
      </c>
      <c r="M1410">
        <f t="shared" ca="1" si="658"/>
        <v>6.7670765223616209</v>
      </c>
      <c r="N1410">
        <f t="shared" ca="1" si="659"/>
        <v>0.86727128666107323</v>
      </c>
      <c r="O1410">
        <f t="shared" ca="1" si="660"/>
        <v>7.3857595425206792</v>
      </c>
      <c r="P1410">
        <f t="shared" ca="1" si="661"/>
        <v>633.23336086968493</v>
      </c>
      <c r="Q1410">
        <f t="shared" ca="1" si="662"/>
        <v>636.01365873002817</v>
      </c>
      <c r="R1410">
        <f t="shared" ca="1" si="663"/>
        <v>1.4839965425134221E-2</v>
      </c>
      <c r="S1410">
        <f t="shared" ca="1" si="664"/>
        <v>2.067101435725621</v>
      </c>
      <c r="T1410">
        <f t="shared" ca="1" si="665"/>
        <v>42.032181045985091</v>
      </c>
      <c r="U1410">
        <f t="shared" ca="1" si="686"/>
        <v>-1.4604093721914069E-2</v>
      </c>
      <c r="V1410">
        <f t="shared" ca="1" si="687"/>
        <v>0</v>
      </c>
      <c r="W1410">
        <f t="shared" ca="1" si="666"/>
        <v>8.0225634836438466</v>
      </c>
      <c r="X1410">
        <f t="shared" ca="1" si="667"/>
        <v>41.717330114948005</v>
      </c>
      <c r="Y1410">
        <f t="shared" ca="1" si="668"/>
        <v>1.9636187714567441</v>
      </c>
      <c r="Z1410">
        <f t="shared" ca="1" si="669"/>
        <v>1.1980632476307811</v>
      </c>
      <c r="AA1410">
        <f t="shared" ca="1" si="670"/>
        <v>639.95456348364382</v>
      </c>
      <c r="AB1410">
        <f t="shared" ca="1" si="671"/>
        <v>640.02772125863487</v>
      </c>
      <c r="AC1410">
        <f t="shared" ca="1" si="672"/>
        <v>1.3134063431836194E-4</v>
      </c>
      <c r="AD1410">
        <f t="shared" ca="1" si="673"/>
        <v>0.13504815671770112</v>
      </c>
      <c r="AE1410">
        <f t="shared" ca="1" si="674"/>
        <v>173.4438587071989</v>
      </c>
      <c r="AF1410">
        <f t="shared" ca="1" si="675"/>
        <v>-5.4453361144624068E-6</v>
      </c>
      <c r="AG1410">
        <f t="shared" ca="1" si="676"/>
        <v>1</v>
      </c>
      <c r="AH1410">
        <f ca="1"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+99)&gt;=IFERROR(AE1410,-1E+99)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>8.0225634836438466</v>
      </c>
      <c r="AI1410">
        <f t="shared" ca="1" si="677"/>
        <v>639.95456348364382</v>
      </c>
      <c r="AJ1410">
        <f t="shared" ca="1" si="678"/>
        <v>640.02772125863487</v>
      </c>
      <c r="AM1410">
        <v>0</v>
      </c>
      <c r="AN1410">
        <v>0</v>
      </c>
      <c r="AO1410">
        <f t="shared" si="679"/>
        <v>0</v>
      </c>
      <c r="AP1410">
        <f t="shared" si="688"/>
        <v>0</v>
      </c>
      <c r="AQ1410">
        <f t="shared" ca="1" si="680"/>
        <v>0.13504815671770112</v>
      </c>
      <c r="AR1410" t="str">
        <f t="shared" ca="1" si="681"/>
        <v>Subcritical</v>
      </c>
      <c r="AS1410">
        <f t="shared" ca="1" si="682"/>
        <v>1.3134063431836194E-4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190</v>
      </c>
      <c r="I1411">
        <v>5.7000000000000002E-2</v>
      </c>
      <c r="J1411">
        <f t="shared" si="683"/>
        <v>1</v>
      </c>
      <c r="K1411">
        <f t="shared" ca="1" si="684"/>
        <v>49.98</v>
      </c>
      <c r="L1411">
        <f t="shared" ca="1" si="685"/>
        <v>1.301360869684927</v>
      </c>
      <c r="M1411">
        <f t="shared" ca="1" si="658"/>
        <v>6.7670765223616209</v>
      </c>
      <c r="N1411">
        <f t="shared" ca="1" si="659"/>
        <v>0.86727128666107323</v>
      </c>
      <c r="O1411">
        <f t="shared" ca="1" si="660"/>
        <v>7.3857595425206792</v>
      </c>
      <c r="P1411">
        <f t="shared" ca="1" si="661"/>
        <v>633.23286086968494</v>
      </c>
      <c r="Q1411">
        <f t="shared" ca="1" si="662"/>
        <v>636.01315873002818</v>
      </c>
      <c r="R1411">
        <f t="shared" ca="1" si="663"/>
        <v>1.4839965425134221E-2</v>
      </c>
      <c r="S1411">
        <f t="shared" ca="1" si="664"/>
        <v>2.067101435725621</v>
      </c>
      <c r="T1411">
        <f t="shared" ca="1" si="665"/>
        <v>42.032181045985091</v>
      </c>
      <c r="U1411">
        <f t="shared" ca="1" si="686"/>
        <v>-1.4604093721914069E-2</v>
      </c>
      <c r="V1411">
        <f t="shared" ca="1" si="687"/>
        <v>0</v>
      </c>
      <c r="W1411">
        <f t="shared" ca="1" si="666"/>
        <v>8.0229243097962986</v>
      </c>
      <c r="X1411">
        <f t="shared" ca="1" si="667"/>
        <v>41.719206410940757</v>
      </c>
      <c r="Y1411">
        <f t="shared" ca="1" si="668"/>
        <v>1.9636403872551338</v>
      </c>
      <c r="Z1411">
        <f t="shared" ca="1" si="669"/>
        <v>1.1980093654632142</v>
      </c>
      <c r="AA1411">
        <f t="shared" ca="1" si="670"/>
        <v>639.95442430979631</v>
      </c>
      <c r="AB1411">
        <f t="shared" ca="1" si="671"/>
        <v>640.02757550448223</v>
      </c>
      <c r="AC1411">
        <f t="shared" ca="1" si="672"/>
        <v>1.3132689309601055E-4</v>
      </c>
      <c r="AD1411">
        <f t="shared" ca="1" si="673"/>
        <v>0.13503904625678748</v>
      </c>
      <c r="AE1411">
        <f t="shared" ca="1" si="674"/>
        <v>173.45863723048996</v>
      </c>
      <c r="AF1411">
        <f t="shared" ca="1" si="675"/>
        <v>-5.1655415518325754E-6</v>
      </c>
      <c r="AG1411">
        <f t="shared" ca="1" si="676"/>
        <v>1</v>
      </c>
      <c r="AH1411">
        <f ca="1"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+99)&gt;=IFERROR(AE1411,-1E+99)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>8.0229243097962986</v>
      </c>
      <c r="AI1411">
        <f t="shared" ca="1" si="677"/>
        <v>639.95442430979631</v>
      </c>
      <c r="AJ1411">
        <f t="shared" ca="1" si="678"/>
        <v>640.02757550448223</v>
      </c>
      <c r="AM1411">
        <v>0</v>
      </c>
      <c r="AN1411">
        <v>0</v>
      </c>
      <c r="AO1411">
        <f t="shared" si="679"/>
        <v>0</v>
      </c>
      <c r="AP1411">
        <f t="shared" si="688"/>
        <v>0</v>
      </c>
      <c r="AQ1411">
        <f t="shared" ca="1" si="680"/>
        <v>0.13503904625678748</v>
      </c>
      <c r="AR1411" t="str">
        <f t="shared" ca="1" si="681"/>
        <v>Subcritical</v>
      </c>
      <c r="AS1411">
        <f t="shared" ca="1" si="682"/>
        <v>1.3132689309601055E-4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190</v>
      </c>
      <c r="I1412">
        <v>0</v>
      </c>
      <c r="J1412">
        <f t="shared" si="683"/>
        <v>1</v>
      </c>
      <c r="K1412">
        <f t="shared" ca="1" si="684"/>
        <v>49.98</v>
      </c>
      <c r="L1412">
        <f t="shared" ca="1" si="685"/>
        <v>1.301360869684927</v>
      </c>
      <c r="M1412">
        <f t="shared" ca="1" si="658"/>
        <v>6.7670765223616209</v>
      </c>
      <c r="N1412">
        <f t="shared" ca="1" si="659"/>
        <v>0.86727128666107323</v>
      </c>
      <c r="O1412">
        <f t="shared" ca="1" si="660"/>
        <v>7.3857595425206792</v>
      </c>
      <c r="P1412">
        <f t="shared" ca="1" si="661"/>
        <v>633.23236086968495</v>
      </c>
      <c r="Q1412">
        <f t="shared" ca="1" si="662"/>
        <v>636.01265873002819</v>
      </c>
      <c r="R1412">
        <f t="shared" ca="1" si="663"/>
        <v>1.4839965425134221E-2</v>
      </c>
      <c r="S1412">
        <f t="shared" ca="1" si="664"/>
        <v>2.067101435725621</v>
      </c>
      <c r="T1412">
        <f t="shared" ca="1" si="665"/>
        <v>42.032181045985091</v>
      </c>
      <c r="U1412">
        <f t="shared" ca="1" si="686"/>
        <v>-1.4339965425165246E-2</v>
      </c>
      <c r="V1412">
        <f t="shared" ca="1" si="687"/>
        <v>0</v>
      </c>
      <c r="W1412">
        <f t="shared" ca="1" si="666"/>
        <v>8.0232924702921657</v>
      </c>
      <c r="X1412">
        <f t="shared" ca="1" si="667"/>
        <v>41.721120845519266</v>
      </c>
      <c r="Y1412">
        <f t="shared" ca="1" si="668"/>
        <v>1.9636624409142263</v>
      </c>
      <c r="Z1412">
        <f t="shared" ca="1" si="669"/>
        <v>1.1979543930533618</v>
      </c>
      <c r="AA1412">
        <f t="shared" ca="1" si="670"/>
        <v>639.95429247029222</v>
      </c>
      <c r="AB1412">
        <f t="shared" ca="1" si="671"/>
        <v>640.02743695183324</v>
      </c>
      <c r="AC1412">
        <f t="shared" ca="1" si="672"/>
        <v>1.3131287474840082E-4</v>
      </c>
      <c r="AD1412">
        <f t="shared" ca="1" si="673"/>
        <v>0.13502975166754849</v>
      </c>
      <c r="AE1412">
        <f t="shared" ca="1" si="674"/>
        <v>173.47371687311801</v>
      </c>
      <c r="AF1412">
        <f t="shared" ca="1" si="675"/>
        <v>-5.4005084848540719E-6</v>
      </c>
      <c r="AG1412">
        <f t="shared" ca="1" si="676"/>
        <v>1</v>
      </c>
      <c r="AH1412">
        <f ca="1"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+99)&gt;=IFERROR(AE1412,-1E+99)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>8.0232924702921657</v>
      </c>
      <c r="AI1412">
        <f t="shared" ca="1" si="677"/>
        <v>639.95429247029222</v>
      </c>
      <c r="AJ1412">
        <f t="shared" ca="1" si="678"/>
        <v>640.02743695183324</v>
      </c>
      <c r="AM1412">
        <v>0</v>
      </c>
      <c r="AN1412">
        <v>0</v>
      </c>
      <c r="AO1412">
        <f t="shared" si="679"/>
        <v>0</v>
      </c>
      <c r="AP1412">
        <f t="shared" si="688"/>
        <v>0</v>
      </c>
      <c r="AQ1412">
        <f t="shared" ca="1" si="680"/>
        <v>0.13502975166754849</v>
      </c>
      <c r="AR1412" t="str">
        <f t="shared" ca="1" si="681"/>
        <v>Subcritical</v>
      </c>
      <c r="AS1412">
        <f t="shared" ca="1" si="682"/>
        <v>1.3131287474840082E-4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190</v>
      </c>
      <c r="I1413">
        <v>0</v>
      </c>
      <c r="J1413">
        <f t="shared" si="683"/>
        <v>1</v>
      </c>
      <c r="K1413">
        <f t="shared" ca="1" si="684"/>
        <v>49.98</v>
      </c>
      <c r="L1413">
        <f t="shared" ca="1" si="685"/>
        <v>1.301360869684927</v>
      </c>
      <c r="M1413">
        <f t="shared" ca="1" si="658"/>
        <v>6.7670765223616209</v>
      </c>
      <c r="N1413">
        <f t="shared" ca="1" si="659"/>
        <v>0.86727128666107323</v>
      </c>
      <c r="O1413">
        <f t="shared" ca="1" si="660"/>
        <v>7.3857595425206792</v>
      </c>
      <c r="P1413">
        <f t="shared" ca="1" si="661"/>
        <v>633.23186086968497</v>
      </c>
      <c r="Q1413">
        <f t="shared" ca="1" si="662"/>
        <v>636.0121587300282</v>
      </c>
      <c r="R1413">
        <f t="shared" ca="1" si="663"/>
        <v>1.4839965425134221E-2</v>
      </c>
      <c r="S1413">
        <f t="shared" ca="1" si="664"/>
        <v>2.067101435725621</v>
      </c>
      <c r="T1413">
        <f t="shared" ca="1" si="665"/>
        <v>42.032181045985091</v>
      </c>
      <c r="U1413">
        <f t="shared" ca="1" si="686"/>
        <v>-1.4339965425165246E-2</v>
      </c>
      <c r="V1413">
        <f t="shared" ca="1" si="687"/>
        <v>0</v>
      </c>
      <c r="W1413">
        <f t="shared" ca="1" si="666"/>
        <v>8.0236604027551692</v>
      </c>
      <c r="X1413">
        <f t="shared" ca="1" si="667"/>
        <v>41.723034094326884</v>
      </c>
      <c r="Y1413">
        <f t="shared" ca="1" si="668"/>
        <v>1.9636844793865174</v>
      </c>
      <c r="Z1413">
        <f t="shared" ca="1" si="669"/>
        <v>1.1978994597326234</v>
      </c>
      <c r="AA1413">
        <f t="shared" ca="1" si="670"/>
        <v>639.95416040275518</v>
      </c>
      <c r="AB1413">
        <f t="shared" ca="1" si="671"/>
        <v>640.02729817623265</v>
      </c>
      <c r="AC1413">
        <f t="shared" ca="1" si="672"/>
        <v>1.3129886728912869E-4</v>
      </c>
      <c r="AD1413">
        <f t="shared" ca="1" si="673"/>
        <v>0.13502046390042105</v>
      </c>
      <c r="AE1413">
        <f t="shared" ca="1" si="674"/>
        <v>173.48878790549344</v>
      </c>
      <c r="AF1413">
        <f t="shared" ca="1" si="675"/>
        <v>-5.7524733847458265E-6</v>
      </c>
      <c r="AG1413">
        <f t="shared" ca="1" si="676"/>
        <v>1</v>
      </c>
      <c r="AH1413">
        <f ca="1"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+99)&gt;=IFERROR(AE1413,-1E+99)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>8.0236604027551692</v>
      </c>
      <c r="AI1413">
        <f t="shared" ca="1" si="677"/>
        <v>639.95416040275518</v>
      </c>
      <c r="AJ1413">
        <f t="shared" ca="1" si="678"/>
        <v>640.02729817623265</v>
      </c>
      <c r="AM1413">
        <v>0</v>
      </c>
      <c r="AN1413">
        <v>0</v>
      </c>
      <c r="AO1413">
        <f t="shared" si="679"/>
        <v>0</v>
      </c>
      <c r="AP1413">
        <f t="shared" si="688"/>
        <v>0</v>
      </c>
      <c r="AQ1413">
        <f t="shared" ca="1" si="680"/>
        <v>0.13502046390042105</v>
      </c>
      <c r="AR1413" t="str">
        <f t="shared" ca="1" si="681"/>
        <v>Subcritical</v>
      </c>
      <c r="AS1413">
        <f t="shared" ca="1" si="682"/>
        <v>1.3129886728912869E-4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190</v>
      </c>
      <c r="I1414">
        <v>5.5E-2</v>
      </c>
      <c r="J1414">
        <f t="shared" si="683"/>
        <v>1</v>
      </c>
      <c r="K1414">
        <f t="shared" ca="1" si="684"/>
        <v>49.98</v>
      </c>
      <c r="L1414">
        <f t="shared" ca="1" si="685"/>
        <v>1.301360869684927</v>
      </c>
      <c r="M1414">
        <f t="shared" ca="1" si="658"/>
        <v>6.7670765223616209</v>
      </c>
      <c r="N1414">
        <f t="shared" ca="1" si="659"/>
        <v>0.86727128666107323</v>
      </c>
      <c r="O1414">
        <f t="shared" ca="1" si="660"/>
        <v>7.3857595425206792</v>
      </c>
      <c r="P1414">
        <f t="shared" ca="1" si="661"/>
        <v>633.23136086968486</v>
      </c>
      <c r="Q1414">
        <f t="shared" ca="1" si="662"/>
        <v>636.0116587300281</v>
      </c>
      <c r="R1414">
        <f t="shared" ca="1" si="663"/>
        <v>1.4839965425134221E-2</v>
      </c>
      <c r="S1414">
        <f t="shared" ca="1" si="664"/>
        <v>2.067101435725621</v>
      </c>
      <c r="T1414">
        <f t="shared" ca="1" si="665"/>
        <v>42.032181045985091</v>
      </c>
      <c r="U1414">
        <f t="shared" ca="1" si="686"/>
        <v>-1.4594826062193533E-2</v>
      </c>
      <c r="V1414">
        <f t="shared" ca="1" si="687"/>
        <v>0</v>
      </c>
      <c r="W1414">
        <f t="shared" ca="1" si="666"/>
        <v>8.0240212024607818</v>
      </c>
      <c r="X1414">
        <f t="shared" ca="1" si="667"/>
        <v>41.724910252796064</v>
      </c>
      <c r="Y1414">
        <f t="shared" ca="1" si="668"/>
        <v>1.9637060891374898</v>
      </c>
      <c r="Z1414">
        <f t="shared" ca="1" si="669"/>
        <v>1.1978455962442902</v>
      </c>
      <c r="AA1414">
        <f t="shared" ca="1" si="670"/>
        <v>639.95402120246069</v>
      </c>
      <c r="AB1414">
        <f t="shared" ca="1" si="671"/>
        <v>640.02715239881354</v>
      </c>
      <c r="AC1414">
        <f t="shared" ca="1" si="672"/>
        <v>1.3128513351993816E-4</v>
      </c>
      <c r="AD1414">
        <f t="shared" ca="1" si="673"/>
        <v>0.13501135722034641</v>
      </c>
      <c r="AE1414">
        <f t="shared" ca="1" si="674"/>
        <v>173.5035674786044</v>
      </c>
      <c r="AF1414">
        <f t="shared" ca="1" si="675"/>
        <v>-5.6210668617495685E-6</v>
      </c>
      <c r="AG1414">
        <f t="shared" ca="1" si="676"/>
        <v>1</v>
      </c>
      <c r="AH1414">
        <f ca="1"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+99)&gt;=IFERROR(AE1414,-1E+99)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>8.0240212024607818</v>
      </c>
      <c r="AI1414">
        <f t="shared" ca="1" si="677"/>
        <v>639.95402120246069</v>
      </c>
      <c r="AJ1414">
        <f t="shared" ca="1" si="678"/>
        <v>640.02715239881354</v>
      </c>
      <c r="AM1414">
        <v>0</v>
      </c>
      <c r="AN1414">
        <v>0</v>
      </c>
      <c r="AO1414">
        <f t="shared" si="679"/>
        <v>0</v>
      </c>
      <c r="AP1414">
        <f t="shared" si="688"/>
        <v>0</v>
      </c>
      <c r="AQ1414">
        <f t="shared" ca="1" si="680"/>
        <v>0.13501135722034641</v>
      </c>
      <c r="AR1414" t="str">
        <f t="shared" ca="1" si="681"/>
        <v>Subcritical</v>
      </c>
      <c r="AS1414">
        <f t="shared" ca="1" si="682"/>
        <v>1.3128513351993816E-4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190</v>
      </c>
      <c r="I1415">
        <v>5.5E-2</v>
      </c>
      <c r="J1415">
        <f t="shared" si="683"/>
        <v>1.0010000000002037</v>
      </c>
      <c r="K1415">
        <f t="shared" ca="1" si="684"/>
        <v>49.98</v>
      </c>
      <c r="L1415">
        <f t="shared" ca="1" si="685"/>
        <v>1.301360869684927</v>
      </c>
      <c r="M1415">
        <f t="shared" ca="1" si="658"/>
        <v>6.7670765223616209</v>
      </c>
      <c r="N1415">
        <f t="shared" ca="1" si="659"/>
        <v>0.86727128666107323</v>
      </c>
      <c r="O1415">
        <f t="shared" ca="1" si="660"/>
        <v>7.3857595425206792</v>
      </c>
      <c r="P1415">
        <f t="shared" ca="1" si="661"/>
        <v>633.23086086968488</v>
      </c>
      <c r="Q1415">
        <f t="shared" ca="1" si="662"/>
        <v>636.01115873002811</v>
      </c>
      <c r="R1415">
        <f t="shared" ca="1" si="663"/>
        <v>1.4839965425134221E-2</v>
      </c>
      <c r="S1415">
        <f t="shared" ca="1" si="664"/>
        <v>2.067101435725621</v>
      </c>
      <c r="T1415">
        <f t="shared" ca="1" si="665"/>
        <v>42.032181045985091</v>
      </c>
      <c r="U1415">
        <f t="shared" ca="1" si="686"/>
        <v>-1.4609666027695312E-2</v>
      </c>
      <c r="V1415">
        <f t="shared" ca="1" si="687"/>
        <v>0</v>
      </c>
      <c r="W1415">
        <f t="shared" ca="1" si="666"/>
        <v>8.024382018165646</v>
      </c>
      <c r="X1415">
        <f t="shared" ca="1" si="667"/>
        <v>41.726786494461358</v>
      </c>
      <c r="Y1415">
        <f t="shared" ca="1" si="668"/>
        <v>1.9637276983789078</v>
      </c>
      <c r="Z1415">
        <f t="shared" ca="1" si="669"/>
        <v>1.1977917352114842</v>
      </c>
      <c r="AA1415">
        <f t="shared" ca="1" si="670"/>
        <v>639.95388201816559</v>
      </c>
      <c r="AB1415">
        <f t="shared" ca="1" si="671"/>
        <v>640.0270066379893</v>
      </c>
      <c r="AC1415">
        <f t="shared" ca="1" si="672"/>
        <v>1.3127140126125886E-4</v>
      </c>
      <c r="AD1415">
        <f t="shared" ca="1" si="673"/>
        <v>0.13500225116016043</v>
      </c>
      <c r="AE1415">
        <f t="shared" ca="1" si="674"/>
        <v>173.51834840874059</v>
      </c>
      <c r="AF1415">
        <f t="shared" ca="1" si="675"/>
        <v>-5.4288855153572513E-6</v>
      </c>
      <c r="AG1415">
        <f t="shared" ca="1" si="676"/>
        <v>1</v>
      </c>
      <c r="AH1415">
        <f ca="1"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+99)&gt;=IFERROR(AE1415,-1E+99)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>8.024382018165646</v>
      </c>
      <c r="AI1415">
        <f t="shared" ca="1" si="677"/>
        <v>639.95388201816559</v>
      </c>
      <c r="AJ1415">
        <f t="shared" ca="1" si="678"/>
        <v>640.0270066379893</v>
      </c>
      <c r="AM1415">
        <v>0</v>
      </c>
      <c r="AN1415">
        <v>0</v>
      </c>
      <c r="AO1415">
        <f t="shared" si="679"/>
        <v>0</v>
      </c>
      <c r="AP1415">
        <f t="shared" si="688"/>
        <v>0</v>
      </c>
      <c r="AQ1415">
        <f t="shared" ca="1" si="680"/>
        <v>0.13500225116016043</v>
      </c>
      <c r="AR1415" t="str">
        <f t="shared" ca="1" si="681"/>
        <v>Subcritical</v>
      </c>
      <c r="AS1415">
        <f t="shared" ca="1" si="682"/>
        <v>1.3127140126125886E-4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190</v>
      </c>
      <c r="I1416">
        <v>0</v>
      </c>
      <c r="J1416">
        <f t="shared" si="683"/>
        <v>1</v>
      </c>
      <c r="K1416">
        <f t="shared" ca="1" si="684"/>
        <v>49.98</v>
      </c>
      <c r="L1416">
        <f t="shared" ca="1" si="685"/>
        <v>1.301360869684927</v>
      </c>
      <c r="M1416">
        <f t="shared" ca="1" si="658"/>
        <v>6.7670765223616209</v>
      </c>
      <c r="N1416">
        <f t="shared" ca="1" si="659"/>
        <v>0.86727128666107323</v>
      </c>
      <c r="O1416">
        <f t="shared" ca="1" si="660"/>
        <v>7.3857595425206792</v>
      </c>
      <c r="P1416">
        <f t="shared" ca="1" si="661"/>
        <v>633.23036086968489</v>
      </c>
      <c r="Q1416">
        <f t="shared" ca="1" si="662"/>
        <v>636.01065873002813</v>
      </c>
      <c r="R1416">
        <f t="shared" ca="1" si="663"/>
        <v>1.4839965425134221E-2</v>
      </c>
      <c r="S1416">
        <f t="shared" ca="1" si="664"/>
        <v>2.067101435725621</v>
      </c>
      <c r="T1416">
        <f t="shared" ca="1" si="665"/>
        <v>42.032181045985091</v>
      </c>
      <c r="U1416">
        <f t="shared" ca="1" si="686"/>
        <v>-1.4339965425165246E-2</v>
      </c>
      <c r="V1416">
        <f t="shared" ca="1" si="687"/>
        <v>0</v>
      </c>
      <c r="W1416">
        <f t="shared" ca="1" si="666"/>
        <v>8.0247499615651812</v>
      </c>
      <c r="X1416">
        <f t="shared" ca="1" si="667"/>
        <v>41.728699800138941</v>
      </c>
      <c r="Y1416">
        <f t="shared" ca="1" si="668"/>
        <v>1.9637497329862665</v>
      </c>
      <c r="Z1416">
        <f t="shared" ca="1" si="669"/>
        <v>1.1977368151747105</v>
      </c>
      <c r="AA1416">
        <f t="shared" ca="1" si="670"/>
        <v>639.95374996156511</v>
      </c>
      <c r="AB1416">
        <f t="shared" ca="1" si="671"/>
        <v>640.02686787585787</v>
      </c>
      <c r="AC1416">
        <f t="shared" ca="1" si="672"/>
        <v>1.3125739991250645E-4</v>
      </c>
      <c r="AD1416">
        <f t="shared" ca="1" si="673"/>
        <v>0.13499296626940158</v>
      </c>
      <c r="AE1416">
        <f t="shared" ca="1" si="674"/>
        <v>173.53342204973859</v>
      </c>
      <c r="AF1416">
        <f t="shared" ca="1" si="675"/>
        <v>-5.7975057643488981E-6</v>
      </c>
      <c r="AG1416">
        <f t="shared" ca="1" si="676"/>
        <v>1</v>
      </c>
      <c r="AH1416">
        <f ca="1"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+99)&gt;=IFERROR(AE1416,-1E+99)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>8.0247499615651812</v>
      </c>
      <c r="AI1416">
        <f t="shared" ca="1" si="677"/>
        <v>639.95374996156511</v>
      </c>
      <c r="AJ1416">
        <f t="shared" ca="1" si="678"/>
        <v>640.02686787585787</v>
      </c>
      <c r="AM1416">
        <v>0</v>
      </c>
      <c r="AN1416">
        <v>0</v>
      </c>
      <c r="AO1416">
        <f t="shared" si="679"/>
        <v>0</v>
      </c>
      <c r="AP1416">
        <f t="shared" si="688"/>
        <v>0</v>
      </c>
      <c r="AQ1416">
        <f t="shared" ca="1" si="680"/>
        <v>0.13499296626940158</v>
      </c>
      <c r="AR1416" t="str">
        <f t="shared" ca="1" si="681"/>
        <v>Subcritical</v>
      </c>
      <c r="AS1416">
        <f t="shared" ca="1" si="682"/>
        <v>1.3125739991250645E-4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190</v>
      </c>
      <c r="I1417">
        <v>0</v>
      </c>
      <c r="J1417">
        <f t="shared" si="683"/>
        <v>1</v>
      </c>
      <c r="K1417">
        <f t="shared" ca="1" si="684"/>
        <v>49.98</v>
      </c>
      <c r="L1417">
        <f t="shared" ca="1" si="685"/>
        <v>1.301360869684927</v>
      </c>
      <c r="M1417">
        <f t="shared" ca="1" si="658"/>
        <v>6.7670765223616209</v>
      </c>
      <c r="N1417">
        <f t="shared" ca="1" si="659"/>
        <v>0.86727128666107323</v>
      </c>
      <c r="O1417">
        <f t="shared" ca="1" si="660"/>
        <v>7.3857595425206792</v>
      </c>
      <c r="P1417">
        <f t="shared" ca="1" si="661"/>
        <v>633.2298608696849</v>
      </c>
      <c r="Q1417">
        <f t="shared" ca="1" si="662"/>
        <v>636.01015873002814</v>
      </c>
      <c r="R1417">
        <f t="shared" ca="1" si="663"/>
        <v>1.4839965425134221E-2</v>
      </c>
      <c r="S1417">
        <f t="shared" ca="1" si="664"/>
        <v>2.067101435725621</v>
      </c>
      <c r="T1417">
        <f t="shared" ca="1" si="665"/>
        <v>42.032181045985091</v>
      </c>
      <c r="U1417">
        <f t="shared" ca="1" si="686"/>
        <v>-1.4339965425165246E-2</v>
      </c>
      <c r="V1417">
        <f t="shared" ca="1" si="687"/>
        <v>0</v>
      </c>
      <c r="W1417">
        <f t="shared" ca="1" si="666"/>
        <v>8.0251175401420856</v>
      </c>
      <c r="X1417">
        <f t="shared" ca="1" si="667"/>
        <v>41.73061120873885</v>
      </c>
      <c r="Y1417">
        <f t="shared" ca="1" si="668"/>
        <v>1.9637717442220788</v>
      </c>
      <c r="Z1417">
        <f t="shared" ca="1" si="669"/>
        <v>1.1976819546207278</v>
      </c>
      <c r="AA1417">
        <f t="shared" ca="1" si="670"/>
        <v>639.95361754014209</v>
      </c>
      <c r="AB1417">
        <f t="shared" ca="1" si="671"/>
        <v>640.02672875647363</v>
      </c>
      <c r="AC1417">
        <f t="shared" ca="1" si="672"/>
        <v>1.3124341464630385E-4</v>
      </c>
      <c r="AD1417">
        <f t="shared" ca="1" si="673"/>
        <v>0.13498369164744453</v>
      </c>
      <c r="AE1417">
        <f t="shared" ca="1" si="674"/>
        <v>173.54848147350609</v>
      </c>
      <c r="AF1417">
        <f t="shared" ca="1" si="675"/>
        <v>-6.2874993318473571E-6</v>
      </c>
      <c r="AG1417">
        <f t="shared" ca="1" si="676"/>
        <v>1</v>
      </c>
      <c r="AH1417">
        <f ca="1"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+99)&gt;=IFERROR(AE1417,-1E+99)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>8.0251175401420856</v>
      </c>
      <c r="AI1417">
        <f t="shared" ca="1" si="677"/>
        <v>639.95361754014209</v>
      </c>
      <c r="AJ1417">
        <f t="shared" ca="1" si="678"/>
        <v>640.02672875647363</v>
      </c>
      <c r="AM1417">
        <v>0</v>
      </c>
      <c r="AN1417">
        <v>0</v>
      </c>
      <c r="AO1417">
        <f t="shared" si="679"/>
        <v>0</v>
      </c>
      <c r="AP1417">
        <f t="shared" si="688"/>
        <v>0</v>
      </c>
      <c r="AQ1417">
        <f t="shared" ca="1" si="680"/>
        <v>0.13498369164744453</v>
      </c>
      <c r="AR1417" t="str">
        <f t="shared" ca="1" si="681"/>
        <v>Subcritical</v>
      </c>
      <c r="AS1417">
        <f t="shared" ca="1" si="682"/>
        <v>1.3124341464630385E-4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190</v>
      </c>
      <c r="I1418">
        <v>5.7000000000000002E-2</v>
      </c>
      <c r="J1418">
        <f t="shared" si="683"/>
        <v>0.99899999999979627</v>
      </c>
      <c r="K1418">
        <f t="shared" ca="1" si="684"/>
        <v>49.98</v>
      </c>
      <c r="L1418">
        <f t="shared" ca="1" si="685"/>
        <v>1.301360869684927</v>
      </c>
      <c r="M1418">
        <f t="shared" ca="1" si="658"/>
        <v>6.7670765223616209</v>
      </c>
      <c r="N1418">
        <f t="shared" ca="1" si="659"/>
        <v>0.86727128666107323</v>
      </c>
      <c r="O1418">
        <f t="shared" ca="1" si="660"/>
        <v>7.3857595425206792</v>
      </c>
      <c r="P1418">
        <f t="shared" ca="1" si="661"/>
        <v>633.22936086968491</v>
      </c>
      <c r="Q1418">
        <f t="shared" ca="1" si="662"/>
        <v>636.00965873002815</v>
      </c>
      <c r="R1418">
        <f t="shared" ca="1" si="663"/>
        <v>1.4839965425134221E-2</v>
      </c>
      <c r="S1418">
        <f t="shared" ca="1" si="664"/>
        <v>2.067101435725621</v>
      </c>
      <c r="T1418">
        <f t="shared" ca="1" si="665"/>
        <v>42.032181045985091</v>
      </c>
      <c r="U1418">
        <f t="shared" ca="1" si="686"/>
        <v>-1.458925375641229E-2</v>
      </c>
      <c r="V1418">
        <f t="shared" ca="1" si="687"/>
        <v>0</v>
      </c>
      <c r="W1418">
        <f t="shared" ca="1" si="666"/>
        <v>8.0254777345880353</v>
      </c>
      <c r="X1418">
        <f t="shared" ca="1" si="667"/>
        <v>41.732484219857788</v>
      </c>
      <c r="Y1418">
        <f t="shared" ca="1" si="668"/>
        <v>1.9637933118061264</v>
      </c>
      <c r="Z1418">
        <f t="shared" ca="1" si="669"/>
        <v>1.1976282010122405</v>
      </c>
      <c r="AA1418">
        <f t="shared" ca="1" si="670"/>
        <v>639.95347773458798</v>
      </c>
      <c r="AB1418">
        <f t="shared" ca="1" si="671"/>
        <v>640.02658238840343</v>
      </c>
      <c r="AC1418">
        <f t="shared" ca="1" si="672"/>
        <v>1.3122971245682559E-4</v>
      </c>
      <c r="AD1418">
        <f t="shared" ca="1" si="673"/>
        <v>0.13497460436963529</v>
      </c>
      <c r="AE1418">
        <f t="shared" ca="1" si="674"/>
        <v>173.56323908126339</v>
      </c>
      <c r="AF1418">
        <f t="shared" ca="1" si="675"/>
        <v>-6.1661756944886292E-6</v>
      </c>
      <c r="AG1418">
        <f t="shared" ca="1" si="676"/>
        <v>1</v>
      </c>
      <c r="AH1418">
        <f ca="1"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+99)&gt;=IFERROR(AE1418,-1E+99)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>8.0254777345880353</v>
      </c>
      <c r="AI1418">
        <f t="shared" ca="1" si="677"/>
        <v>639.95347773458798</v>
      </c>
      <c r="AJ1418">
        <f t="shared" ca="1" si="678"/>
        <v>640.02658238840343</v>
      </c>
      <c r="AM1418">
        <v>0</v>
      </c>
      <c r="AN1418">
        <v>0</v>
      </c>
      <c r="AO1418">
        <f t="shared" si="679"/>
        <v>0</v>
      </c>
      <c r="AP1418">
        <f t="shared" si="688"/>
        <v>0</v>
      </c>
      <c r="AQ1418">
        <f t="shared" ca="1" si="680"/>
        <v>0.13497460436963529</v>
      </c>
      <c r="AR1418" t="str">
        <f t="shared" ca="1" si="681"/>
        <v>Subcritical</v>
      </c>
      <c r="AS1418">
        <f t="shared" ca="1" si="682"/>
        <v>1.3122971245682559E-4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190</v>
      </c>
      <c r="I1419">
        <v>5.7000000000000002E-2</v>
      </c>
      <c r="J1419">
        <f t="shared" si="683"/>
        <v>1</v>
      </c>
      <c r="K1419">
        <f t="shared" ca="1" si="684"/>
        <v>49.98</v>
      </c>
      <c r="L1419">
        <f t="shared" ca="1" si="685"/>
        <v>1.301360869684927</v>
      </c>
      <c r="M1419">
        <f t="shared" ca="1" si="658"/>
        <v>6.7670765223616209</v>
      </c>
      <c r="N1419">
        <f t="shared" ca="1" si="659"/>
        <v>0.86727128666107323</v>
      </c>
      <c r="O1419">
        <f t="shared" ca="1" si="660"/>
        <v>7.3857595425206792</v>
      </c>
      <c r="P1419">
        <f t="shared" ca="1" si="661"/>
        <v>633.22886086968492</v>
      </c>
      <c r="Q1419">
        <f t="shared" ca="1" si="662"/>
        <v>636.00915873002816</v>
      </c>
      <c r="R1419">
        <f t="shared" ca="1" si="663"/>
        <v>1.4839965425134221E-2</v>
      </c>
      <c r="S1419">
        <f t="shared" ca="1" si="664"/>
        <v>2.067101435725621</v>
      </c>
      <c r="T1419">
        <f t="shared" ca="1" si="665"/>
        <v>42.032181045985091</v>
      </c>
      <c r="U1419">
        <f t="shared" ca="1" si="686"/>
        <v>-1.4604093721914069E-2</v>
      </c>
      <c r="V1419">
        <f t="shared" ca="1" si="687"/>
        <v>0</v>
      </c>
      <c r="W1419">
        <f t="shared" ca="1" si="666"/>
        <v>8.0258379379435016</v>
      </c>
      <c r="X1419">
        <f t="shared" ca="1" si="667"/>
        <v>41.734357277306209</v>
      </c>
      <c r="Y1419">
        <f t="shared" ca="1" si="668"/>
        <v>1.9638148784614051</v>
      </c>
      <c r="Z1419">
        <f t="shared" ca="1" si="669"/>
        <v>1.1975744508991757</v>
      </c>
      <c r="AA1419">
        <f t="shared" ca="1" si="670"/>
        <v>639.9533379379435</v>
      </c>
      <c r="AB1419">
        <f t="shared" ca="1" si="671"/>
        <v>640.0264360299642</v>
      </c>
      <c r="AC1419">
        <f t="shared" ca="1" si="672"/>
        <v>1.3121601203904104E-4</v>
      </c>
      <c r="AD1419">
        <f t="shared" ca="1" si="673"/>
        <v>0.13496551788665395</v>
      </c>
      <c r="AE1419">
        <f t="shared" ca="1" si="674"/>
        <v>173.57799775331031</v>
      </c>
      <c r="AF1419">
        <f t="shared" ca="1" si="675"/>
        <v>-5.6612268508615671E-6</v>
      </c>
      <c r="AG1419">
        <f t="shared" ca="1" si="676"/>
        <v>1</v>
      </c>
      <c r="AH1419">
        <f ca="1"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+99)&gt;=IFERROR(AE1419,-1E+99)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>8.0258379379435016</v>
      </c>
      <c r="AI1419">
        <f t="shared" ca="1" si="677"/>
        <v>639.9533379379435</v>
      </c>
      <c r="AJ1419">
        <f t="shared" ca="1" si="678"/>
        <v>640.0264360299642</v>
      </c>
      <c r="AM1419">
        <v>0</v>
      </c>
      <c r="AN1419">
        <v>0</v>
      </c>
      <c r="AO1419">
        <f t="shared" si="679"/>
        <v>0</v>
      </c>
      <c r="AP1419">
        <f t="shared" si="688"/>
        <v>0</v>
      </c>
      <c r="AQ1419">
        <f t="shared" ca="1" si="680"/>
        <v>0.13496551788665395</v>
      </c>
      <c r="AR1419" t="str">
        <f t="shared" ca="1" si="681"/>
        <v>Subcritical</v>
      </c>
      <c r="AS1419">
        <f t="shared" ca="1" si="682"/>
        <v>1.3121601203904104E-4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190</v>
      </c>
      <c r="I1420">
        <v>0</v>
      </c>
      <c r="J1420">
        <f t="shared" si="683"/>
        <v>1</v>
      </c>
      <c r="K1420">
        <f t="shared" ca="1" si="684"/>
        <v>49.98</v>
      </c>
      <c r="L1420">
        <f t="shared" ca="1" si="685"/>
        <v>1.301360869684927</v>
      </c>
      <c r="M1420">
        <f t="shared" ca="1" si="658"/>
        <v>6.7670765223616209</v>
      </c>
      <c r="N1420">
        <f t="shared" ca="1" si="659"/>
        <v>0.86727128666107323</v>
      </c>
      <c r="O1420">
        <f t="shared" ca="1" si="660"/>
        <v>7.3857595425206792</v>
      </c>
      <c r="P1420">
        <f t="shared" ca="1" si="661"/>
        <v>633.22836086968493</v>
      </c>
      <c r="Q1420">
        <f t="shared" ca="1" si="662"/>
        <v>636.00865873002817</v>
      </c>
      <c r="R1420">
        <f t="shared" ca="1" si="663"/>
        <v>1.4839965425134221E-2</v>
      </c>
      <c r="S1420">
        <f t="shared" ca="1" si="664"/>
        <v>2.067101435725621</v>
      </c>
      <c r="T1420">
        <f t="shared" ca="1" si="665"/>
        <v>42.032181045985091</v>
      </c>
      <c r="U1420">
        <f t="shared" ca="1" si="686"/>
        <v>-1.4339965425165246E-2</v>
      </c>
      <c r="V1420">
        <f t="shared" ca="1" si="687"/>
        <v>0</v>
      </c>
      <c r="W1420">
        <f t="shared" ca="1" si="666"/>
        <v>8.0262057040459283</v>
      </c>
      <c r="X1420">
        <f t="shared" ca="1" si="667"/>
        <v>41.736269661038826</v>
      </c>
      <c r="Y1420">
        <f t="shared" ca="1" si="668"/>
        <v>1.9638368964167399</v>
      </c>
      <c r="Z1420">
        <f t="shared" ca="1" si="669"/>
        <v>1.1975195772385179</v>
      </c>
      <c r="AA1420">
        <f t="shared" ca="1" si="670"/>
        <v>639.9532057040459</v>
      </c>
      <c r="AB1420">
        <f t="shared" ca="1" si="671"/>
        <v>640.02629709741336</v>
      </c>
      <c r="AC1420">
        <f t="shared" ca="1" si="672"/>
        <v>1.3120202614757003E-4</v>
      </c>
      <c r="AD1420">
        <f t="shared" ca="1" si="673"/>
        <v>0.13495624167774864</v>
      </c>
      <c r="AE1420">
        <f t="shared" ca="1" si="674"/>
        <v>173.59306701648498</v>
      </c>
      <c r="AF1420">
        <f t="shared" ca="1" si="675"/>
        <v>-5.336366825758887E-6</v>
      </c>
      <c r="AG1420">
        <f t="shared" ca="1" si="676"/>
        <v>1</v>
      </c>
      <c r="AH1420">
        <f ca="1"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+99)&gt;=IFERROR(AE1420,-1E+99)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>8.0262057040459283</v>
      </c>
      <c r="AI1420">
        <f t="shared" ca="1" si="677"/>
        <v>639.9532057040459</v>
      </c>
      <c r="AJ1420">
        <f t="shared" ca="1" si="678"/>
        <v>640.02629709741336</v>
      </c>
      <c r="AM1420">
        <v>0</v>
      </c>
      <c r="AN1420">
        <v>0</v>
      </c>
      <c r="AO1420">
        <f t="shared" si="679"/>
        <v>0</v>
      </c>
      <c r="AP1420">
        <f t="shared" si="688"/>
        <v>0</v>
      </c>
      <c r="AQ1420">
        <f t="shared" ca="1" si="680"/>
        <v>0.13495624167774864</v>
      </c>
      <c r="AR1420" t="str">
        <f t="shared" ca="1" si="681"/>
        <v>Subcritical</v>
      </c>
      <c r="AS1420">
        <f t="shared" ca="1" si="682"/>
        <v>1.3120202614757003E-4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190</v>
      </c>
      <c r="I1421">
        <v>0</v>
      </c>
      <c r="J1421">
        <f t="shared" si="683"/>
        <v>1</v>
      </c>
      <c r="K1421">
        <f t="shared" ca="1" si="684"/>
        <v>49.98</v>
      </c>
      <c r="L1421">
        <f t="shared" ca="1" si="685"/>
        <v>1.301360869684927</v>
      </c>
      <c r="M1421">
        <f t="shared" ca="1" si="658"/>
        <v>6.7670765223616209</v>
      </c>
      <c r="N1421">
        <f t="shared" ca="1" si="659"/>
        <v>0.86727128666107323</v>
      </c>
      <c r="O1421">
        <f t="shared" ca="1" si="660"/>
        <v>7.3857595425206792</v>
      </c>
      <c r="P1421">
        <f t="shared" ca="1" si="661"/>
        <v>633.22786086968495</v>
      </c>
      <c r="Q1421">
        <f t="shared" ca="1" si="662"/>
        <v>636.00815873002819</v>
      </c>
      <c r="R1421">
        <f t="shared" ca="1" si="663"/>
        <v>1.4839965425134221E-2</v>
      </c>
      <c r="S1421">
        <f t="shared" ca="1" si="664"/>
        <v>2.067101435725621</v>
      </c>
      <c r="T1421">
        <f t="shared" ca="1" si="665"/>
        <v>42.032181045985091</v>
      </c>
      <c r="U1421">
        <f t="shared" ca="1" si="686"/>
        <v>-1.4339965425165246E-2</v>
      </c>
      <c r="V1421">
        <f t="shared" ca="1" si="687"/>
        <v>0</v>
      </c>
      <c r="W1421">
        <f t="shared" ca="1" si="666"/>
        <v>8.0265738154879607</v>
      </c>
      <c r="X1421">
        <f t="shared" ca="1" si="667"/>
        <v>41.738183840537395</v>
      </c>
      <c r="Y1421">
        <f t="shared" ca="1" si="668"/>
        <v>1.9638589335212191</v>
      </c>
      <c r="Z1421">
        <f t="shared" ca="1" si="669"/>
        <v>1.1974646570859631</v>
      </c>
      <c r="AA1421">
        <f t="shared" ca="1" si="670"/>
        <v>639.95307381548798</v>
      </c>
      <c r="AB1421">
        <f t="shared" ca="1" si="671"/>
        <v>640.02615850483403</v>
      </c>
      <c r="AC1421">
        <f t="shared" ca="1" si="672"/>
        <v>1.3118802932547642E-4</v>
      </c>
      <c r="AD1421">
        <f t="shared" ca="1" si="673"/>
        <v>0.13494695782234209</v>
      </c>
      <c r="AE1421">
        <f t="shared" ca="1" si="674"/>
        <v>173.60815115995024</v>
      </c>
      <c r="AF1421">
        <f t="shared" ca="1" si="675"/>
        <v>-5.0579557182572898E-6</v>
      </c>
      <c r="AG1421">
        <f t="shared" ca="1" si="676"/>
        <v>1</v>
      </c>
      <c r="AH1421">
        <f ca="1"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+99)&gt;=IFERROR(AE1421,-1E+99)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>8.0265738154879607</v>
      </c>
      <c r="AI1421">
        <f t="shared" ca="1" si="677"/>
        <v>639.95307381548798</v>
      </c>
      <c r="AJ1421">
        <f t="shared" ca="1" si="678"/>
        <v>640.02615850483403</v>
      </c>
      <c r="AM1421">
        <v>0</v>
      </c>
      <c r="AN1421">
        <v>0</v>
      </c>
      <c r="AO1421">
        <f t="shared" si="679"/>
        <v>0</v>
      </c>
      <c r="AP1421">
        <f t="shared" si="688"/>
        <v>0</v>
      </c>
      <c r="AQ1421">
        <f t="shared" ca="1" si="680"/>
        <v>0.13494695782234209</v>
      </c>
      <c r="AR1421" t="str">
        <f t="shared" ca="1" si="681"/>
        <v>Subcritical</v>
      </c>
      <c r="AS1421">
        <f t="shared" ca="1" si="682"/>
        <v>1.3118802932547642E-4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190</v>
      </c>
      <c r="I1422">
        <v>5.7000000000000002E-2</v>
      </c>
      <c r="J1422">
        <f t="shared" si="683"/>
        <v>1</v>
      </c>
      <c r="K1422">
        <f t="shared" ca="1" si="684"/>
        <v>49.98</v>
      </c>
      <c r="L1422">
        <f t="shared" ca="1" si="685"/>
        <v>1.301360869684927</v>
      </c>
      <c r="M1422">
        <f t="shared" ca="1" si="658"/>
        <v>6.7670765223616209</v>
      </c>
      <c r="N1422">
        <f t="shared" ca="1" si="659"/>
        <v>0.86727128666107323</v>
      </c>
      <c r="O1422">
        <f t="shared" ca="1" si="660"/>
        <v>7.3857595425206792</v>
      </c>
      <c r="P1422">
        <f t="shared" ca="1" si="661"/>
        <v>633.22736086968496</v>
      </c>
      <c r="Q1422">
        <f t="shared" ca="1" si="662"/>
        <v>636.0076587300282</v>
      </c>
      <c r="R1422">
        <f t="shared" ca="1" si="663"/>
        <v>1.4839965425134221E-2</v>
      </c>
      <c r="S1422">
        <f t="shared" ca="1" si="664"/>
        <v>2.067101435725621</v>
      </c>
      <c r="T1422">
        <f t="shared" ca="1" si="665"/>
        <v>42.032181045985091</v>
      </c>
      <c r="U1422">
        <f t="shared" ca="1" si="686"/>
        <v>-1.4604093721914069E-2</v>
      </c>
      <c r="V1422">
        <f t="shared" ca="1" si="687"/>
        <v>0</v>
      </c>
      <c r="W1422">
        <f t="shared" ca="1" si="666"/>
        <v>8.0269351942410996</v>
      </c>
      <c r="X1422">
        <f t="shared" ca="1" si="667"/>
        <v>41.740063010053717</v>
      </c>
      <c r="Y1422">
        <f t="shared" ca="1" si="668"/>
        <v>1.9638805660861329</v>
      </c>
      <c r="Z1422">
        <f t="shared" ca="1" si="669"/>
        <v>1.1974107463125192</v>
      </c>
      <c r="AA1422">
        <f t="shared" ca="1" si="670"/>
        <v>639.95293519424115</v>
      </c>
      <c r="AB1422">
        <f t="shared" ca="1" si="671"/>
        <v>640.02601330307834</v>
      </c>
      <c r="AC1422">
        <f t="shared" ca="1" si="672"/>
        <v>1.3117429064553576E-4</v>
      </c>
      <c r="AD1422">
        <f t="shared" ca="1" si="673"/>
        <v>0.13493784480224935</v>
      </c>
      <c r="AE1422">
        <f t="shared" ca="1" si="674"/>
        <v>173.62296012765626</v>
      </c>
      <c r="AF1422">
        <f t="shared" ca="1" si="675"/>
        <v>-4.6003131046745693E-6</v>
      </c>
      <c r="AG1422">
        <f t="shared" ca="1" si="676"/>
        <v>1</v>
      </c>
      <c r="AH1422">
        <f ca="1"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+99)&gt;=IFERROR(AE1422,-1E+99)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>8.0269351942410996</v>
      </c>
      <c r="AI1422">
        <f t="shared" ca="1" si="677"/>
        <v>639.95293519424115</v>
      </c>
      <c r="AJ1422">
        <f t="shared" ca="1" si="678"/>
        <v>640.02601330307834</v>
      </c>
      <c r="AM1422">
        <v>0</v>
      </c>
      <c r="AN1422">
        <v>0</v>
      </c>
      <c r="AO1422">
        <f t="shared" si="679"/>
        <v>0</v>
      </c>
      <c r="AP1422">
        <f t="shared" si="688"/>
        <v>0</v>
      </c>
      <c r="AQ1422">
        <f t="shared" ca="1" si="680"/>
        <v>0.13493784480224935</v>
      </c>
      <c r="AR1422" t="str">
        <f t="shared" ca="1" si="681"/>
        <v>Subcritical</v>
      </c>
      <c r="AS1422">
        <f t="shared" ca="1" si="682"/>
        <v>1.3117429064553576E-4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190</v>
      </c>
      <c r="I1423">
        <v>5.7000000000000002E-2</v>
      </c>
      <c r="J1423">
        <f t="shared" si="683"/>
        <v>1</v>
      </c>
      <c r="K1423">
        <f t="shared" ca="1" si="684"/>
        <v>49.98</v>
      </c>
      <c r="L1423">
        <f t="shared" ca="1" si="685"/>
        <v>1.301360869684927</v>
      </c>
      <c r="M1423">
        <f t="shared" ca="1" si="658"/>
        <v>6.7670765223616209</v>
      </c>
      <c r="N1423">
        <f t="shared" ca="1" si="659"/>
        <v>0.86727128666107323</v>
      </c>
      <c r="O1423">
        <f t="shared" ca="1" si="660"/>
        <v>7.3857595425206792</v>
      </c>
      <c r="P1423">
        <f t="shared" ca="1" si="661"/>
        <v>633.22686086968497</v>
      </c>
      <c r="Q1423">
        <f t="shared" ca="1" si="662"/>
        <v>636.00715873002821</v>
      </c>
      <c r="R1423">
        <f t="shared" ca="1" si="663"/>
        <v>1.4839965425134221E-2</v>
      </c>
      <c r="S1423">
        <f t="shared" ca="1" si="664"/>
        <v>2.067101435725621</v>
      </c>
      <c r="T1423">
        <f t="shared" ca="1" si="665"/>
        <v>42.032181045985091</v>
      </c>
      <c r="U1423">
        <f t="shared" ca="1" si="686"/>
        <v>-1.4604093721914069E-2</v>
      </c>
      <c r="V1423">
        <f t="shared" ca="1" si="687"/>
        <v>0</v>
      </c>
      <c r="W1423">
        <f t="shared" ca="1" si="666"/>
        <v>8.027297053129443</v>
      </c>
      <c r="X1423">
        <f t="shared" ca="1" si="667"/>
        <v>41.741944676273107</v>
      </c>
      <c r="Y1423">
        <f t="shared" ca="1" si="668"/>
        <v>1.9639022259183612</v>
      </c>
      <c r="Z1423">
        <f t="shared" ca="1" si="669"/>
        <v>1.1973567687757862</v>
      </c>
      <c r="AA1423">
        <f t="shared" ca="1" si="670"/>
        <v>639.95279705312953</v>
      </c>
      <c r="AB1423">
        <f t="shared" ca="1" si="671"/>
        <v>640.02586857360518</v>
      </c>
      <c r="AC1423">
        <f t="shared" ca="1" si="672"/>
        <v>1.3116053583903895E-4</v>
      </c>
      <c r="AD1423">
        <f t="shared" ca="1" si="673"/>
        <v>0.13492872070208661</v>
      </c>
      <c r="AE1423">
        <f t="shared" ca="1" si="674"/>
        <v>173.63778947608512</v>
      </c>
      <c r="AF1423">
        <f t="shared" ca="1" si="675"/>
        <v>-4.3385200569900917E-6</v>
      </c>
      <c r="AG1423">
        <f t="shared" ca="1" si="676"/>
        <v>1</v>
      </c>
      <c r="AH1423">
        <f ca="1"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+99)&gt;=IFERROR(AE1423,-1E+99)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>8.027297053129443</v>
      </c>
      <c r="AI1423">
        <f t="shared" ca="1" si="677"/>
        <v>639.95279705312953</v>
      </c>
      <c r="AJ1423">
        <f t="shared" ca="1" si="678"/>
        <v>640.02586857360518</v>
      </c>
      <c r="AM1423">
        <v>0</v>
      </c>
      <c r="AN1423">
        <v>0</v>
      </c>
      <c r="AO1423">
        <f t="shared" si="679"/>
        <v>0</v>
      </c>
      <c r="AP1423">
        <f t="shared" si="688"/>
        <v>0</v>
      </c>
      <c r="AQ1423">
        <f t="shared" ca="1" si="680"/>
        <v>0.13492872070208661</v>
      </c>
      <c r="AR1423" t="str">
        <f t="shared" ca="1" si="681"/>
        <v>Subcritical</v>
      </c>
      <c r="AS1423">
        <f t="shared" ca="1" si="682"/>
        <v>1.3116053583903895E-4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190</v>
      </c>
      <c r="I1424">
        <v>2E-3</v>
      </c>
      <c r="J1424">
        <f t="shared" si="683"/>
        <v>1</v>
      </c>
      <c r="K1424">
        <f t="shared" ca="1" si="684"/>
        <v>49.98</v>
      </c>
      <c r="L1424">
        <f t="shared" ca="1" si="685"/>
        <v>1.301360869684927</v>
      </c>
      <c r="M1424">
        <f t="shared" ca="1" si="658"/>
        <v>6.7670765223616209</v>
      </c>
      <c r="N1424">
        <f t="shared" ca="1" si="659"/>
        <v>0.86727128666107323</v>
      </c>
      <c r="O1424">
        <f t="shared" ca="1" si="660"/>
        <v>7.3857595425206792</v>
      </c>
      <c r="P1424">
        <f t="shared" ca="1" si="661"/>
        <v>633.22636086968487</v>
      </c>
      <c r="Q1424">
        <f t="shared" ca="1" si="662"/>
        <v>636.00665873002811</v>
      </c>
      <c r="R1424">
        <f t="shared" ca="1" si="663"/>
        <v>1.4839965425134221E-2</v>
      </c>
      <c r="S1424">
        <f t="shared" ca="1" si="664"/>
        <v>2.067101435725621</v>
      </c>
      <c r="T1424">
        <f t="shared" ca="1" si="665"/>
        <v>42.032181045985091</v>
      </c>
      <c r="U1424">
        <f t="shared" ca="1" si="686"/>
        <v>-1.4349233084544721E-2</v>
      </c>
      <c r="V1424">
        <f t="shared" ca="1" si="687"/>
        <v>0</v>
      </c>
      <c r="W1424">
        <f t="shared" ca="1" si="666"/>
        <v>8.0276659745341181</v>
      </c>
      <c r="X1424">
        <f t="shared" ca="1" si="667"/>
        <v>41.743863067577415</v>
      </c>
      <c r="Y1424">
        <f t="shared" ca="1" si="668"/>
        <v>1.9639243069740593</v>
      </c>
      <c r="Z1424">
        <f t="shared" ca="1" si="669"/>
        <v>1.1973017427517296</v>
      </c>
      <c r="AA1424">
        <f t="shared" ca="1" si="670"/>
        <v>639.95266597453406</v>
      </c>
      <c r="AB1424">
        <f t="shared" ca="1" si="671"/>
        <v>640.0257307789783</v>
      </c>
      <c r="AC1424">
        <f t="shared" ca="1" si="672"/>
        <v>1.3114651476617216E-4</v>
      </c>
      <c r="AD1424">
        <f t="shared" ca="1" si="673"/>
        <v>0.13491941958241704</v>
      </c>
      <c r="AE1424">
        <f t="shared" ca="1" si="674"/>
        <v>173.65290898016212</v>
      </c>
      <c r="AF1424">
        <f t="shared" ca="1" si="675"/>
        <v>-4.4790779156755889E-6</v>
      </c>
      <c r="AG1424">
        <f t="shared" ca="1" si="676"/>
        <v>1</v>
      </c>
      <c r="AH1424">
        <f ca="1"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+99)&gt;=IFERROR(AE1424,-1E+99)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>8.0276659745341181</v>
      </c>
      <c r="AI1424">
        <f t="shared" ca="1" si="677"/>
        <v>639.95266597453406</v>
      </c>
      <c r="AJ1424">
        <f t="shared" ca="1" si="678"/>
        <v>640.0257307789783</v>
      </c>
      <c r="AM1424">
        <v>0</v>
      </c>
      <c r="AN1424">
        <v>0</v>
      </c>
      <c r="AO1424">
        <f t="shared" si="679"/>
        <v>0</v>
      </c>
      <c r="AP1424">
        <f t="shared" si="688"/>
        <v>0</v>
      </c>
      <c r="AQ1424">
        <f t="shared" ca="1" si="680"/>
        <v>0.13491941958241704</v>
      </c>
      <c r="AR1424" t="str">
        <f t="shared" ca="1" si="681"/>
        <v>Subcritical</v>
      </c>
      <c r="AS1424">
        <f t="shared" ca="1" si="682"/>
        <v>1.3114651476617216E-4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190</v>
      </c>
      <c r="I1425">
        <v>2E-3</v>
      </c>
      <c r="J1425">
        <f t="shared" si="683"/>
        <v>1.0010000000002037</v>
      </c>
      <c r="K1425">
        <f t="shared" ca="1" si="684"/>
        <v>49.98</v>
      </c>
      <c r="L1425">
        <f t="shared" ca="1" si="685"/>
        <v>1.301360869684927</v>
      </c>
      <c r="M1425">
        <f t="shared" ca="1" si="658"/>
        <v>6.7670765223616209</v>
      </c>
      <c r="N1425">
        <f t="shared" ca="1" si="659"/>
        <v>0.86727128666107323</v>
      </c>
      <c r="O1425">
        <f t="shared" ca="1" si="660"/>
        <v>7.3857595425206792</v>
      </c>
      <c r="P1425">
        <f t="shared" ca="1" si="661"/>
        <v>633.22586086968488</v>
      </c>
      <c r="Q1425">
        <f t="shared" ca="1" si="662"/>
        <v>636.00615873002812</v>
      </c>
      <c r="R1425">
        <f t="shared" ca="1" si="663"/>
        <v>1.4839965425134221E-2</v>
      </c>
      <c r="S1425">
        <f t="shared" ca="1" si="664"/>
        <v>2.067101435725621</v>
      </c>
      <c r="T1425">
        <f t="shared" ca="1" si="665"/>
        <v>42.032181045985091</v>
      </c>
      <c r="U1425">
        <f t="shared" ca="1" si="686"/>
        <v>-1.43640730500465E-2</v>
      </c>
      <c r="V1425">
        <f t="shared" ca="1" si="687"/>
        <v>0</v>
      </c>
      <c r="W1425">
        <f t="shared" ca="1" si="666"/>
        <v>8.0280346323595317</v>
      </c>
      <c r="X1425">
        <f t="shared" ca="1" si="667"/>
        <v>41.745780088269569</v>
      </c>
      <c r="Y1425">
        <f t="shared" ca="1" si="668"/>
        <v>1.9639463707224287</v>
      </c>
      <c r="Z1425">
        <f t="shared" ca="1" si="669"/>
        <v>1.1972467610934456</v>
      </c>
      <c r="AA1425">
        <f t="shared" ca="1" si="670"/>
        <v>639.95253463235952</v>
      </c>
      <c r="AB1425">
        <f t="shared" ca="1" si="671"/>
        <v>640.02559272649557</v>
      </c>
      <c r="AC1425">
        <f t="shared" ca="1" si="672"/>
        <v>1.311325059197474E-4</v>
      </c>
      <c r="AD1425">
        <f t="shared" ca="1" si="673"/>
        <v>0.13491012617542236</v>
      </c>
      <c r="AE1425">
        <f t="shared" ca="1" si="674"/>
        <v>173.66801841468745</v>
      </c>
      <c r="AF1425">
        <f t="shared" ca="1" si="675"/>
        <v>-4.6726983100597863E-6</v>
      </c>
      <c r="AG1425">
        <f t="shared" ca="1" si="676"/>
        <v>1</v>
      </c>
      <c r="AH1425">
        <f ca="1"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+99)&gt;=IFERROR(AE1425,-1E+99)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>8.0280346323595317</v>
      </c>
      <c r="AI1425">
        <f t="shared" ca="1" si="677"/>
        <v>639.95253463235952</v>
      </c>
      <c r="AJ1425">
        <f t="shared" ca="1" si="678"/>
        <v>640.02559272649557</v>
      </c>
      <c r="AM1425">
        <v>0</v>
      </c>
      <c r="AN1425">
        <v>0</v>
      </c>
      <c r="AO1425">
        <f t="shared" si="679"/>
        <v>0</v>
      </c>
      <c r="AP1425">
        <f t="shared" si="688"/>
        <v>0</v>
      </c>
      <c r="AQ1425">
        <f t="shared" ca="1" si="680"/>
        <v>0.13491012617542236</v>
      </c>
      <c r="AR1425" t="str">
        <f t="shared" ca="1" si="681"/>
        <v>Subcritical</v>
      </c>
      <c r="AS1425">
        <f t="shared" ca="1" si="682"/>
        <v>1.311325059197474E-4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190</v>
      </c>
      <c r="I1426">
        <v>5.7000000000000002E-2</v>
      </c>
      <c r="J1426">
        <f t="shared" si="683"/>
        <v>1</v>
      </c>
      <c r="K1426">
        <f t="shared" ca="1" si="684"/>
        <v>49.98</v>
      </c>
      <c r="L1426">
        <f t="shared" ca="1" si="685"/>
        <v>1.301360869684927</v>
      </c>
      <c r="M1426">
        <f t="shared" ca="1" si="658"/>
        <v>6.7670765223616209</v>
      </c>
      <c r="N1426">
        <f t="shared" ca="1" si="659"/>
        <v>0.86727128666107323</v>
      </c>
      <c r="O1426">
        <f t="shared" ca="1" si="660"/>
        <v>7.3857595425206792</v>
      </c>
      <c r="P1426">
        <f t="shared" ca="1" si="661"/>
        <v>633.22536086968489</v>
      </c>
      <c r="Q1426">
        <f t="shared" ca="1" si="662"/>
        <v>636.00565873002813</v>
      </c>
      <c r="R1426">
        <f t="shared" ca="1" si="663"/>
        <v>1.4839965425134221E-2</v>
      </c>
      <c r="S1426">
        <f t="shared" ca="1" si="664"/>
        <v>2.067101435725621</v>
      </c>
      <c r="T1426">
        <f t="shared" ca="1" si="665"/>
        <v>42.032181045985091</v>
      </c>
      <c r="U1426">
        <f t="shared" ca="1" si="686"/>
        <v>-1.4604093721914069E-2</v>
      </c>
      <c r="V1426">
        <f t="shared" ca="1" si="687"/>
        <v>0</v>
      </c>
      <c r="W1426">
        <f t="shared" ca="1" si="666"/>
        <v>8.0283964550674316</v>
      </c>
      <c r="X1426">
        <f t="shared" ca="1" si="667"/>
        <v>41.747661566350644</v>
      </c>
      <c r="Y1426">
        <f t="shared" ca="1" si="668"/>
        <v>1.9639680239085406</v>
      </c>
      <c r="Z1426">
        <f t="shared" ca="1" si="669"/>
        <v>1.1971928037350184</v>
      </c>
      <c r="AA1426">
        <f t="shared" ca="1" si="670"/>
        <v>639.9523964550674</v>
      </c>
      <c r="AB1426">
        <f t="shared" ca="1" si="671"/>
        <v>640.02544796420682</v>
      </c>
      <c r="AC1426">
        <f t="shared" ca="1" si="672"/>
        <v>1.31118758951685E-4</v>
      </c>
      <c r="AD1426">
        <f t="shared" ca="1" si="673"/>
        <v>0.13490100611063774</v>
      </c>
      <c r="AE1426">
        <f t="shared" ca="1" si="674"/>
        <v>173.6828484242474</v>
      </c>
      <c r="AF1426">
        <f t="shared" ca="1" si="675"/>
        <v>-4.8600086302030832E-6</v>
      </c>
      <c r="AG1426">
        <f t="shared" ca="1" si="676"/>
        <v>1</v>
      </c>
      <c r="AH1426">
        <f ca="1"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+99)&gt;=IFERROR(AE1426,-1E+99)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>8.0283964550674316</v>
      </c>
      <c r="AI1426">
        <f t="shared" ca="1" si="677"/>
        <v>639.9523964550674</v>
      </c>
      <c r="AJ1426">
        <f t="shared" ca="1" si="678"/>
        <v>640.02544796420682</v>
      </c>
      <c r="AM1426">
        <v>0</v>
      </c>
      <c r="AN1426">
        <v>0</v>
      </c>
      <c r="AO1426">
        <f t="shared" si="679"/>
        <v>0</v>
      </c>
      <c r="AP1426">
        <f t="shared" si="688"/>
        <v>0</v>
      </c>
      <c r="AQ1426">
        <f t="shared" ca="1" si="680"/>
        <v>0.13490100611063774</v>
      </c>
      <c r="AR1426" t="str">
        <f t="shared" ca="1" si="681"/>
        <v>Subcritical</v>
      </c>
      <c r="AS1426">
        <f t="shared" ca="1" si="682"/>
        <v>1.31118758951685E-4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190</v>
      </c>
      <c r="I1427">
        <v>5.7000000000000002E-2</v>
      </c>
      <c r="J1427">
        <f t="shared" si="683"/>
        <v>0.99899999999979627</v>
      </c>
      <c r="K1427">
        <f t="shared" ca="1" si="684"/>
        <v>49.98</v>
      </c>
      <c r="L1427">
        <f t="shared" ca="1" si="685"/>
        <v>1.301360869684927</v>
      </c>
      <c r="M1427">
        <f t="shared" ca="1" si="658"/>
        <v>6.7670765223616209</v>
      </c>
      <c r="N1427">
        <f t="shared" ca="1" si="659"/>
        <v>0.86727128666107323</v>
      </c>
      <c r="O1427">
        <f t="shared" ca="1" si="660"/>
        <v>7.3857595425206792</v>
      </c>
      <c r="P1427">
        <f t="shared" ca="1" si="661"/>
        <v>633.2248608696849</v>
      </c>
      <c r="Q1427">
        <f t="shared" ca="1" si="662"/>
        <v>636.00515873002814</v>
      </c>
      <c r="R1427">
        <f t="shared" ca="1" si="663"/>
        <v>1.4839965425134221E-2</v>
      </c>
      <c r="S1427">
        <f t="shared" ca="1" si="664"/>
        <v>2.067101435725621</v>
      </c>
      <c r="T1427">
        <f t="shared" ca="1" si="665"/>
        <v>42.032181045985091</v>
      </c>
      <c r="U1427">
        <f t="shared" ca="1" si="686"/>
        <v>-1.458925375641229E-2</v>
      </c>
      <c r="V1427">
        <f t="shared" ca="1" si="687"/>
        <v>0</v>
      </c>
      <c r="W1427">
        <f t="shared" ca="1" si="666"/>
        <v>8.0287582306431009</v>
      </c>
      <c r="X1427">
        <f t="shared" ca="1" si="667"/>
        <v>41.749542799344127</v>
      </c>
      <c r="Y1427">
        <f t="shared" ca="1" si="668"/>
        <v>1.9639896728000954</v>
      </c>
      <c r="Z1427">
        <f t="shared" ca="1" si="669"/>
        <v>1.1971388582675728</v>
      </c>
      <c r="AA1427">
        <f t="shared" ca="1" si="670"/>
        <v>639.95225823064311</v>
      </c>
      <c r="AB1427">
        <f t="shared" ca="1" si="671"/>
        <v>640.02530315653371</v>
      </c>
      <c r="AC1427">
        <f t="shared" ca="1" si="672"/>
        <v>1.3110501590010603E-4</v>
      </c>
      <c r="AD1427">
        <f t="shared" ca="1" si="673"/>
        <v>0.13489188826115917</v>
      </c>
      <c r="AE1427">
        <f t="shared" ca="1" si="674"/>
        <v>173.69767720740194</v>
      </c>
      <c r="AF1427">
        <f t="shared" ca="1" si="675"/>
        <v>-5.2728330501849996E-6</v>
      </c>
      <c r="AG1427">
        <f t="shared" ca="1" si="676"/>
        <v>1</v>
      </c>
      <c r="AH1427">
        <f ca="1"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+99)&gt;=IFERROR(AE1427,-1E+99)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>8.0287582306431009</v>
      </c>
      <c r="AI1427">
        <f t="shared" ca="1" si="677"/>
        <v>639.95225823064311</v>
      </c>
      <c r="AJ1427">
        <f t="shared" ca="1" si="678"/>
        <v>640.02530315653371</v>
      </c>
      <c r="AM1427">
        <v>0</v>
      </c>
      <c r="AN1427">
        <v>0</v>
      </c>
      <c r="AO1427">
        <f t="shared" si="679"/>
        <v>0</v>
      </c>
      <c r="AP1427">
        <f t="shared" si="688"/>
        <v>0</v>
      </c>
      <c r="AQ1427">
        <f t="shared" ca="1" si="680"/>
        <v>0.13489188826115917</v>
      </c>
      <c r="AR1427" t="str">
        <f t="shared" ca="1" si="681"/>
        <v>Subcritical</v>
      </c>
      <c r="AS1427">
        <f t="shared" ca="1" si="682"/>
        <v>1.3110501590010603E-4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190</v>
      </c>
      <c r="I1428">
        <v>0</v>
      </c>
      <c r="J1428">
        <f t="shared" si="683"/>
        <v>1</v>
      </c>
      <c r="K1428">
        <f t="shared" ca="1" si="684"/>
        <v>49.98</v>
      </c>
      <c r="L1428">
        <f t="shared" ca="1" si="685"/>
        <v>1.301360869684927</v>
      </c>
      <c r="M1428">
        <f t="shared" ca="1" si="658"/>
        <v>6.7670765223616209</v>
      </c>
      <c r="N1428">
        <f t="shared" ca="1" si="659"/>
        <v>0.86727128666107323</v>
      </c>
      <c r="O1428">
        <f t="shared" ca="1" si="660"/>
        <v>7.3857595425206792</v>
      </c>
      <c r="P1428">
        <f t="shared" ca="1" si="661"/>
        <v>633.22436086968492</v>
      </c>
      <c r="Q1428">
        <f t="shared" ca="1" si="662"/>
        <v>636.00465873002815</v>
      </c>
      <c r="R1428">
        <f t="shared" ca="1" si="663"/>
        <v>1.4839965425134221E-2</v>
      </c>
      <c r="S1428">
        <f t="shared" ca="1" si="664"/>
        <v>2.067101435725621</v>
      </c>
      <c r="T1428">
        <f t="shared" ca="1" si="665"/>
        <v>42.032181045985091</v>
      </c>
      <c r="U1428">
        <f t="shared" ca="1" si="686"/>
        <v>-1.4339965425165246E-2</v>
      </c>
      <c r="V1428">
        <f t="shared" ca="1" si="687"/>
        <v>0</v>
      </c>
      <c r="W1428">
        <f t="shared" ca="1" si="666"/>
        <v>8.0291264945407477</v>
      </c>
      <c r="X1428">
        <f t="shared" ca="1" si="667"/>
        <v>41.751457771611889</v>
      </c>
      <c r="Y1428">
        <f t="shared" ca="1" si="668"/>
        <v>1.9640117084435849</v>
      </c>
      <c r="Z1428">
        <f t="shared" ca="1" si="669"/>
        <v>1.197083950299406</v>
      </c>
      <c r="AA1428">
        <f t="shared" ca="1" si="670"/>
        <v>639.95212649454072</v>
      </c>
      <c r="AB1428">
        <f t="shared" ca="1" si="671"/>
        <v>640.02516472002822</v>
      </c>
      <c r="AC1428">
        <f t="shared" ca="1" si="672"/>
        <v>1.3109102855426595E-4</v>
      </c>
      <c r="AD1428">
        <f t="shared" ca="1" si="673"/>
        <v>0.13488260794101095</v>
      </c>
      <c r="AE1428">
        <f t="shared" ca="1" si="674"/>
        <v>173.71277266418241</v>
      </c>
      <c r="AF1428">
        <f t="shared" ca="1" si="675"/>
        <v>-5.6231168628073647E-6</v>
      </c>
      <c r="AG1428">
        <f t="shared" ca="1" si="676"/>
        <v>1</v>
      </c>
      <c r="AH1428">
        <f ca="1"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+99)&gt;=IFERROR(AE1428,-1E+99)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>8.0291264945407477</v>
      </c>
      <c r="AI1428">
        <f t="shared" ca="1" si="677"/>
        <v>639.95212649454072</v>
      </c>
      <c r="AJ1428">
        <f t="shared" ca="1" si="678"/>
        <v>640.02516472002822</v>
      </c>
      <c r="AM1428">
        <v>0</v>
      </c>
      <c r="AN1428">
        <v>0</v>
      </c>
      <c r="AO1428">
        <f t="shared" si="679"/>
        <v>0</v>
      </c>
      <c r="AP1428">
        <f t="shared" si="688"/>
        <v>0</v>
      </c>
      <c r="AQ1428">
        <f t="shared" ca="1" si="680"/>
        <v>0.13488260794101095</v>
      </c>
      <c r="AR1428" t="str">
        <f t="shared" ca="1" si="681"/>
        <v>Subcritical</v>
      </c>
      <c r="AS1428">
        <f t="shared" ca="1" si="682"/>
        <v>1.3109102855426595E-4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190</v>
      </c>
      <c r="I1429">
        <v>5.7000000000000002E-2</v>
      </c>
      <c r="J1429">
        <f t="shared" si="683"/>
        <v>1</v>
      </c>
      <c r="K1429">
        <f t="shared" ca="1" si="684"/>
        <v>49.98</v>
      </c>
      <c r="L1429">
        <f t="shared" ca="1" si="685"/>
        <v>1.301360869684927</v>
      </c>
      <c r="M1429">
        <f t="shared" ca="1" si="658"/>
        <v>6.7670765223616209</v>
      </c>
      <c r="N1429">
        <f t="shared" ca="1" si="659"/>
        <v>0.86727128666107323</v>
      </c>
      <c r="O1429">
        <f t="shared" ca="1" si="660"/>
        <v>7.3857595425206792</v>
      </c>
      <c r="P1429">
        <f t="shared" ca="1" si="661"/>
        <v>633.22386086968493</v>
      </c>
      <c r="Q1429">
        <f t="shared" ca="1" si="662"/>
        <v>636.00415873002817</v>
      </c>
      <c r="R1429">
        <f t="shared" ca="1" si="663"/>
        <v>1.4839965425134221E-2</v>
      </c>
      <c r="S1429">
        <f t="shared" ca="1" si="664"/>
        <v>2.067101435725621</v>
      </c>
      <c r="T1429">
        <f t="shared" ca="1" si="665"/>
        <v>42.032181045985091</v>
      </c>
      <c r="U1429">
        <f t="shared" ca="1" si="686"/>
        <v>-1.4604093721914069E-2</v>
      </c>
      <c r="V1429">
        <f t="shared" ca="1" si="687"/>
        <v>0</v>
      </c>
      <c r="W1429">
        <f t="shared" ca="1" si="666"/>
        <v>8.0294873904731361</v>
      </c>
      <c r="X1429">
        <f t="shared" ca="1" si="667"/>
        <v>41.753334430460306</v>
      </c>
      <c r="Y1429">
        <f t="shared" ca="1" si="668"/>
        <v>1.9640333017320508</v>
      </c>
      <c r="Z1429">
        <f t="shared" ca="1" si="669"/>
        <v>1.1970301457777248</v>
      </c>
      <c r="AA1429">
        <f t="shared" ca="1" si="670"/>
        <v>639.95198739047316</v>
      </c>
      <c r="AB1429">
        <f t="shared" ca="1" si="671"/>
        <v>640.02501905050883</v>
      </c>
      <c r="AC1429">
        <f t="shared" ca="1" si="672"/>
        <v>1.3107732319342488E-4</v>
      </c>
      <c r="AD1429">
        <f t="shared" ca="1" si="673"/>
        <v>0.13487351432733358</v>
      </c>
      <c r="AE1429">
        <f t="shared" ca="1" si="674"/>
        <v>173.72756681075987</v>
      </c>
      <c r="AF1429">
        <f t="shared" ca="1" si="675"/>
        <v>-5.4629736041533761E-6</v>
      </c>
      <c r="AG1429">
        <f t="shared" ca="1" si="676"/>
        <v>1</v>
      </c>
      <c r="AH1429">
        <f ca="1"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+99)&gt;=IFERROR(AE1429,-1E+99)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>8.0294873904731361</v>
      </c>
      <c r="AI1429">
        <f t="shared" ca="1" si="677"/>
        <v>639.95198739047316</v>
      </c>
      <c r="AJ1429">
        <f t="shared" ca="1" si="678"/>
        <v>640.02501905050883</v>
      </c>
      <c r="AM1429">
        <v>0</v>
      </c>
      <c r="AN1429">
        <v>0</v>
      </c>
      <c r="AO1429">
        <f t="shared" si="679"/>
        <v>0</v>
      </c>
      <c r="AP1429">
        <f t="shared" si="688"/>
        <v>0</v>
      </c>
      <c r="AQ1429">
        <f t="shared" ca="1" si="680"/>
        <v>0.13487351432733358</v>
      </c>
      <c r="AR1429" t="str">
        <f t="shared" ca="1" si="681"/>
        <v>Subcritical</v>
      </c>
      <c r="AS1429">
        <f t="shared" ca="1" si="682"/>
        <v>1.3107732319342488E-4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190</v>
      </c>
      <c r="I1430">
        <v>5.7000000000000002E-2</v>
      </c>
      <c r="J1430">
        <f t="shared" si="683"/>
        <v>1</v>
      </c>
      <c r="K1430">
        <f t="shared" ca="1" si="684"/>
        <v>49.98</v>
      </c>
      <c r="L1430">
        <f t="shared" ca="1" si="685"/>
        <v>1.301360869684927</v>
      </c>
      <c r="M1430">
        <f t="shared" ref="M1430:M1493" ca="1" si="689">((F1430)+(G1430)*(L1430))*(L1430)</f>
        <v>6.7670765223616209</v>
      </c>
      <c r="N1430">
        <f t="shared" ref="N1430:N1493" ca="1" si="690">(((F1430)+(G1430)*(L1430))*(L1430))/MAX((F1430)+2*(L1430)*SQRT(1+(G1430)^2),0.000001)</f>
        <v>0.86727128666107323</v>
      </c>
      <c r="O1430">
        <f t="shared" ref="O1430:O1493" ca="1" si="691">ABS(K1430)/MAX(((F1430)+(G1430)*(L1430))*(L1430),0.000001)</f>
        <v>7.3857595425206792</v>
      </c>
      <c r="P1430">
        <f t="shared" ref="P1430:P1493" ca="1" si="692">E1430+L1430</f>
        <v>633.22336086968494</v>
      </c>
      <c r="Q1430">
        <f t="shared" ref="Q1430:Q1493" ca="1" si="693">P1430+((ABS(K1430)/MAX(((F1430)+(G1430)*(L1430))*(L1430),0.000001))^2)/(2*$I$5)</f>
        <v>636.00365873002818</v>
      </c>
      <c r="R1430">
        <f t="shared" ref="R1430:R1493" ca="1" si="694">((ABS(K1430)*$D$6)/(MAX(((F1430)+(G1430)*(L1430))*(L1430),0.000001)*MAX(((((F1430)+(G1430)*(L1430))*(L1430))/MAX((F1430)+2*(L1430)*SQRT(1+(G1430)^2),0.000001))^(2/3),0.000001)))^2</f>
        <v>1.4839965425134221E-2</v>
      </c>
      <c r="S1430">
        <f t="shared" ref="S1430:S1493" ca="1" si="695">ABS(ABS(K1430)/MAX(((F1430)+(G1430)*(L1430))*(L1430),0.000001))/SQRT($I$5*MAX((((F1430)+(G1430)*(L1430))*(L1430))/MAX((F1430)+2*(G1430)*(L1430),0.000001),0.000001))</f>
        <v>2.067101435725621</v>
      </c>
      <c r="T1430">
        <f t="shared" ref="T1430:T1493" ca="1" si="696">((F1430)*(L1430)^2)/2+(G1430)*(L1430)^3/3+(ABS(K1430)^2)/($I$5*MAX(((F1430)+(G1430)*(L1430))*(L1430),0.000001))</f>
        <v>42.032181045985091</v>
      </c>
      <c r="U1430">
        <f t="shared" ca="1" si="686"/>
        <v>-1.4604093721914069E-2</v>
      </c>
      <c r="V1430">
        <f t="shared" ca="1" si="687"/>
        <v>0</v>
      </c>
      <c r="W1430">
        <f t="shared" ref="W1430:W1493" ca="1" si="697"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>8.0298484652074649</v>
      </c>
      <c r="X1430">
        <f t="shared" ref="X1430:X1493" ca="1" si="698">((F1430)+(G1430)*(W1430))*(W1430)</f>
        <v>41.755212019078819</v>
      </c>
      <c r="Y1430">
        <f t="shared" ref="Y1430:Y1493" ca="1" si="699">(((F1430)+(G1430)*(W1430))*(W1430))/MAX((F1430)+2*(W1430)*SQRT(1+(G1430)^2),0.000001)</f>
        <v>1.9640549042513502</v>
      </c>
      <c r="Z1430">
        <f t="shared" ref="Z1430:Z1493" ca="1" si="700">ABS(K1430)/MAX(((F1430)+(G1430)*(W1430))*(W1430),0.000001)</f>
        <v>1.19697631943919</v>
      </c>
      <c r="AA1430">
        <f t="shared" ref="AA1430:AA1493" ca="1" si="701">E1430+W1430</f>
        <v>639.95184846520749</v>
      </c>
      <c r="AB1430">
        <f t="shared" ref="AB1430:AB1493" ca="1" si="702">AA1430+((ABS(K1430)/MAX(((F1430)+(G1430)*(W1430))*(W1430),0.000001))^2)/(2*$I$5)</f>
        <v>640.02487355742448</v>
      </c>
      <c r="AC1430">
        <f t="shared" ref="AC1430:AC1493" ca="1" si="703">((ABS(K1430)*$D$6)/(MAX(((F1430)+(G1430)*(W1430))*(W1430),0.000001)*MAX(((((F1430)+(G1430)*(W1430))*(W1430))/MAX((F1430)+2*(W1430)*SQRT(1+(G1430)^2),0.000001))^(2/3),0.000001)))^2</f>
        <v>1.3106361315798115E-4</v>
      </c>
      <c r="AD1430">
        <f t="shared" ref="AD1430:AD1493" ca="1" si="704">ABS(ABS(K1430)/MAX(((F1430)+(G1430)*(W1430))*(W1430),0.000001))/SQRT($I$5*MAX((((F1430)+(G1430)*(W1430))*(W1430))/MAX((F1430)+2*(G1430)*(W1430),0.000001),0.000001))</f>
        <v>0.13486441723083806</v>
      </c>
      <c r="AE1430">
        <f t="shared" ref="AE1430:AE1493" ca="1" si="705">((F1430)*(W1430)^2)/2+(G1430)*(W1430)^3/3+(ABS(K1430)^2)/($I$5*MAX(((F1430)+(G1430)*(W1430))*(W1430),0.000001))</f>
        <v>173.74236898937619</v>
      </c>
      <c r="AF1430">
        <f t="shared" ref="AF1430:AF1493" ca="1" si="706">IF($D$20=0,0,IFERROR(AB1431+(((AC1430+AC1431)/2)*J1431)+(IF(Z1430&gt;Z1431,$D$8*((Z1430^2-Z1431^2)/(2*$I$5)),$D$9*((Z1431^2-Z1430^2)/(2*$I$5)))+($D$10*(ABS(I1431)/90)*(MAX(Z1430^2,Z1431^2)/(2*$I$5))))-AB1430,0))</f>
        <v>-5.1974336656712694E-6</v>
      </c>
      <c r="AG1430">
        <f t="shared" ref="AG1430:AG1493" ca="1" si="707">IF($D$20=0,1,IFERROR(IF(ROUND(AD1430,3)=1,1,IF(AND(ABS(AF1430)&lt;$D$19,AD1430&lt;1),1,0)),0))</f>
        <v>1</v>
      </c>
      <c r="AH1430">
        <f ca="1"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+99)&gt;=IFERROR(AE1430,-1E+99)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>8.0298484652074649</v>
      </c>
      <c r="AI1430">
        <f t="shared" ref="AI1430:AI1493" ca="1" si="708">E1430+AH1430</f>
        <v>639.95184846520749</v>
      </c>
      <c r="AJ1430">
        <f t="shared" ref="AJ1430:AJ1493" ca="1" si="709">AI1430+((ABS(K1430)/MAX(((F1430)+(G1430)*(AH1430))*(AH1430),0.000001))^2)/(2*$I$5)</f>
        <v>640.02487355742448</v>
      </c>
      <c r="AM1430">
        <v>0</v>
      </c>
      <c r="AN1430">
        <v>0</v>
      </c>
      <c r="AO1430">
        <f t="shared" ref="AO1430:AO1493" si="710">AM1430+AN1430</f>
        <v>0</v>
      </c>
      <c r="AP1430">
        <f t="shared" si="688"/>
        <v>0</v>
      </c>
      <c r="AQ1430">
        <f t="shared" ref="AQ1430:AQ1493" ca="1" si="711">ABS(ABS(K1430)/MAX(((F1430)+(G1430)*(AH1430))*(AH1430),0.000001))/SQRT($I$5*MAX((((F1430)+(G1430)*(AH1430))*(AH1430))/MAX((F1430)+2*(G1430)*(AH1430),0.000001),0.000001))</f>
        <v>0.13486441723083806</v>
      </c>
      <c r="AR1430" t="str">
        <f t="shared" ref="AR1430:AR1493" ca="1" si="712">IF(AQ1430&lt;1,"Subcritical","Supercritical")</f>
        <v>Subcritical</v>
      </c>
      <c r="AS1430">
        <f t="shared" ref="AS1430:AS1493" ca="1" si="713">((ABS(K1430)*$D$6)/(MAX(((F1430)+(G1430)*(AH1430))*(AH1430),0.000001)*MAX(((((F1430)+(G1430)*(AH1430))*(AH1430))/MAX((F1430)+2*(AH1430)*SQRT(1+(G1430)^2),0.000001))^(2/3),0.000001)))^2</f>
        <v>1.3106361315798115E-4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190</v>
      </c>
      <c r="I1431">
        <v>0</v>
      </c>
      <c r="J1431">
        <f t="shared" ref="J1431:J1494" si="714">B1431-B1430</f>
        <v>1</v>
      </c>
      <c r="K1431">
        <f t="shared" ref="K1431:K1494" ca="1" si="715">MAX(0,K1430-AO1430)</f>
        <v>49.98</v>
      </c>
      <c r="L1431">
        <f t="shared" ref="L1431:L1494" ca="1" si="716"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>1.301360869684927</v>
      </c>
      <c r="M1431">
        <f t="shared" ca="1" si="689"/>
        <v>6.7670765223616209</v>
      </c>
      <c r="N1431">
        <f t="shared" ca="1" si="690"/>
        <v>0.86727128666107323</v>
      </c>
      <c r="O1431">
        <f t="shared" ca="1" si="691"/>
        <v>7.3857595425206792</v>
      </c>
      <c r="P1431">
        <f t="shared" ca="1" si="692"/>
        <v>633.22286086968495</v>
      </c>
      <c r="Q1431">
        <f t="shared" ca="1" si="693"/>
        <v>636.00315873002819</v>
      </c>
      <c r="R1431">
        <f t="shared" ca="1" si="694"/>
        <v>1.4839965425134221E-2</v>
      </c>
      <c r="S1431">
        <f t="shared" ca="1" si="695"/>
        <v>2.067101435725621</v>
      </c>
      <c r="T1431">
        <f t="shared" ca="1" si="696"/>
        <v>42.032181045985091</v>
      </c>
      <c r="U1431">
        <f t="shared" ref="U1431:U1494" ca="1" si="717">IF($D$20=0,0,IFERROR(Q1430-(((R1430+R1431)/2)*J1431)-(IF(O1430&gt;O1431,$D$8*((O1430^2-O1431^2)/(2*$I$5)),$D$9*((O1431^2-O1430^2)/(2*$I$5)))+($D$10*(ABS(I1431)/90)*(MAX(O1430^2,O1431^2)/(2*$I$5))))-Q1431,0))</f>
        <v>-1.4339965425165246E-2</v>
      </c>
      <c r="V1431">
        <f t="shared" ref="V1431:V1494" ca="1" si="718">IF($D$20=0,1,IFERROR(IF(ROUND(S1431,3)=1,1,IF(AND(ABS(U1431)&lt;$D$19,S1431&gt;1),1,0)),0))</f>
        <v>0</v>
      </c>
      <c r="W1431">
        <f t="shared" ca="1" si="697"/>
        <v>8.0302168474354367</v>
      </c>
      <c r="X1431">
        <f t="shared" ca="1" si="698"/>
        <v>41.75712760666427</v>
      </c>
      <c r="Y1431">
        <f t="shared" ca="1" si="699"/>
        <v>1.9640769424538254</v>
      </c>
      <c r="Z1431">
        <f t="shared" ca="1" si="700"/>
        <v>1.1969214087422859</v>
      </c>
      <c r="AA1431">
        <f t="shared" ca="1" si="701"/>
        <v>639.95171684743548</v>
      </c>
      <c r="AB1431">
        <f t="shared" ca="1" si="702"/>
        <v>640.02473523982621</v>
      </c>
      <c r="AC1431">
        <f t="shared" ca="1" si="703"/>
        <v>1.3104962783676058E-4</v>
      </c>
      <c r="AD1431">
        <f t="shared" ca="1" si="704"/>
        <v>0.13485513707956953</v>
      </c>
      <c r="AE1431">
        <f t="shared" ca="1" si="705"/>
        <v>173.75747146115768</v>
      </c>
      <c r="AF1431">
        <f t="shared" ca="1" si="706"/>
        <v>-5.432000762084499E-6</v>
      </c>
      <c r="AG1431">
        <f t="shared" ca="1" si="707"/>
        <v>1</v>
      </c>
      <c r="AH1431">
        <f ca="1"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+99)&gt;=IFERROR(AE1431,-1E+99)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>8.0302168474354367</v>
      </c>
      <c r="AI1431">
        <f t="shared" ca="1" si="708"/>
        <v>639.95171684743548</v>
      </c>
      <c r="AJ1431">
        <f t="shared" ca="1" si="709"/>
        <v>640.02473523982621</v>
      </c>
      <c r="AM1431">
        <v>0</v>
      </c>
      <c r="AN1431">
        <v>0</v>
      </c>
      <c r="AO1431">
        <f t="shared" si="710"/>
        <v>0</v>
      </c>
      <c r="AP1431">
        <f t="shared" ref="AP1431:AP1494" si="719">AP1430+AO1431</f>
        <v>0</v>
      </c>
      <c r="AQ1431">
        <f t="shared" ca="1" si="711"/>
        <v>0.13485513707956953</v>
      </c>
      <c r="AR1431" t="str">
        <f t="shared" ca="1" si="712"/>
        <v>Subcritical</v>
      </c>
      <c r="AS1431">
        <f t="shared" ca="1" si="713"/>
        <v>1.3104962783676058E-4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190</v>
      </c>
      <c r="I1432">
        <v>0</v>
      </c>
      <c r="J1432">
        <f t="shared" si="714"/>
        <v>1</v>
      </c>
      <c r="K1432">
        <f t="shared" ca="1" si="715"/>
        <v>49.98</v>
      </c>
      <c r="L1432">
        <f t="shared" ca="1" si="716"/>
        <v>1.301360869684927</v>
      </c>
      <c r="M1432">
        <f t="shared" ca="1" si="689"/>
        <v>6.7670765223616209</v>
      </c>
      <c r="N1432">
        <f t="shared" ca="1" si="690"/>
        <v>0.86727128666107323</v>
      </c>
      <c r="O1432">
        <f t="shared" ca="1" si="691"/>
        <v>7.3857595425206792</v>
      </c>
      <c r="P1432">
        <f t="shared" ca="1" si="692"/>
        <v>633.22236086968496</v>
      </c>
      <c r="Q1432">
        <f t="shared" ca="1" si="693"/>
        <v>636.0026587300282</v>
      </c>
      <c r="R1432">
        <f t="shared" ca="1" si="694"/>
        <v>1.4839965425134221E-2</v>
      </c>
      <c r="S1432">
        <f t="shared" ca="1" si="695"/>
        <v>2.067101435725621</v>
      </c>
      <c r="T1432">
        <f t="shared" ca="1" si="696"/>
        <v>42.032181045985091</v>
      </c>
      <c r="U1432">
        <f t="shared" ca="1" si="717"/>
        <v>-1.4339965425165246E-2</v>
      </c>
      <c r="V1432">
        <f t="shared" ca="1" si="718"/>
        <v>0</v>
      </c>
      <c r="W1432">
        <f t="shared" ca="1" si="697"/>
        <v>8.0305850024060454</v>
      </c>
      <c r="X1432">
        <f t="shared" ca="1" si="698"/>
        <v>41.759042012511436</v>
      </c>
      <c r="Y1432">
        <f t="shared" ca="1" si="699"/>
        <v>1.9640989655348231</v>
      </c>
      <c r="Z1432">
        <f t="shared" ca="1" si="700"/>
        <v>1.1968665369532538</v>
      </c>
      <c r="AA1432">
        <f t="shared" ca="1" si="701"/>
        <v>639.95158500240609</v>
      </c>
      <c r="AB1432">
        <f t="shared" ca="1" si="702"/>
        <v>640.02459670002474</v>
      </c>
      <c r="AC1432">
        <f t="shared" ca="1" si="703"/>
        <v>1.310356533428451E-4</v>
      </c>
      <c r="AD1432">
        <f t="shared" ca="1" si="704"/>
        <v>0.13484586371654622</v>
      </c>
      <c r="AE1432">
        <f t="shared" ca="1" si="705"/>
        <v>173.77256534678554</v>
      </c>
      <c r="AF1432">
        <f t="shared" ca="1" si="706"/>
        <v>-5.7437844134256011E-6</v>
      </c>
      <c r="AG1432">
        <f t="shared" ca="1" si="707"/>
        <v>1</v>
      </c>
      <c r="AH1432">
        <f ca="1"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+99)&gt;=IFERROR(AE1432,-1E+99)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>8.0305850024060454</v>
      </c>
      <c r="AI1432">
        <f t="shared" ca="1" si="708"/>
        <v>639.95158500240609</v>
      </c>
      <c r="AJ1432">
        <f t="shared" ca="1" si="709"/>
        <v>640.02459670002474</v>
      </c>
      <c r="AM1432">
        <v>0</v>
      </c>
      <c r="AN1432">
        <v>0</v>
      </c>
      <c r="AO1432">
        <f t="shared" si="710"/>
        <v>0</v>
      </c>
      <c r="AP1432">
        <f t="shared" si="719"/>
        <v>0</v>
      </c>
      <c r="AQ1432">
        <f t="shared" ca="1" si="711"/>
        <v>0.13484586371654622</v>
      </c>
      <c r="AR1432" t="str">
        <f t="shared" ca="1" si="712"/>
        <v>Subcritical</v>
      </c>
      <c r="AS1432">
        <f t="shared" ca="1" si="713"/>
        <v>1.310356533428451E-4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190</v>
      </c>
      <c r="I1433">
        <v>5.5E-2</v>
      </c>
      <c r="J1433">
        <f t="shared" si="714"/>
        <v>1</v>
      </c>
      <c r="K1433">
        <f t="shared" ca="1" si="715"/>
        <v>49.98</v>
      </c>
      <c r="L1433">
        <f t="shared" ca="1" si="716"/>
        <v>1.301360869684927</v>
      </c>
      <c r="M1433">
        <f t="shared" ca="1" si="689"/>
        <v>6.7670765223616209</v>
      </c>
      <c r="N1433">
        <f t="shared" ca="1" si="690"/>
        <v>0.86727128666107323</v>
      </c>
      <c r="O1433">
        <f t="shared" ca="1" si="691"/>
        <v>7.3857595425206792</v>
      </c>
      <c r="P1433">
        <f t="shared" ca="1" si="692"/>
        <v>633.22186086968486</v>
      </c>
      <c r="Q1433">
        <f t="shared" ca="1" si="693"/>
        <v>636.0021587300281</v>
      </c>
      <c r="R1433">
        <f t="shared" ca="1" si="694"/>
        <v>1.4839965425134221E-2</v>
      </c>
      <c r="S1433">
        <f t="shared" ca="1" si="695"/>
        <v>2.067101435725621</v>
      </c>
      <c r="T1433">
        <f t="shared" ca="1" si="696"/>
        <v>42.032181045985091</v>
      </c>
      <c r="U1433">
        <f t="shared" ca="1" si="717"/>
        <v>-1.4594826062193533E-2</v>
      </c>
      <c r="V1433">
        <f t="shared" ca="1" si="718"/>
        <v>0</v>
      </c>
      <c r="W1433">
        <f t="shared" ca="1" si="697"/>
        <v>8.0309460783002713</v>
      </c>
      <c r="X1433">
        <f t="shared" ca="1" si="698"/>
        <v>41.760919607161412</v>
      </c>
      <c r="Y1433">
        <f t="shared" ca="1" si="699"/>
        <v>1.96412056366287</v>
      </c>
      <c r="Z1433">
        <f t="shared" ca="1" si="700"/>
        <v>1.1968127251543841</v>
      </c>
      <c r="AA1433">
        <f t="shared" ca="1" si="701"/>
        <v>639.95144607830025</v>
      </c>
      <c r="AB1433">
        <f t="shared" ca="1" si="702"/>
        <v>640.02445121077176</v>
      </c>
      <c r="AC1433">
        <f t="shared" ca="1" si="703"/>
        <v>1.3102194969334362E-4</v>
      </c>
      <c r="AD1433">
        <f t="shared" ca="1" si="704"/>
        <v>0.13483676969890482</v>
      </c>
      <c r="AE1433">
        <f t="shared" ca="1" si="705"/>
        <v>173.78736970878057</v>
      </c>
      <c r="AF1433">
        <f t="shared" ca="1" si="706"/>
        <v>-5.5047620435288991E-6</v>
      </c>
      <c r="AG1433">
        <f t="shared" ca="1" si="707"/>
        <v>1</v>
      </c>
      <c r="AH1433">
        <f ca="1"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+99)&gt;=IFERROR(AE1433,-1E+99)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>8.0309460783002713</v>
      </c>
      <c r="AI1433">
        <f t="shared" ca="1" si="708"/>
        <v>639.95144607830025</v>
      </c>
      <c r="AJ1433">
        <f t="shared" ca="1" si="709"/>
        <v>640.02445121077176</v>
      </c>
      <c r="AM1433">
        <v>0</v>
      </c>
      <c r="AN1433">
        <v>0</v>
      </c>
      <c r="AO1433">
        <f t="shared" si="710"/>
        <v>0</v>
      </c>
      <c r="AP1433">
        <f t="shared" si="719"/>
        <v>0</v>
      </c>
      <c r="AQ1433">
        <f t="shared" ca="1" si="711"/>
        <v>0.13483676969890482</v>
      </c>
      <c r="AR1433" t="str">
        <f t="shared" ca="1" si="712"/>
        <v>Subcritical</v>
      </c>
      <c r="AS1433">
        <f t="shared" ca="1" si="713"/>
        <v>1.3102194969334362E-4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190</v>
      </c>
      <c r="I1434">
        <v>5.5E-2</v>
      </c>
      <c r="J1434">
        <f t="shared" si="714"/>
        <v>1.0010000000002037</v>
      </c>
      <c r="K1434">
        <f t="shared" ca="1" si="715"/>
        <v>49.98</v>
      </c>
      <c r="L1434">
        <f t="shared" ca="1" si="716"/>
        <v>1.301360869684927</v>
      </c>
      <c r="M1434">
        <f t="shared" ca="1" si="689"/>
        <v>6.7670765223616209</v>
      </c>
      <c r="N1434">
        <f t="shared" ca="1" si="690"/>
        <v>0.86727128666107323</v>
      </c>
      <c r="O1434">
        <f t="shared" ca="1" si="691"/>
        <v>7.3857595425206792</v>
      </c>
      <c r="P1434">
        <f t="shared" ca="1" si="692"/>
        <v>633.22136086968487</v>
      </c>
      <c r="Q1434">
        <f t="shared" ca="1" si="693"/>
        <v>636.00165873002811</v>
      </c>
      <c r="R1434">
        <f t="shared" ca="1" si="694"/>
        <v>1.4839965425134221E-2</v>
      </c>
      <c r="S1434">
        <f t="shared" ca="1" si="695"/>
        <v>2.067101435725621</v>
      </c>
      <c r="T1434">
        <f t="shared" ca="1" si="696"/>
        <v>42.032181045985091</v>
      </c>
      <c r="U1434">
        <f t="shared" ca="1" si="717"/>
        <v>-1.4609666027695312E-2</v>
      </c>
      <c r="V1434">
        <f t="shared" ca="1" si="718"/>
        <v>0</v>
      </c>
      <c r="W1434">
        <f t="shared" ca="1" si="697"/>
        <v>8.0313072813306743</v>
      </c>
      <c r="X1434">
        <f t="shared" ca="1" si="698"/>
        <v>41.762797862919506</v>
      </c>
      <c r="Y1434">
        <f t="shared" ca="1" si="699"/>
        <v>1.9641421679278299</v>
      </c>
      <c r="Z1434">
        <f t="shared" ca="1" si="700"/>
        <v>1.1967588992493343</v>
      </c>
      <c r="AA1434">
        <f t="shared" ca="1" si="701"/>
        <v>639.95130728133063</v>
      </c>
      <c r="AB1434">
        <f t="shared" ca="1" si="702"/>
        <v>640.02430584722936</v>
      </c>
      <c r="AC1434">
        <f t="shared" ca="1" si="703"/>
        <v>1.3100824333422346E-4</v>
      </c>
      <c r="AD1434">
        <f t="shared" ca="1" si="704"/>
        <v>0.13482767350188862</v>
      </c>
      <c r="AE1434">
        <f t="shared" ca="1" si="705"/>
        <v>173.80217998642405</v>
      </c>
      <c r="AF1434">
        <f t="shared" ca="1" si="706"/>
        <v>-5.1222859838162549E-6</v>
      </c>
      <c r="AG1434">
        <f t="shared" ca="1" si="707"/>
        <v>1</v>
      </c>
      <c r="AH1434">
        <f ca="1"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+99)&gt;=IFERROR(AE1434,-1E+99)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>8.0313072813306743</v>
      </c>
      <c r="AI1434">
        <f t="shared" ca="1" si="708"/>
        <v>639.95130728133063</v>
      </c>
      <c r="AJ1434">
        <f t="shared" ca="1" si="709"/>
        <v>640.02430584722936</v>
      </c>
      <c r="AM1434">
        <v>0</v>
      </c>
      <c r="AN1434">
        <v>0</v>
      </c>
      <c r="AO1434">
        <f t="shared" si="710"/>
        <v>0</v>
      </c>
      <c r="AP1434">
        <f t="shared" si="719"/>
        <v>0</v>
      </c>
      <c r="AQ1434">
        <f t="shared" ca="1" si="711"/>
        <v>0.13482767350188862</v>
      </c>
      <c r="AR1434" t="str">
        <f t="shared" ca="1" si="712"/>
        <v>Subcritical</v>
      </c>
      <c r="AS1434">
        <f t="shared" ca="1" si="713"/>
        <v>1.3100824333422346E-4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190</v>
      </c>
      <c r="I1435">
        <v>0</v>
      </c>
      <c r="J1435">
        <f t="shared" si="714"/>
        <v>1</v>
      </c>
      <c r="K1435">
        <f t="shared" ca="1" si="715"/>
        <v>49.98</v>
      </c>
      <c r="L1435">
        <f t="shared" ca="1" si="716"/>
        <v>1.301360869684927</v>
      </c>
      <c r="M1435">
        <f t="shared" ca="1" si="689"/>
        <v>6.7670765223616209</v>
      </c>
      <c r="N1435">
        <f t="shared" ca="1" si="690"/>
        <v>0.86727128666107323</v>
      </c>
      <c r="O1435">
        <f t="shared" ca="1" si="691"/>
        <v>7.3857595425206792</v>
      </c>
      <c r="P1435">
        <f t="shared" ca="1" si="692"/>
        <v>633.22086086968488</v>
      </c>
      <c r="Q1435">
        <f t="shared" ca="1" si="693"/>
        <v>636.00115873002812</v>
      </c>
      <c r="R1435">
        <f t="shared" ca="1" si="694"/>
        <v>1.4839965425134221E-2</v>
      </c>
      <c r="S1435">
        <f t="shared" ca="1" si="695"/>
        <v>2.067101435725621</v>
      </c>
      <c r="T1435">
        <f t="shared" ca="1" si="696"/>
        <v>42.032181045985091</v>
      </c>
      <c r="U1435">
        <f t="shared" ca="1" si="717"/>
        <v>-1.4339965425165246E-2</v>
      </c>
      <c r="V1435">
        <f t="shared" ca="1" si="718"/>
        <v>0</v>
      </c>
      <c r="W1435">
        <f t="shared" ca="1" si="697"/>
        <v>8.0316757951530047</v>
      </c>
      <c r="X1435">
        <f t="shared" ca="1" si="698"/>
        <v>41.764714134795625</v>
      </c>
      <c r="Y1435">
        <f t="shared" ca="1" si="699"/>
        <v>1.9641642079528148</v>
      </c>
      <c r="Z1435">
        <f t="shared" ca="1" si="700"/>
        <v>1.1967039888909459</v>
      </c>
      <c r="AA1435">
        <f t="shared" ca="1" si="701"/>
        <v>639.95117579515295</v>
      </c>
      <c r="AB1435">
        <f t="shared" ca="1" si="702"/>
        <v>640.02416766248359</v>
      </c>
      <c r="AC1435">
        <f t="shared" ca="1" si="703"/>
        <v>1.3099426173686393E-4</v>
      </c>
      <c r="AD1435">
        <f t="shared" ca="1" si="704"/>
        <v>0.13481839425071132</v>
      </c>
      <c r="AE1435">
        <f t="shared" ca="1" si="705"/>
        <v>173.81729075042097</v>
      </c>
      <c r="AF1435">
        <f t="shared" ca="1" si="706"/>
        <v>-5.2326307695693686E-6</v>
      </c>
      <c r="AG1435">
        <f t="shared" ca="1" si="707"/>
        <v>1</v>
      </c>
      <c r="AH1435">
        <f ca="1"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+99)&gt;=IFERROR(AE1435,-1E+99)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>8.0316757951530047</v>
      </c>
      <c r="AI1435">
        <f t="shared" ca="1" si="708"/>
        <v>639.95117579515295</v>
      </c>
      <c r="AJ1435">
        <f t="shared" ca="1" si="709"/>
        <v>640.02416766248359</v>
      </c>
      <c r="AM1435">
        <v>0</v>
      </c>
      <c r="AN1435">
        <v>0</v>
      </c>
      <c r="AO1435">
        <f t="shared" si="710"/>
        <v>0</v>
      </c>
      <c r="AP1435">
        <f t="shared" si="719"/>
        <v>0</v>
      </c>
      <c r="AQ1435">
        <f t="shared" ca="1" si="711"/>
        <v>0.13481839425071132</v>
      </c>
      <c r="AR1435" t="str">
        <f t="shared" ca="1" si="712"/>
        <v>Subcritical</v>
      </c>
      <c r="AS1435">
        <f t="shared" ca="1" si="713"/>
        <v>1.3099426173686393E-4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190</v>
      </c>
      <c r="I1436">
        <v>0</v>
      </c>
      <c r="J1436">
        <f t="shared" si="714"/>
        <v>1</v>
      </c>
      <c r="K1436">
        <f t="shared" ca="1" si="715"/>
        <v>49.98</v>
      </c>
      <c r="L1436">
        <f t="shared" ca="1" si="716"/>
        <v>1.301360869684927</v>
      </c>
      <c r="M1436">
        <f t="shared" ca="1" si="689"/>
        <v>6.7670765223616209</v>
      </c>
      <c r="N1436">
        <f t="shared" ca="1" si="690"/>
        <v>0.86727128666107323</v>
      </c>
      <c r="O1436">
        <f t="shared" ca="1" si="691"/>
        <v>7.3857595425206792</v>
      </c>
      <c r="P1436">
        <f t="shared" ca="1" si="692"/>
        <v>633.2203608696849</v>
      </c>
      <c r="Q1436">
        <f t="shared" ca="1" si="693"/>
        <v>636.00065873002814</v>
      </c>
      <c r="R1436">
        <f t="shared" ca="1" si="694"/>
        <v>1.4839965425134221E-2</v>
      </c>
      <c r="S1436">
        <f t="shared" ca="1" si="695"/>
        <v>2.067101435725621</v>
      </c>
      <c r="T1436">
        <f t="shared" ca="1" si="696"/>
        <v>42.032181045985091</v>
      </c>
      <c r="U1436">
        <f t="shared" ca="1" si="717"/>
        <v>-1.4339965425165246E-2</v>
      </c>
      <c r="V1436">
        <f t="shared" ca="1" si="718"/>
        <v>0</v>
      </c>
      <c r="W1436">
        <f t="shared" ca="1" si="697"/>
        <v>8.03204420839125</v>
      </c>
      <c r="X1436">
        <f t="shared" ca="1" si="698"/>
        <v>41.766629883634501</v>
      </c>
      <c r="Y1436">
        <f t="shared" ca="1" si="699"/>
        <v>1.9641862404348613</v>
      </c>
      <c r="Z1436">
        <f t="shared" ca="1" si="700"/>
        <v>1.1966490985566387</v>
      </c>
      <c r="AA1436">
        <f t="shared" ca="1" si="701"/>
        <v>639.95104420839118</v>
      </c>
      <c r="AB1436">
        <f t="shared" ca="1" si="702"/>
        <v>640.02402937990371</v>
      </c>
      <c r="AC1436">
        <f t="shared" ca="1" si="703"/>
        <v>1.3098028615628719E-4</v>
      </c>
      <c r="AD1436">
        <f t="shared" ca="1" si="704"/>
        <v>0.13480911859615394</v>
      </c>
      <c r="AE1436">
        <f t="shared" ca="1" si="705"/>
        <v>173.83239812155102</v>
      </c>
      <c r="AF1436">
        <f t="shared" ca="1" si="706"/>
        <v>-5.4601467809334281E-6</v>
      </c>
      <c r="AG1436">
        <f t="shared" ca="1" si="707"/>
        <v>1</v>
      </c>
      <c r="AH1436">
        <f ca="1"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+99)&gt;=IFERROR(AE1436,-1E+99)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>8.03204420839125</v>
      </c>
      <c r="AI1436">
        <f t="shared" ca="1" si="708"/>
        <v>639.95104420839118</v>
      </c>
      <c r="AJ1436">
        <f t="shared" ca="1" si="709"/>
        <v>640.02402937990371</v>
      </c>
      <c r="AM1436">
        <v>0</v>
      </c>
      <c r="AN1436">
        <v>0</v>
      </c>
      <c r="AO1436">
        <f t="shared" si="710"/>
        <v>0</v>
      </c>
      <c r="AP1436">
        <f t="shared" si="719"/>
        <v>0</v>
      </c>
      <c r="AQ1436">
        <f t="shared" ca="1" si="711"/>
        <v>0.13480911859615394</v>
      </c>
      <c r="AR1436" t="str">
        <f t="shared" ca="1" si="712"/>
        <v>Subcritical</v>
      </c>
      <c r="AS1436">
        <f t="shared" ca="1" si="713"/>
        <v>1.3098028615628719E-4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190</v>
      </c>
      <c r="I1437">
        <v>5.7000000000000002E-2</v>
      </c>
      <c r="J1437">
        <f t="shared" si="714"/>
        <v>0.99899999999979627</v>
      </c>
      <c r="K1437">
        <f t="shared" ca="1" si="715"/>
        <v>49.98</v>
      </c>
      <c r="L1437">
        <f t="shared" ca="1" si="716"/>
        <v>1.301360869684927</v>
      </c>
      <c r="M1437">
        <f t="shared" ca="1" si="689"/>
        <v>6.7670765223616209</v>
      </c>
      <c r="N1437">
        <f t="shared" ca="1" si="690"/>
        <v>0.86727128666107323</v>
      </c>
      <c r="O1437">
        <f t="shared" ca="1" si="691"/>
        <v>7.3857595425206792</v>
      </c>
      <c r="P1437">
        <f t="shared" ca="1" si="692"/>
        <v>633.21986086968491</v>
      </c>
      <c r="Q1437">
        <f t="shared" ca="1" si="693"/>
        <v>636.00015873002815</v>
      </c>
      <c r="R1437">
        <f t="shared" ca="1" si="694"/>
        <v>1.4839965425134221E-2</v>
      </c>
      <c r="S1437">
        <f t="shared" ca="1" si="695"/>
        <v>2.067101435725621</v>
      </c>
      <c r="T1437">
        <f t="shared" ca="1" si="696"/>
        <v>42.032181045985091</v>
      </c>
      <c r="U1437">
        <f t="shared" ca="1" si="717"/>
        <v>-1.458925375641229E-2</v>
      </c>
      <c r="V1437">
        <f t="shared" ca="1" si="718"/>
        <v>0</v>
      </c>
      <c r="W1437">
        <f t="shared" ca="1" si="697"/>
        <v>8.0324055167683284</v>
      </c>
      <c r="X1437">
        <f t="shared" ca="1" si="698"/>
        <v>41.768508687195308</v>
      </c>
      <c r="Y1437">
        <f t="shared" ca="1" si="699"/>
        <v>1.9642078465368136</v>
      </c>
      <c r="Z1437">
        <f t="shared" ca="1" si="700"/>
        <v>1.1965952716746631</v>
      </c>
      <c r="AA1437">
        <f t="shared" ca="1" si="701"/>
        <v>639.95090551676833</v>
      </c>
      <c r="AB1437">
        <f t="shared" ca="1" si="702"/>
        <v>640.02388412248672</v>
      </c>
      <c r="AC1437">
        <f t="shared" ca="1" si="703"/>
        <v>1.3096658223182508E-4</v>
      </c>
      <c r="AD1437">
        <f t="shared" ca="1" si="704"/>
        <v>0.1348000228559024</v>
      </c>
      <c r="AE1437">
        <f t="shared" ca="1" si="705"/>
        <v>173.84721485695991</v>
      </c>
      <c r="AF1437">
        <f t="shared" ca="1" si="706"/>
        <v>-5.2113215360805043E-6</v>
      </c>
      <c r="AG1437">
        <f t="shared" ca="1" si="707"/>
        <v>1</v>
      </c>
      <c r="AH1437">
        <f ca="1"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+99)&gt;=IFERROR(AE1437,-1E+99)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>8.0324055167683284</v>
      </c>
      <c r="AI1437">
        <f t="shared" ca="1" si="708"/>
        <v>639.95090551676833</v>
      </c>
      <c r="AJ1437">
        <f t="shared" ca="1" si="709"/>
        <v>640.02388412248672</v>
      </c>
      <c r="AM1437">
        <v>0</v>
      </c>
      <c r="AN1437">
        <v>0</v>
      </c>
      <c r="AO1437">
        <f t="shared" si="710"/>
        <v>0</v>
      </c>
      <c r="AP1437">
        <f t="shared" si="719"/>
        <v>0</v>
      </c>
      <c r="AQ1437">
        <f t="shared" ca="1" si="711"/>
        <v>0.1348000228559024</v>
      </c>
      <c r="AR1437" t="str">
        <f t="shared" ca="1" si="712"/>
        <v>Subcritical</v>
      </c>
      <c r="AS1437">
        <f t="shared" ca="1" si="713"/>
        <v>1.3096658223182508E-4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190</v>
      </c>
      <c r="I1438">
        <v>5.7000000000000002E-2</v>
      </c>
      <c r="J1438">
        <f t="shared" si="714"/>
        <v>1</v>
      </c>
      <c r="K1438">
        <f t="shared" ca="1" si="715"/>
        <v>49.98</v>
      </c>
      <c r="L1438">
        <f t="shared" ca="1" si="716"/>
        <v>1.301360869684927</v>
      </c>
      <c r="M1438">
        <f t="shared" ca="1" si="689"/>
        <v>6.7670765223616209</v>
      </c>
      <c r="N1438">
        <f t="shared" ca="1" si="690"/>
        <v>0.86727128666107323</v>
      </c>
      <c r="O1438">
        <f t="shared" ca="1" si="691"/>
        <v>7.3857595425206792</v>
      </c>
      <c r="P1438">
        <f t="shared" ca="1" si="692"/>
        <v>633.21936086968492</v>
      </c>
      <c r="Q1438">
        <f t="shared" ca="1" si="693"/>
        <v>635.99965873002816</v>
      </c>
      <c r="R1438">
        <f t="shared" ca="1" si="694"/>
        <v>1.4839965425134221E-2</v>
      </c>
      <c r="S1438">
        <f t="shared" ca="1" si="695"/>
        <v>2.067101435725621</v>
      </c>
      <c r="T1438">
        <f t="shared" ca="1" si="696"/>
        <v>42.032181045985091</v>
      </c>
      <c r="U1438">
        <f t="shared" ca="1" si="717"/>
        <v>-1.4604093721914069E-2</v>
      </c>
      <c r="V1438">
        <f t="shared" ca="1" si="718"/>
        <v>0</v>
      </c>
      <c r="W1438">
        <f t="shared" ca="1" si="697"/>
        <v>8.032766961516165</v>
      </c>
      <c r="X1438">
        <f t="shared" ca="1" si="698"/>
        <v>41.77038819988406</v>
      </c>
      <c r="Y1438">
        <f t="shared" ca="1" si="699"/>
        <v>1.9642294593244745</v>
      </c>
      <c r="Z1438">
        <f t="shared" ca="1" si="700"/>
        <v>1.1965414293214236</v>
      </c>
      <c r="AA1438">
        <f t="shared" ca="1" si="701"/>
        <v>639.95076696151614</v>
      </c>
      <c r="AB1438">
        <f t="shared" ca="1" si="702"/>
        <v>640.02373899984855</v>
      </c>
      <c r="AC1438">
        <f t="shared" ca="1" si="703"/>
        <v>1.309528752515652E-4</v>
      </c>
      <c r="AD1438">
        <f t="shared" ca="1" si="704"/>
        <v>0.13479092470595988</v>
      </c>
      <c r="AE1438">
        <f t="shared" ca="1" si="705"/>
        <v>173.8620378886327</v>
      </c>
      <c r="AF1438">
        <f t="shared" ca="1" si="706"/>
        <v>-4.9054340252041584E-6</v>
      </c>
      <c r="AG1438">
        <f t="shared" ca="1" si="707"/>
        <v>1</v>
      </c>
      <c r="AH1438">
        <f ca="1"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+99)&gt;=IFERROR(AE1438,-1E+99)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>8.032766961516165</v>
      </c>
      <c r="AI1438">
        <f t="shared" ca="1" si="708"/>
        <v>639.95076696151614</v>
      </c>
      <c r="AJ1438">
        <f t="shared" ca="1" si="709"/>
        <v>640.02373899984855</v>
      </c>
      <c r="AM1438">
        <v>0</v>
      </c>
      <c r="AN1438">
        <v>0</v>
      </c>
      <c r="AO1438">
        <f t="shared" si="710"/>
        <v>0</v>
      </c>
      <c r="AP1438">
        <f t="shared" si="719"/>
        <v>0</v>
      </c>
      <c r="AQ1438">
        <f t="shared" ca="1" si="711"/>
        <v>0.13479092470595988</v>
      </c>
      <c r="AR1438" t="str">
        <f t="shared" ca="1" si="712"/>
        <v>Subcritical</v>
      </c>
      <c r="AS1438">
        <f t="shared" ca="1" si="713"/>
        <v>1.309528752515652E-4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190</v>
      </c>
      <c r="I1439">
        <v>0</v>
      </c>
      <c r="J1439">
        <f t="shared" si="714"/>
        <v>1</v>
      </c>
      <c r="K1439">
        <f t="shared" ca="1" si="715"/>
        <v>49.98</v>
      </c>
      <c r="L1439">
        <f t="shared" ca="1" si="716"/>
        <v>1.301360869684927</v>
      </c>
      <c r="M1439">
        <f t="shared" ca="1" si="689"/>
        <v>6.7670765223616209</v>
      </c>
      <c r="N1439">
        <f t="shared" ca="1" si="690"/>
        <v>0.86727128666107323</v>
      </c>
      <c r="O1439">
        <f t="shared" ca="1" si="691"/>
        <v>7.3857595425206792</v>
      </c>
      <c r="P1439">
        <f t="shared" ca="1" si="692"/>
        <v>633.21886086968493</v>
      </c>
      <c r="Q1439">
        <f t="shared" ca="1" si="693"/>
        <v>635.99915873002817</v>
      </c>
      <c r="R1439">
        <f t="shared" ca="1" si="694"/>
        <v>1.4839965425134221E-2</v>
      </c>
      <c r="S1439">
        <f t="shared" ca="1" si="695"/>
        <v>2.067101435725621</v>
      </c>
      <c r="T1439">
        <f t="shared" ca="1" si="696"/>
        <v>42.032181045985091</v>
      </c>
      <c r="U1439">
        <f t="shared" ca="1" si="717"/>
        <v>-1.4339965425165246E-2</v>
      </c>
      <c r="V1439">
        <f t="shared" ca="1" si="718"/>
        <v>0</v>
      </c>
      <c r="W1439">
        <f t="shared" ca="1" si="697"/>
        <v>8.0331357491346509</v>
      </c>
      <c r="X1439">
        <f t="shared" ca="1" si="698"/>
        <v>41.772305895500189</v>
      </c>
      <c r="Y1439">
        <f t="shared" ca="1" si="699"/>
        <v>1.9642515096687125</v>
      </c>
      <c r="Z1439">
        <f t="shared" ca="1" si="700"/>
        <v>1.196486498136651</v>
      </c>
      <c r="AA1439">
        <f t="shared" ca="1" si="701"/>
        <v>639.95063574913468</v>
      </c>
      <c r="AB1439">
        <f t="shared" ca="1" si="702"/>
        <v>640.02360108757625</v>
      </c>
      <c r="AC1439">
        <f t="shared" ca="1" si="703"/>
        <v>1.309388919908834E-4</v>
      </c>
      <c r="AD1439">
        <f t="shared" ca="1" si="704"/>
        <v>0.13478164277886179</v>
      </c>
      <c r="AE1439">
        <f t="shared" ca="1" si="705"/>
        <v>173.877162780764</v>
      </c>
      <c r="AF1439">
        <f t="shared" ca="1" si="706"/>
        <v>-5.1687705990843824E-6</v>
      </c>
      <c r="AG1439">
        <f t="shared" ca="1" si="707"/>
        <v>1</v>
      </c>
      <c r="AH1439">
        <f ca="1"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+99)&gt;=IFERROR(AE1439,-1E+99)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>8.0331357491346509</v>
      </c>
      <c r="AI1439">
        <f t="shared" ca="1" si="708"/>
        <v>639.95063574913468</v>
      </c>
      <c r="AJ1439">
        <f t="shared" ca="1" si="709"/>
        <v>640.02360108757625</v>
      </c>
      <c r="AM1439">
        <v>0</v>
      </c>
      <c r="AN1439">
        <v>0</v>
      </c>
      <c r="AO1439">
        <f t="shared" si="710"/>
        <v>0</v>
      </c>
      <c r="AP1439">
        <f t="shared" si="719"/>
        <v>0</v>
      </c>
      <c r="AQ1439">
        <f t="shared" ca="1" si="711"/>
        <v>0.13478164277886179</v>
      </c>
      <c r="AR1439" t="str">
        <f t="shared" ca="1" si="712"/>
        <v>Subcritical</v>
      </c>
      <c r="AS1439">
        <f t="shared" ca="1" si="713"/>
        <v>1.309388919908834E-4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190</v>
      </c>
      <c r="I1440">
        <v>0</v>
      </c>
      <c r="J1440">
        <f t="shared" si="714"/>
        <v>1</v>
      </c>
      <c r="K1440">
        <f t="shared" ca="1" si="715"/>
        <v>49.98</v>
      </c>
      <c r="L1440">
        <f t="shared" ca="1" si="716"/>
        <v>1.301360869684927</v>
      </c>
      <c r="M1440">
        <f t="shared" ca="1" si="689"/>
        <v>6.7670765223616209</v>
      </c>
      <c r="N1440">
        <f t="shared" ca="1" si="690"/>
        <v>0.86727128666107323</v>
      </c>
      <c r="O1440">
        <f t="shared" ca="1" si="691"/>
        <v>7.3857595425206792</v>
      </c>
      <c r="P1440">
        <f t="shared" ca="1" si="692"/>
        <v>633.21836086968494</v>
      </c>
      <c r="Q1440">
        <f t="shared" ca="1" si="693"/>
        <v>635.99865873002818</v>
      </c>
      <c r="R1440">
        <f t="shared" ca="1" si="694"/>
        <v>1.4839965425134221E-2</v>
      </c>
      <c r="S1440">
        <f t="shared" ca="1" si="695"/>
        <v>2.067101435725621</v>
      </c>
      <c r="T1440">
        <f t="shared" ca="1" si="696"/>
        <v>42.032181045985091</v>
      </c>
      <c r="U1440">
        <f t="shared" ca="1" si="717"/>
        <v>-1.4339965425165246E-2</v>
      </c>
      <c r="V1440">
        <f t="shared" ca="1" si="718"/>
        <v>0</v>
      </c>
      <c r="W1440">
        <f t="shared" ca="1" si="697"/>
        <v>8.0335042792152578</v>
      </c>
      <c r="X1440">
        <f t="shared" ca="1" si="698"/>
        <v>41.77422225191934</v>
      </c>
      <c r="Y1440">
        <f t="shared" ca="1" si="699"/>
        <v>1.9642735430865055</v>
      </c>
      <c r="Z1440">
        <f t="shared" ca="1" si="700"/>
        <v>1.1964316103504151</v>
      </c>
      <c r="AA1440">
        <f t="shared" ca="1" si="701"/>
        <v>639.95050427921524</v>
      </c>
      <c r="AB1440">
        <f t="shared" ca="1" si="702"/>
        <v>640.02346292336642</v>
      </c>
      <c r="AC1440">
        <f t="shared" ca="1" si="703"/>
        <v>1.309249206958542E-4</v>
      </c>
      <c r="AD1440">
        <f t="shared" ca="1" si="704"/>
        <v>0.13477236839778994</v>
      </c>
      <c r="AE1440">
        <f t="shared" ca="1" si="705"/>
        <v>173.89227784277983</v>
      </c>
      <c r="AF1440">
        <f t="shared" ca="1" si="706"/>
        <v>-5.5954968729565735E-6</v>
      </c>
      <c r="AG1440">
        <f t="shared" ca="1" si="707"/>
        <v>1</v>
      </c>
      <c r="AH1440">
        <f ca="1"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+99)&gt;=IFERROR(AE1440,-1E+99)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>8.0335042792152578</v>
      </c>
      <c r="AI1440">
        <f t="shared" ca="1" si="708"/>
        <v>639.95050427921524</v>
      </c>
      <c r="AJ1440">
        <f t="shared" ca="1" si="709"/>
        <v>640.02346292336642</v>
      </c>
      <c r="AM1440">
        <v>0</v>
      </c>
      <c r="AN1440">
        <v>0</v>
      </c>
      <c r="AO1440">
        <f t="shared" si="710"/>
        <v>0</v>
      </c>
      <c r="AP1440">
        <f t="shared" si="719"/>
        <v>0</v>
      </c>
      <c r="AQ1440">
        <f t="shared" ca="1" si="711"/>
        <v>0.13477236839778994</v>
      </c>
      <c r="AR1440" t="str">
        <f t="shared" ca="1" si="712"/>
        <v>Subcritical</v>
      </c>
      <c r="AS1440">
        <f t="shared" ca="1" si="713"/>
        <v>1.309249206958542E-4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190</v>
      </c>
      <c r="I1441">
        <v>5.7000000000000002E-2</v>
      </c>
      <c r="J1441">
        <f t="shared" si="714"/>
        <v>1</v>
      </c>
      <c r="K1441">
        <f t="shared" ca="1" si="715"/>
        <v>49.98</v>
      </c>
      <c r="L1441">
        <f t="shared" ca="1" si="716"/>
        <v>1.301360869684927</v>
      </c>
      <c r="M1441">
        <f t="shared" ca="1" si="689"/>
        <v>6.7670765223616209</v>
      </c>
      <c r="N1441">
        <f t="shared" ca="1" si="690"/>
        <v>0.86727128666107323</v>
      </c>
      <c r="O1441">
        <f t="shared" ca="1" si="691"/>
        <v>7.3857595425206792</v>
      </c>
      <c r="P1441">
        <f t="shared" ca="1" si="692"/>
        <v>633.21786086968496</v>
      </c>
      <c r="Q1441">
        <f t="shared" ca="1" si="693"/>
        <v>635.99815873002819</v>
      </c>
      <c r="R1441">
        <f t="shared" ca="1" si="694"/>
        <v>1.4839965425134221E-2</v>
      </c>
      <c r="S1441">
        <f t="shared" ca="1" si="695"/>
        <v>2.067101435725621</v>
      </c>
      <c r="T1441">
        <f t="shared" ca="1" si="696"/>
        <v>42.032181045985091</v>
      </c>
      <c r="U1441">
        <f t="shared" ca="1" si="717"/>
        <v>-1.4604093721914069E-2</v>
      </c>
      <c r="V1441">
        <f t="shared" ca="1" si="718"/>
        <v>0</v>
      </c>
      <c r="W1441">
        <f t="shared" ca="1" si="697"/>
        <v>8.0338653704666765</v>
      </c>
      <c r="X1441">
        <f t="shared" ca="1" si="698"/>
        <v>41.776099926426717</v>
      </c>
      <c r="Y1441">
        <f t="shared" ca="1" si="699"/>
        <v>1.9642951302755367</v>
      </c>
      <c r="Z1441">
        <f t="shared" ca="1" si="700"/>
        <v>1.1963778353657102</v>
      </c>
      <c r="AA1441">
        <f t="shared" ca="1" si="701"/>
        <v>639.95036537046667</v>
      </c>
      <c r="AB1441">
        <f t="shared" ca="1" si="702"/>
        <v>640.02331745634615</v>
      </c>
      <c r="AC1441">
        <f t="shared" ca="1" si="703"/>
        <v>1.3091123354655614E-4</v>
      </c>
      <c r="AD1441">
        <f t="shared" ca="1" si="704"/>
        <v>0.13476328225293577</v>
      </c>
      <c r="AE1441">
        <f t="shared" ca="1" si="705"/>
        <v>173.90708851511792</v>
      </c>
      <c r="AF1441">
        <f t="shared" ca="1" si="706"/>
        <v>-5.5590301144547993E-6</v>
      </c>
      <c r="AG1441">
        <f t="shared" ca="1" si="707"/>
        <v>1</v>
      </c>
      <c r="AH1441">
        <f ca="1"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+99)&gt;=IFERROR(AE1441,-1E+99)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>8.0338653704666765</v>
      </c>
      <c r="AI1441">
        <f t="shared" ca="1" si="708"/>
        <v>639.95036537046667</v>
      </c>
      <c r="AJ1441">
        <f t="shared" ca="1" si="709"/>
        <v>640.02331745634615</v>
      </c>
      <c r="AM1441">
        <v>0</v>
      </c>
      <c r="AN1441">
        <v>0</v>
      </c>
      <c r="AO1441">
        <f t="shared" si="710"/>
        <v>0</v>
      </c>
      <c r="AP1441">
        <f t="shared" si="719"/>
        <v>0</v>
      </c>
      <c r="AQ1441">
        <f t="shared" ca="1" si="711"/>
        <v>0.13476328225293577</v>
      </c>
      <c r="AR1441" t="str">
        <f t="shared" ca="1" si="712"/>
        <v>Subcritical</v>
      </c>
      <c r="AS1441">
        <f t="shared" ca="1" si="713"/>
        <v>1.3091123354655614E-4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190</v>
      </c>
      <c r="I1442">
        <v>0.06</v>
      </c>
      <c r="J1442">
        <f t="shared" si="714"/>
        <v>1</v>
      </c>
      <c r="K1442">
        <f t="shared" ca="1" si="715"/>
        <v>49.98</v>
      </c>
      <c r="L1442">
        <f t="shared" ca="1" si="716"/>
        <v>1.301360869684927</v>
      </c>
      <c r="M1442">
        <f t="shared" ca="1" si="689"/>
        <v>6.7670765223616209</v>
      </c>
      <c r="N1442">
        <f t="shared" ca="1" si="690"/>
        <v>0.86727128666107323</v>
      </c>
      <c r="O1442">
        <f t="shared" ca="1" si="691"/>
        <v>7.3857595425206792</v>
      </c>
      <c r="P1442">
        <f t="shared" ca="1" si="692"/>
        <v>633.21736086968497</v>
      </c>
      <c r="Q1442">
        <f t="shared" ca="1" si="693"/>
        <v>635.99765873002821</v>
      </c>
      <c r="R1442">
        <f t="shared" ca="1" si="694"/>
        <v>1.4839965425134221E-2</v>
      </c>
      <c r="S1442">
        <f t="shared" ca="1" si="695"/>
        <v>2.067101435725621</v>
      </c>
      <c r="T1442">
        <f t="shared" ca="1" si="696"/>
        <v>42.032181045985091</v>
      </c>
      <c r="U1442">
        <f t="shared" ca="1" si="717"/>
        <v>-1.4617995211210655E-2</v>
      </c>
      <c r="V1442">
        <f t="shared" ca="1" si="718"/>
        <v>0</v>
      </c>
      <c r="W1442">
        <f t="shared" ca="1" si="697"/>
        <v>8.0342261441607814</v>
      </c>
      <c r="X1442">
        <f t="shared" ca="1" si="698"/>
        <v>41.777975949636065</v>
      </c>
      <c r="Y1442">
        <f t="shared" ca="1" si="699"/>
        <v>1.9643166970158998</v>
      </c>
      <c r="Z1442">
        <f t="shared" ca="1" si="700"/>
        <v>1.1963241125001265</v>
      </c>
      <c r="AA1442">
        <f t="shared" ca="1" si="701"/>
        <v>639.95022614416087</v>
      </c>
      <c r="AB1442">
        <f t="shared" ca="1" si="702"/>
        <v>640.0231716784192</v>
      </c>
      <c r="AC1442">
        <f t="shared" ca="1" si="703"/>
        <v>1.308975605425541E-4</v>
      </c>
      <c r="AD1442">
        <f t="shared" ca="1" si="704"/>
        <v>0.13475420511834549</v>
      </c>
      <c r="AE1442">
        <f t="shared" ca="1" si="705"/>
        <v>173.92188686410228</v>
      </c>
      <c r="AF1442">
        <f t="shared" ca="1" si="706"/>
        <v>-5.4540097380595398E-6</v>
      </c>
      <c r="AG1442">
        <f t="shared" ca="1" si="707"/>
        <v>1</v>
      </c>
      <c r="AH1442">
        <f ca="1"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+99)&gt;=IFERROR(AE1442,-1E+99)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>8.0342261441607814</v>
      </c>
      <c r="AI1442">
        <f t="shared" ca="1" si="708"/>
        <v>639.95022614416087</v>
      </c>
      <c r="AJ1442">
        <f t="shared" ca="1" si="709"/>
        <v>640.0231716784192</v>
      </c>
      <c r="AM1442">
        <v>0</v>
      </c>
      <c r="AN1442">
        <v>0</v>
      </c>
      <c r="AO1442">
        <f t="shared" si="710"/>
        <v>0</v>
      </c>
      <c r="AP1442">
        <f t="shared" si="719"/>
        <v>0</v>
      </c>
      <c r="AQ1442">
        <f t="shared" ca="1" si="711"/>
        <v>0.13475420511834549</v>
      </c>
      <c r="AR1442" t="str">
        <f t="shared" ca="1" si="712"/>
        <v>Subcritical</v>
      </c>
      <c r="AS1442">
        <f t="shared" ca="1" si="713"/>
        <v>1.308975605425541E-4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190</v>
      </c>
      <c r="I1443">
        <v>2E-3</v>
      </c>
      <c r="J1443">
        <f t="shared" si="714"/>
        <v>1.0010000000002037</v>
      </c>
      <c r="K1443">
        <f t="shared" ca="1" si="715"/>
        <v>49.98</v>
      </c>
      <c r="L1443">
        <f t="shared" ca="1" si="716"/>
        <v>1.301360869684927</v>
      </c>
      <c r="M1443">
        <f t="shared" ca="1" si="689"/>
        <v>6.7670765223616209</v>
      </c>
      <c r="N1443">
        <f t="shared" ca="1" si="690"/>
        <v>0.86727128666107323</v>
      </c>
      <c r="O1443">
        <f t="shared" ca="1" si="691"/>
        <v>7.3857595425206792</v>
      </c>
      <c r="P1443">
        <f t="shared" ca="1" si="692"/>
        <v>633.21686086968487</v>
      </c>
      <c r="Q1443">
        <f t="shared" ca="1" si="693"/>
        <v>635.9971587300281</v>
      </c>
      <c r="R1443">
        <f t="shared" ca="1" si="694"/>
        <v>1.4839965425134221E-2</v>
      </c>
      <c r="S1443">
        <f t="shared" ca="1" si="695"/>
        <v>2.067101435725621</v>
      </c>
      <c r="T1443">
        <f t="shared" ca="1" si="696"/>
        <v>42.032181045985091</v>
      </c>
      <c r="U1443">
        <f t="shared" ca="1" si="717"/>
        <v>-1.4364073049932813E-2</v>
      </c>
      <c r="V1443">
        <f t="shared" ca="1" si="718"/>
        <v>0</v>
      </c>
      <c r="W1443">
        <f t="shared" ca="1" si="697"/>
        <v>8.0345940436119783</v>
      </c>
      <c r="X1443">
        <f t="shared" ca="1" si="698"/>
        <v>41.779889026782286</v>
      </c>
      <c r="Y1443">
        <f t="shared" ca="1" si="699"/>
        <v>1.9643386882209557</v>
      </c>
      <c r="Z1443">
        <f t="shared" ca="1" si="700"/>
        <v>1.1962693335054377</v>
      </c>
      <c r="AA1443">
        <f t="shared" ca="1" si="701"/>
        <v>639.9500940436119</v>
      </c>
      <c r="AB1443">
        <f t="shared" ca="1" si="702"/>
        <v>640.02303289775489</v>
      </c>
      <c r="AC1443">
        <f t="shared" ca="1" si="703"/>
        <v>1.3088361964843344E-4</v>
      </c>
      <c r="AD1443">
        <f t="shared" ca="1" si="704"/>
        <v>0.13474494974769669</v>
      </c>
      <c r="AE1443">
        <f t="shared" ca="1" si="705"/>
        <v>173.93697822234714</v>
      </c>
      <c r="AF1443">
        <f t="shared" ca="1" si="706"/>
        <v>-5.8785100236491417E-6</v>
      </c>
      <c r="AG1443">
        <f t="shared" ca="1" si="707"/>
        <v>1</v>
      </c>
      <c r="AH1443">
        <f ca="1"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+99)&gt;=IFERROR(AE1443,-1E+99)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>8.0345940436119783</v>
      </c>
      <c r="AI1443">
        <f t="shared" ca="1" si="708"/>
        <v>639.9500940436119</v>
      </c>
      <c r="AJ1443">
        <f t="shared" ca="1" si="709"/>
        <v>640.02303289775489</v>
      </c>
      <c r="AM1443">
        <v>0</v>
      </c>
      <c r="AN1443">
        <v>0</v>
      </c>
      <c r="AO1443">
        <f t="shared" si="710"/>
        <v>0</v>
      </c>
      <c r="AP1443">
        <f t="shared" si="719"/>
        <v>0</v>
      </c>
      <c r="AQ1443">
        <f t="shared" ca="1" si="711"/>
        <v>0.13474494974769669</v>
      </c>
      <c r="AR1443" t="str">
        <f t="shared" ca="1" si="712"/>
        <v>Subcritical</v>
      </c>
      <c r="AS1443">
        <f t="shared" ca="1" si="713"/>
        <v>1.3088361964843344E-4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190</v>
      </c>
      <c r="I1444">
        <v>0</v>
      </c>
      <c r="J1444">
        <f t="shared" si="714"/>
        <v>1</v>
      </c>
      <c r="K1444">
        <f t="shared" ca="1" si="715"/>
        <v>49.98</v>
      </c>
      <c r="L1444">
        <f t="shared" ca="1" si="716"/>
        <v>1.301360869684927</v>
      </c>
      <c r="M1444">
        <f t="shared" ca="1" si="689"/>
        <v>6.7670765223616209</v>
      </c>
      <c r="N1444">
        <f t="shared" ca="1" si="690"/>
        <v>0.86727128666107323</v>
      </c>
      <c r="O1444">
        <f t="shared" ca="1" si="691"/>
        <v>7.3857595425206792</v>
      </c>
      <c r="P1444">
        <f t="shared" ca="1" si="692"/>
        <v>633.21636086968488</v>
      </c>
      <c r="Q1444">
        <f t="shared" ca="1" si="693"/>
        <v>635.99665873002812</v>
      </c>
      <c r="R1444">
        <f t="shared" ca="1" si="694"/>
        <v>1.4839965425134221E-2</v>
      </c>
      <c r="S1444">
        <f t="shared" ca="1" si="695"/>
        <v>2.067101435725621</v>
      </c>
      <c r="T1444">
        <f t="shared" ca="1" si="696"/>
        <v>42.032181045985091</v>
      </c>
      <c r="U1444">
        <f t="shared" ca="1" si="717"/>
        <v>-1.4339965425165246E-2</v>
      </c>
      <c r="V1444">
        <f t="shared" ca="1" si="718"/>
        <v>0</v>
      </c>
      <c r="W1444">
        <f t="shared" ca="1" si="697"/>
        <v>8.0349619003661168</v>
      </c>
      <c r="X1444">
        <f t="shared" ca="1" si="698"/>
        <v>41.78180188190381</v>
      </c>
      <c r="Y1444">
        <f t="shared" ca="1" si="699"/>
        <v>1.9643606753525578</v>
      </c>
      <c r="Z1444">
        <f t="shared" ca="1" si="700"/>
        <v>1.196214565883692</v>
      </c>
      <c r="AA1444">
        <f t="shared" ca="1" si="701"/>
        <v>639.94996190036613</v>
      </c>
      <c r="AB1444">
        <f t="shared" ca="1" si="702"/>
        <v>640.02289407608646</v>
      </c>
      <c r="AC1444">
        <f t="shared" ca="1" si="703"/>
        <v>1.3086968256240312E-4</v>
      </c>
      <c r="AD1444">
        <f t="shared" ca="1" si="704"/>
        <v>0.13473569651044232</v>
      </c>
      <c r="AE1444">
        <f t="shared" ca="1" si="705"/>
        <v>173.95206855839484</v>
      </c>
      <c r="AF1444">
        <f t="shared" ca="1" si="706"/>
        <v>-6.3778236381040188E-6</v>
      </c>
      <c r="AG1444">
        <f t="shared" ca="1" si="707"/>
        <v>1</v>
      </c>
      <c r="AH1444">
        <f ca="1"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+99)&gt;=IFERROR(AE1444,-1E+99)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>8.0349619003661168</v>
      </c>
      <c r="AI1444">
        <f t="shared" ca="1" si="708"/>
        <v>639.94996190036613</v>
      </c>
      <c r="AJ1444">
        <f t="shared" ca="1" si="709"/>
        <v>640.02289407608646</v>
      </c>
      <c r="AM1444">
        <v>0</v>
      </c>
      <c r="AN1444">
        <v>0</v>
      </c>
      <c r="AO1444">
        <f t="shared" si="710"/>
        <v>0</v>
      </c>
      <c r="AP1444">
        <f t="shared" si="719"/>
        <v>0</v>
      </c>
      <c r="AQ1444">
        <f t="shared" ca="1" si="711"/>
        <v>0.13473569651044232</v>
      </c>
      <c r="AR1444" t="str">
        <f t="shared" ca="1" si="712"/>
        <v>Subcritical</v>
      </c>
      <c r="AS1444">
        <f t="shared" ca="1" si="713"/>
        <v>1.3086968256240312E-4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190</v>
      </c>
      <c r="I1445">
        <v>5.7000000000000002E-2</v>
      </c>
      <c r="J1445">
        <f t="shared" si="714"/>
        <v>1</v>
      </c>
      <c r="K1445">
        <f t="shared" ca="1" si="715"/>
        <v>49.98</v>
      </c>
      <c r="L1445">
        <f t="shared" ca="1" si="716"/>
        <v>1.301360869684927</v>
      </c>
      <c r="M1445">
        <f t="shared" ca="1" si="689"/>
        <v>6.7670765223616209</v>
      </c>
      <c r="N1445">
        <f t="shared" ca="1" si="690"/>
        <v>0.86727128666107323</v>
      </c>
      <c r="O1445">
        <f t="shared" ca="1" si="691"/>
        <v>7.3857595425206792</v>
      </c>
      <c r="P1445">
        <f t="shared" ca="1" si="692"/>
        <v>633.21586086968489</v>
      </c>
      <c r="Q1445">
        <f t="shared" ca="1" si="693"/>
        <v>635.99615873002813</v>
      </c>
      <c r="R1445">
        <f t="shared" ca="1" si="694"/>
        <v>1.4839965425134221E-2</v>
      </c>
      <c r="S1445">
        <f t="shared" ca="1" si="695"/>
        <v>2.067101435725621</v>
      </c>
      <c r="T1445">
        <f t="shared" ca="1" si="696"/>
        <v>42.032181045985091</v>
      </c>
      <c r="U1445">
        <f t="shared" ca="1" si="717"/>
        <v>-1.4604093721914069E-2</v>
      </c>
      <c r="V1445">
        <f t="shared" ca="1" si="718"/>
        <v>0</v>
      </c>
      <c r="W1445">
        <f t="shared" ca="1" si="697"/>
        <v>8.035322248467704</v>
      </c>
      <c r="X1445">
        <f t="shared" ca="1" si="698"/>
        <v>41.783675692032062</v>
      </c>
      <c r="Y1445">
        <f t="shared" ca="1" si="699"/>
        <v>1.9643822122104524</v>
      </c>
      <c r="Z1445">
        <f t="shared" ca="1" si="700"/>
        <v>1.196160921034789</v>
      </c>
      <c r="AA1445">
        <f t="shared" ca="1" si="701"/>
        <v>639.94982224846763</v>
      </c>
      <c r="AB1445">
        <f t="shared" ca="1" si="702"/>
        <v>640.02274788297382</v>
      </c>
      <c r="AC1445">
        <f t="shared" ca="1" si="703"/>
        <v>1.3085603208167634E-4</v>
      </c>
      <c r="AD1445">
        <f t="shared" ca="1" si="704"/>
        <v>0.13472663317608882</v>
      </c>
      <c r="AE1445">
        <f t="shared" ca="1" si="705"/>
        <v>173.96685157915405</v>
      </c>
      <c r="AF1445">
        <f t="shared" ca="1" si="706"/>
        <v>-6.2250170458355569E-6</v>
      </c>
      <c r="AG1445">
        <f t="shared" ca="1" si="707"/>
        <v>1</v>
      </c>
      <c r="AH1445">
        <f ca="1"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+99)&gt;=IFERROR(AE1445,-1E+99)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>8.035322248467704</v>
      </c>
      <c r="AI1445">
        <f t="shared" ca="1" si="708"/>
        <v>639.94982224846763</v>
      </c>
      <c r="AJ1445">
        <f t="shared" ca="1" si="709"/>
        <v>640.02274788297382</v>
      </c>
      <c r="AM1445">
        <v>0</v>
      </c>
      <c r="AN1445">
        <v>0</v>
      </c>
      <c r="AO1445">
        <f t="shared" si="710"/>
        <v>0</v>
      </c>
      <c r="AP1445">
        <f t="shared" si="719"/>
        <v>0</v>
      </c>
      <c r="AQ1445">
        <f t="shared" ca="1" si="711"/>
        <v>0.13472663317608882</v>
      </c>
      <c r="AR1445" t="str">
        <f t="shared" ca="1" si="712"/>
        <v>Subcritical</v>
      </c>
      <c r="AS1445">
        <f t="shared" ca="1" si="713"/>
        <v>1.3085603208167634E-4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190</v>
      </c>
      <c r="I1446">
        <v>5.7000000000000002E-2</v>
      </c>
      <c r="J1446">
        <f t="shared" si="714"/>
        <v>0.99899999999979627</v>
      </c>
      <c r="K1446">
        <f t="shared" ca="1" si="715"/>
        <v>49.98</v>
      </c>
      <c r="L1446">
        <f t="shared" ca="1" si="716"/>
        <v>1.301360869684927</v>
      </c>
      <c r="M1446">
        <f t="shared" ca="1" si="689"/>
        <v>6.7670765223616209</v>
      </c>
      <c r="N1446">
        <f t="shared" ca="1" si="690"/>
        <v>0.86727128666107323</v>
      </c>
      <c r="O1446">
        <f t="shared" ca="1" si="691"/>
        <v>7.3857595425206792</v>
      </c>
      <c r="P1446">
        <f t="shared" ca="1" si="692"/>
        <v>633.2153608696849</v>
      </c>
      <c r="Q1446">
        <f t="shared" ca="1" si="693"/>
        <v>635.99565873002814</v>
      </c>
      <c r="R1446">
        <f t="shared" ca="1" si="694"/>
        <v>1.4839965425134221E-2</v>
      </c>
      <c r="S1446">
        <f t="shared" ca="1" si="695"/>
        <v>2.067101435725621</v>
      </c>
      <c r="T1446">
        <f t="shared" ca="1" si="696"/>
        <v>42.032181045985091</v>
      </c>
      <c r="U1446">
        <f t="shared" ca="1" si="717"/>
        <v>-1.458925375641229E-2</v>
      </c>
      <c r="V1446">
        <f t="shared" ca="1" si="718"/>
        <v>0</v>
      </c>
      <c r="W1446">
        <f t="shared" ca="1" si="697"/>
        <v>8.0356829031438082</v>
      </c>
      <c r="X1446">
        <f t="shared" ca="1" si="698"/>
        <v>41.785551096347803</v>
      </c>
      <c r="Y1446">
        <f t="shared" ca="1" si="699"/>
        <v>1.9644037659300837</v>
      </c>
      <c r="Z1446">
        <f t="shared" ca="1" si="700"/>
        <v>1.1961072353636713</v>
      </c>
      <c r="AA1446">
        <f t="shared" ca="1" si="701"/>
        <v>639.94968290314375</v>
      </c>
      <c r="AB1446">
        <f t="shared" ca="1" si="702"/>
        <v>640.0226019917518</v>
      </c>
      <c r="AC1446">
        <f t="shared" ca="1" si="703"/>
        <v>1.3084237209084866E-4</v>
      </c>
      <c r="AD1446">
        <f t="shared" ca="1" si="704"/>
        <v>0.13471756314825764</v>
      </c>
      <c r="AE1446">
        <f t="shared" ca="1" si="705"/>
        <v>173.98164787754101</v>
      </c>
      <c r="AF1446">
        <f t="shared" ca="1" si="706"/>
        <v>-5.6838161981431767E-6</v>
      </c>
      <c r="AG1446">
        <f t="shared" ca="1" si="707"/>
        <v>1</v>
      </c>
      <c r="AH1446">
        <f ca="1"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+99)&gt;=IFERROR(AE1446,-1E+99)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>8.0356829031438082</v>
      </c>
      <c r="AI1446">
        <f t="shared" ca="1" si="708"/>
        <v>639.94968290314375</v>
      </c>
      <c r="AJ1446">
        <f t="shared" ca="1" si="709"/>
        <v>640.0226019917518</v>
      </c>
      <c r="AM1446">
        <v>0</v>
      </c>
      <c r="AN1446">
        <v>0</v>
      </c>
      <c r="AO1446">
        <f t="shared" si="710"/>
        <v>0</v>
      </c>
      <c r="AP1446">
        <f t="shared" si="719"/>
        <v>0</v>
      </c>
      <c r="AQ1446">
        <f t="shared" ca="1" si="711"/>
        <v>0.13471756314825764</v>
      </c>
      <c r="AR1446" t="str">
        <f t="shared" ca="1" si="712"/>
        <v>Subcritical</v>
      </c>
      <c r="AS1446">
        <f t="shared" ca="1" si="713"/>
        <v>1.3084237209084866E-4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190</v>
      </c>
      <c r="I1447">
        <v>0</v>
      </c>
      <c r="J1447">
        <f t="shared" si="714"/>
        <v>1</v>
      </c>
      <c r="K1447">
        <f t="shared" ca="1" si="715"/>
        <v>49.98</v>
      </c>
      <c r="L1447">
        <f t="shared" ca="1" si="716"/>
        <v>1.301360869684927</v>
      </c>
      <c r="M1447">
        <f t="shared" ca="1" si="689"/>
        <v>6.7670765223616209</v>
      </c>
      <c r="N1447">
        <f t="shared" ca="1" si="690"/>
        <v>0.86727128666107323</v>
      </c>
      <c r="O1447">
        <f t="shared" ca="1" si="691"/>
        <v>7.3857595425206792</v>
      </c>
      <c r="P1447">
        <f t="shared" ca="1" si="692"/>
        <v>633.21486086968491</v>
      </c>
      <c r="Q1447">
        <f t="shared" ca="1" si="693"/>
        <v>635.99515873002815</v>
      </c>
      <c r="R1447">
        <f t="shared" ca="1" si="694"/>
        <v>1.4839965425134221E-2</v>
      </c>
      <c r="S1447">
        <f t="shared" ca="1" si="695"/>
        <v>2.067101435725621</v>
      </c>
      <c r="T1447">
        <f t="shared" ca="1" si="696"/>
        <v>42.032181045985091</v>
      </c>
      <c r="U1447">
        <f t="shared" ca="1" si="717"/>
        <v>-1.4339965425165246E-2</v>
      </c>
      <c r="V1447">
        <f t="shared" ca="1" si="718"/>
        <v>0</v>
      </c>
      <c r="W1447">
        <f t="shared" ca="1" si="697"/>
        <v>8.0360510072255487</v>
      </c>
      <c r="X1447">
        <f t="shared" ca="1" si="698"/>
        <v>41.787465237572853</v>
      </c>
      <c r="Y1447">
        <f t="shared" ca="1" si="699"/>
        <v>1.9644257633394551</v>
      </c>
      <c r="Z1447">
        <f t="shared" ca="1" si="700"/>
        <v>1.1960524457717261</v>
      </c>
      <c r="AA1447">
        <f t="shared" ca="1" si="701"/>
        <v>639.94955100722552</v>
      </c>
      <c r="AB1447">
        <f t="shared" ca="1" si="702"/>
        <v>640.02246341563716</v>
      </c>
      <c r="AC1447">
        <f t="shared" ca="1" si="703"/>
        <v>1.3082843211921458E-4</v>
      </c>
      <c r="AD1447">
        <f t="shared" ca="1" si="704"/>
        <v>0.13470830682628931</v>
      </c>
      <c r="AE1447">
        <f t="shared" ca="1" si="705"/>
        <v>173.99675051967884</v>
      </c>
      <c r="AF1447">
        <f t="shared" ca="1" si="706"/>
        <v>-5.3492656206799438E-6</v>
      </c>
      <c r="AG1447">
        <f t="shared" ca="1" si="707"/>
        <v>1</v>
      </c>
      <c r="AH1447">
        <f ca="1"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+99)&gt;=IFERROR(AE1447,-1E+99)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>8.0360510072255487</v>
      </c>
      <c r="AI1447">
        <f t="shared" ca="1" si="708"/>
        <v>639.94955100722552</v>
      </c>
      <c r="AJ1447">
        <f t="shared" ca="1" si="709"/>
        <v>640.02246341563716</v>
      </c>
      <c r="AM1447">
        <v>0</v>
      </c>
      <c r="AN1447">
        <v>0</v>
      </c>
      <c r="AO1447">
        <f t="shared" si="710"/>
        <v>0</v>
      </c>
      <c r="AP1447">
        <f t="shared" si="719"/>
        <v>0</v>
      </c>
      <c r="AQ1447">
        <f t="shared" ca="1" si="711"/>
        <v>0.13470830682628931</v>
      </c>
      <c r="AR1447" t="str">
        <f t="shared" ca="1" si="712"/>
        <v>Subcritical</v>
      </c>
      <c r="AS1447">
        <f t="shared" ca="1" si="713"/>
        <v>1.3082843211921458E-4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190</v>
      </c>
      <c r="I1448">
        <v>0</v>
      </c>
      <c r="J1448">
        <f t="shared" si="714"/>
        <v>1</v>
      </c>
      <c r="K1448">
        <f t="shared" ca="1" si="715"/>
        <v>49.98</v>
      </c>
      <c r="L1448">
        <f t="shared" ca="1" si="716"/>
        <v>1.301360869684927</v>
      </c>
      <c r="M1448">
        <f t="shared" ca="1" si="689"/>
        <v>6.7670765223616209</v>
      </c>
      <c r="N1448">
        <f t="shared" ca="1" si="690"/>
        <v>0.86727128666107323</v>
      </c>
      <c r="O1448">
        <f t="shared" ca="1" si="691"/>
        <v>7.3857595425206792</v>
      </c>
      <c r="P1448">
        <f t="shared" ca="1" si="692"/>
        <v>633.21436086968492</v>
      </c>
      <c r="Q1448">
        <f t="shared" ca="1" si="693"/>
        <v>635.99465873002816</v>
      </c>
      <c r="R1448">
        <f t="shared" ca="1" si="694"/>
        <v>1.4839965425134221E-2</v>
      </c>
      <c r="S1448">
        <f t="shared" ca="1" si="695"/>
        <v>2.067101435725621</v>
      </c>
      <c r="T1448">
        <f t="shared" ca="1" si="696"/>
        <v>42.032181045985091</v>
      </c>
      <c r="U1448">
        <f t="shared" ca="1" si="717"/>
        <v>-1.4339965425165246E-2</v>
      </c>
      <c r="V1448">
        <f t="shared" ca="1" si="718"/>
        <v>0</v>
      </c>
      <c r="W1448">
        <f t="shared" ca="1" si="697"/>
        <v>8.0364194662595718</v>
      </c>
      <c r="X1448">
        <f t="shared" ca="1" si="698"/>
        <v>41.789381224549778</v>
      </c>
      <c r="Y1448">
        <f t="shared" ca="1" si="699"/>
        <v>1.9644477804355309</v>
      </c>
      <c r="Z1448">
        <f t="shared" ca="1" si="700"/>
        <v>1.1959976083742183</v>
      </c>
      <c r="AA1448">
        <f t="shared" ca="1" si="701"/>
        <v>639.94941946625954</v>
      </c>
      <c r="AB1448">
        <f t="shared" ca="1" si="702"/>
        <v>640.02232518895255</v>
      </c>
      <c r="AC1448">
        <f t="shared" ca="1" si="703"/>
        <v>1.3081448090001825E-4</v>
      </c>
      <c r="AD1448">
        <f t="shared" ca="1" si="704"/>
        <v>0.13469904264018753</v>
      </c>
      <c r="AE1448">
        <f t="shared" ca="1" si="705"/>
        <v>174.01186845609601</v>
      </c>
      <c r="AF1448">
        <f t="shared" ca="1" si="706"/>
        <v>-5.0852179356297711E-6</v>
      </c>
      <c r="AG1448">
        <f t="shared" ca="1" si="707"/>
        <v>1</v>
      </c>
      <c r="AH1448">
        <f ca="1"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+99)&gt;=IFERROR(AE1448,-1E+99)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>8.0364194662595718</v>
      </c>
      <c r="AI1448">
        <f t="shared" ca="1" si="708"/>
        <v>639.94941946625954</v>
      </c>
      <c r="AJ1448">
        <f t="shared" ca="1" si="709"/>
        <v>640.02232518895255</v>
      </c>
      <c r="AM1448">
        <v>0</v>
      </c>
      <c r="AN1448">
        <v>0</v>
      </c>
      <c r="AO1448">
        <f t="shared" si="710"/>
        <v>0</v>
      </c>
      <c r="AP1448">
        <f t="shared" si="719"/>
        <v>0</v>
      </c>
      <c r="AQ1448">
        <f t="shared" ca="1" si="711"/>
        <v>0.13469904264018753</v>
      </c>
      <c r="AR1448" t="str">
        <f t="shared" ca="1" si="712"/>
        <v>Subcritical</v>
      </c>
      <c r="AS1448">
        <f t="shared" ca="1" si="713"/>
        <v>1.3081448090001825E-4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190</v>
      </c>
      <c r="I1449">
        <v>5.7000000000000002E-2</v>
      </c>
      <c r="J1449">
        <f t="shared" si="714"/>
        <v>1</v>
      </c>
      <c r="K1449">
        <f t="shared" ca="1" si="715"/>
        <v>49.98</v>
      </c>
      <c r="L1449">
        <f t="shared" ca="1" si="716"/>
        <v>1.301360869684927</v>
      </c>
      <c r="M1449">
        <f t="shared" ca="1" si="689"/>
        <v>6.7670765223616209</v>
      </c>
      <c r="N1449">
        <f t="shared" ca="1" si="690"/>
        <v>0.86727128666107323</v>
      </c>
      <c r="O1449">
        <f t="shared" ca="1" si="691"/>
        <v>7.3857595425206792</v>
      </c>
      <c r="P1449">
        <f t="shared" ca="1" si="692"/>
        <v>633.21386086968494</v>
      </c>
      <c r="Q1449">
        <f t="shared" ca="1" si="693"/>
        <v>635.99415873002818</v>
      </c>
      <c r="R1449">
        <f t="shared" ca="1" si="694"/>
        <v>1.4839965425134221E-2</v>
      </c>
      <c r="S1449">
        <f t="shared" ca="1" si="695"/>
        <v>2.067101435725621</v>
      </c>
      <c r="T1449">
        <f t="shared" ca="1" si="696"/>
        <v>42.032181045985091</v>
      </c>
      <c r="U1449">
        <f t="shared" ca="1" si="717"/>
        <v>-1.4604093721914069E-2</v>
      </c>
      <c r="V1449">
        <f t="shared" ca="1" si="718"/>
        <v>0</v>
      </c>
      <c r="W1449">
        <f t="shared" ca="1" si="697"/>
        <v>8.0367811952266592</v>
      </c>
      <c r="X1449">
        <f t="shared" ca="1" si="698"/>
        <v>41.791262215178627</v>
      </c>
      <c r="Y1449">
        <f t="shared" ca="1" si="699"/>
        <v>1.9644693938958147</v>
      </c>
      <c r="Z1449">
        <f t="shared" ca="1" si="700"/>
        <v>1.1959437774972781</v>
      </c>
      <c r="AA1449">
        <f t="shared" ca="1" si="701"/>
        <v>639.94928119522672</v>
      </c>
      <c r="AB1449">
        <f t="shared" ca="1" si="702"/>
        <v>640.02218035521321</v>
      </c>
      <c r="AC1449">
        <f t="shared" ca="1" si="703"/>
        <v>1.3080078664118983E-4</v>
      </c>
      <c r="AD1449">
        <f t="shared" ca="1" si="704"/>
        <v>0.13468994870143683</v>
      </c>
      <c r="AE1449">
        <f t="shared" ca="1" si="705"/>
        <v>174.02671096838833</v>
      </c>
      <c r="AF1449">
        <f t="shared" ca="1" si="706"/>
        <v>-4.660397166844632E-6</v>
      </c>
      <c r="AG1449">
        <f t="shared" ca="1" si="707"/>
        <v>1</v>
      </c>
      <c r="AH1449">
        <f ca="1"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+99)&gt;=IFERROR(AE1449,-1E+99)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>8.0367811952266592</v>
      </c>
      <c r="AI1449">
        <f t="shared" ca="1" si="708"/>
        <v>639.94928119522672</v>
      </c>
      <c r="AJ1449">
        <f t="shared" ca="1" si="709"/>
        <v>640.02218035521321</v>
      </c>
      <c r="AM1449">
        <v>0</v>
      </c>
      <c r="AN1449">
        <v>0</v>
      </c>
      <c r="AO1449">
        <f t="shared" si="710"/>
        <v>0</v>
      </c>
      <c r="AP1449">
        <f t="shared" si="719"/>
        <v>0</v>
      </c>
      <c r="AQ1449">
        <f t="shared" ca="1" si="711"/>
        <v>0.13468994870143683</v>
      </c>
      <c r="AR1449" t="str">
        <f t="shared" ca="1" si="712"/>
        <v>Subcritical</v>
      </c>
      <c r="AS1449">
        <f t="shared" ca="1" si="713"/>
        <v>1.3080078664118983E-4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190</v>
      </c>
      <c r="I1450">
        <v>5.7000000000000002E-2</v>
      </c>
      <c r="J1450">
        <f t="shared" si="714"/>
        <v>1</v>
      </c>
      <c r="K1450">
        <f t="shared" ca="1" si="715"/>
        <v>49.98</v>
      </c>
      <c r="L1450">
        <f t="shared" ca="1" si="716"/>
        <v>1.301360869684927</v>
      </c>
      <c r="M1450">
        <f t="shared" ca="1" si="689"/>
        <v>6.7670765223616209</v>
      </c>
      <c r="N1450">
        <f t="shared" ca="1" si="690"/>
        <v>0.86727128666107323</v>
      </c>
      <c r="O1450">
        <f t="shared" ca="1" si="691"/>
        <v>7.3857595425206792</v>
      </c>
      <c r="P1450">
        <f t="shared" ca="1" si="692"/>
        <v>633.21336086968495</v>
      </c>
      <c r="Q1450">
        <f t="shared" ca="1" si="693"/>
        <v>635.99365873002819</v>
      </c>
      <c r="R1450">
        <f t="shared" ca="1" si="694"/>
        <v>1.4839965425134221E-2</v>
      </c>
      <c r="S1450">
        <f t="shared" ca="1" si="695"/>
        <v>2.067101435725621</v>
      </c>
      <c r="T1450">
        <f t="shared" ca="1" si="696"/>
        <v>42.032181045985091</v>
      </c>
      <c r="U1450">
        <f t="shared" ca="1" si="717"/>
        <v>-1.4604093721914069E-2</v>
      </c>
      <c r="V1450">
        <f t="shared" ca="1" si="718"/>
        <v>0</v>
      </c>
      <c r="W1450">
        <f t="shared" ca="1" si="697"/>
        <v>8.0371433704775654</v>
      </c>
      <c r="X1450">
        <f t="shared" ca="1" si="698"/>
        <v>41.793145526483343</v>
      </c>
      <c r="Y1450">
        <f t="shared" ca="1" si="699"/>
        <v>1.9644910325490423</v>
      </c>
      <c r="Z1450">
        <f t="shared" ca="1" si="700"/>
        <v>1.1958898850609088</v>
      </c>
      <c r="AA1450">
        <f t="shared" ca="1" si="701"/>
        <v>639.9491433704776</v>
      </c>
      <c r="AB1450">
        <f t="shared" ca="1" si="702"/>
        <v>640.02203596054846</v>
      </c>
      <c r="AC1450">
        <f t="shared" ca="1" si="703"/>
        <v>1.3078707760603547E-4</v>
      </c>
      <c r="AD1450">
        <f t="shared" ca="1" si="704"/>
        <v>0.13468084456813512</v>
      </c>
      <c r="AE1450">
        <f t="shared" ca="1" si="705"/>
        <v>174.04157249906041</v>
      </c>
      <c r="AF1450">
        <f t="shared" ca="1" si="706"/>
        <v>-4.4525448856802541E-6</v>
      </c>
      <c r="AG1450">
        <f t="shared" ca="1" si="707"/>
        <v>1</v>
      </c>
      <c r="AH1450">
        <f ca="1"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+99)&gt;=IFERROR(AE1450,-1E+99)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>8.0371433704775654</v>
      </c>
      <c r="AI1450">
        <f t="shared" ca="1" si="708"/>
        <v>639.9491433704776</v>
      </c>
      <c r="AJ1450">
        <f t="shared" ca="1" si="709"/>
        <v>640.02203596054846</v>
      </c>
      <c r="AM1450">
        <v>0</v>
      </c>
      <c r="AN1450">
        <v>0</v>
      </c>
      <c r="AO1450">
        <f t="shared" si="710"/>
        <v>0</v>
      </c>
      <c r="AP1450">
        <f t="shared" si="719"/>
        <v>0</v>
      </c>
      <c r="AQ1450">
        <f t="shared" ca="1" si="711"/>
        <v>0.13468084456813512</v>
      </c>
      <c r="AR1450" t="str">
        <f t="shared" ca="1" si="712"/>
        <v>Subcritical</v>
      </c>
      <c r="AS1450">
        <f t="shared" ca="1" si="713"/>
        <v>1.3078707760603547E-4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190</v>
      </c>
      <c r="I1451">
        <v>0</v>
      </c>
      <c r="J1451">
        <f t="shared" si="714"/>
        <v>1</v>
      </c>
      <c r="K1451">
        <f t="shared" ca="1" si="715"/>
        <v>49.98</v>
      </c>
      <c r="L1451">
        <f t="shared" ca="1" si="716"/>
        <v>1.301360869684927</v>
      </c>
      <c r="M1451">
        <f t="shared" ca="1" si="689"/>
        <v>6.7670765223616209</v>
      </c>
      <c r="N1451">
        <f t="shared" ca="1" si="690"/>
        <v>0.86727128666107323</v>
      </c>
      <c r="O1451">
        <f t="shared" ca="1" si="691"/>
        <v>7.3857595425206792</v>
      </c>
      <c r="P1451">
        <f t="shared" ca="1" si="692"/>
        <v>633.21286086968496</v>
      </c>
      <c r="Q1451">
        <f t="shared" ca="1" si="693"/>
        <v>635.9931587300282</v>
      </c>
      <c r="R1451">
        <f t="shared" ca="1" si="694"/>
        <v>1.4839965425134221E-2</v>
      </c>
      <c r="S1451">
        <f t="shared" ca="1" si="695"/>
        <v>2.067101435725621</v>
      </c>
      <c r="T1451">
        <f t="shared" ca="1" si="696"/>
        <v>42.032181045985091</v>
      </c>
      <c r="U1451">
        <f t="shared" ca="1" si="717"/>
        <v>-1.4339965425165246E-2</v>
      </c>
      <c r="V1451">
        <f t="shared" ca="1" si="718"/>
        <v>0</v>
      </c>
      <c r="W1451">
        <f t="shared" ca="1" si="697"/>
        <v>8.0375127821866741</v>
      </c>
      <c r="X1451">
        <f t="shared" ca="1" si="698"/>
        <v>41.79506646737071</v>
      </c>
      <c r="Y1451">
        <f t="shared" ca="1" si="699"/>
        <v>1.964513102036396</v>
      </c>
      <c r="Z1451">
        <f t="shared" ca="1" si="700"/>
        <v>1.1958349208277785</v>
      </c>
      <c r="AA1451">
        <f t="shared" ca="1" si="701"/>
        <v>639.94901278218674</v>
      </c>
      <c r="AB1451">
        <f t="shared" ca="1" si="702"/>
        <v>640.02189867198649</v>
      </c>
      <c r="AC1451">
        <f t="shared" ca="1" si="703"/>
        <v>1.3077309684073591E-4</v>
      </c>
      <c r="AD1451">
        <f t="shared" ca="1" si="704"/>
        <v>0.13467155958583088</v>
      </c>
      <c r="AE1451">
        <f t="shared" ca="1" si="705"/>
        <v>174.05673169934522</v>
      </c>
      <c r="AF1451">
        <f t="shared" ca="1" si="706"/>
        <v>-4.6457948883471545E-6</v>
      </c>
      <c r="AG1451">
        <f t="shared" ca="1" si="707"/>
        <v>1</v>
      </c>
      <c r="AH1451">
        <f ca="1"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+99)&gt;=IFERROR(AE1451,-1E+99)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>8.0375127821866741</v>
      </c>
      <c r="AI1451">
        <f t="shared" ca="1" si="708"/>
        <v>639.94901278218674</v>
      </c>
      <c r="AJ1451">
        <f t="shared" ca="1" si="709"/>
        <v>640.02189867198649</v>
      </c>
      <c r="AM1451">
        <v>0</v>
      </c>
      <c r="AN1451">
        <v>0</v>
      </c>
      <c r="AO1451">
        <f t="shared" si="710"/>
        <v>0</v>
      </c>
      <c r="AP1451">
        <f t="shared" si="719"/>
        <v>0</v>
      </c>
      <c r="AQ1451">
        <f t="shared" ca="1" si="711"/>
        <v>0.13467155958583088</v>
      </c>
      <c r="AR1451" t="str">
        <f t="shared" ca="1" si="712"/>
        <v>Subcritical</v>
      </c>
      <c r="AS1451">
        <f t="shared" ca="1" si="713"/>
        <v>1.3077309684073591E-4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190</v>
      </c>
      <c r="I1452">
        <v>2E-3</v>
      </c>
      <c r="J1452">
        <f t="shared" si="714"/>
        <v>1</v>
      </c>
      <c r="K1452">
        <f t="shared" ca="1" si="715"/>
        <v>49.98</v>
      </c>
      <c r="L1452">
        <f t="shared" ca="1" si="716"/>
        <v>1.301360869684927</v>
      </c>
      <c r="M1452">
        <f t="shared" ca="1" si="689"/>
        <v>6.7670765223616209</v>
      </c>
      <c r="N1452">
        <f t="shared" ca="1" si="690"/>
        <v>0.86727128666107323</v>
      </c>
      <c r="O1452">
        <f t="shared" ca="1" si="691"/>
        <v>7.3857595425206792</v>
      </c>
      <c r="P1452">
        <f t="shared" ca="1" si="692"/>
        <v>633.21236086968486</v>
      </c>
      <c r="Q1452">
        <f t="shared" ca="1" si="693"/>
        <v>635.9926587300281</v>
      </c>
      <c r="R1452">
        <f t="shared" ca="1" si="694"/>
        <v>1.4839965425134221E-2</v>
      </c>
      <c r="S1452">
        <f t="shared" ca="1" si="695"/>
        <v>2.067101435725621</v>
      </c>
      <c r="T1452">
        <f t="shared" ca="1" si="696"/>
        <v>42.032181045985091</v>
      </c>
      <c r="U1452">
        <f t="shared" ca="1" si="717"/>
        <v>-1.4349233084544721E-2</v>
      </c>
      <c r="V1452">
        <f t="shared" ca="1" si="718"/>
        <v>0</v>
      </c>
      <c r="W1452">
        <f t="shared" ca="1" si="697"/>
        <v>8.0378817636477411</v>
      </c>
      <c r="X1452">
        <f t="shared" ca="1" si="698"/>
        <v>41.796985170968256</v>
      </c>
      <c r="Y1452">
        <f t="shared" ca="1" si="699"/>
        <v>1.9645351442896666</v>
      </c>
      <c r="Z1452">
        <f t="shared" ca="1" si="700"/>
        <v>1.1957800256539932</v>
      </c>
      <c r="AA1452">
        <f t="shared" ca="1" si="701"/>
        <v>639.94888176364771</v>
      </c>
      <c r="AB1452">
        <f t="shared" ca="1" si="702"/>
        <v>640.02176096190215</v>
      </c>
      <c r="AC1452">
        <f t="shared" ca="1" si="703"/>
        <v>1.3075913455973321E-4</v>
      </c>
      <c r="AD1452">
        <f t="shared" ca="1" si="704"/>
        <v>0.13466228648254266</v>
      </c>
      <c r="AE1452">
        <f t="shared" ca="1" si="705"/>
        <v>174.07187397802025</v>
      </c>
      <c r="AF1452">
        <f t="shared" ca="1" si="706"/>
        <v>-4.8381756414528354E-6</v>
      </c>
      <c r="AG1452">
        <f t="shared" ca="1" si="707"/>
        <v>1</v>
      </c>
      <c r="AH1452">
        <f ca="1"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+99)&gt;=IFERROR(AE1452,-1E+99)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>8.0378817636477411</v>
      </c>
      <c r="AI1452">
        <f t="shared" ca="1" si="708"/>
        <v>639.94888176364771</v>
      </c>
      <c r="AJ1452">
        <f t="shared" ca="1" si="709"/>
        <v>640.02176096190215</v>
      </c>
      <c r="AM1452">
        <v>0</v>
      </c>
      <c r="AN1452">
        <v>0</v>
      </c>
      <c r="AO1452">
        <f t="shared" si="710"/>
        <v>0</v>
      </c>
      <c r="AP1452">
        <f t="shared" si="719"/>
        <v>0</v>
      </c>
      <c r="AQ1452">
        <f t="shared" ca="1" si="711"/>
        <v>0.13466228648254266</v>
      </c>
      <c r="AR1452" t="str">
        <f t="shared" ca="1" si="712"/>
        <v>Subcritical</v>
      </c>
      <c r="AS1452">
        <f t="shared" ca="1" si="713"/>
        <v>1.3075913455973321E-4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190</v>
      </c>
      <c r="I1453">
        <v>0.06</v>
      </c>
      <c r="J1453">
        <f t="shared" si="714"/>
        <v>1.0010000000002037</v>
      </c>
      <c r="K1453">
        <f t="shared" ca="1" si="715"/>
        <v>49.98</v>
      </c>
      <c r="L1453">
        <f t="shared" ca="1" si="716"/>
        <v>1.301360869684927</v>
      </c>
      <c r="M1453">
        <f t="shared" ca="1" si="689"/>
        <v>6.7670765223616209</v>
      </c>
      <c r="N1453">
        <f t="shared" ca="1" si="690"/>
        <v>0.86727128666107323</v>
      </c>
      <c r="O1453">
        <f t="shared" ca="1" si="691"/>
        <v>7.3857595425206792</v>
      </c>
      <c r="P1453">
        <f t="shared" ca="1" si="692"/>
        <v>633.21186086968487</v>
      </c>
      <c r="Q1453">
        <f t="shared" ca="1" si="693"/>
        <v>635.99215873002811</v>
      </c>
      <c r="R1453">
        <f t="shared" ca="1" si="694"/>
        <v>1.4839965425134221E-2</v>
      </c>
      <c r="S1453">
        <f t="shared" ca="1" si="695"/>
        <v>2.067101435725621</v>
      </c>
      <c r="T1453">
        <f t="shared" ca="1" si="696"/>
        <v>42.032181045985091</v>
      </c>
      <c r="U1453">
        <f t="shared" ca="1" si="717"/>
        <v>-1.4632835176598746E-2</v>
      </c>
      <c r="V1453">
        <f t="shared" ca="1" si="718"/>
        <v>0</v>
      </c>
      <c r="W1453">
        <f t="shared" ca="1" si="697"/>
        <v>8.0382432946248663</v>
      </c>
      <c r="X1453">
        <f t="shared" ca="1" si="698"/>
        <v>41.798865132049308</v>
      </c>
      <c r="Y1453">
        <f t="shared" ca="1" si="699"/>
        <v>1.9645567399820993</v>
      </c>
      <c r="Z1453">
        <f t="shared" ca="1" si="700"/>
        <v>1.1957262438132035</v>
      </c>
      <c r="AA1453">
        <f t="shared" ca="1" si="701"/>
        <v>639.94874329462482</v>
      </c>
      <c r="AB1453">
        <f t="shared" ca="1" si="702"/>
        <v>640.02161593734365</v>
      </c>
      <c r="AC1453">
        <f t="shared" ca="1" si="703"/>
        <v>1.3074545633871327E-4</v>
      </c>
      <c r="AD1453">
        <f t="shared" ca="1" si="704"/>
        <v>0.13465320165415204</v>
      </c>
      <c r="AE1453">
        <f t="shared" ca="1" si="705"/>
        <v>174.08671121495382</v>
      </c>
      <c r="AF1453">
        <f t="shared" ca="1" si="706"/>
        <v>-4.9409771918362821E-6</v>
      </c>
      <c r="AG1453">
        <f t="shared" ca="1" si="707"/>
        <v>1</v>
      </c>
      <c r="AH1453">
        <f ca="1"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+99)&gt;=IFERROR(AE1453,-1E+99)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>8.0382432946248663</v>
      </c>
      <c r="AI1453">
        <f t="shared" ca="1" si="708"/>
        <v>639.94874329462482</v>
      </c>
      <c r="AJ1453">
        <f t="shared" ca="1" si="709"/>
        <v>640.02161593734365</v>
      </c>
      <c r="AM1453">
        <v>0</v>
      </c>
      <c r="AN1453">
        <v>0</v>
      </c>
      <c r="AO1453">
        <f t="shared" si="710"/>
        <v>0</v>
      </c>
      <c r="AP1453">
        <f t="shared" si="719"/>
        <v>0</v>
      </c>
      <c r="AQ1453">
        <f t="shared" ca="1" si="711"/>
        <v>0.13465320165415204</v>
      </c>
      <c r="AR1453" t="str">
        <f t="shared" ca="1" si="712"/>
        <v>Subcritical</v>
      </c>
      <c r="AS1453">
        <f t="shared" ca="1" si="713"/>
        <v>1.3074545633871327E-4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190</v>
      </c>
      <c r="I1454">
        <v>5.7000000000000002E-2</v>
      </c>
      <c r="J1454">
        <f t="shared" si="714"/>
        <v>1</v>
      </c>
      <c r="K1454">
        <f t="shared" ca="1" si="715"/>
        <v>49.98</v>
      </c>
      <c r="L1454">
        <f t="shared" ca="1" si="716"/>
        <v>1.301360869684927</v>
      </c>
      <c r="M1454">
        <f t="shared" ca="1" si="689"/>
        <v>6.7670765223616209</v>
      </c>
      <c r="N1454">
        <f t="shared" ca="1" si="690"/>
        <v>0.86727128666107323</v>
      </c>
      <c r="O1454">
        <f t="shared" ca="1" si="691"/>
        <v>7.3857595425206792</v>
      </c>
      <c r="P1454">
        <f t="shared" ca="1" si="692"/>
        <v>633.21136086968488</v>
      </c>
      <c r="Q1454">
        <f t="shared" ca="1" si="693"/>
        <v>635.99165873002812</v>
      </c>
      <c r="R1454">
        <f t="shared" ca="1" si="694"/>
        <v>1.4839965425134221E-2</v>
      </c>
      <c r="S1454">
        <f t="shared" ca="1" si="695"/>
        <v>2.067101435725621</v>
      </c>
      <c r="T1454">
        <f t="shared" ca="1" si="696"/>
        <v>42.032181045985091</v>
      </c>
      <c r="U1454">
        <f t="shared" ca="1" si="717"/>
        <v>-1.4604093721914069E-2</v>
      </c>
      <c r="V1454">
        <f t="shared" ca="1" si="718"/>
        <v>0</v>
      </c>
      <c r="W1454">
        <f t="shared" ca="1" si="697"/>
        <v>8.0386052340408618</v>
      </c>
      <c r="X1454">
        <f t="shared" ca="1" si="698"/>
        <v>41.800747217012486</v>
      </c>
      <c r="Y1454">
        <f t="shared" ca="1" si="699"/>
        <v>1.9645783586019625</v>
      </c>
      <c r="Z1454">
        <f t="shared" ca="1" si="700"/>
        <v>1.1956724060582973</v>
      </c>
      <c r="AA1454">
        <f t="shared" ca="1" si="701"/>
        <v>639.94860523404088</v>
      </c>
      <c r="AB1454">
        <f t="shared" ca="1" si="702"/>
        <v>640.02147131470394</v>
      </c>
      <c r="AC1454">
        <f t="shared" ca="1" si="703"/>
        <v>1.3073176477935763E-4</v>
      </c>
      <c r="AD1454">
        <f t="shared" ca="1" si="704"/>
        <v>0.13464410758537593</v>
      </c>
      <c r="AE1454">
        <f t="shared" ca="1" si="705"/>
        <v>174.10156591972978</v>
      </c>
      <c r="AF1454">
        <f t="shared" ca="1" si="706"/>
        <v>-5.2220685802240041E-6</v>
      </c>
      <c r="AG1454">
        <f t="shared" ca="1" si="707"/>
        <v>1</v>
      </c>
      <c r="AH1454">
        <f ca="1"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+99)&gt;=IFERROR(AE1454,-1E+99)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>8.0386052340408618</v>
      </c>
      <c r="AI1454">
        <f t="shared" ca="1" si="708"/>
        <v>639.94860523404088</v>
      </c>
      <c r="AJ1454">
        <f t="shared" ca="1" si="709"/>
        <v>640.02147131470394</v>
      </c>
      <c r="AM1454">
        <v>0</v>
      </c>
      <c r="AN1454">
        <v>0</v>
      </c>
      <c r="AO1454">
        <f t="shared" si="710"/>
        <v>0</v>
      </c>
      <c r="AP1454">
        <f t="shared" si="719"/>
        <v>0</v>
      </c>
      <c r="AQ1454">
        <f t="shared" ca="1" si="711"/>
        <v>0.13464410758537593</v>
      </c>
      <c r="AR1454" t="str">
        <f t="shared" ca="1" si="712"/>
        <v>Subcritical</v>
      </c>
      <c r="AS1454">
        <f t="shared" ca="1" si="713"/>
        <v>1.3073176477935763E-4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190</v>
      </c>
      <c r="I1455">
        <v>0</v>
      </c>
      <c r="J1455">
        <f t="shared" si="714"/>
        <v>1</v>
      </c>
      <c r="K1455">
        <f t="shared" ca="1" si="715"/>
        <v>49.98</v>
      </c>
      <c r="L1455">
        <f t="shared" ca="1" si="716"/>
        <v>1.301360869684927</v>
      </c>
      <c r="M1455">
        <f t="shared" ca="1" si="689"/>
        <v>6.7670765223616209</v>
      </c>
      <c r="N1455">
        <f t="shared" ca="1" si="690"/>
        <v>0.86727128666107323</v>
      </c>
      <c r="O1455">
        <f t="shared" ca="1" si="691"/>
        <v>7.3857595425206792</v>
      </c>
      <c r="P1455">
        <f t="shared" ca="1" si="692"/>
        <v>633.21086086968489</v>
      </c>
      <c r="Q1455">
        <f t="shared" ca="1" si="693"/>
        <v>635.99115873002813</v>
      </c>
      <c r="R1455">
        <f t="shared" ca="1" si="694"/>
        <v>1.4839965425134221E-2</v>
      </c>
      <c r="S1455">
        <f t="shared" ca="1" si="695"/>
        <v>2.067101435725621</v>
      </c>
      <c r="T1455">
        <f t="shared" ca="1" si="696"/>
        <v>42.032181045985091</v>
      </c>
      <c r="U1455">
        <f t="shared" ca="1" si="717"/>
        <v>-1.4339965425165246E-2</v>
      </c>
      <c r="V1455">
        <f t="shared" ca="1" si="718"/>
        <v>0</v>
      </c>
      <c r="W1455">
        <f t="shared" ca="1" si="697"/>
        <v>8.0389739116770542</v>
      </c>
      <c r="X1455">
        <f t="shared" ca="1" si="698"/>
        <v>41.802664340720682</v>
      </c>
      <c r="Y1455">
        <f t="shared" ca="1" si="699"/>
        <v>1.9646003781830499</v>
      </c>
      <c r="Z1455">
        <f t="shared" ca="1" si="700"/>
        <v>1.1956175709908909</v>
      </c>
      <c r="AA1455">
        <f t="shared" ca="1" si="701"/>
        <v>639.94847391167707</v>
      </c>
      <c r="AB1455">
        <f t="shared" ca="1" si="702"/>
        <v>640.02133330902984</v>
      </c>
      <c r="AC1455">
        <f t="shared" ca="1" si="703"/>
        <v>1.3071782049927142E-4</v>
      </c>
      <c r="AD1455">
        <f t="shared" ca="1" si="704"/>
        <v>0.13463484526482775</v>
      </c>
      <c r="AE1455">
        <f t="shared" ca="1" si="705"/>
        <v>174.11669790003663</v>
      </c>
      <c r="AF1455">
        <f t="shared" ca="1" si="706"/>
        <v>-5.4488249361384078E-6</v>
      </c>
      <c r="AG1455">
        <f t="shared" ca="1" si="707"/>
        <v>1</v>
      </c>
      <c r="AH1455">
        <f ca="1"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+99)&gt;=IFERROR(AE1455,-1E+99)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>8.0389739116770542</v>
      </c>
      <c r="AI1455">
        <f t="shared" ca="1" si="708"/>
        <v>639.94847391167707</v>
      </c>
      <c r="AJ1455">
        <f t="shared" ca="1" si="709"/>
        <v>640.02133330902984</v>
      </c>
      <c r="AM1455">
        <v>0</v>
      </c>
      <c r="AN1455">
        <v>0</v>
      </c>
      <c r="AO1455">
        <f t="shared" si="710"/>
        <v>0</v>
      </c>
      <c r="AP1455">
        <f t="shared" si="719"/>
        <v>0</v>
      </c>
      <c r="AQ1455">
        <f t="shared" ca="1" si="711"/>
        <v>0.13463484526482775</v>
      </c>
      <c r="AR1455" t="str">
        <f t="shared" ca="1" si="712"/>
        <v>Subcritical</v>
      </c>
      <c r="AS1455">
        <f t="shared" ca="1" si="713"/>
        <v>1.3071782049927142E-4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190</v>
      </c>
      <c r="I1456">
        <v>5.7000000000000002E-2</v>
      </c>
      <c r="J1456">
        <f t="shared" si="714"/>
        <v>0.99899999999979627</v>
      </c>
      <c r="K1456">
        <f t="shared" ca="1" si="715"/>
        <v>49.98</v>
      </c>
      <c r="L1456">
        <f t="shared" ca="1" si="716"/>
        <v>1.301360869684927</v>
      </c>
      <c r="M1456">
        <f t="shared" ca="1" si="689"/>
        <v>6.7670765223616209</v>
      </c>
      <c r="N1456">
        <f t="shared" ca="1" si="690"/>
        <v>0.86727128666107323</v>
      </c>
      <c r="O1456">
        <f t="shared" ca="1" si="691"/>
        <v>7.3857595425206792</v>
      </c>
      <c r="P1456">
        <f t="shared" ca="1" si="692"/>
        <v>633.21036086968491</v>
      </c>
      <c r="Q1456">
        <f t="shared" ca="1" si="693"/>
        <v>635.99065873002814</v>
      </c>
      <c r="R1456">
        <f t="shared" ca="1" si="694"/>
        <v>1.4839965425134221E-2</v>
      </c>
      <c r="S1456">
        <f t="shared" ca="1" si="695"/>
        <v>2.067101435725621</v>
      </c>
      <c r="T1456">
        <f t="shared" ca="1" si="696"/>
        <v>42.032181045985091</v>
      </c>
      <c r="U1456">
        <f t="shared" ca="1" si="717"/>
        <v>-1.458925375641229E-2</v>
      </c>
      <c r="V1456">
        <f t="shared" ca="1" si="718"/>
        <v>0</v>
      </c>
      <c r="W1456">
        <f t="shared" ca="1" si="697"/>
        <v>8.0393354972717574</v>
      </c>
      <c r="X1456">
        <f t="shared" ca="1" si="698"/>
        <v>41.80454458581314</v>
      </c>
      <c r="Y1456">
        <f t="shared" ca="1" si="699"/>
        <v>1.9646219727037029</v>
      </c>
      <c r="Z1456">
        <f t="shared" ca="1" si="700"/>
        <v>1.1955637956396084</v>
      </c>
      <c r="AA1456">
        <f t="shared" ca="1" si="701"/>
        <v>639.94833549727173</v>
      </c>
      <c r="AB1456">
        <f t="shared" ca="1" si="702"/>
        <v>640.02118834077044</v>
      </c>
      <c r="AC1456">
        <f t="shared" ca="1" si="703"/>
        <v>1.3070414658885289E-4</v>
      </c>
      <c r="AD1456">
        <f t="shared" ca="1" si="704"/>
        <v>0.13462576214970984</v>
      </c>
      <c r="AE1456">
        <f t="shared" ca="1" si="705"/>
        <v>174.13153950649175</v>
      </c>
      <c r="AF1456">
        <f t="shared" ca="1" si="706"/>
        <v>-5.1992557246194337E-6</v>
      </c>
      <c r="AG1456">
        <f t="shared" ca="1" si="707"/>
        <v>1</v>
      </c>
      <c r="AH1456">
        <f ca="1"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+99)&gt;=IFERROR(AE1456,-1E+99)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>8.0393354972717574</v>
      </c>
      <c r="AI1456">
        <f t="shared" ca="1" si="708"/>
        <v>639.94833549727173</v>
      </c>
      <c r="AJ1456">
        <f t="shared" ca="1" si="709"/>
        <v>640.02118834077044</v>
      </c>
      <c r="AM1456">
        <v>0</v>
      </c>
      <c r="AN1456">
        <v>0</v>
      </c>
      <c r="AO1456">
        <f t="shared" si="710"/>
        <v>0</v>
      </c>
      <c r="AP1456">
        <f t="shared" si="719"/>
        <v>0</v>
      </c>
      <c r="AQ1456">
        <f t="shared" ca="1" si="711"/>
        <v>0.13462576214970984</v>
      </c>
      <c r="AR1456" t="str">
        <f t="shared" ca="1" si="712"/>
        <v>Subcritical</v>
      </c>
      <c r="AS1456">
        <f t="shared" ca="1" si="713"/>
        <v>1.3070414658885289E-4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190</v>
      </c>
      <c r="I1457">
        <v>5.7000000000000002E-2</v>
      </c>
      <c r="J1457">
        <f t="shared" si="714"/>
        <v>1</v>
      </c>
      <c r="K1457">
        <f t="shared" ca="1" si="715"/>
        <v>49.98</v>
      </c>
      <c r="L1457">
        <f t="shared" ca="1" si="716"/>
        <v>1.301360869684927</v>
      </c>
      <c r="M1457">
        <f t="shared" ca="1" si="689"/>
        <v>6.7670765223616209</v>
      </c>
      <c r="N1457">
        <f t="shared" ca="1" si="690"/>
        <v>0.86727128666107323</v>
      </c>
      <c r="O1457">
        <f t="shared" ca="1" si="691"/>
        <v>7.3857595425206792</v>
      </c>
      <c r="P1457">
        <f t="shared" ca="1" si="692"/>
        <v>633.20986086968492</v>
      </c>
      <c r="Q1457">
        <f t="shared" ca="1" si="693"/>
        <v>635.99015873002816</v>
      </c>
      <c r="R1457">
        <f t="shared" ca="1" si="694"/>
        <v>1.4839965425134221E-2</v>
      </c>
      <c r="S1457">
        <f t="shared" ca="1" si="695"/>
        <v>2.067101435725621</v>
      </c>
      <c r="T1457">
        <f t="shared" ca="1" si="696"/>
        <v>42.032181045985091</v>
      </c>
      <c r="U1457">
        <f t="shared" ca="1" si="717"/>
        <v>-1.4604093721914069E-2</v>
      </c>
      <c r="V1457">
        <f t="shared" ca="1" si="718"/>
        <v>0</v>
      </c>
      <c r="W1457">
        <f t="shared" ca="1" si="697"/>
        <v>8.0396972202539629</v>
      </c>
      <c r="X1457">
        <f t="shared" ca="1" si="698"/>
        <v>41.806425545320607</v>
      </c>
      <c r="Y1457">
        <f t="shared" ca="1" si="699"/>
        <v>1.9646435739607784</v>
      </c>
      <c r="Z1457">
        <f t="shared" ca="1" si="700"/>
        <v>1.1955100046957796</v>
      </c>
      <c r="AA1457">
        <f t="shared" ca="1" si="701"/>
        <v>639.94819722025397</v>
      </c>
      <c r="AB1457">
        <f t="shared" ca="1" si="702"/>
        <v>640.02104350829313</v>
      </c>
      <c r="AC1457">
        <f t="shared" ca="1" si="703"/>
        <v>1.3069046959448953E-4</v>
      </c>
      <c r="AD1457">
        <f t="shared" ca="1" si="704"/>
        <v>0.13461667660523963</v>
      </c>
      <c r="AE1457">
        <f t="shared" ca="1" si="705"/>
        <v>174.14638745705579</v>
      </c>
      <c r="AF1457">
        <f t="shared" ca="1" si="706"/>
        <v>-4.8900644742388977E-6</v>
      </c>
      <c r="AG1457">
        <f t="shared" ca="1" si="707"/>
        <v>1</v>
      </c>
      <c r="AH1457">
        <f ca="1"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+99)&gt;=IFERROR(AE1457,-1E+99)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>8.0396972202539629</v>
      </c>
      <c r="AI1457">
        <f t="shared" ca="1" si="708"/>
        <v>639.94819722025397</v>
      </c>
      <c r="AJ1457">
        <f t="shared" ca="1" si="709"/>
        <v>640.02104350829313</v>
      </c>
      <c r="AM1457">
        <v>0</v>
      </c>
      <c r="AN1457">
        <v>0</v>
      </c>
      <c r="AO1457">
        <f t="shared" si="710"/>
        <v>0</v>
      </c>
      <c r="AP1457">
        <f t="shared" si="719"/>
        <v>0</v>
      </c>
      <c r="AQ1457">
        <f t="shared" ca="1" si="711"/>
        <v>0.13461667660523963</v>
      </c>
      <c r="AR1457" t="str">
        <f t="shared" ca="1" si="712"/>
        <v>Subcritical</v>
      </c>
      <c r="AS1457">
        <f t="shared" ca="1" si="713"/>
        <v>1.3069046959448953E-4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190</v>
      </c>
      <c r="I1458">
        <v>0</v>
      </c>
      <c r="J1458">
        <f t="shared" si="714"/>
        <v>1</v>
      </c>
      <c r="K1458">
        <f t="shared" ca="1" si="715"/>
        <v>49.98</v>
      </c>
      <c r="L1458">
        <f t="shared" ca="1" si="716"/>
        <v>1.301360869684927</v>
      </c>
      <c r="M1458">
        <f t="shared" ca="1" si="689"/>
        <v>6.7670765223616209</v>
      </c>
      <c r="N1458">
        <f t="shared" ca="1" si="690"/>
        <v>0.86727128666107323</v>
      </c>
      <c r="O1458">
        <f t="shared" ca="1" si="691"/>
        <v>7.3857595425206792</v>
      </c>
      <c r="P1458">
        <f t="shared" ca="1" si="692"/>
        <v>633.20936086968493</v>
      </c>
      <c r="Q1458">
        <f t="shared" ca="1" si="693"/>
        <v>635.98965873002817</v>
      </c>
      <c r="R1458">
        <f t="shared" ca="1" si="694"/>
        <v>1.4839965425134221E-2</v>
      </c>
      <c r="S1458">
        <f t="shared" ca="1" si="695"/>
        <v>2.067101435725621</v>
      </c>
      <c r="T1458">
        <f t="shared" ca="1" si="696"/>
        <v>42.032181045985091</v>
      </c>
      <c r="U1458">
        <f t="shared" ca="1" si="717"/>
        <v>-1.4339965425165246E-2</v>
      </c>
      <c r="V1458">
        <f t="shared" ca="1" si="718"/>
        <v>0</v>
      </c>
      <c r="W1458">
        <f t="shared" ca="1" si="697"/>
        <v>8.0400662771977345</v>
      </c>
      <c r="X1458">
        <f t="shared" ca="1" si="698"/>
        <v>41.808344641428221</v>
      </c>
      <c r="Y1458">
        <f t="shared" ca="1" si="699"/>
        <v>1.9646656116713237</v>
      </c>
      <c r="Z1458">
        <f t="shared" ca="1" si="700"/>
        <v>1.1954551281246955</v>
      </c>
      <c r="AA1458">
        <f t="shared" ca="1" si="701"/>
        <v>639.94806627719777</v>
      </c>
      <c r="AB1458">
        <f t="shared" ca="1" si="702"/>
        <v>640.02090587777673</v>
      </c>
      <c r="AC1458">
        <f t="shared" ca="1" si="703"/>
        <v>1.3067651747419645E-4</v>
      </c>
      <c r="AD1458">
        <f t="shared" ca="1" si="704"/>
        <v>0.13460740790382378</v>
      </c>
      <c r="AE1458">
        <f t="shared" ca="1" si="705"/>
        <v>174.16153717760392</v>
      </c>
      <c r="AF1458">
        <f t="shared" ca="1" si="706"/>
        <v>-5.1412523589533521E-6</v>
      </c>
      <c r="AG1458">
        <f t="shared" ca="1" si="707"/>
        <v>1</v>
      </c>
      <c r="AH1458">
        <f ca="1"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+99)&gt;=IFERROR(AE1458,-1E+99)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>8.0400662771977345</v>
      </c>
      <c r="AI1458">
        <f t="shared" ca="1" si="708"/>
        <v>639.94806627719777</v>
      </c>
      <c r="AJ1458">
        <f t="shared" ca="1" si="709"/>
        <v>640.02090587777673</v>
      </c>
      <c r="AM1458">
        <v>0</v>
      </c>
      <c r="AN1458">
        <v>0</v>
      </c>
      <c r="AO1458">
        <f t="shared" si="710"/>
        <v>0</v>
      </c>
      <c r="AP1458">
        <f t="shared" si="719"/>
        <v>0</v>
      </c>
      <c r="AQ1458">
        <f t="shared" ca="1" si="711"/>
        <v>0.13460740790382378</v>
      </c>
      <c r="AR1458" t="str">
        <f t="shared" ca="1" si="712"/>
        <v>Subcritical</v>
      </c>
      <c r="AS1458">
        <f t="shared" ca="1" si="713"/>
        <v>1.3067651747419645E-4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190</v>
      </c>
      <c r="I1459">
        <v>0</v>
      </c>
      <c r="J1459">
        <f t="shared" si="714"/>
        <v>1</v>
      </c>
      <c r="K1459">
        <f t="shared" ca="1" si="715"/>
        <v>49.98</v>
      </c>
      <c r="L1459">
        <f t="shared" ca="1" si="716"/>
        <v>1.301360869684927</v>
      </c>
      <c r="M1459">
        <f t="shared" ca="1" si="689"/>
        <v>6.7670765223616209</v>
      </c>
      <c r="N1459">
        <f t="shared" ca="1" si="690"/>
        <v>0.86727128666107323</v>
      </c>
      <c r="O1459">
        <f t="shared" ca="1" si="691"/>
        <v>7.3857595425206792</v>
      </c>
      <c r="P1459">
        <f t="shared" ca="1" si="692"/>
        <v>633.20886086968494</v>
      </c>
      <c r="Q1459">
        <f t="shared" ca="1" si="693"/>
        <v>635.98915873002818</v>
      </c>
      <c r="R1459">
        <f t="shared" ca="1" si="694"/>
        <v>1.4839965425134221E-2</v>
      </c>
      <c r="S1459">
        <f t="shared" ca="1" si="695"/>
        <v>2.067101435725621</v>
      </c>
      <c r="T1459">
        <f t="shared" ca="1" si="696"/>
        <v>42.032181045985091</v>
      </c>
      <c r="U1459">
        <f t="shared" ca="1" si="717"/>
        <v>-1.4339965425165246E-2</v>
      </c>
      <c r="V1459">
        <f t="shared" ca="1" si="718"/>
        <v>0</v>
      </c>
      <c r="W1459">
        <f t="shared" ca="1" si="697"/>
        <v>8.0404350892025533</v>
      </c>
      <c r="X1459">
        <f t="shared" ca="1" si="698"/>
        <v>41.810262463853277</v>
      </c>
      <c r="Y1459">
        <f t="shared" ca="1" si="699"/>
        <v>1.9646876332284804</v>
      </c>
      <c r="Z1459">
        <f t="shared" ca="1" si="700"/>
        <v>1.1954002930072443</v>
      </c>
      <c r="AA1459">
        <f t="shared" ca="1" si="701"/>
        <v>639.94793508920259</v>
      </c>
      <c r="AB1459">
        <f t="shared" ca="1" si="702"/>
        <v>640.02076800767975</v>
      </c>
      <c r="AC1459">
        <f t="shared" ca="1" si="703"/>
        <v>1.3066257680916283E-4</v>
      </c>
      <c r="AD1459">
        <f t="shared" ca="1" si="704"/>
        <v>0.13459814641645657</v>
      </c>
      <c r="AE1459">
        <f t="shared" ca="1" si="705"/>
        <v>174.17667757664384</v>
      </c>
      <c r="AF1459">
        <f t="shared" ca="1" si="706"/>
        <v>-5.5359849966407637E-6</v>
      </c>
      <c r="AG1459">
        <f t="shared" ca="1" si="707"/>
        <v>1</v>
      </c>
      <c r="AH1459">
        <f ca="1"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+99)&gt;=IFERROR(AE1459,-1E+99)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>8.0404350892025533</v>
      </c>
      <c r="AI1459">
        <f t="shared" ca="1" si="708"/>
        <v>639.94793508920259</v>
      </c>
      <c r="AJ1459">
        <f t="shared" ca="1" si="709"/>
        <v>640.02076800767975</v>
      </c>
      <c r="AM1459">
        <v>0</v>
      </c>
      <c r="AN1459">
        <v>0</v>
      </c>
      <c r="AO1459">
        <f t="shared" si="710"/>
        <v>0</v>
      </c>
      <c r="AP1459">
        <f t="shared" si="719"/>
        <v>0</v>
      </c>
      <c r="AQ1459">
        <f t="shared" ca="1" si="711"/>
        <v>0.13459814641645657</v>
      </c>
      <c r="AR1459" t="str">
        <f t="shared" ca="1" si="712"/>
        <v>Subcritical</v>
      </c>
      <c r="AS1459">
        <f t="shared" ca="1" si="713"/>
        <v>1.3066257680916283E-4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190</v>
      </c>
      <c r="I1460">
        <v>5.7000000000000002E-2</v>
      </c>
      <c r="J1460">
        <f t="shared" si="714"/>
        <v>1</v>
      </c>
      <c r="K1460">
        <f t="shared" ca="1" si="715"/>
        <v>49.98</v>
      </c>
      <c r="L1460">
        <f t="shared" ca="1" si="716"/>
        <v>1.301360869684927</v>
      </c>
      <c r="M1460">
        <f t="shared" ca="1" si="689"/>
        <v>6.7670765223616209</v>
      </c>
      <c r="N1460">
        <f t="shared" ca="1" si="690"/>
        <v>0.86727128666107323</v>
      </c>
      <c r="O1460">
        <f t="shared" ca="1" si="691"/>
        <v>7.3857595425206792</v>
      </c>
      <c r="P1460">
        <f t="shared" ca="1" si="692"/>
        <v>633.20836086968495</v>
      </c>
      <c r="Q1460">
        <f t="shared" ca="1" si="693"/>
        <v>635.98865873002819</v>
      </c>
      <c r="R1460">
        <f t="shared" ca="1" si="694"/>
        <v>1.4839965425134221E-2</v>
      </c>
      <c r="S1460">
        <f t="shared" ca="1" si="695"/>
        <v>2.067101435725621</v>
      </c>
      <c r="T1460">
        <f t="shared" ca="1" si="696"/>
        <v>42.032181045985091</v>
      </c>
      <c r="U1460">
        <f t="shared" ca="1" si="717"/>
        <v>-1.4604093721914069E-2</v>
      </c>
      <c r="V1460">
        <f t="shared" ca="1" si="718"/>
        <v>0</v>
      </c>
      <c r="W1460">
        <f t="shared" ca="1" si="697"/>
        <v>8.040796507815104</v>
      </c>
      <c r="X1460">
        <f t="shared" ca="1" si="698"/>
        <v>41.812141840638546</v>
      </c>
      <c r="Y1460">
        <f t="shared" ca="1" si="699"/>
        <v>1.9647092118494012</v>
      </c>
      <c r="Z1460">
        <f t="shared" ca="1" si="700"/>
        <v>1.1953465620223944</v>
      </c>
      <c r="AA1460">
        <f t="shared" ca="1" si="701"/>
        <v>639.94779650781516</v>
      </c>
      <c r="AB1460">
        <f t="shared" ca="1" si="702"/>
        <v>640.02062287903527</v>
      </c>
      <c r="AC1460">
        <f t="shared" ca="1" si="703"/>
        <v>1.3064891773443668E-4</v>
      </c>
      <c r="AD1460">
        <f t="shared" ca="1" si="704"/>
        <v>0.13458907161982936</v>
      </c>
      <c r="AE1460">
        <f t="shared" ca="1" si="705"/>
        <v>174.19151517462743</v>
      </c>
      <c r="AF1460">
        <f t="shared" ca="1" si="706"/>
        <v>-5.4272295528789982E-6</v>
      </c>
      <c r="AG1460">
        <f t="shared" ca="1" si="707"/>
        <v>1</v>
      </c>
      <c r="AH1460">
        <f ca="1"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+99)&gt;=IFERROR(AE1460,-1E+99)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>8.040796507815104</v>
      </c>
      <c r="AI1460">
        <f t="shared" ca="1" si="708"/>
        <v>639.94779650781516</v>
      </c>
      <c r="AJ1460">
        <f t="shared" ca="1" si="709"/>
        <v>640.02062287903527</v>
      </c>
      <c r="AM1460">
        <v>0</v>
      </c>
      <c r="AN1460">
        <v>0</v>
      </c>
      <c r="AO1460">
        <f t="shared" si="710"/>
        <v>0</v>
      </c>
      <c r="AP1460">
        <f t="shared" si="719"/>
        <v>0</v>
      </c>
      <c r="AQ1460">
        <f t="shared" ca="1" si="711"/>
        <v>0.13458907161982936</v>
      </c>
      <c r="AR1460" t="str">
        <f t="shared" ca="1" si="712"/>
        <v>Subcritical</v>
      </c>
      <c r="AS1460">
        <f t="shared" ca="1" si="713"/>
        <v>1.3064891773443668E-4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190</v>
      </c>
      <c r="I1461">
        <v>0.06</v>
      </c>
      <c r="J1461">
        <f t="shared" si="714"/>
        <v>1</v>
      </c>
      <c r="K1461">
        <f t="shared" ca="1" si="715"/>
        <v>49.98</v>
      </c>
      <c r="L1461">
        <f t="shared" ca="1" si="716"/>
        <v>1.301360869684927</v>
      </c>
      <c r="M1461">
        <f t="shared" ca="1" si="689"/>
        <v>6.7670765223616209</v>
      </c>
      <c r="N1461">
        <f t="shared" ca="1" si="690"/>
        <v>0.86727128666107323</v>
      </c>
      <c r="O1461">
        <f t="shared" ca="1" si="691"/>
        <v>7.3857595425206792</v>
      </c>
      <c r="P1461">
        <f t="shared" ca="1" si="692"/>
        <v>633.20786086968496</v>
      </c>
      <c r="Q1461">
        <f t="shared" ca="1" si="693"/>
        <v>635.9881587300282</v>
      </c>
      <c r="R1461">
        <f t="shared" ca="1" si="694"/>
        <v>1.4839965425134221E-2</v>
      </c>
      <c r="S1461">
        <f t="shared" ca="1" si="695"/>
        <v>2.067101435725621</v>
      </c>
      <c r="T1461">
        <f t="shared" ca="1" si="696"/>
        <v>42.032181045985091</v>
      </c>
      <c r="U1461">
        <f t="shared" ca="1" si="717"/>
        <v>-1.4617995211210655E-2</v>
      </c>
      <c r="V1461">
        <f t="shared" ca="1" si="718"/>
        <v>0</v>
      </c>
      <c r="W1461">
        <f t="shared" ca="1" si="697"/>
        <v>8.0411576841174615</v>
      </c>
      <c r="X1461">
        <f t="shared" ca="1" si="698"/>
        <v>41.8140199574108</v>
      </c>
      <c r="Y1461">
        <f t="shared" ca="1" si="699"/>
        <v>1.964730774538781</v>
      </c>
      <c r="Z1461">
        <f t="shared" ca="1" si="700"/>
        <v>1.1952928718861895</v>
      </c>
      <c r="AA1461">
        <f t="shared" ca="1" si="701"/>
        <v>639.94765768411753</v>
      </c>
      <c r="AB1461">
        <f t="shared" ca="1" si="702"/>
        <v>640.02047751335203</v>
      </c>
      <c r="AC1461">
        <f t="shared" ca="1" si="703"/>
        <v>1.3063526992190092E-4</v>
      </c>
      <c r="AD1461">
        <f t="shared" ca="1" si="704"/>
        <v>0.1345800039259813</v>
      </c>
      <c r="AE1461">
        <f t="shared" ca="1" si="705"/>
        <v>174.20634352800508</v>
      </c>
      <c r="AF1461">
        <f t="shared" ca="1" si="706"/>
        <v>-5.1803890528390184E-6</v>
      </c>
      <c r="AG1461">
        <f t="shared" ca="1" si="707"/>
        <v>1</v>
      </c>
      <c r="AH1461">
        <f ca="1"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+99)&gt;=IFERROR(AE1461,-1E+99)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>8.0411576841174615</v>
      </c>
      <c r="AI1461">
        <f t="shared" ca="1" si="708"/>
        <v>639.94765768411753</v>
      </c>
      <c r="AJ1461">
        <f t="shared" ca="1" si="709"/>
        <v>640.02047751335203</v>
      </c>
      <c r="AM1461">
        <v>0</v>
      </c>
      <c r="AN1461">
        <v>0</v>
      </c>
      <c r="AO1461">
        <f t="shared" si="710"/>
        <v>0</v>
      </c>
      <c r="AP1461">
        <f t="shared" si="719"/>
        <v>0</v>
      </c>
      <c r="AQ1461">
        <f t="shared" ca="1" si="711"/>
        <v>0.1345800039259813</v>
      </c>
      <c r="AR1461" t="str">
        <f t="shared" ca="1" si="712"/>
        <v>Subcritical</v>
      </c>
      <c r="AS1461">
        <f t="shared" ca="1" si="713"/>
        <v>1.3063526992190092E-4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190</v>
      </c>
      <c r="I1462">
        <v>2E-3</v>
      </c>
      <c r="J1462">
        <f t="shared" si="714"/>
        <v>1.0010000000002037</v>
      </c>
      <c r="K1462">
        <f t="shared" ca="1" si="715"/>
        <v>49.98</v>
      </c>
      <c r="L1462">
        <f t="shared" ca="1" si="716"/>
        <v>1.301360869684927</v>
      </c>
      <c r="M1462">
        <f t="shared" ca="1" si="689"/>
        <v>6.7670765223616209</v>
      </c>
      <c r="N1462">
        <f t="shared" ca="1" si="690"/>
        <v>0.86727128666107323</v>
      </c>
      <c r="O1462">
        <f t="shared" ca="1" si="691"/>
        <v>7.3857595425206792</v>
      </c>
      <c r="P1462">
        <f t="shared" ca="1" si="692"/>
        <v>633.20736086968486</v>
      </c>
      <c r="Q1462">
        <f t="shared" ca="1" si="693"/>
        <v>635.9876587300281</v>
      </c>
      <c r="R1462">
        <f t="shared" ca="1" si="694"/>
        <v>1.4839965425134221E-2</v>
      </c>
      <c r="S1462">
        <f t="shared" ca="1" si="695"/>
        <v>2.067101435725621</v>
      </c>
      <c r="T1462">
        <f t="shared" ca="1" si="696"/>
        <v>42.032181045985091</v>
      </c>
      <c r="U1462">
        <f t="shared" ca="1" si="717"/>
        <v>-1.4364073049932813E-2</v>
      </c>
      <c r="V1462">
        <f t="shared" ca="1" si="718"/>
        <v>0</v>
      </c>
      <c r="W1462">
        <f t="shared" ca="1" si="697"/>
        <v>8.0415261197731471</v>
      </c>
      <c r="X1462">
        <f t="shared" ca="1" si="698"/>
        <v>41.815935822820364</v>
      </c>
      <c r="Y1462">
        <f t="shared" ca="1" si="699"/>
        <v>1.964752769112772</v>
      </c>
      <c r="Z1462">
        <f t="shared" ca="1" si="700"/>
        <v>1.1952381075906526</v>
      </c>
      <c r="AA1462">
        <f t="shared" ca="1" si="701"/>
        <v>639.9475261197731</v>
      </c>
      <c r="AB1462">
        <f t="shared" ca="1" si="702"/>
        <v>640.02033927644163</v>
      </c>
      <c r="AC1462">
        <f t="shared" ca="1" si="703"/>
        <v>1.3062134996658399E-4</v>
      </c>
      <c r="AD1462">
        <f t="shared" ca="1" si="704"/>
        <v>0.13457075502783025</v>
      </c>
      <c r="AE1462">
        <f t="shared" ca="1" si="705"/>
        <v>174.22147064360161</v>
      </c>
      <c r="AF1462">
        <f t="shared" ca="1" si="706"/>
        <v>-5.378737228056707E-6</v>
      </c>
      <c r="AG1462">
        <f t="shared" ca="1" si="707"/>
        <v>1</v>
      </c>
      <c r="AH1462">
        <f ca="1"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+99)&gt;=IFERROR(AE1462,-1E+99)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>8.0415261197731471</v>
      </c>
      <c r="AI1462">
        <f t="shared" ca="1" si="708"/>
        <v>639.9475261197731</v>
      </c>
      <c r="AJ1462">
        <f t="shared" ca="1" si="709"/>
        <v>640.02033927644163</v>
      </c>
      <c r="AM1462">
        <v>0</v>
      </c>
      <c r="AN1462">
        <v>0</v>
      </c>
      <c r="AO1462">
        <f t="shared" si="710"/>
        <v>0</v>
      </c>
      <c r="AP1462">
        <f t="shared" si="719"/>
        <v>0</v>
      </c>
      <c r="AQ1462">
        <f t="shared" ca="1" si="711"/>
        <v>0.13457075502783025</v>
      </c>
      <c r="AR1462" t="str">
        <f t="shared" ca="1" si="712"/>
        <v>Subcritical</v>
      </c>
      <c r="AS1462">
        <f t="shared" ca="1" si="713"/>
        <v>1.3062134996658399E-4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190</v>
      </c>
      <c r="I1463">
        <v>0</v>
      </c>
      <c r="J1463">
        <f t="shared" si="714"/>
        <v>1</v>
      </c>
      <c r="K1463">
        <f t="shared" ca="1" si="715"/>
        <v>49.98</v>
      </c>
      <c r="L1463">
        <f t="shared" ca="1" si="716"/>
        <v>1.301360869684927</v>
      </c>
      <c r="M1463">
        <f t="shared" ca="1" si="689"/>
        <v>6.7670765223616209</v>
      </c>
      <c r="N1463">
        <f t="shared" ca="1" si="690"/>
        <v>0.86727128666107323</v>
      </c>
      <c r="O1463">
        <f t="shared" ca="1" si="691"/>
        <v>7.3857595425206792</v>
      </c>
      <c r="P1463">
        <f t="shared" ca="1" si="692"/>
        <v>633.20686086968487</v>
      </c>
      <c r="Q1463">
        <f t="shared" ca="1" si="693"/>
        <v>635.98715873002811</v>
      </c>
      <c r="R1463">
        <f t="shared" ca="1" si="694"/>
        <v>1.4839965425134221E-2</v>
      </c>
      <c r="S1463">
        <f t="shared" ca="1" si="695"/>
        <v>2.067101435725621</v>
      </c>
      <c r="T1463">
        <f t="shared" ca="1" si="696"/>
        <v>42.032181045985091</v>
      </c>
      <c r="U1463">
        <f t="shared" ca="1" si="717"/>
        <v>-1.4339965425165246E-2</v>
      </c>
      <c r="V1463">
        <f t="shared" ca="1" si="718"/>
        <v>0</v>
      </c>
      <c r="W1463">
        <f t="shared" ca="1" si="697"/>
        <v>8.0418947437099728</v>
      </c>
      <c r="X1463">
        <f t="shared" ca="1" si="698"/>
        <v>41.817852667291859</v>
      </c>
      <c r="Y1463">
        <f t="shared" ca="1" si="699"/>
        <v>1.9647747734024918</v>
      </c>
      <c r="Z1463">
        <f t="shared" ca="1" si="700"/>
        <v>1.1951833203308457</v>
      </c>
      <c r="AA1463">
        <f t="shared" ca="1" si="701"/>
        <v>639.94739474370988</v>
      </c>
      <c r="AB1463">
        <f t="shared" ca="1" si="702"/>
        <v>640.02020122532031</v>
      </c>
      <c r="AC1463">
        <f t="shared" ca="1" si="703"/>
        <v>1.3060742508784329E-4</v>
      </c>
      <c r="AD1463">
        <f t="shared" ca="1" si="704"/>
        <v>0.13456150246336307</v>
      </c>
      <c r="AE1463">
        <f t="shared" ca="1" si="705"/>
        <v>174.23660622158576</v>
      </c>
      <c r="AF1463">
        <f t="shared" ca="1" si="706"/>
        <v>-5.6163185035984498E-6</v>
      </c>
      <c r="AG1463">
        <f t="shared" ca="1" si="707"/>
        <v>1</v>
      </c>
      <c r="AH1463">
        <f ca="1"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+99)&gt;=IFERROR(AE1463,-1E+99)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>8.0418947437099728</v>
      </c>
      <c r="AI1463">
        <f t="shared" ca="1" si="708"/>
        <v>639.94739474370988</v>
      </c>
      <c r="AJ1463">
        <f t="shared" ca="1" si="709"/>
        <v>640.02020122532031</v>
      </c>
      <c r="AM1463">
        <v>0</v>
      </c>
      <c r="AN1463">
        <v>0</v>
      </c>
      <c r="AO1463">
        <f t="shared" si="710"/>
        <v>0</v>
      </c>
      <c r="AP1463">
        <f t="shared" si="719"/>
        <v>0</v>
      </c>
      <c r="AQ1463">
        <f t="shared" ca="1" si="711"/>
        <v>0.13456150246336307</v>
      </c>
      <c r="AR1463" t="str">
        <f t="shared" ca="1" si="712"/>
        <v>Subcritical</v>
      </c>
      <c r="AS1463">
        <f t="shared" ca="1" si="713"/>
        <v>1.3060742508784329E-4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190</v>
      </c>
      <c r="I1464">
        <v>5.7000000000000002E-2</v>
      </c>
      <c r="J1464">
        <f t="shared" si="714"/>
        <v>1</v>
      </c>
      <c r="K1464">
        <f t="shared" ca="1" si="715"/>
        <v>49.98</v>
      </c>
      <c r="L1464">
        <f t="shared" ca="1" si="716"/>
        <v>1.301360869684927</v>
      </c>
      <c r="M1464">
        <f t="shared" ca="1" si="689"/>
        <v>6.7670765223616209</v>
      </c>
      <c r="N1464">
        <f t="shared" ca="1" si="690"/>
        <v>0.86727128666107323</v>
      </c>
      <c r="O1464">
        <f t="shared" ca="1" si="691"/>
        <v>7.3857595425206792</v>
      </c>
      <c r="P1464">
        <f t="shared" ca="1" si="692"/>
        <v>633.20636086968489</v>
      </c>
      <c r="Q1464">
        <f t="shared" ca="1" si="693"/>
        <v>635.98665873002813</v>
      </c>
      <c r="R1464">
        <f t="shared" ca="1" si="694"/>
        <v>1.4839965425134221E-2</v>
      </c>
      <c r="S1464">
        <f t="shared" ca="1" si="695"/>
        <v>2.067101435725621</v>
      </c>
      <c r="T1464">
        <f t="shared" ca="1" si="696"/>
        <v>42.032181045985091</v>
      </c>
      <c r="U1464">
        <f t="shared" ca="1" si="717"/>
        <v>-1.4604093721914069E-2</v>
      </c>
      <c r="V1464">
        <f t="shared" ca="1" si="718"/>
        <v>0</v>
      </c>
      <c r="W1464">
        <f t="shared" ca="1" si="697"/>
        <v>8.0422561379279767</v>
      </c>
      <c r="X1464">
        <f t="shared" ca="1" si="698"/>
        <v>41.819731917225482</v>
      </c>
      <c r="Y1464">
        <f t="shared" ca="1" si="699"/>
        <v>1.9647963446483863</v>
      </c>
      <c r="Z1464">
        <f t="shared" ca="1" si="700"/>
        <v>1.1951296124739936</v>
      </c>
      <c r="AA1464">
        <f t="shared" ca="1" si="701"/>
        <v>639.94725613792798</v>
      </c>
      <c r="AB1464">
        <f t="shared" ca="1" si="702"/>
        <v>640.02005607628746</v>
      </c>
      <c r="AC1464">
        <f t="shared" ca="1" si="703"/>
        <v>1.3059377544004724E-4</v>
      </c>
      <c r="AD1464">
        <f t="shared" ca="1" si="704"/>
        <v>0.13455243239612066</v>
      </c>
      <c r="AE1464">
        <f t="shared" ca="1" si="705"/>
        <v>174.2514456604693</v>
      </c>
      <c r="AF1464">
        <f t="shared" ca="1" si="706"/>
        <v>-5.3159803883318091E-6</v>
      </c>
      <c r="AG1464">
        <f t="shared" ca="1" si="707"/>
        <v>1</v>
      </c>
      <c r="AH1464">
        <f ca="1"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+99)&gt;=IFERROR(AE1464,-1E+99)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>8.0422561379279767</v>
      </c>
      <c r="AI1464">
        <f t="shared" ca="1" si="708"/>
        <v>639.94725613792798</v>
      </c>
      <c r="AJ1464">
        <f t="shared" ca="1" si="709"/>
        <v>640.02005607628746</v>
      </c>
      <c r="AM1464">
        <v>0</v>
      </c>
      <c r="AN1464">
        <v>0</v>
      </c>
      <c r="AO1464">
        <f t="shared" si="710"/>
        <v>0</v>
      </c>
      <c r="AP1464">
        <f t="shared" si="719"/>
        <v>0</v>
      </c>
      <c r="AQ1464">
        <f t="shared" ca="1" si="711"/>
        <v>0.13455243239612066</v>
      </c>
      <c r="AR1464" t="str">
        <f t="shared" ca="1" si="712"/>
        <v>Subcritical</v>
      </c>
      <c r="AS1464">
        <f t="shared" ca="1" si="713"/>
        <v>1.3059377544004724E-4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190</v>
      </c>
      <c r="I1465">
        <v>5.7000000000000002E-2</v>
      </c>
      <c r="J1465">
        <f t="shared" si="714"/>
        <v>0.99899999999979627</v>
      </c>
      <c r="K1465">
        <f t="shared" ca="1" si="715"/>
        <v>49.98</v>
      </c>
      <c r="L1465">
        <f t="shared" ca="1" si="716"/>
        <v>1.301360869684927</v>
      </c>
      <c r="M1465">
        <f t="shared" ca="1" si="689"/>
        <v>6.7670765223616209</v>
      </c>
      <c r="N1465">
        <f t="shared" ca="1" si="690"/>
        <v>0.86727128666107323</v>
      </c>
      <c r="O1465">
        <f t="shared" ca="1" si="691"/>
        <v>7.3857595425206792</v>
      </c>
      <c r="P1465">
        <f t="shared" ca="1" si="692"/>
        <v>633.2058608696849</v>
      </c>
      <c r="Q1465">
        <f t="shared" ca="1" si="693"/>
        <v>635.98615873002814</v>
      </c>
      <c r="R1465">
        <f t="shared" ca="1" si="694"/>
        <v>1.4839965425134221E-2</v>
      </c>
      <c r="S1465">
        <f t="shared" ca="1" si="695"/>
        <v>2.067101435725621</v>
      </c>
      <c r="T1465">
        <f t="shared" ca="1" si="696"/>
        <v>42.032181045985091</v>
      </c>
      <c r="U1465">
        <f t="shared" ca="1" si="717"/>
        <v>-1.458925375641229E-2</v>
      </c>
      <c r="V1465">
        <f t="shared" ca="1" si="718"/>
        <v>0</v>
      </c>
      <c r="W1465">
        <f t="shared" ca="1" si="697"/>
        <v>8.0426179863240392</v>
      </c>
      <c r="X1465">
        <f t="shared" ca="1" si="698"/>
        <v>41.821613528885003</v>
      </c>
      <c r="Y1465">
        <f t="shared" ca="1" si="699"/>
        <v>1.9648179415359337</v>
      </c>
      <c r="Z1465">
        <f t="shared" ca="1" si="700"/>
        <v>1.1950758419562226</v>
      </c>
      <c r="AA1465">
        <f t="shared" ca="1" si="701"/>
        <v>639.94711798632397</v>
      </c>
      <c r="AB1465">
        <f t="shared" ca="1" si="702"/>
        <v>640.019911374093</v>
      </c>
      <c r="AC1465">
        <f t="shared" ca="1" si="703"/>
        <v>1.3058011074686281E-4</v>
      </c>
      <c r="AD1465">
        <f t="shared" ca="1" si="704"/>
        <v>0.13454335195099126</v>
      </c>
      <c r="AE1465">
        <f t="shared" ca="1" si="705"/>
        <v>174.26630445371669</v>
      </c>
      <c r="AF1465">
        <f t="shared" ca="1" si="706"/>
        <v>-4.9327786655339878E-6</v>
      </c>
      <c r="AG1465">
        <f t="shared" ca="1" si="707"/>
        <v>1</v>
      </c>
      <c r="AH1465">
        <f ca="1"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+99)&gt;=IFERROR(AE1465,-1E+99)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>8.0426179863240392</v>
      </c>
      <c r="AI1465">
        <f t="shared" ca="1" si="708"/>
        <v>639.94711798632397</v>
      </c>
      <c r="AJ1465">
        <f t="shared" ca="1" si="709"/>
        <v>640.019911374093</v>
      </c>
      <c r="AM1465">
        <v>0</v>
      </c>
      <c r="AN1465">
        <v>0</v>
      </c>
      <c r="AO1465">
        <f t="shared" si="710"/>
        <v>0</v>
      </c>
      <c r="AP1465">
        <f t="shared" si="719"/>
        <v>0</v>
      </c>
      <c r="AQ1465">
        <f t="shared" ca="1" si="711"/>
        <v>0.13454335195099126</v>
      </c>
      <c r="AR1465" t="str">
        <f t="shared" ca="1" si="712"/>
        <v>Subcritical</v>
      </c>
      <c r="AS1465">
        <f t="shared" ca="1" si="713"/>
        <v>1.3058011074686281E-4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190</v>
      </c>
      <c r="I1466">
        <v>0</v>
      </c>
      <c r="J1466">
        <f t="shared" si="714"/>
        <v>1</v>
      </c>
      <c r="K1466">
        <f t="shared" ca="1" si="715"/>
        <v>49.98</v>
      </c>
      <c r="L1466">
        <f t="shared" ca="1" si="716"/>
        <v>1.301360869684927</v>
      </c>
      <c r="M1466">
        <f t="shared" ca="1" si="689"/>
        <v>6.7670765223616209</v>
      </c>
      <c r="N1466">
        <f t="shared" ca="1" si="690"/>
        <v>0.86727128666107323</v>
      </c>
      <c r="O1466">
        <f t="shared" ca="1" si="691"/>
        <v>7.3857595425206792</v>
      </c>
      <c r="P1466">
        <f t="shared" ca="1" si="692"/>
        <v>633.20536086968491</v>
      </c>
      <c r="Q1466">
        <f t="shared" ca="1" si="693"/>
        <v>635.98565873002815</v>
      </c>
      <c r="R1466">
        <f t="shared" ca="1" si="694"/>
        <v>1.4839965425134221E-2</v>
      </c>
      <c r="S1466">
        <f t="shared" ca="1" si="695"/>
        <v>2.067101435725621</v>
      </c>
      <c r="T1466">
        <f t="shared" ca="1" si="696"/>
        <v>42.032181045985091</v>
      </c>
      <c r="U1466">
        <f t="shared" ca="1" si="717"/>
        <v>-1.4339965425165246E-2</v>
      </c>
      <c r="V1466">
        <f t="shared" ca="1" si="718"/>
        <v>0</v>
      </c>
      <c r="W1466">
        <f t="shared" ca="1" si="697"/>
        <v>8.042987107077705</v>
      </c>
      <c r="X1466">
        <f t="shared" ca="1" si="698"/>
        <v>41.823532956804065</v>
      </c>
      <c r="Y1466">
        <f t="shared" ca="1" si="699"/>
        <v>1.964839970960359</v>
      </c>
      <c r="Z1466">
        <f t="shared" ca="1" si="700"/>
        <v>1.1950209957542335</v>
      </c>
      <c r="AA1466">
        <f t="shared" ca="1" si="701"/>
        <v>639.94698710707769</v>
      </c>
      <c r="AB1466">
        <f t="shared" ca="1" si="702"/>
        <v>640.01977381351469</v>
      </c>
      <c r="AC1466">
        <f t="shared" ca="1" si="703"/>
        <v>1.3056617359693867E-4</v>
      </c>
      <c r="AD1466">
        <f t="shared" ca="1" si="704"/>
        <v>0.13453409006115952</v>
      </c>
      <c r="AE1466">
        <f t="shared" ca="1" si="705"/>
        <v>174.28146260297535</v>
      </c>
      <c r="AF1466">
        <f t="shared" ca="1" si="706"/>
        <v>-5.0931878377014073E-6</v>
      </c>
      <c r="AG1466">
        <f t="shared" ca="1" si="707"/>
        <v>1</v>
      </c>
      <c r="AH1466">
        <f ca="1"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+99)&gt;=IFERROR(AE1466,-1E+99)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>8.042987107077705</v>
      </c>
      <c r="AI1466">
        <f t="shared" ca="1" si="708"/>
        <v>639.94698710707769</v>
      </c>
      <c r="AJ1466">
        <f t="shared" ca="1" si="709"/>
        <v>640.01977381351469</v>
      </c>
      <c r="AM1466">
        <v>0</v>
      </c>
      <c r="AN1466">
        <v>0</v>
      </c>
      <c r="AO1466">
        <f t="shared" si="710"/>
        <v>0</v>
      </c>
      <c r="AP1466">
        <f t="shared" si="719"/>
        <v>0</v>
      </c>
      <c r="AQ1466">
        <f t="shared" ca="1" si="711"/>
        <v>0.13453409006115952</v>
      </c>
      <c r="AR1466" t="str">
        <f t="shared" ca="1" si="712"/>
        <v>Subcritical</v>
      </c>
      <c r="AS1466">
        <f t="shared" ca="1" si="713"/>
        <v>1.3056617359693867E-4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190</v>
      </c>
      <c r="I1467">
        <v>0</v>
      </c>
      <c r="J1467">
        <f t="shared" si="714"/>
        <v>1</v>
      </c>
      <c r="K1467">
        <f t="shared" ca="1" si="715"/>
        <v>49.98</v>
      </c>
      <c r="L1467">
        <f t="shared" ca="1" si="716"/>
        <v>1.301360869684927</v>
      </c>
      <c r="M1467">
        <f t="shared" ca="1" si="689"/>
        <v>6.7670765223616209</v>
      </c>
      <c r="N1467">
        <f t="shared" ca="1" si="690"/>
        <v>0.86727128666107323</v>
      </c>
      <c r="O1467">
        <f t="shared" ca="1" si="691"/>
        <v>7.3857595425206792</v>
      </c>
      <c r="P1467">
        <f t="shared" ca="1" si="692"/>
        <v>633.20486086968492</v>
      </c>
      <c r="Q1467">
        <f t="shared" ca="1" si="693"/>
        <v>635.98515873002816</v>
      </c>
      <c r="R1467">
        <f t="shared" ca="1" si="694"/>
        <v>1.4839965425134221E-2</v>
      </c>
      <c r="S1467">
        <f t="shared" ca="1" si="695"/>
        <v>2.067101435725621</v>
      </c>
      <c r="T1467">
        <f t="shared" ca="1" si="696"/>
        <v>42.032181045985091</v>
      </c>
      <c r="U1467">
        <f t="shared" ca="1" si="717"/>
        <v>-1.4339965425165246E-2</v>
      </c>
      <c r="V1467">
        <f t="shared" ca="1" si="718"/>
        <v>0</v>
      </c>
      <c r="W1467">
        <f t="shared" ca="1" si="697"/>
        <v>8.0433560759962273</v>
      </c>
      <c r="X1467">
        <f t="shared" ca="1" si="698"/>
        <v>41.825451595180382</v>
      </c>
      <c r="Y1467">
        <f t="shared" ca="1" si="699"/>
        <v>1.9648619897960844</v>
      </c>
      <c r="Z1467">
        <f t="shared" ca="1" si="700"/>
        <v>1.1949661771436624</v>
      </c>
      <c r="AA1467">
        <f t="shared" ca="1" si="701"/>
        <v>639.94685607599627</v>
      </c>
      <c r="AB1467">
        <f t="shared" ca="1" si="702"/>
        <v>640.01963610476878</v>
      </c>
      <c r="AC1467">
        <f t="shared" ca="1" si="703"/>
        <v>1.30552244373344E-4</v>
      </c>
      <c r="AD1467">
        <f t="shared" ca="1" si="704"/>
        <v>0.13452483304307358</v>
      </c>
      <c r="AE1467">
        <f t="shared" ca="1" si="705"/>
        <v>174.29661525073399</v>
      </c>
      <c r="AF1467">
        <f t="shared" ca="1" si="706"/>
        <v>-5.3710618885816075E-6</v>
      </c>
      <c r="AG1467">
        <f t="shared" ca="1" si="707"/>
        <v>1</v>
      </c>
      <c r="AH1467">
        <f ca="1"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+99)&gt;=IFERROR(AE1467,-1E+99)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>8.0433560759962273</v>
      </c>
      <c r="AI1467">
        <f t="shared" ca="1" si="708"/>
        <v>639.94685607599627</v>
      </c>
      <c r="AJ1467">
        <f t="shared" ca="1" si="709"/>
        <v>640.01963610476878</v>
      </c>
      <c r="AM1467">
        <v>0</v>
      </c>
      <c r="AN1467">
        <v>0</v>
      </c>
      <c r="AO1467">
        <f t="shared" si="710"/>
        <v>0</v>
      </c>
      <c r="AP1467">
        <f t="shared" si="719"/>
        <v>0</v>
      </c>
      <c r="AQ1467">
        <f t="shared" ca="1" si="711"/>
        <v>0.13452483304307358</v>
      </c>
      <c r="AR1467" t="str">
        <f t="shared" ca="1" si="712"/>
        <v>Subcritical</v>
      </c>
      <c r="AS1467">
        <f t="shared" ca="1" si="713"/>
        <v>1.30552244373344E-4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190</v>
      </c>
      <c r="I1468">
        <v>5.7000000000000002E-2</v>
      </c>
      <c r="J1468">
        <f t="shared" si="714"/>
        <v>1</v>
      </c>
      <c r="K1468">
        <f t="shared" ca="1" si="715"/>
        <v>49.98</v>
      </c>
      <c r="L1468">
        <f t="shared" ca="1" si="716"/>
        <v>1.301360869684927</v>
      </c>
      <c r="M1468">
        <f t="shared" ca="1" si="689"/>
        <v>6.7670765223616209</v>
      </c>
      <c r="N1468">
        <f t="shared" ca="1" si="690"/>
        <v>0.86727128666107323</v>
      </c>
      <c r="O1468">
        <f t="shared" ca="1" si="691"/>
        <v>7.3857595425206792</v>
      </c>
      <c r="P1468">
        <f t="shared" ca="1" si="692"/>
        <v>633.20436086968493</v>
      </c>
      <c r="Q1468">
        <f t="shared" ca="1" si="693"/>
        <v>635.98465873002817</v>
      </c>
      <c r="R1468">
        <f t="shared" ca="1" si="694"/>
        <v>1.4839965425134221E-2</v>
      </c>
      <c r="S1468">
        <f t="shared" ca="1" si="695"/>
        <v>2.067101435725621</v>
      </c>
      <c r="T1468">
        <f t="shared" ca="1" si="696"/>
        <v>42.032181045985091</v>
      </c>
      <c r="U1468">
        <f t="shared" ca="1" si="717"/>
        <v>-1.4604093721914069E-2</v>
      </c>
      <c r="V1468">
        <f t="shared" ca="1" si="718"/>
        <v>0</v>
      </c>
      <c r="W1468">
        <f t="shared" ca="1" si="697"/>
        <v>8.0437177761374272</v>
      </c>
      <c r="X1468">
        <f t="shared" ca="1" si="698"/>
        <v>41.82733243591462</v>
      </c>
      <c r="Y1468">
        <f t="shared" ca="1" si="699"/>
        <v>1.9648835733736278</v>
      </c>
      <c r="Z1468">
        <f t="shared" ca="1" si="700"/>
        <v>1.1949124433545077</v>
      </c>
      <c r="AA1468">
        <f t="shared" ca="1" si="701"/>
        <v>639.94671777613746</v>
      </c>
      <c r="AB1468">
        <f t="shared" ca="1" si="702"/>
        <v>640.01949125968906</v>
      </c>
      <c r="AC1468">
        <f t="shared" ca="1" si="703"/>
        <v>1.3053859168695624E-4</v>
      </c>
      <c r="AD1468">
        <f t="shared" ca="1" si="704"/>
        <v>0.13451575942087635</v>
      </c>
      <c r="AE1468">
        <f t="shared" ca="1" si="705"/>
        <v>174.31147009965719</v>
      </c>
      <c r="AF1468">
        <f t="shared" ca="1" si="706"/>
        <v>-5.1556813787101419E-6</v>
      </c>
      <c r="AG1468">
        <f t="shared" ca="1" si="707"/>
        <v>1</v>
      </c>
      <c r="AH1468">
        <f ca="1"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+99)&gt;=IFERROR(AE1468,-1E+99)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>8.0437177761374272</v>
      </c>
      <c r="AI1468">
        <f t="shared" ca="1" si="708"/>
        <v>639.94671777613746</v>
      </c>
      <c r="AJ1468">
        <f t="shared" ca="1" si="709"/>
        <v>640.01949125968906</v>
      </c>
      <c r="AM1468">
        <v>0</v>
      </c>
      <c r="AN1468">
        <v>0</v>
      </c>
      <c r="AO1468">
        <f t="shared" si="710"/>
        <v>0</v>
      </c>
      <c r="AP1468">
        <f t="shared" si="719"/>
        <v>0</v>
      </c>
      <c r="AQ1468">
        <f t="shared" ca="1" si="711"/>
        <v>0.13451575942087635</v>
      </c>
      <c r="AR1468" t="str">
        <f t="shared" ca="1" si="712"/>
        <v>Subcritical</v>
      </c>
      <c r="AS1468">
        <f t="shared" ca="1" si="713"/>
        <v>1.3053859168695624E-4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190</v>
      </c>
      <c r="I1469">
        <v>5.7000000000000002E-2</v>
      </c>
      <c r="J1469">
        <f t="shared" si="714"/>
        <v>1</v>
      </c>
      <c r="K1469">
        <f t="shared" ca="1" si="715"/>
        <v>49.98</v>
      </c>
      <c r="L1469">
        <f t="shared" ca="1" si="716"/>
        <v>1.301360869684927</v>
      </c>
      <c r="M1469">
        <f t="shared" ca="1" si="689"/>
        <v>6.7670765223616209</v>
      </c>
      <c r="N1469">
        <f t="shared" ca="1" si="690"/>
        <v>0.86727128666107323</v>
      </c>
      <c r="O1469">
        <f t="shared" ca="1" si="691"/>
        <v>7.3857595425206792</v>
      </c>
      <c r="P1469">
        <f t="shared" ca="1" si="692"/>
        <v>633.20386086968495</v>
      </c>
      <c r="Q1469">
        <f t="shared" ca="1" si="693"/>
        <v>635.98415873002818</v>
      </c>
      <c r="R1469">
        <f t="shared" ca="1" si="694"/>
        <v>1.4839965425134221E-2</v>
      </c>
      <c r="S1469">
        <f t="shared" ca="1" si="695"/>
        <v>2.067101435725621</v>
      </c>
      <c r="T1469">
        <f t="shared" ca="1" si="696"/>
        <v>42.032181045985091</v>
      </c>
      <c r="U1469">
        <f t="shared" ca="1" si="717"/>
        <v>-1.4604093721914069E-2</v>
      </c>
      <c r="V1469">
        <f t="shared" ca="1" si="718"/>
        <v>0</v>
      </c>
      <c r="W1469">
        <f t="shared" ca="1" si="697"/>
        <v>8.0440797111077007</v>
      </c>
      <c r="X1469">
        <f t="shared" ca="1" si="698"/>
        <v>41.829214497760049</v>
      </c>
      <c r="Y1469">
        <f t="shared" ca="1" si="699"/>
        <v>1.9649051694957194</v>
      </c>
      <c r="Z1469">
        <f t="shared" ca="1" si="700"/>
        <v>1.1948586795163563</v>
      </c>
      <c r="AA1469">
        <f t="shared" ca="1" si="701"/>
        <v>639.94657971110769</v>
      </c>
      <c r="AB1469">
        <f t="shared" ca="1" si="702"/>
        <v>640.01934664607279</v>
      </c>
      <c r="AC1469">
        <f t="shared" ca="1" si="703"/>
        <v>1.3052493224530951E-4</v>
      </c>
      <c r="AD1469">
        <f t="shared" ca="1" si="704"/>
        <v>0.13450668092871412</v>
      </c>
      <c r="AE1469">
        <f t="shared" ca="1" si="705"/>
        <v>174.32633529850261</v>
      </c>
      <c r="AF1469">
        <f t="shared" ca="1" si="706"/>
        <v>-4.8759459332359256E-6</v>
      </c>
      <c r="AG1469">
        <f t="shared" ca="1" si="707"/>
        <v>1</v>
      </c>
      <c r="AH1469">
        <f ca="1"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+99)&gt;=IFERROR(AE1469,-1E+99)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>8.0440797111077007</v>
      </c>
      <c r="AI1469">
        <f t="shared" ca="1" si="708"/>
        <v>639.94657971110769</v>
      </c>
      <c r="AJ1469">
        <f t="shared" ca="1" si="709"/>
        <v>640.01934664607279</v>
      </c>
      <c r="AM1469">
        <v>0</v>
      </c>
      <c r="AN1469">
        <v>0</v>
      </c>
      <c r="AO1469">
        <f t="shared" si="710"/>
        <v>0</v>
      </c>
      <c r="AP1469">
        <f t="shared" si="719"/>
        <v>0</v>
      </c>
      <c r="AQ1469">
        <f t="shared" ca="1" si="711"/>
        <v>0.13450668092871412</v>
      </c>
      <c r="AR1469" t="str">
        <f t="shared" ca="1" si="712"/>
        <v>Subcritical</v>
      </c>
      <c r="AS1469">
        <f t="shared" ca="1" si="713"/>
        <v>1.3052493224530951E-4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190</v>
      </c>
      <c r="I1470">
        <v>0</v>
      </c>
      <c r="J1470">
        <f t="shared" si="714"/>
        <v>1</v>
      </c>
      <c r="K1470">
        <f t="shared" ca="1" si="715"/>
        <v>49.98</v>
      </c>
      <c r="L1470">
        <f t="shared" ca="1" si="716"/>
        <v>1.301360869684927</v>
      </c>
      <c r="M1470">
        <f t="shared" ca="1" si="689"/>
        <v>6.7670765223616209</v>
      </c>
      <c r="N1470">
        <f t="shared" ca="1" si="690"/>
        <v>0.86727128666107323</v>
      </c>
      <c r="O1470">
        <f t="shared" ca="1" si="691"/>
        <v>7.3857595425206792</v>
      </c>
      <c r="P1470">
        <f t="shared" ca="1" si="692"/>
        <v>633.20336086968496</v>
      </c>
      <c r="Q1470">
        <f t="shared" ca="1" si="693"/>
        <v>635.9836587300282</v>
      </c>
      <c r="R1470">
        <f t="shared" ca="1" si="694"/>
        <v>1.4839965425134221E-2</v>
      </c>
      <c r="S1470">
        <f t="shared" ca="1" si="695"/>
        <v>2.067101435725621</v>
      </c>
      <c r="T1470">
        <f t="shared" ca="1" si="696"/>
        <v>42.032181045985091</v>
      </c>
      <c r="U1470">
        <f t="shared" ca="1" si="717"/>
        <v>-1.4339965425165246E-2</v>
      </c>
      <c r="V1470">
        <f t="shared" ca="1" si="718"/>
        <v>0</v>
      </c>
      <c r="W1470">
        <f t="shared" ca="1" si="697"/>
        <v>8.0444489422702965</v>
      </c>
      <c r="X1470">
        <f t="shared" ca="1" si="698"/>
        <v>41.831134499805543</v>
      </c>
      <c r="Y1470">
        <f t="shared" ca="1" si="699"/>
        <v>1.9649271994574296</v>
      </c>
      <c r="Z1470">
        <f t="shared" ca="1" si="700"/>
        <v>1.194803836846269</v>
      </c>
      <c r="AA1470">
        <f t="shared" ca="1" si="701"/>
        <v>639.94644894227031</v>
      </c>
      <c r="AB1470">
        <f t="shared" ca="1" si="702"/>
        <v>640.01920919754775</v>
      </c>
      <c r="AC1470">
        <f t="shared" ca="1" si="703"/>
        <v>1.3051099961806201E-4</v>
      </c>
      <c r="AD1470">
        <f t="shared" ca="1" si="704"/>
        <v>0.13449742047682106</v>
      </c>
      <c r="AE1470">
        <f t="shared" ca="1" si="705"/>
        <v>174.34150088996171</v>
      </c>
      <c r="AF1470">
        <f t="shared" ca="1" si="706"/>
        <v>-5.1395941227383446E-6</v>
      </c>
      <c r="AG1470">
        <f t="shared" ca="1" si="707"/>
        <v>1</v>
      </c>
      <c r="AH1470">
        <f ca="1"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+99)&gt;=IFERROR(AE1470,-1E+99)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>8.0444489422702965</v>
      </c>
      <c r="AI1470">
        <f t="shared" ca="1" si="708"/>
        <v>639.94644894227031</v>
      </c>
      <c r="AJ1470">
        <f t="shared" ca="1" si="709"/>
        <v>640.01920919754775</v>
      </c>
      <c r="AM1470">
        <v>0</v>
      </c>
      <c r="AN1470">
        <v>0</v>
      </c>
      <c r="AO1470">
        <f t="shared" si="710"/>
        <v>0</v>
      </c>
      <c r="AP1470">
        <f t="shared" si="719"/>
        <v>0</v>
      </c>
      <c r="AQ1470">
        <f t="shared" ca="1" si="711"/>
        <v>0.13449742047682106</v>
      </c>
      <c r="AR1470" t="str">
        <f t="shared" ca="1" si="712"/>
        <v>Subcritical</v>
      </c>
      <c r="AS1470">
        <f t="shared" ca="1" si="713"/>
        <v>1.3051099961806201E-4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190</v>
      </c>
      <c r="I1471">
        <v>2E-3</v>
      </c>
      <c r="J1471">
        <f t="shared" si="714"/>
        <v>1</v>
      </c>
      <c r="K1471">
        <f t="shared" ca="1" si="715"/>
        <v>49.98</v>
      </c>
      <c r="L1471">
        <f t="shared" ca="1" si="716"/>
        <v>1.301360869684927</v>
      </c>
      <c r="M1471">
        <f t="shared" ca="1" si="689"/>
        <v>6.7670765223616209</v>
      </c>
      <c r="N1471">
        <f t="shared" ca="1" si="690"/>
        <v>0.86727128666107323</v>
      </c>
      <c r="O1471">
        <f t="shared" ca="1" si="691"/>
        <v>7.3857595425206792</v>
      </c>
      <c r="P1471">
        <f t="shared" ca="1" si="692"/>
        <v>633.20286086968497</v>
      </c>
      <c r="Q1471">
        <f t="shared" ca="1" si="693"/>
        <v>635.98315873002821</v>
      </c>
      <c r="R1471">
        <f t="shared" ca="1" si="694"/>
        <v>1.4839965425134221E-2</v>
      </c>
      <c r="S1471">
        <f t="shared" ca="1" si="695"/>
        <v>2.067101435725621</v>
      </c>
      <c r="T1471">
        <f t="shared" ca="1" si="696"/>
        <v>42.032181045985091</v>
      </c>
      <c r="U1471">
        <f t="shared" ca="1" si="717"/>
        <v>-1.4349233084658408E-2</v>
      </c>
      <c r="V1471">
        <f t="shared" ca="1" si="718"/>
        <v>0</v>
      </c>
      <c r="W1471">
        <f t="shared" ca="1" si="697"/>
        <v>8.0448176703896568</v>
      </c>
      <c r="X1471">
        <f t="shared" ca="1" si="698"/>
        <v>41.833051886026219</v>
      </c>
      <c r="Y1471">
        <f t="shared" ca="1" si="699"/>
        <v>1.9649491978801976</v>
      </c>
      <c r="Z1471">
        <f t="shared" ca="1" si="700"/>
        <v>1.1947490739181561</v>
      </c>
      <c r="AA1471">
        <f t="shared" ca="1" si="701"/>
        <v>639.9463176703897</v>
      </c>
      <c r="AB1471">
        <f t="shared" ca="1" si="702"/>
        <v>640.01907125599769</v>
      </c>
      <c r="AC1471">
        <f t="shared" ca="1" si="703"/>
        <v>1.3049708816249546E-4</v>
      </c>
      <c r="AD1471">
        <f t="shared" ca="1" si="704"/>
        <v>0.13448817370181484</v>
      </c>
      <c r="AE1471">
        <f t="shared" ca="1" si="705"/>
        <v>174.35664655278052</v>
      </c>
      <c r="AF1471">
        <f t="shared" ca="1" si="706"/>
        <v>-5.5165704679893679E-6</v>
      </c>
      <c r="AG1471">
        <f t="shared" ca="1" si="707"/>
        <v>1</v>
      </c>
      <c r="AH1471">
        <f ca="1"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+99)&gt;=IFERROR(AE1471,-1E+99)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>8.0448176703896568</v>
      </c>
      <c r="AI1471">
        <f t="shared" ca="1" si="708"/>
        <v>639.9463176703897</v>
      </c>
      <c r="AJ1471">
        <f t="shared" ca="1" si="709"/>
        <v>640.01907125599769</v>
      </c>
      <c r="AM1471">
        <v>0</v>
      </c>
      <c r="AN1471">
        <v>0</v>
      </c>
      <c r="AO1471">
        <f t="shared" si="710"/>
        <v>0</v>
      </c>
      <c r="AP1471">
        <f t="shared" si="719"/>
        <v>0</v>
      </c>
      <c r="AQ1471">
        <f t="shared" ca="1" si="711"/>
        <v>0.13448817370181484</v>
      </c>
      <c r="AR1471" t="str">
        <f t="shared" ca="1" si="712"/>
        <v>Subcritical</v>
      </c>
      <c r="AS1471">
        <f t="shared" ca="1" si="713"/>
        <v>1.3049708816249546E-4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190</v>
      </c>
      <c r="I1472">
        <v>0.06</v>
      </c>
      <c r="J1472">
        <f t="shared" si="714"/>
        <v>1.0010000000002037</v>
      </c>
      <c r="K1472">
        <f t="shared" ca="1" si="715"/>
        <v>49.98</v>
      </c>
      <c r="L1472">
        <f t="shared" ca="1" si="716"/>
        <v>1.301360869684927</v>
      </c>
      <c r="M1472">
        <f t="shared" ca="1" si="689"/>
        <v>6.7670765223616209</v>
      </c>
      <c r="N1472">
        <f t="shared" ca="1" si="690"/>
        <v>0.86727128666107323</v>
      </c>
      <c r="O1472">
        <f t="shared" ca="1" si="691"/>
        <v>7.3857595425206792</v>
      </c>
      <c r="P1472">
        <f t="shared" ca="1" si="692"/>
        <v>633.20236086968487</v>
      </c>
      <c r="Q1472">
        <f t="shared" ca="1" si="693"/>
        <v>635.98265873002811</v>
      </c>
      <c r="R1472">
        <f t="shared" ca="1" si="694"/>
        <v>1.4839965425134221E-2</v>
      </c>
      <c r="S1472">
        <f t="shared" ca="1" si="695"/>
        <v>2.067101435725621</v>
      </c>
      <c r="T1472">
        <f t="shared" ca="1" si="696"/>
        <v>42.032181045985091</v>
      </c>
      <c r="U1472">
        <f t="shared" ca="1" si="717"/>
        <v>-1.4632835176485059E-2</v>
      </c>
      <c r="V1472">
        <f t="shared" ca="1" si="718"/>
        <v>0</v>
      </c>
      <c r="W1472">
        <f t="shared" ca="1" si="697"/>
        <v>8.0451787759386004</v>
      </c>
      <c r="X1472">
        <f t="shared" ca="1" si="698"/>
        <v>41.834929634880723</v>
      </c>
      <c r="Y1472">
        <f t="shared" ca="1" si="699"/>
        <v>1.9649707400612479</v>
      </c>
      <c r="Z1472">
        <f t="shared" ca="1" si="700"/>
        <v>1.1946954479475964</v>
      </c>
      <c r="AA1472">
        <f t="shared" ca="1" si="701"/>
        <v>639.94617877593851</v>
      </c>
      <c r="AB1472">
        <f t="shared" ca="1" si="702"/>
        <v>640.01892583064523</v>
      </c>
      <c r="AC1472">
        <f t="shared" ca="1" si="703"/>
        <v>1.3048346641339218E-4</v>
      </c>
      <c r="AD1472">
        <f t="shared" ca="1" si="704"/>
        <v>0.13447911910858776</v>
      </c>
      <c r="AE1472">
        <f t="shared" ca="1" si="705"/>
        <v>174.37147982531818</v>
      </c>
      <c r="AF1472">
        <f t="shared" ca="1" si="706"/>
        <v>-5.4055758482718375E-6</v>
      </c>
      <c r="AG1472">
        <f t="shared" ca="1" si="707"/>
        <v>1</v>
      </c>
      <c r="AH1472">
        <f ca="1"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+99)&gt;=IFERROR(AE1472,-1E+99)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>8.0451787759386004</v>
      </c>
      <c r="AI1472">
        <f t="shared" ca="1" si="708"/>
        <v>639.94617877593851</v>
      </c>
      <c r="AJ1472">
        <f t="shared" ca="1" si="709"/>
        <v>640.01892583064523</v>
      </c>
      <c r="AM1472">
        <v>0</v>
      </c>
      <c r="AN1472">
        <v>0</v>
      </c>
      <c r="AO1472">
        <f t="shared" si="710"/>
        <v>0</v>
      </c>
      <c r="AP1472">
        <f t="shared" si="719"/>
        <v>0</v>
      </c>
      <c r="AQ1472">
        <f t="shared" ca="1" si="711"/>
        <v>0.13447911910858776</v>
      </c>
      <c r="AR1472" t="str">
        <f t="shared" ca="1" si="712"/>
        <v>Subcritical</v>
      </c>
      <c r="AS1472">
        <f t="shared" ca="1" si="713"/>
        <v>1.3048346641339218E-4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190</v>
      </c>
      <c r="I1473">
        <v>5.7000000000000002E-2</v>
      </c>
      <c r="J1473">
        <f t="shared" si="714"/>
        <v>1</v>
      </c>
      <c r="K1473">
        <f t="shared" ca="1" si="715"/>
        <v>49.98</v>
      </c>
      <c r="L1473">
        <f t="shared" ca="1" si="716"/>
        <v>1.301360869684927</v>
      </c>
      <c r="M1473">
        <f t="shared" ca="1" si="689"/>
        <v>6.7670765223616209</v>
      </c>
      <c r="N1473">
        <f t="shared" ca="1" si="690"/>
        <v>0.86727128666107323</v>
      </c>
      <c r="O1473">
        <f t="shared" ca="1" si="691"/>
        <v>7.3857595425206792</v>
      </c>
      <c r="P1473">
        <f t="shared" ca="1" si="692"/>
        <v>633.20186086968488</v>
      </c>
      <c r="Q1473">
        <f t="shared" ca="1" si="693"/>
        <v>635.98215873002812</v>
      </c>
      <c r="R1473">
        <f t="shared" ca="1" si="694"/>
        <v>1.4839965425134221E-2</v>
      </c>
      <c r="S1473">
        <f t="shared" ca="1" si="695"/>
        <v>2.067101435725621</v>
      </c>
      <c r="T1473">
        <f t="shared" ca="1" si="696"/>
        <v>42.032181045985091</v>
      </c>
      <c r="U1473">
        <f t="shared" ca="1" si="717"/>
        <v>-1.4604093721914069E-2</v>
      </c>
      <c r="V1473">
        <f t="shared" ca="1" si="718"/>
        <v>0</v>
      </c>
      <c r="W1473">
        <f t="shared" ca="1" si="697"/>
        <v>8.0455405098035833</v>
      </c>
      <c r="X1473">
        <f t="shared" ca="1" si="698"/>
        <v>41.836810650978634</v>
      </c>
      <c r="Y1473">
        <f t="shared" ca="1" si="699"/>
        <v>1.9649923182599656</v>
      </c>
      <c r="Z1473">
        <f t="shared" ca="1" si="700"/>
        <v>1.1946417334953059</v>
      </c>
      <c r="AA1473">
        <f t="shared" ca="1" si="701"/>
        <v>639.94604050980354</v>
      </c>
      <c r="AB1473">
        <f t="shared" ca="1" si="702"/>
        <v>640.01878102312708</v>
      </c>
      <c r="AC1473">
        <f t="shared" ca="1" si="703"/>
        <v>1.3046982306608667E-4</v>
      </c>
      <c r="AD1473">
        <f t="shared" ca="1" si="704"/>
        <v>0.13447004977918758</v>
      </c>
      <c r="AE1473">
        <f t="shared" ca="1" si="705"/>
        <v>174.38633961186264</v>
      </c>
      <c r="AF1473">
        <f t="shared" ca="1" si="706"/>
        <v>-5.2623556712205755E-6</v>
      </c>
      <c r="AG1473">
        <f t="shared" ca="1" si="707"/>
        <v>1</v>
      </c>
      <c r="AH1473">
        <f ca="1"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+99)&gt;=IFERROR(AE1473,-1E+99)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>8.0455405098035833</v>
      </c>
      <c r="AI1473">
        <f t="shared" ca="1" si="708"/>
        <v>639.94604050980354</v>
      </c>
      <c r="AJ1473">
        <f t="shared" ca="1" si="709"/>
        <v>640.01878102312708</v>
      </c>
      <c r="AM1473">
        <v>0</v>
      </c>
      <c r="AN1473">
        <v>0</v>
      </c>
      <c r="AO1473">
        <f t="shared" si="710"/>
        <v>0</v>
      </c>
      <c r="AP1473">
        <f t="shared" si="719"/>
        <v>0</v>
      </c>
      <c r="AQ1473">
        <f t="shared" ca="1" si="711"/>
        <v>0.13447004977918758</v>
      </c>
      <c r="AR1473" t="str">
        <f t="shared" ca="1" si="712"/>
        <v>Subcritical</v>
      </c>
      <c r="AS1473">
        <f t="shared" ca="1" si="713"/>
        <v>1.3046982306608667E-4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190</v>
      </c>
      <c r="I1474">
        <v>0</v>
      </c>
      <c r="J1474">
        <f t="shared" si="714"/>
        <v>0.99899999999979627</v>
      </c>
      <c r="K1474">
        <f t="shared" ca="1" si="715"/>
        <v>49.98</v>
      </c>
      <c r="L1474">
        <f t="shared" ca="1" si="716"/>
        <v>1.301360869684927</v>
      </c>
      <c r="M1474">
        <f t="shared" ca="1" si="689"/>
        <v>6.7670765223616209</v>
      </c>
      <c r="N1474">
        <f t="shared" ca="1" si="690"/>
        <v>0.86727128666107323</v>
      </c>
      <c r="O1474">
        <f t="shared" ca="1" si="691"/>
        <v>7.3857595425206792</v>
      </c>
      <c r="P1474">
        <f t="shared" ca="1" si="692"/>
        <v>633.20136086968489</v>
      </c>
      <c r="Q1474">
        <f t="shared" ca="1" si="693"/>
        <v>635.98165873002813</v>
      </c>
      <c r="R1474">
        <f t="shared" ca="1" si="694"/>
        <v>1.4839965425134221E-2</v>
      </c>
      <c r="S1474">
        <f t="shared" ca="1" si="695"/>
        <v>2.067101435725621</v>
      </c>
      <c r="T1474">
        <f t="shared" ca="1" si="696"/>
        <v>42.032181045985091</v>
      </c>
      <c r="U1474">
        <f t="shared" ca="1" si="717"/>
        <v>-1.4325125459663468E-2</v>
      </c>
      <c r="V1474">
        <f t="shared" ca="1" si="718"/>
        <v>0</v>
      </c>
      <c r="W1474">
        <f t="shared" ca="1" si="697"/>
        <v>8.045909529144236</v>
      </c>
      <c r="X1474">
        <f t="shared" ca="1" si="698"/>
        <v>41.838729551550031</v>
      </c>
      <c r="Y1474">
        <f t="shared" ca="1" si="699"/>
        <v>1.9650143295418936</v>
      </c>
      <c r="Z1474">
        <f t="shared" ca="1" si="700"/>
        <v>1.1945869421875968</v>
      </c>
      <c r="AA1474">
        <f t="shared" ca="1" si="701"/>
        <v>639.94590952914416</v>
      </c>
      <c r="AB1474">
        <f t="shared" ca="1" si="702"/>
        <v>640.01864337024733</v>
      </c>
      <c r="AC1474">
        <f t="shared" ca="1" si="703"/>
        <v>1.3045590710466178E-4</v>
      </c>
      <c r="AD1474">
        <f t="shared" ca="1" si="704"/>
        <v>0.13446079883994563</v>
      </c>
      <c r="AE1474">
        <f t="shared" ca="1" si="705"/>
        <v>174.40149940737825</v>
      </c>
      <c r="AF1474">
        <f t="shared" ca="1" si="706"/>
        <v>-5.7240833939431468E-6</v>
      </c>
      <c r="AG1474">
        <f t="shared" ca="1" si="707"/>
        <v>1</v>
      </c>
      <c r="AH1474">
        <f ca="1"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+99)&gt;=IFERROR(AE1474,-1E+99)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>8.045909529144236</v>
      </c>
      <c r="AI1474">
        <f t="shared" ca="1" si="708"/>
        <v>639.94590952914416</v>
      </c>
      <c r="AJ1474">
        <f t="shared" ca="1" si="709"/>
        <v>640.01864337024733</v>
      </c>
      <c r="AM1474">
        <v>0</v>
      </c>
      <c r="AN1474">
        <v>0</v>
      </c>
      <c r="AO1474">
        <f t="shared" si="710"/>
        <v>0</v>
      </c>
      <c r="AP1474">
        <f t="shared" si="719"/>
        <v>0</v>
      </c>
      <c r="AQ1474">
        <f t="shared" ca="1" si="711"/>
        <v>0.13446079883994563</v>
      </c>
      <c r="AR1474" t="str">
        <f t="shared" ca="1" si="712"/>
        <v>Subcritical</v>
      </c>
      <c r="AS1474">
        <f t="shared" ca="1" si="713"/>
        <v>1.3045590710466178E-4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190</v>
      </c>
      <c r="I1475">
        <v>0</v>
      </c>
      <c r="J1475">
        <f t="shared" si="714"/>
        <v>1</v>
      </c>
      <c r="K1475">
        <f t="shared" ca="1" si="715"/>
        <v>49.98</v>
      </c>
      <c r="L1475">
        <f t="shared" ca="1" si="716"/>
        <v>1.301360869684927</v>
      </c>
      <c r="M1475">
        <f t="shared" ca="1" si="689"/>
        <v>6.7670765223616209</v>
      </c>
      <c r="N1475">
        <f t="shared" ca="1" si="690"/>
        <v>0.86727128666107323</v>
      </c>
      <c r="O1475">
        <f t="shared" ca="1" si="691"/>
        <v>7.3857595425206792</v>
      </c>
      <c r="P1475">
        <f t="shared" ca="1" si="692"/>
        <v>633.2008608696849</v>
      </c>
      <c r="Q1475">
        <f t="shared" ca="1" si="693"/>
        <v>635.98115873002814</v>
      </c>
      <c r="R1475">
        <f t="shared" ca="1" si="694"/>
        <v>1.4839965425134221E-2</v>
      </c>
      <c r="S1475">
        <f t="shared" ca="1" si="695"/>
        <v>2.067101435725621</v>
      </c>
      <c r="T1475">
        <f t="shared" ca="1" si="696"/>
        <v>42.032181045985091</v>
      </c>
      <c r="U1475">
        <f t="shared" ca="1" si="717"/>
        <v>-1.4339965425165246E-2</v>
      </c>
      <c r="V1475">
        <f t="shared" ca="1" si="718"/>
        <v>0</v>
      </c>
      <c r="W1475">
        <f t="shared" ca="1" si="697"/>
        <v>8.0462779560212763</v>
      </c>
      <c r="X1475">
        <f t="shared" ca="1" si="698"/>
        <v>41.840645371310636</v>
      </c>
      <c r="Y1475">
        <f t="shared" ca="1" si="699"/>
        <v>1.9650363039622962</v>
      </c>
      <c r="Z1475">
        <f t="shared" ca="1" si="700"/>
        <v>1.194532243861381</v>
      </c>
      <c r="AA1475">
        <f t="shared" ca="1" si="701"/>
        <v>639.94577795602129</v>
      </c>
      <c r="AB1475">
        <f t="shared" ca="1" si="702"/>
        <v>640.01850513653221</v>
      </c>
      <c r="AC1475">
        <f t="shared" ca="1" si="703"/>
        <v>1.3044201567009422E-4</v>
      </c>
      <c r="AD1475">
        <f t="shared" ca="1" si="704"/>
        <v>0.13445156381126741</v>
      </c>
      <c r="AE1475">
        <f t="shared" ca="1" si="705"/>
        <v>174.41663559566672</v>
      </c>
      <c r="AF1475">
        <f t="shared" ca="1" si="706"/>
        <v>-6.3294004348790622E-6</v>
      </c>
      <c r="AG1475">
        <f t="shared" ca="1" si="707"/>
        <v>1</v>
      </c>
      <c r="AH1475">
        <f ca="1"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+99)&gt;=IFERROR(AE1475,-1E+99)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>8.0462779560212763</v>
      </c>
      <c r="AI1475">
        <f t="shared" ca="1" si="708"/>
        <v>639.94577795602129</v>
      </c>
      <c r="AJ1475">
        <f t="shared" ca="1" si="709"/>
        <v>640.01850513653221</v>
      </c>
      <c r="AM1475">
        <v>0</v>
      </c>
      <c r="AN1475">
        <v>0</v>
      </c>
      <c r="AO1475">
        <f t="shared" si="710"/>
        <v>0</v>
      </c>
      <c r="AP1475">
        <f t="shared" si="719"/>
        <v>0</v>
      </c>
      <c r="AQ1475">
        <f t="shared" ca="1" si="711"/>
        <v>0.13445156381126741</v>
      </c>
      <c r="AR1475" t="str">
        <f t="shared" ca="1" si="712"/>
        <v>Subcritical</v>
      </c>
      <c r="AS1475">
        <f t="shared" ca="1" si="713"/>
        <v>1.3044201567009422E-4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190</v>
      </c>
      <c r="I1476">
        <v>5.7000000000000002E-2</v>
      </c>
      <c r="J1476">
        <f t="shared" si="714"/>
        <v>1</v>
      </c>
      <c r="K1476">
        <f t="shared" ca="1" si="715"/>
        <v>49.98</v>
      </c>
      <c r="L1476">
        <f t="shared" ca="1" si="716"/>
        <v>1.301360869684927</v>
      </c>
      <c r="M1476">
        <f t="shared" ca="1" si="689"/>
        <v>6.7670765223616209</v>
      </c>
      <c r="N1476">
        <f t="shared" ca="1" si="690"/>
        <v>0.86727128666107323</v>
      </c>
      <c r="O1476">
        <f t="shared" ca="1" si="691"/>
        <v>7.3857595425206792</v>
      </c>
      <c r="P1476">
        <f t="shared" ca="1" si="692"/>
        <v>633.20036086968491</v>
      </c>
      <c r="Q1476">
        <f t="shared" ca="1" si="693"/>
        <v>635.98065873002815</v>
      </c>
      <c r="R1476">
        <f t="shared" ca="1" si="694"/>
        <v>1.4839965425134221E-2</v>
      </c>
      <c r="S1476">
        <f t="shared" ca="1" si="695"/>
        <v>2.067101435725621</v>
      </c>
      <c r="T1476">
        <f t="shared" ca="1" si="696"/>
        <v>42.032181045985091</v>
      </c>
      <c r="U1476">
        <f t="shared" ca="1" si="717"/>
        <v>-1.4604093721914069E-2</v>
      </c>
      <c r="V1476">
        <f t="shared" ca="1" si="718"/>
        <v>0</v>
      </c>
      <c r="W1476">
        <f t="shared" ca="1" si="697"/>
        <v>8.0466387855978869</v>
      </c>
      <c r="X1476">
        <f t="shared" ca="1" si="698"/>
        <v>41.842521685109013</v>
      </c>
      <c r="Y1476">
        <f t="shared" ca="1" si="699"/>
        <v>1.9650578237758467</v>
      </c>
      <c r="Z1476">
        <f t="shared" ca="1" si="700"/>
        <v>1.1944786783198815</v>
      </c>
      <c r="AA1476">
        <f t="shared" ca="1" si="701"/>
        <v>639.94563878559791</v>
      </c>
      <c r="AB1476">
        <f t="shared" ca="1" si="702"/>
        <v>640.01835944375091</v>
      </c>
      <c r="AC1476">
        <f t="shared" ca="1" si="703"/>
        <v>1.3042841280507973E-4</v>
      </c>
      <c r="AD1476">
        <f t="shared" ca="1" si="704"/>
        <v>0.1344425202419717</v>
      </c>
      <c r="AE1476">
        <f t="shared" ca="1" si="705"/>
        <v>174.43146037074953</v>
      </c>
      <c r="AF1476">
        <f t="shared" ca="1" si="706"/>
        <v>-6.3135481696008355E-6</v>
      </c>
      <c r="AG1476">
        <f t="shared" ca="1" si="707"/>
        <v>1</v>
      </c>
      <c r="AH1476">
        <f ca="1"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+99)&gt;=IFERROR(AE1476,-1E+99)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>8.0466387855978869</v>
      </c>
      <c r="AI1476">
        <f t="shared" ca="1" si="708"/>
        <v>639.94563878559791</v>
      </c>
      <c r="AJ1476">
        <f t="shared" ca="1" si="709"/>
        <v>640.01835944375091</v>
      </c>
      <c r="AM1476">
        <v>0</v>
      </c>
      <c r="AN1476">
        <v>0</v>
      </c>
      <c r="AO1476">
        <f t="shared" si="710"/>
        <v>0</v>
      </c>
      <c r="AP1476">
        <f t="shared" si="719"/>
        <v>0</v>
      </c>
      <c r="AQ1476">
        <f t="shared" ca="1" si="711"/>
        <v>0.1344425202419717</v>
      </c>
      <c r="AR1476" t="str">
        <f t="shared" ca="1" si="712"/>
        <v>Subcritical</v>
      </c>
      <c r="AS1476">
        <f t="shared" ca="1" si="713"/>
        <v>1.3042841280507973E-4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190</v>
      </c>
      <c r="I1477">
        <v>5.7000000000000002E-2</v>
      </c>
      <c r="J1477">
        <f t="shared" si="714"/>
        <v>1</v>
      </c>
      <c r="K1477">
        <f t="shared" ca="1" si="715"/>
        <v>49.98</v>
      </c>
      <c r="L1477">
        <f t="shared" ca="1" si="716"/>
        <v>1.301360869684927</v>
      </c>
      <c r="M1477">
        <f t="shared" ca="1" si="689"/>
        <v>6.7670765223616209</v>
      </c>
      <c r="N1477">
        <f t="shared" ca="1" si="690"/>
        <v>0.86727128666107323</v>
      </c>
      <c r="O1477">
        <f t="shared" ca="1" si="691"/>
        <v>7.3857595425206792</v>
      </c>
      <c r="P1477">
        <f t="shared" ca="1" si="692"/>
        <v>633.19986086968493</v>
      </c>
      <c r="Q1477">
        <f t="shared" ca="1" si="693"/>
        <v>635.98015873002817</v>
      </c>
      <c r="R1477">
        <f t="shared" ca="1" si="694"/>
        <v>1.4839965425134221E-2</v>
      </c>
      <c r="S1477">
        <f t="shared" ca="1" si="695"/>
        <v>2.067101435725621</v>
      </c>
      <c r="T1477">
        <f t="shared" ca="1" si="696"/>
        <v>42.032181045985091</v>
      </c>
      <c r="U1477">
        <f t="shared" ca="1" si="717"/>
        <v>-1.4604093721914069E-2</v>
      </c>
      <c r="V1477">
        <f t="shared" ca="1" si="718"/>
        <v>0</v>
      </c>
      <c r="W1477">
        <f t="shared" ca="1" si="697"/>
        <v>8.0469996493177423</v>
      </c>
      <c r="X1477">
        <f t="shared" ca="1" si="698"/>
        <v>41.844398176452259</v>
      </c>
      <c r="Y1477">
        <f t="shared" ca="1" si="699"/>
        <v>1.965079344166863</v>
      </c>
      <c r="Z1477">
        <f t="shared" ca="1" si="700"/>
        <v>1.1944251125142484</v>
      </c>
      <c r="AA1477">
        <f t="shared" ca="1" si="701"/>
        <v>639.94549964931775</v>
      </c>
      <c r="AB1477">
        <f t="shared" ca="1" si="702"/>
        <v>640.01821378537306</v>
      </c>
      <c r="AC1477">
        <f t="shared" ca="1" si="703"/>
        <v>1.3041481074615549E-4</v>
      </c>
      <c r="AD1477">
        <f t="shared" ca="1" si="704"/>
        <v>0.13443347683085724</v>
      </c>
      <c r="AE1477">
        <f t="shared" ca="1" si="705"/>
        <v>174.44628725021977</v>
      </c>
      <c r="AF1477">
        <f t="shared" ca="1" si="706"/>
        <v>-5.8844390196099994E-6</v>
      </c>
      <c r="AG1477">
        <f t="shared" ca="1" si="707"/>
        <v>1</v>
      </c>
      <c r="AH1477">
        <f ca="1"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+99)&gt;=IFERROR(AE1477,-1E+99)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>8.0469996493177423</v>
      </c>
      <c r="AI1477">
        <f t="shared" ca="1" si="708"/>
        <v>639.94549964931775</v>
      </c>
      <c r="AJ1477">
        <f t="shared" ca="1" si="709"/>
        <v>640.01821378537306</v>
      </c>
      <c r="AM1477">
        <v>0</v>
      </c>
      <c r="AN1477">
        <v>0</v>
      </c>
      <c r="AO1477">
        <f t="shared" si="710"/>
        <v>0</v>
      </c>
      <c r="AP1477">
        <f t="shared" si="719"/>
        <v>0</v>
      </c>
      <c r="AQ1477">
        <f t="shared" ca="1" si="711"/>
        <v>0.13443347683085724</v>
      </c>
      <c r="AR1477" t="str">
        <f t="shared" ca="1" si="712"/>
        <v>Subcritical</v>
      </c>
      <c r="AS1477">
        <f t="shared" ca="1" si="713"/>
        <v>1.3041481074615549E-4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190</v>
      </c>
      <c r="I1478">
        <v>0</v>
      </c>
      <c r="J1478">
        <f t="shared" si="714"/>
        <v>1</v>
      </c>
      <c r="K1478">
        <f t="shared" ca="1" si="715"/>
        <v>49.98</v>
      </c>
      <c r="L1478">
        <f t="shared" ca="1" si="716"/>
        <v>1.301360869684927</v>
      </c>
      <c r="M1478">
        <f t="shared" ca="1" si="689"/>
        <v>6.7670765223616209</v>
      </c>
      <c r="N1478">
        <f t="shared" ca="1" si="690"/>
        <v>0.86727128666107323</v>
      </c>
      <c r="O1478">
        <f t="shared" ca="1" si="691"/>
        <v>7.3857595425206792</v>
      </c>
      <c r="P1478">
        <f t="shared" ca="1" si="692"/>
        <v>633.19936086968494</v>
      </c>
      <c r="Q1478">
        <f t="shared" ca="1" si="693"/>
        <v>635.97965873002818</v>
      </c>
      <c r="R1478">
        <f t="shared" ca="1" si="694"/>
        <v>1.4839965425134221E-2</v>
      </c>
      <c r="S1478">
        <f t="shared" ca="1" si="695"/>
        <v>2.067101435725621</v>
      </c>
      <c r="T1478">
        <f t="shared" ca="1" si="696"/>
        <v>42.032181045985091</v>
      </c>
      <c r="U1478">
        <f t="shared" ca="1" si="717"/>
        <v>-1.4339965425165246E-2</v>
      </c>
      <c r="V1478">
        <f t="shared" ca="1" si="718"/>
        <v>0</v>
      </c>
      <c r="W1478">
        <f t="shared" ca="1" si="697"/>
        <v>8.0473679607136823</v>
      </c>
      <c r="X1478">
        <f t="shared" ca="1" si="698"/>
        <v>41.846313395711149</v>
      </c>
      <c r="Y1478">
        <f t="shared" ca="1" si="699"/>
        <v>1.9651013072016643</v>
      </c>
      <c r="Z1478">
        <f t="shared" ca="1" si="700"/>
        <v>1.1943704461459794</v>
      </c>
      <c r="AA1478">
        <f t="shared" ca="1" si="701"/>
        <v>639.94536796071372</v>
      </c>
      <c r="AB1478">
        <f t="shared" ca="1" si="702"/>
        <v>640.01807544096994</v>
      </c>
      <c r="AC1478">
        <f t="shared" ca="1" si="703"/>
        <v>1.3040093011966905E-4</v>
      </c>
      <c r="AD1478">
        <f t="shared" ca="1" si="704"/>
        <v>0.13442424782295948</v>
      </c>
      <c r="AE1478">
        <f t="shared" ca="1" si="705"/>
        <v>174.461420857343</v>
      </c>
      <c r="AF1478">
        <f t="shared" ca="1" si="706"/>
        <v>-5.6038172715489054E-6</v>
      </c>
      <c r="AG1478">
        <f t="shared" ca="1" si="707"/>
        <v>1</v>
      </c>
      <c r="AH1478">
        <f ca="1"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+99)&gt;=IFERROR(AE1478,-1E+99)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>8.0473679607136823</v>
      </c>
      <c r="AI1478">
        <f t="shared" ca="1" si="708"/>
        <v>639.94536796071372</v>
      </c>
      <c r="AJ1478">
        <f t="shared" ca="1" si="709"/>
        <v>640.01807544096994</v>
      </c>
      <c r="AM1478">
        <v>0</v>
      </c>
      <c r="AN1478">
        <v>0</v>
      </c>
      <c r="AO1478">
        <f t="shared" si="710"/>
        <v>0</v>
      </c>
      <c r="AP1478">
        <f t="shared" si="719"/>
        <v>0</v>
      </c>
      <c r="AQ1478">
        <f t="shared" ca="1" si="711"/>
        <v>0.13442424782295948</v>
      </c>
      <c r="AR1478" t="str">
        <f t="shared" ca="1" si="712"/>
        <v>Subcritical</v>
      </c>
      <c r="AS1478">
        <f t="shared" ca="1" si="713"/>
        <v>1.3040093011966905E-4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190</v>
      </c>
      <c r="I1479">
        <v>0</v>
      </c>
      <c r="J1479">
        <f t="shared" si="714"/>
        <v>1</v>
      </c>
      <c r="K1479">
        <f t="shared" ca="1" si="715"/>
        <v>49.98</v>
      </c>
      <c r="L1479">
        <f t="shared" ca="1" si="716"/>
        <v>1.301360869684927</v>
      </c>
      <c r="M1479">
        <f t="shared" ca="1" si="689"/>
        <v>6.7670765223616209</v>
      </c>
      <c r="N1479">
        <f t="shared" ca="1" si="690"/>
        <v>0.86727128666107323</v>
      </c>
      <c r="O1479">
        <f t="shared" ca="1" si="691"/>
        <v>7.3857595425206792</v>
      </c>
      <c r="P1479">
        <f t="shared" ca="1" si="692"/>
        <v>633.19886086968495</v>
      </c>
      <c r="Q1479">
        <f t="shared" ca="1" si="693"/>
        <v>635.97915873002819</v>
      </c>
      <c r="R1479">
        <f t="shared" ca="1" si="694"/>
        <v>1.4839965425134221E-2</v>
      </c>
      <c r="S1479">
        <f t="shared" ca="1" si="695"/>
        <v>2.067101435725621</v>
      </c>
      <c r="T1479">
        <f t="shared" ca="1" si="696"/>
        <v>42.032181045985091</v>
      </c>
      <c r="U1479">
        <f t="shared" ca="1" si="717"/>
        <v>-1.4339965425165246E-2</v>
      </c>
      <c r="V1479">
        <f t="shared" ca="1" si="718"/>
        <v>0</v>
      </c>
      <c r="W1479">
        <f t="shared" ca="1" si="697"/>
        <v>8.047736572421373</v>
      </c>
      <c r="X1479">
        <f t="shared" ca="1" si="698"/>
        <v>41.848230176591144</v>
      </c>
      <c r="Y1479">
        <f t="shared" ca="1" si="699"/>
        <v>1.9651232866232786</v>
      </c>
      <c r="Z1479">
        <f t="shared" ca="1" si="700"/>
        <v>1.1943157402139688</v>
      </c>
      <c r="AA1479">
        <f t="shared" ca="1" si="701"/>
        <v>639.94523657242144</v>
      </c>
      <c r="AB1479">
        <f t="shared" ca="1" si="702"/>
        <v>640.01793739236655</v>
      </c>
      <c r="AC1479">
        <f t="shared" ca="1" si="703"/>
        <v>1.3038704035769669E-4</v>
      </c>
      <c r="AD1479">
        <f t="shared" ca="1" si="704"/>
        <v>0.13441501234717615</v>
      </c>
      <c r="AE1479">
        <f t="shared" ca="1" si="705"/>
        <v>174.47656753580895</v>
      </c>
      <c r="AF1479">
        <f t="shared" ca="1" si="706"/>
        <v>-5.3334301810536999E-6</v>
      </c>
      <c r="AG1479">
        <f t="shared" ca="1" si="707"/>
        <v>1</v>
      </c>
      <c r="AH1479">
        <f ca="1"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+99)&gt;=IFERROR(AE1479,-1E+99)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>8.047736572421373</v>
      </c>
      <c r="AI1479">
        <f t="shared" ca="1" si="708"/>
        <v>639.94523657242144</v>
      </c>
      <c r="AJ1479">
        <f t="shared" ca="1" si="709"/>
        <v>640.01793739236655</v>
      </c>
      <c r="AM1479">
        <v>0</v>
      </c>
      <c r="AN1479">
        <v>0</v>
      </c>
      <c r="AO1479">
        <f t="shared" si="710"/>
        <v>0</v>
      </c>
      <c r="AP1479">
        <f t="shared" si="719"/>
        <v>0</v>
      </c>
      <c r="AQ1479">
        <f t="shared" ca="1" si="711"/>
        <v>0.13441501234717615</v>
      </c>
      <c r="AR1479" t="str">
        <f t="shared" ca="1" si="712"/>
        <v>Subcritical</v>
      </c>
      <c r="AS1479">
        <f t="shared" ca="1" si="713"/>
        <v>1.3038704035769669E-4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190</v>
      </c>
      <c r="I1480">
        <v>5.5E-2</v>
      </c>
      <c r="J1480">
        <f t="shared" si="714"/>
        <v>1</v>
      </c>
      <c r="K1480">
        <f t="shared" ca="1" si="715"/>
        <v>49.98</v>
      </c>
      <c r="L1480">
        <f t="shared" ca="1" si="716"/>
        <v>1.301360869684927</v>
      </c>
      <c r="M1480">
        <f t="shared" ca="1" si="689"/>
        <v>6.7670765223616209</v>
      </c>
      <c r="N1480">
        <f t="shared" ca="1" si="690"/>
        <v>0.86727128666107323</v>
      </c>
      <c r="O1480">
        <f t="shared" ca="1" si="691"/>
        <v>7.3857595425206792</v>
      </c>
      <c r="P1480">
        <f t="shared" ca="1" si="692"/>
        <v>633.19836086968496</v>
      </c>
      <c r="Q1480">
        <f t="shared" ca="1" si="693"/>
        <v>635.9786587300282</v>
      </c>
      <c r="R1480">
        <f t="shared" ca="1" si="694"/>
        <v>1.4839965425134221E-2</v>
      </c>
      <c r="S1480">
        <f t="shared" ca="1" si="695"/>
        <v>2.067101435725621</v>
      </c>
      <c r="T1480">
        <f t="shared" ca="1" si="696"/>
        <v>42.032181045985091</v>
      </c>
      <c r="U1480">
        <f t="shared" ca="1" si="717"/>
        <v>-1.459482606230722E-2</v>
      </c>
      <c r="V1480">
        <f t="shared" ca="1" si="718"/>
        <v>0</v>
      </c>
      <c r="W1480">
        <f t="shared" ca="1" si="697"/>
        <v>8.0480987267158124</v>
      </c>
      <c r="X1480">
        <f t="shared" ca="1" si="698"/>
        <v>41.850113378922224</v>
      </c>
      <c r="Y1480">
        <f t="shared" ca="1" si="699"/>
        <v>1.9651448795230149</v>
      </c>
      <c r="Z1480">
        <f t="shared" ca="1" si="700"/>
        <v>1.1942619975116335</v>
      </c>
      <c r="AA1480">
        <f t="shared" ca="1" si="701"/>
        <v>639.94509872671586</v>
      </c>
      <c r="AB1480">
        <f t="shared" ca="1" si="702"/>
        <v>640.01779300391775</v>
      </c>
      <c r="AC1480">
        <f t="shared" ca="1" si="703"/>
        <v>1.3037339604517848E-4</v>
      </c>
      <c r="AD1480">
        <f t="shared" ca="1" si="704"/>
        <v>0.13440593969014539</v>
      </c>
      <c r="AE1480">
        <f t="shared" ca="1" si="705"/>
        <v>174.4914495847014</v>
      </c>
      <c r="AF1480">
        <f t="shared" ca="1" si="706"/>
        <v>-4.8311685532098636E-6</v>
      </c>
      <c r="AG1480">
        <f t="shared" ca="1" si="707"/>
        <v>1</v>
      </c>
      <c r="AH1480">
        <f ca="1"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+99)&gt;=IFERROR(AE1480,-1E+99)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>8.0480987267158124</v>
      </c>
      <c r="AI1480">
        <f t="shared" ca="1" si="708"/>
        <v>639.94509872671586</v>
      </c>
      <c r="AJ1480">
        <f t="shared" ca="1" si="709"/>
        <v>640.01779300391775</v>
      </c>
      <c r="AM1480">
        <v>0</v>
      </c>
      <c r="AN1480">
        <v>0</v>
      </c>
      <c r="AO1480">
        <f t="shared" si="710"/>
        <v>0</v>
      </c>
      <c r="AP1480">
        <f t="shared" si="719"/>
        <v>0</v>
      </c>
      <c r="AQ1480">
        <f t="shared" ca="1" si="711"/>
        <v>0.13440593969014539</v>
      </c>
      <c r="AR1480" t="str">
        <f t="shared" ca="1" si="712"/>
        <v>Subcritical</v>
      </c>
      <c r="AS1480">
        <f t="shared" ca="1" si="713"/>
        <v>1.3037339604517848E-4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190</v>
      </c>
      <c r="I1481">
        <v>5.5E-2</v>
      </c>
      <c r="J1481">
        <f t="shared" si="714"/>
        <v>1.0010000000002037</v>
      </c>
      <c r="K1481">
        <f t="shared" ca="1" si="715"/>
        <v>49.98</v>
      </c>
      <c r="L1481">
        <f t="shared" ca="1" si="716"/>
        <v>1.301360869684927</v>
      </c>
      <c r="M1481">
        <f t="shared" ca="1" si="689"/>
        <v>6.7670765223616209</v>
      </c>
      <c r="N1481">
        <f t="shared" ca="1" si="690"/>
        <v>0.86727128666107323</v>
      </c>
      <c r="O1481">
        <f t="shared" ca="1" si="691"/>
        <v>7.3857595425206792</v>
      </c>
      <c r="P1481">
        <f t="shared" ca="1" si="692"/>
        <v>633.19786086968486</v>
      </c>
      <c r="Q1481">
        <f t="shared" ca="1" si="693"/>
        <v>635.9781587300281</v>
      </c>
      <c r="R1481">
        <f t="shared" ca="1" si="694"/>
        <v>1.4839965425134221E-2</v>
      </c>
      <c r="S1481">
        <f t="shared" ca="1" si="695"/>
        <v>2.067101435725621</v>
      </c>
      <c r="T1481">
        <f t="shared" ca="1" si="696"/>
        <v>42.032181045985091</v>
      </c>
      <c r="U1481">
        <f t="shared" ca="1" si="717"/>
        <v>-1.4609666027581625E-2</v>
      </c>
      <c r="V1481">
        <f t="shared" ca="1" si="718"/>
        <v>0</v>
      </c>
      <c r="W1481">
        <f t="shared" ca="1" si="697"/>
        <v>8.0484612751401627</v>
      </c>
      <c r="X1481">
        <f t="shared" ca="1" si="698"/>
        <v>41.851998630728851</v>
      </c>
      <c r="Y1481">
        <f t="shared" ca="1" si="699"/>
        <v>1.9651664944510006</v>
      </c>
      <c r="Z1481">
        <f t="shared" ca="1" si="700"/>
        <v>1.1942082011658901</v>
      </c>
      <c r="AA1481">
        <f t="shared" ca="1" si="701"/>
        <v>639.94496127514014</v>
      </c>
      <c r="AB1481">
        <f t="shared" ca="1" si="702"/>
        <v>640.01764900336298</v>
      </c>
      <c r="AC1481">
        <f t="shared" ca="1" si="703"/>
        <v>1.3035973899371735E-4</v>
      </c>
      <c r="AD1481">
        <f t="shared" ca="1" si="704"/>
        <v>0.1343968581816618</v>
      </c>
      <c r="AE1481">
        <f t="shared" ca="1" si="705"/>
        <v>174.50634853742525</v>
      </c>
      <c r="AF1481">
        <f t="shared" ca="1" si="706"/>
        <v>-4.4683720261673443E-6</v>
      </c>
      <c r="AG1481">
        <f t="shared" ca="1" si="707"/>
        <v>1</v>
      </c>
      <c r="AH1481">
        <f ca="1"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+99)&gt;=IFERROR(AE1481,-1E+99)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>8.0484612751401627</v>
      </c>
      <c r="AI1481">
        <f t="shared" ca="1" si="708"/>
        <v>639.94496127514014</v>
      </c>
      <c r="AJ1481">
        <f t="shared" ca="1" si="709"/>
        <v>640.01764900336298</v>
      </c>
      <c r="AM1481">
        <v>0</v>
      </c>
      <c r="AN1481">
        <v>0</v>
      </c>
      <c r="AO1481">
        <f t="shared" si="710"/>
        <v>0</v>
      </c>
      <c r="AP1481">
        <f t="shared" si="719"/>
        <v>0</v>
      </c>
      <c r="AQ1481">
        <f t="shared" ca="1" si="711"/>
        <v>0.1343968581816618</v>
      </c>
      <c r="AR1481" t="str">
        <f t="shared" ca="1" si="712"/>
        <v>Subcritical</v>
      </c>
      <c r="AS1481">
        <f t="shared" ca="1" si="713"/>
        <v>1.3035973899371735E-4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190</v>
      </c>
      <c r="I1482">
        <v>0</v>
      </c>
      <c r="J1482">
        <f t="shared" si="714"/>
        <v>1</v>
      </c>
      <c r="K1482">
        <f t="shared" ca="1" si="715"/>
        <v>49.98</v>
      </c>
      <c r="L1482">
        <f t="shared" ca="1" si="716"/>
        <v>1.301360869684927</v>
      </c>
      <c r="M1482">
        <f t="shared" ca="1" si="689"/>
        <v>6.7670765223616209</v>
      </c>
      <c r="N1482">
        <f t="shared" ca="1" si="690"/>
        <v>0.86727128666107323</v>
      </c>
      <c r="O1482">
        <f t="shared" ca="1" si="691"/>
        <v>7.3857595425206792</v>
      </c>
      <c r="P1482">
        <f t="shared" ca="1" si="692"/>
        <v>633.19736086968487</v>
      </c>
      <c r="Q1482">
        <f t="shared" ca="1" si="693"/>
        <v>635.97765873002811</v>
      </c>
      <c r="R1482">
        <f t="shared" ca="1" si="694"/>
        <v>1.4839965425134221E-2</v>
      </c>
      <c r="S1482">
        <f t="shared" ca="1" si="695"/>
        <v>2.067101435725621</v>
      </c>
      <c r="T1482">
        <f t="shared" ca="1" si="696"/>
        <v>42.032181045985091</v>
      </c>
      <c r="U1482">
        <f t="shared" ca="1" si="717"/>
        <v>-1.4339965425165246E-2</v>
      </c>
      <c r="V1482">
        <f t="shared" ca="1" si="718"/>
        <v>0</v>
      </c>
      <c r="W1482">
        <f t="shared" ca="1" si="697"/>
        <v>8.0488310851756371</v>
      </c>
      <c r="X1482">
        <f t="shared" ca="1" si="698"/>
        <v>41.853921642913313</v>
      </c>
      <c r="Y1482">
        <f t="shared" ca="1" si="699"/>
        <v>1.9651885407957428</v>
      </c>
      <c r="Z1482">
        <f t="shared" ca="1" si="700"/>
        <v>1.194153332306976</v>
      </c>
      <c r="AA1482">
        <f t="shared" ca="1" si="701"/>
        <v>639.94483108517557</v>
      </c>
      <c r="AB1482">
        <f t="shared" ca="1" si="702"/>
        <v>640.01751213415923</v>
      </c>
      <c r="AC1482">
        <f t="shared" ca="1" si="703"/>
        <v>1.3034581057494251E-4</v>
      </c>
      <c r="AD1482">
        <f t="shared" ca="1" si="704"/>
        <v>0.13438759582999799</v>
      </c>
      <c r="AE1482">
        <f t="shared" ca="1" si="705"/>
        <v>174.52154663616864</v>
      </c>
      <c r="AF1482">
        <f t="shared" ca="1" si="706"/>
        <v>-4.4862459844807745E-6</v>
      </c>
      <c r="AG1482">
        <f t="shared" ca="1" si="707"/>
        <v>1</v>
      </c>
      <c r="AH1482">
        <f ca="1"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+99)&gt;=IFERROR(AE1482,-1E+99)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>8.0488310851756371</v>
      </c>
      <c r="AI1482">
        <f t="shared" ca="1" si="708"/>
        <v>639.94483108517557</v>
      </c>
      <c r="AJ1482">
        <f t="shared" ca="1" si="709"/>
        <v>640.01751213415923</v>
      </c>
      <c r="AM1482">
        <v>0</v>
      </c>
      <c r="AN1482">
        <v>0</v>
      </c>
      <c r="AO1482">
        <f t="shared" si="710"/>
        <v>0</v>
      </c>
      <c r="AP1482">
        <f t="shared" si="719"/>
        <v>0</v>
      </c>
      <c r="AQ1482">
        <f t="shared" ca="1" si="711"/>
        <v>0.13438759582999799</v>
      </c>
      <c r="AR1482" t="str">
        <f t="shared" ca="1" si="712"/>
        <v>Subcritical</v>
      </c>
      <c r="AS1482">
        <f t="shared" ca="1" si="713"/>
        <v>1.3034581057494251E-4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190</v>
      </c>
      <c r="I1483">
        <v>0</v>
      </c>
      <c r="J1483">
        <f t="shared" si="714"/>
        <v>1</v>
      </c>
      <c r="K1483">
        <f t="shared" ca="1" si="715"/>
        <v>49.98</v>
      </c>
      <c r="L1483">
        <f t="shared" ca="1" si="716"/>
        <v>1.301360869684927</v>
      </c>
      <c r="M1483">
        <f t="shared" ca="1" si="689"/>
        <v>6.7670765223616209</v>
      </c>
      <c r="N1483">
        <f t="shared" ca="1" si="690"/>
        <v>0.86727128666107323</v>
      </c>
      <c r="O1483">
        <f t="shared" ca="1" si="691"/>
        <v>7.3857595425206792</v>
      </c>
      <c r="P1483">
        <f t="shared" ca="1" si="692"/>
        <v>633.19686086968488</v>
      </c>
      <c r="Q1483">
        <f t="shared" ca="1" si="693"/>
        <v>635.97715873002812</v>
      </c>
      <c r="R1483">
        <f t="shared" ca="1" si="694"/>
        <v>1.4839965425134221E-2</v>
      </c>
      <c r="S1483">
        <f t="shared" ca="1" si="695"/>
        <v>2.067101435725621</v>
      </c>
      <c r="T1483">
        <f t="shared" ca="1" si="696"/>
        <v>42.032181045985091</v>
      </c>
      <c r="U1483">
        <f t="shared" ca="1" si="717"/>
        <v>-1.4339965425165246E-2</v>
      </c>
      <c r="V1483">
        <f t="shared" ca="1" si="718"/>
        <v>0</v>
      </c>
      <c r="W1483">
        <f t="shared" ca="1" si="697"/>
        <v>8.0492008896020604</v>
      </c>
      <c r="X1483">
        <f t="shared" ca="1" si="698"/>
        <v>41.855844625930715</v>
      </c>
      <c r="Y1483">
        <f t="shared" ca="1" si="699"/>
        <v>1.9652105852749475</v>
      </c>
      <c r="Z1483">
        <f t="shared" ca="1" si="700"/>
        <v>1.1940984693219205</v>
      </c>
      <c r="AA1483">
        <f t="shared" ca="1" si="701"/>
        <v>639.94470088960202</v>
      </c>
      <c r="AB1483">
        <f t="shared" ca="1" si="702"/>
        <v>640.01737526036845</v>
      </c>
      <c r="AC1483">
        <f t="shared" ca="1" si="703"/>
        <v>1.3033188456310427E-4</v>
      </c>
      <c r="AD1483">
        <f t="shared" ca="1" si="704"/>
        <v>0.13437833468265006</v>
      </c>
      <c r="AE1483">
        <f t="shared" ca="1" si="705"/>
        <v>174.53674524121581</v>
      </c>
      <c r="AF1483">
        <f t="shared" ca="1" si="706"/>
        <v>-4.5823263690181193E-6</v>
      </c>
      <c r="AG1483">
        <f t="shared" ca="1" si="707"/>
        <v>1</v>
      </c>
      <c r="AH1483">
        <f ca="1"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+99)&gt;=IFERROR(AE1483,-1E+99)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>8.0492008896020604</v>
      </c>
      <c r="AI1483">
        <f t="shared" ca="1" si="708"/>
        <v>639.94470088960202</v>
      </c>
      <c r="AJ1483">
        <f t="shared" ca="1" si="709"/>
        <v>640.01737526036845</v>
      </c>
      <c r="AM1483">
        <v>0</v>
      </c>
      <c r="AN1483">
        <v>0</v>
      </c>
      <c r="AO1483">
        <f t="shared" si="710"/>
        <v>0</v>
      </c>
      <c r="AP1483">
        <f t="shared" si="719"/>
        <v>0</v>
      </c>
      <c r="AQ1483">
        <f t="shared" ca="1" si="711"/>
        <v>0.13437833468265006</v>
      </c>
      <c r="AR1483" t="str">
        <f t="shared" ca="1" si="712"/>
        <v>Subcritical</v>
      </c>
      <c r="AS1483">
        <f t="shared" ca="1" si="713"/>
        <v>1.3033188456310427E-4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190</v>
      </c>
      <c r="I1484">
        <v>5.7000000000000002E-2</v>
      </c>
      <c r="J1484">
        <f t="shared" si="714"/>
        <v>0.99899999999979627</v>
      </c>
      <c r="K1484">
        <f t="shared" ca="1" si="715"/>
        <v>49.98</v>
      </c>
      <c r="L1484">
        <f t="shared" ca="1" si="716"/>
        <v>1.301360869684927</v>
      </c>
      <c r="M1484">
        <f t="shared" ca="1" si="689"/>
        <v>6.7670765223616209</v>
      </c>
      <c r="N1484">
        <f t="shared" ca="1" si="690"/>
        <v>0.86727128666107323</v>
      </c>
      <c r="O1484">
        <f t="shared" ca="1" si="691"/>
        <v>7.3857595425206792</v>
      </c>
      <c r="P1484">
        <f t="shared" ca="1" si="692"/>
        <v>633.1963608696849</v>
      </c>
      <c r="Q1484">
        <f t="shared" ca="1" si="693"/>
        <v>635.97665873002813</v>
      </c>
      <c r="R1484">
        <f t="shared" ca="1" si="694"/>
        <v>1.4839965425134221E-2</v>
      </c>
      <c r="S1484">
        <f t="shared" ca="1" si="695"/>
        <v>2.067101435725621</v>
      </c>
      <c r="T1484">
        <f t="shared" ca="1" si="696"/>
        <v>42.032181045985091</v>
      </c>
      <c r="U1484">
        <f t="shared" ca="1" si="717"/>
        <v>-1.458925375641229E-2</v>
      </c>
      <c r="V1484">
        <f t="shared" ca="1" si="718"/>
        <v>0</v>
      </c>
      <c r="W1484">
        <f t="shared" ca="1" si="697"/>
        <v>8.0495637484108169</v>
      </c>
      <c r="X1484">
        <f t="shared" ca="1" si="698"/>
        <v>41.857731491736253</v>
      </c>
      <c r="Y1484">
        <f t="shared" ca="1" si="699"/>
        <v>1.9652322142295491</v>
      </c>
      <c r="Z1484">
        <f t="shared" ca="1" si="700"/>
        <v>1.1940446416659556</v>
      </c>
      <c r="AA1484">
        <f t="shared" ca="1" si="701"/>
        <v>639.94456374841081</v>
      </c>
      <c r="AB1484">
        <f t="shared" ca="1" si="702"/>
        <v>640.01723156728394</v>
      </c>
      <c r="AC1484">
        <f t="shared" ca="1" si="703"/>
        <v>1.3031822224152407E-4</v>
      </c>
      <c r="AD1484">
        <f t="shared" ca="1" si="704"/>
        <v>0.13436924851081644</v>
      </c>
      <c r="AE1484">
        <f t="shared" ca="1" si="705"/>
        <v>174.55165910426177</v>
      </c>
      <c r="AF1484">
        <f t="shared" ca="1" si="706"/>
        <v>-4.7025816911627771E-6</v>
      </c>
      <c r="AG1484">
        <f t="shared" ca="1" si="707"/>
        <v>1</v>
      </c>
      <c r="AH1484">
        <f ca="1"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+99)&gt;=IFERROR(AE1484,-1E+99)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>8.0495637484108169</v>
      </c>
      <c r="AI1484">
        <f t="shared" ca="1" si="708"/>
        <v>639.94456374841081</v>
      </c>
      <c r="AJ1484">
        <f t="shared" ca="1" si="709"/>
        <v>640.01723156728394</v>
      </c>
      <c r="AM1484">
        <v>0</v>
      </c>
      <c r="AN1484">
        <v>0</v>
      </c>
      <c r="AO1484">
        <f t="shared" si="710"/>
        <v>0</v>
      </c>
      <c r="AP1484">
        <f t="shared" si="719"/>
        <v>0</v>
      </c>
      <c r="AQ1484">
        <f t="shared" ca="1" si="711"/>
        <v>0.13436924851081644</v>
      </c>
      <c r="AR1484" t="str">
        <f t="shared" ca="1" si="712"/>
        <v>Subcritical</v>
      </c>
      <c r="AS1484">
        <f t="shared" ca="1" si="713"/>
        <v>1.3031822224152407E-4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190</v>
      </c>
      <c r="I1485">
        <v>5.7000000000000002E-2</v>
      </c>
      <c r="J1485">
        <f t="shared" si="714"/>
        <v>1</v>
      </c>
      <c r="K1485">
        <f t="shared" ca="1" si="715"/>
        <v>49.98</v>
      </c>
      <c r="L1485">
        <f t="shared" ca="1" si="716"/>
        <v>1.301360869684927</v>
      </c>
      <c r="M1485">
        <f t="shared" ca="1" si="689"/>
        <v>6.7670765223616209</v>
      </c>
      <c r="N1485">
        <f t="shared" ca="1" si="690"/>
        <v>0.86727128666107323</v>
      </c>
      <c r="O1485">
        <f t="shared" ca="1" si="691"/>
        <v>7.3857595425206792</v>
      </c>
      <c r="P1485">
        <f t="shared" ca="1" si="692"/>
        <v>633.19586086968491</v>
      </c>
      <c r="Q1485">
        <f t="shared" ca="1" si="693"/>
        <v>635.97615873002815</v>
      </c>
      <c r="R1485">
        <f t="shared" ca="1" si="694"/>
        <v>1.4839965425134221E-2</v>
      </c>
      <c r="S1485">
        <f t="shared" ca="1" si="695"/>
        <v>2.067101435725621</v>
      </c>
      <c r="T1485">
        <f t="shared" ca="1" si="696"/>
        <v>42.032181045985091</v>
      </c>
      <c r="U1485">
        <f t="shared" ca="1" si="717"/>
        <v>-1.4604093721914069E-2</v>
      </c>
      <c r="V1485">
        <f t="shared" ca="1" si="718"/>
        <v>0</v>
      </c>
      <c r="W1485">
        <f t="shared" ca="1" si="697"/>
        <v>8.0499263637390186</v>
      </c>
      <c r="X1485">
        <f t="shared" ca="1" si="698"/>
        <v>41.8596170914429</v>
      </c>
      <c r="Y1485">
        <f t="shared" ca="1" si="699"/>
        <v>1.9652538271986071</v>
      </c>
      <c r="Z1485">
        <f t="shared" ca="1" si="700"/>
        <v>1.1939908549764804</v>
      </c>
      <c r="AA1485">
        <f t="shared" ca="1" si="701"/>
        <v>639.94442636373901</v>
      </c>
      <c r="AB1485">
        <f t="shared" ca="1" si="702"/>
        <v>640.01708763600038</v>
      </c>
      <c r="AC1485">
        <f t="shared" ca="1" si="703"/>
        <v>1.303045711984126E-4</v>
      </c>
      <c r="AD1485">
        <f t="shared" ca="1" si="704"/>
        <v>0.13436016945874132</v>
      </c>
      <c r="AE1485">
        <f t="shared" ca="1" si="705"/>
        <v>174.56656366868674</v>
      </c>
      <c r="AF1485">
        <f t="shared" ca="1" si="706"/>
        <v>-5.0549256229714956E-6</v>
      </c>
      <c r="AG1485">
        <f t="shared" ca="1" si="707"/>
        <v>1</v>
      </c>
      <c r="AH1485">
        <f ca="1"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+99)&gt;=IFERROR(AE1485,-1E+99)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>8.0499263637390186</v>
      </c>
      <c r="AI1485">
        <f t="shared" ca="1" si="708"/>
        <v>639.94442636373901</v>
      </c>
      <c r="AJ1485">
        <f t="shared" ca="1" si="709"/>
        <v>640.01708763600038</v>
      </c>
      <c r="AM1485">
        <v>0</v>
      </c>
      <c r="AN1485">
        <v>0</v>
      </c>
      <c r="AO1485">
        <f t="shared" si="710"/>
        <v>0</v>
      </c>
      <c r="AP1485">
        <f t="shared" si="719"/>
        <v>0</v>
      </c>
      <c r="AQ1485">
        <f t="shared" ca="1" si="711"/>
        <v>0.13436016945874132</v>
      </c>
      <c r="AR1485" t="str">
        <f t="shared" ca="1" si="712"/>
        <v>Subcritical</v>
      </c>
      <c r="AS1485">
        <f t="shared" ca="1" si="713"/>
        <v>1.303045711984126E-4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190</v>
      </c>
      <c r="I1486">
        <v>0</v>
      </c>
      <c r="J1486">
        <f t="shared" si="714"/>
        <v>1</v>
      </c>
      <c r="K1486">
        <f t="shared" ca="1" si="715"/>
        <v>49.98</v>
      </c>
      <c r="L1486">
        <f t="shared" ca="1" si="716"/>
        <v>1.301360869684927</v>
      </c>
      <c r="M1486">
        <f t="shared" ca="1" si="689"/>
        <v>6.7670765223616209</v>
      </c>
      <c r="N1486">
        <f t="shared" ca="1" si="690"/>
        <v>0.86727128666107323</v>
      </c>
      <c r="O1486">
        <f t="shared" ca="1" si="691"/>
        <v>7.3857595425206792</v>
      </c>
      <c r="P1486">
        <f t="shared" ca="1" si="692"/>
        <v>633.19536086968492</v>
      </c>
      <c r="Q1486">
        <f t="shared" ca="1" si="693"/>
        <v>635.97565873002816</v>
      </c>
      <c r="R1486">
        <f t="shared" ca="1" si="694"/>
        <v>1.4839965425134221E-2</v>
      </c>
      <c r="S1486">
        <f t="shared" ca="1" si="695"/>
        <v>2.067101435725621</v>
      </c>
      <c r="T1486">
        <f t="shared" ca="1" si="696"/>
        <v>42.032181045985091</v>
      </c>
      <c r="U1486">
        <f t="shared" ca="1" si="717"/>
        <v>-1.4339965425165246E-2</v>
      </c>
      <c r="V1486">
        <f t="shared" ca="1" si="718"/>
        <v>0</v>
      </c>
      <c r="W1486">
        <f t="shared" ca="1" si="697"/>
        <v>8.0502956241937849</v>
      </c>
      <c r="X1486">
        <f t="shared" ca="1" si="698"/>
        <v>41.861537245807682</v>
      </c>
      <c r="Y1486">
        <f t="shared" ca="1" si="699"/>
        <v>1.9652758347248485</v>
      </c>
      <c r="Z1486">
        <f t="shared" ca="1" si="700"/>
        <v>1.1939360875956688</v>
      </c>
      <c r="AA1486">
        <f t="shared" ca="1" si="701"/>
        <v>639.94429562419384</v>
      </c>
      <c r="AB1486">
        <f t="shared" ca="1" si="702"/>
        <v>640.01695023078219</v>
      </c>
      <c r="AC1486">
        <f t="shared" ca="1" si="703"/>
        <v>1.3029067216055541E-4</v>
      </c>
      <c r="AD1486">
        <f t="shared" ca="1" si="704"/>
        <v>0.13435092507866175</v>
      </c>
      <c r="AE1486">
        <f t="shared" ca="1" si="705"/>
        <v>174.58174209553005</v>
      </c>
      <c r="AF1486">
        <f t="shared" ca="1" si="706"/>
        <v>-5.363023092286312E-6</v>
      </c>
      <c r="AG1486">
        <f t="shared" ca="1" si="707"/>
        <v>1</v>
      </c>
      <c r="AH1486">
        <f ca="1"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+99)&gt;=IFERROR(AE1486,-1E+99)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>8.0502956241937849</v>
      </c>
      <c r="AI1486">
        <f t="shared" ca="1" si="708"/>
        <v>639.94429562419384</v>
      </c>
      <c r="AJ1486">
        <f t="shared" ca="1" si="709"/>
        <v>640.01695023078219</v>
      </c>
      <c r="AM1486">
        <v>0</v>
      </c>
      <c r="AN1486">
        <v>0</v>
      </c>
      <c r="AO1486">
        <f t="shared" si="710"/>
        <v>0</v>
      </c>
      <c r="AP1486">
        <f t="shared" si="719"/>
        <v>0</v>
      </c>
      <c r="AQ1486">
        <f t="shared" ca="1" si="711"/>
        <v>0.13435092507866175</v>
      </c>
      <c r="AR1486" t="str">
        <f t="shared" ca="1" si="712"/>
        <v>Subcritical</v>
      </c>
      <c r="AS1486">
        <f t="shared" ca="1" si="713"/>
        <v>1.3029067216055541E-4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190</v>
      </c>
      <c r="I1487">
        <v>5.7000000000000002E-2</v>
      </c>
      <c r="J1487">
        <f t="shared" si="714"/>
        <v>1</v>
      </c>
      <c r="K1487">
        <f t="shared" ca="1" si="715"/>
        <v>49.98</v>
      </c>
      <c r="L1487">
        <f t="shared" ca="1" si="716"/>
        <v>1.301360869684927</v>
      </c>
      <c r="M1487">
        <f t="shared" ca="1" si="689"/>
        <v>6.7670765223616209</v>
      </c>
      <c r="N1487">
        <f t="shared" ca="1" si="690"/>
        <v>0.86727128666107323</v>
      </c>
      <c r="O1487">
        <f t="shared" ca="1" si="691"/>
        <v>7.3857595425206792</v>
      </c>
      <c r="P1487">
        <f t="shared" ca="1" si="692"/>
        <v>633.19486086968493</v>
      </c>
      <c r="Q1487">
        <f t="shared" ca="1" si="693"/>
        <v>635.97515873002817</v>
      </c>
      <c r="R1487">
        <f t="shared" ca="1" si="694"/>
        <v>1.4839965425134221E-2</v>
      </c>
      <c r="S1487">
        <f t="shared" ca="1" si="695"/>
        <v>2.067101435725621</v>
      </c>
      <c r="T1487">
        <f t="shared" ca="1" si="696"/>
        <v>42.032181045985091</v>
      </c>
      <c r="U1487">
        <f t="shared" ca="1" si="717"/>
        <v>-1.4604093721914069E-2</v>
      </c>
      <c r="V1487">
        <f t="shared" ca="1" si="718"/>
        <v>0</v>
      </c>
      <c r="W1487">
        <f t="shared" ca="1" si="697"/>
        <v>8.0506575972180592</v>
      </c>
      <c r="X1487">
        <f t="shared" ca="1" si="698"/>
        <v>41.863419505533912</v>
      </c>
      <c r="Y1487">
        <f t="shared" ca="1" si="699"/>
        <v>1.9652974064469313</v>
      </c>
      <c r="Z1487">
        <f t="shared" ca="1" si="700"/>
        <v>1.1938824059365996</v>
      </c>
      <c r="AA1487">
        <f t="shared" ca="1" si="701"/>
        <v>639.94415759721812</v>
      </c>
      <c r="AB1487">
        <f t="shared" ca="1" si="702"/>
        <v>640.01680567057213</v>
      </c>
      <c r="AC1487">
        <f t="shared" ca="1" si="703"/>
        <v>1.3027704954613416E-4</v>
      </c>
      <c r="AD1487">
        <f t="shared" ca="1" si="704"/>
        <v>0.13434186416715863</v>
      </c>
      <c r="AE1487">
        <f t="shared" ca="1" si="705"/>
        <v>174.59662168604902</v>
      </c>
      <c r="AF1487">
        <f t="shared" ca="1" si="706"/>
        <v>-5.1795988156300155E-6</v>
      </c>
      <c r="AG1487">
        <f t="shared" ca="1" si="707"/>
        <v>1</v>
      </c>
      <c r="AH1487">
        <f ca="1"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+99)&gt;=IFERROR(AE1487,-1E+99)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>8.0506575972180592</v>
      </c>
      <c r="AI1487">
        <f t="shared" ca="1" si="708"/>
        <v>639.94415759721812</v>
      </c>
      <c r="AJ1487">
        <f t="shared" ca="1" si="709"/>
        <v>640.01680567057213</v>
      </c>
      <c r="AM1487">
        <v>0</v>
      </c>
      <c r="AN1487">
        <v>0</v>
      </c>
      <c r="AO1487">
        <f t="shared" si="710"/>
        <v>0</v>
      </c>
      <c r="AP1487">
        <f t="shared" si="719"/>
        <v>0</v>
      </c>
      <c r="AQ1487">
        <f t="shared" ca="1" si="711"/>
        <v>0.13434186416715863</v>
      </c>
      <c r="AR1487" t="str">
        <f t="shared" ca="1" si="712"/>
        <v>Subcritical</v>
      </c>
      <c r="AS1487">
        <f t="shared" ca="1" si="713"/>
        <v>1.3027704954613416E-4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190</v>
      </c>
      <c r="I1488">
        <v>5.7000000000000002E-2</v>
      </c>
      <c r="J1488">
        <f t="shared" si="714"/>
        <v>1</v>
      </c>
      <c r="K1488">
        <f t="shared" ca="1" si="715"/>
        <v>49.98</v>
      </c>
      <c r="L1488">
        <f t="shared" ca="1" si="716"/>
        <v>1.301360869684927</v>
      </c>
      <c r="M1488">
        <f t="shared" ca="1" si="689"/>
        <v>6.7670765223616209</v>
      </c>
      <c r="N1488">
        <f t="shared" ca="1" si="690"/>
        <v>0.86727128666107323</v>
      </c>
      <c r="O1488">
        <f t="shared" ca="1" si="691"/>
        <v>7.3857595425206792</v>
      </c>
      <c r="P1488">
        <f t="shared" ca="1" si="692"/>
        <v>633.19436086968494</v>
      </c>
      <c r="Q1488">
        <f t="shared" ca="1" si="693"/>
        <v>635.97465873002818</v>
      </c>
      <c r="R1488">
        <f t="shared" ca="1" si="694"/>
        <v>1.4839965425134221E-2</v>
      </c>
      <c r="S1488">
        <f t="shared" ca="1" si="695"/>
        <v>2.067101435725621</v>
      </c>
      <c r="T1488">
        <f t="shared" ca="1" si="696"/>
        <v>42.032181045985091</v>
      </c>
      <c r="U1488">
        <f t="shared" ca="1" si="717"/>
        <v>-1.4604093721914069E-2</v>
      </c>
      <c r="V1488">
        <f t="shared" ca="1" si="718"/>
        <v>0</v>
      </c>
      <c r="W1488">
        <f t="shared" ca="1" si="697"/>
        <v>8.0510197726175825</v>
      </c>
      <c r="X1488">
        <f t="shared" ca="1" si="698"/>
        <v>41.865302817611429</v>
      </c>
      <c r="Y1488">
        <f t="shared" ca="1" si="699"/>
        <v>1.9653189887620808</v>
      </c>
      <c r="Z1488">
        <f t="shared" ca="1" si="700"/>
        <v>1.1938286990957812</v>
      </c>
      <c r="AA1488">
        <f t="shared" ca="1" si="701"/>
        <v>639.94401977261759</v>
      </c>
      <c r="AB1488">
        <f t="shared" ca="1" si="702"/>
        <v>640.01666130996648</v>
      </c>
      <c r="AC1488">
        <f t="shared" ca="1" si="703"/>
        <v>1.3026342141871441E-4</v>
      </c>
      <c r="AD1488">
        <f t="shared" ca="1" si="704"/>
        <v>0.13433279920908364</v>
      </c>
      <c r="AE1488">
        <f t="shared" ca="1" si="705"/>
        <v>174.61151030210021</v>
      </c>
      <c r="AF1488">
        <f t="shared" ca="1" si="706"/>
        <v>-4.9045897867472377E-6</v>
      </c>
      <c r="AG1488">
        <f t="shared" ca="1" si="707"/>
        <v>1</v>
      </c>
      <c r="AH1488">
        <f ca="1"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+99)&gt;=IFERROR(AE1488,-1E+99)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>8.0510197726175825</v>
      </c>
      <c r="AI1488">
        <f t="shared" ca="1" si="708"/>
        <v>639.94401977261759</v>
      </c>
      <c r="AJ1488">
        <f t="shared" ca="1" si="709"/>
        <v>640.01666130996648</v>
      </c>
      <c r="AM1488">
        <v>0</v>
      </c>
      <c r="AN1488">
        <v>0</v>
      </c>
      <c r="AO1488">
        <f t="shared" si="710"/>
        <v>0</v>
      </c>
      <c r="AP1488">
        <f t="shared" si="719"/>
        <v>0</v>
      </c>
      <c r="AQ1488">
        <f t="shared" ca="1" si="711"/>
        <v>0.13433279920908364</v>
      </c>
      <c r="AR1488" t="str">
        <f t="shared" ca="1" si="712"/>
        <v>Subcritical</v>
      </c>
      <c r="AS1488">
        <f t="shared" ca="1" si="713"/>
        <v>1.3026342141871441E-4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190</v>
      </c>
      <c r="I1489">
        <v>2E-3</v>
      </c>
      <c r="J1489">
        <f t="shared" si="714"/>
        <v>1</v>
      </c>
      <c r="K1489">
        <f t="shared" ca="1" si="715"/>
        <v>49.98</v>
      </c>
      <c r="L1489">
        <f t="shared" ca="1" si="716"/>
        <v>1.301360869684927</v>
      </c>
      <c r="M1489">
        <f t="shared" ca="1" si="689"/>
        <v>6.7670765223616209</v>
      </c>
      <c r="N1489">
        <f t="shared" ca="1" si="690"/>
        <v>0.86727128666107323</v>
      </c>
      <c r="O1489">
        <f t="shared" ca="1" si="691"/>
        <v>7.3857595425206792</v>
      </c>
      <c r="P1489">
        <f t="shared" ca="1" si="692"/>
        <v>633.19386086968495</v>
      </c>
      <c r="Q1489">
        <f t="shared" ca="1" si="693"/>
        <v>635.97415873002819</v>
      </c>
      <c r="R1489">
        <f t="shared" ca="1" si="694"/>
        <v>1.4839965425134221E-2</v>
      </c>
      <c r="S1489">
        <f t="shared" ca="1" si="695"/>
        <v>2.067101435725621</v>
      </c>
      <c r="T1489">
        <f t="shared" ca="1" si="696"/>
        <v>42.032181045985091</v>
      </c>
      <c r="U1489">
        <f t="shared" ca="1" si="717"/>
        <v>-1.4349233084658408E-2</v>
      </c>
      <c r="V1489">
        <f t="shared" ca="1" si="718"/>
        <v>0</v>
      </c>
      <c r="W1489">
        <f t="shared" ca="1" si="697"/>
        <v>8.0513889821224431</v>
      </c>
      <c r="X1489">
        <f t="shared" ca="1" si="698"/>
        <v>41.867222707036703</v>
      </c>
      <c r="Y1489">
        <f t="shared" ca="1" si="699"/>
        <v>1.9653409887343187</v>
      </c>
      <c r="Z1489">
        <f t="shared" ca="1" si="700"/>
        <v>1.1937739541438406</v>
      </c>
      <c r="AA1489">
        <f t="shared" ca="1" si="701"/>
        <v>639.94388898212253</v>
      </c>
      <c r="AB1489">
        <f t="shared" ca="1" si="702"/>
        <v>640.01652385743307</v>
      </c>
      <c r="AC1489">
        <f t="shared" ca="1" si="703"/>
        <v>1.3024953077335239E-4</v>
      </c>
      <c r="AD1489">
        <f t="shared" ca="1" si="704"/>
        <v>0.13432355924232739</v>
      </c>
      <c r="AE1489">
        <f t="shared" ca="1" si="705"/>
        <v>174.62668880959694</v>
      </c>
      <c r="AF1489">
        <f t="shared" ca="1" si="706"/>
        <v>-5.1400500069576083E-6</v>
      </c>
      <c r="AG1489">
        <f t="shared" ca="1" si="707"/>
        <v>1</v>
      </c>
      <c r="AH1489">
        <f ca="1"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+99)&gt;=IFERROR(AE1489,-1E+99)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>8.0513889821224431</v>
      </c>
      <c r="AI1489">
        <f t="shared" ca="1" si="708"/>
        <v>639.94388898212253</v>
      </c>
      <c r="AJ1489">
        <f t="shared" ca="1" si="709"/>
        <v>640.01652385743307</v>
      </c>
      <c r="AM1489">
        <v>0</v>
      </c>
      <c r="AN1489">
        <v>0</v>
      </c>
      <c r="AO1489">
        <f t="shared" si="710"/>
        <v>0</v>
      </c>
      <c r="AP1489">
        <f t="shared" si="719"/>
        <v>0</v>
      </c>
      <c r="AQ1489">
        <f t="shared" ca="1" si="711"/>
        <v>0.13432355924232739</v>
      </c>
      <c r="AR1489" t="str">
        <f t="shared" ca="1" si="712"/>
        <v>Subcritical</v>
      </c>
      <c r="AS1489">
        <f t="shared" ca="1" si="713"/>
        <v>1.3024953077335239E-4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190</v>
      </c>
      <c r="I1490">
        <v>2E-3</v>
      </c>
      <c r="J1490">
        <f t="shared" si="714"/>
        <v>1.0010000000002037</v>
      </c>
      <c r="K1490">
        <f t="shared" ca="1" si="715"/>
        <v>49.98</v>
      </c>
      <c r="L1490">
        <f t="shared" ca="1" si="716"/>
        <v>1.301360869684927</v>
      </c>
      <c r="M1490">
        <f t="shared" ca="1" si="689"/>
        <v>6.7670765223616209</v>
      </c>
      <c r="N1490">
        <f t="shared" ca="1" si="690"/>
        <v>0.86727128666107323</v>
      </c>
      <c r="O1490">
        <f t="shared" ca="1" si="691"/>
        <v>7.3857595425206792</v>
      </c>
      <c r="P1490">
        <f t="shared" ca="1" si="692"/>
        <v>633.19336086968497</v>
      </c>
      <c r="Q1490">
        <f t="shared" ca="1" si="693"/>
        <v>635.97365873002821</v>
      </c>
      <c r="R1490">
        <f t="shared" ca="1" si="694"/>
        <v>1.4839965425134221E-2</v>
      </c>
      <c r="S1490">
        <f t="shared" ca="1" si="695"/>
        <v>2.067101435725621</v>
      </c>
      <c r="T1490">
        <f t="shared" ca="1" si="696"/>
        <v>42.032181045985091</v>
      </c>
      <c r="U1490">
        <f t="shared" ca="1" si="717"/>
        <v>-1.43640730500465E-2</v>
      </c>
      <c r="V1490">
        <f t="shared" ca="1" si="718"/>
        <v>0</v>
      </c>
      <c r="W1490">
        <f t="shared" ca="1" si="697"/>
        <v>8.0517578313393479</v>
      </c>
      <c r="X1490">
        <f t="shared" ca="1" si="698"/>
        <v>41.869140722964609</v>
      </c>
      <c r="Y1490">
        <f t="shared" ca="1" si="699"/>
        <v>1.9653629657153031</v>
      </c>
      <c r="Z1490">
        <f t="shared" ca="1" si="700"/>
        <v>1.1937192676272599</v>
      </c>
      <c r="AA1490">
        <f t="shared" ca="1" si="701"/>
        <v>639.94375783133944</v>
      </c>
      <c r="AB1490">
        <f t="shared" ca="1" si="702"/>
        <v>640.01638605202777</v>
      </c>
      <c r="AC1490">
        <f t="shared" ca="1" si="703"/>
        <v>1.3023565586525081E-4</v>
      </c>
      <c r="AD1490">
        <f t="shared" ca="1" si="704"/>
        <v>0.13431432934993764</v>
      </c>
      <c r="AE1490">
        <f t="shared" ca="1" si="705"/>
        <v>174.64185323870419</v>
      </c>
      <c r="AF1490">
        <f t="shared" ca="1" si="706"/>
        <v>-5.4690134447810124E-6</v>
      </c>
      <c r="AG1490">
        <f t="shared" ca="1" si="707"/>
        <v>1</v>
      </c>
      <c r="AH1490">
        <f ca="1"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+99)&gt;=IFERROR(AE1490,-1E+99)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>8.0517578313393479</v>
      </c>
      <c r="AI1490">
        <f t="shared" ca="1" si="708"/>
        <v>639.94375783133944</v>
      </c>
      <c r="AJ1490">
        <f t="shared" ca="1" si="709"/>
        <v>640.01638605202777</v>
      </c>
      <c r="AM1490">
        <v>0</v>
      </c>
      <c r="AN1490">
        <v>0</v>
      </c>
      <c r="AO1490">
        <f t="shared" si="710"/>
        <v>0</v>
      </c>
      <c r="AP1490">
        <f t="shared" si="719"/>
        <v>0</v>
      </c>
      <c r="AQ1490">
        <f t="shared" ca="1" si="711"/>
        <v>0.13431432934993764</v>
      </c>
      <c r="AR1490" t="str">
        <f t="shared" ca="1" si="712"/>
        <v>Subcritical</v>
      </c>
      <c r="AS1490">
        <f t="shared" ca="1" si="713"/>
        <v>1.3023565586525081E-4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190</v>
      </c>
      <c r="I1491">
        <v>5.7000000000000002E-2</v>
      </c>
      <c r="J1491">
        <f t="shared" si="714"/>
        <v>1</v>
      </c>
      <c r="K1491">
        <f t="shared" ca="1" si="715"/>
        <v>49.98</v>
      </c>
      <c r="L1491">
        <f t="shared" ca="1" si="716"/>
        <v>1.301360869684927</v>
      </c>
      <c r="M1491">
        <f t="shared" ca="1" si="689"/>
        <v>6.7670765223616209</v>
      </c>
      <c r="N1491">
        <f t="shared" ca="1" si="690"/>
        <v>0.86727128666107323</v>
      </c>
      <c r="O1491">
        <f t="shared" ca="1" si="691"/>
        <v>7.3857595425206792</v>
      </c>
      <c r="P1491">
        <f t="shared" ca="1" si="692"/>
        <v>633.19286086968486</v>
      </c>
      <c r="Q1491">
        <f t="shared" ca="1" si="693"/>
        <v>635.9731587300281</v>
      </c>
      <c r="R1491">
        <f t="shared" ca="1" si="694"/>
        <v>1.4839965425134221E-2</v>
      </c>
      <c r="S1491">
        <f t="shared" ca="1" si="695"/>
        <v>2.067101435725621</v>
      </c>
      <c r="T1491">
        <f t="shared" ca="1" si="696"/>
        <v>42.032181045985091</v>
      </c>
      <c r="U1491">
        <f t="shared" ca="1" si="717"/>
        <v>-1.4604093721800382E-2</v>
      </c>
      <c r="V1491">
        <f t="shared" ca="1" si="718"/>
        <v>0</v>
      </c>
      <c r="W1491">
        <f t="shared" ca="1" si="697"/>
        <v>8.0521197517562211</v>
      </c>
      <c r="X1491">
        <f t="shared" ca="1" si="698"/>
        <v>41.871022709132355</v>
      </c>
      <c r="Y1491">
        <f t="shared" ca="1" si="699"/>
        <v>1.9653845283812668</v>
      </c>
      <c r="Z1491">
        <f t="shared" ca="1" si="700"/>
        <v>1.1936656132619139</v>
      </c>
      <c r="AA1491">
        <f t="shared" ca="1" si="701"/>
        <v>639.94361975175616</v>
      </c>
      <c r="AB1491">
        <f t="shared" ca="1" si="702"/>
        <v>640.0162414437176</v>
      </c>
      <c r="AC1491">
        <f t="shared" ca="1" si="703"/>
        <v>1.3022204371576594E-4</v>
      </c>
      <c r="AD1491">
        <f t="shared" ca="1" si="704"/>
        <v>0.13430527386765503</v>
      </c>
      <c r="AE1491">
        <f t="shared" ca="1" si="705"/>
        <v>174.65673351780717</v>
      </c>
      <c r="AF1491">
        <f t="shared" ca="1" si="706"/>
        <v>-5.2786001560889417E-6</v>
      </c>
      <c r="AG1491">
        <f t="shared" ca="1" si="707"/>
        <v>1</v>
      </c>
      <c r="AH1491">
        <f ca="1"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+99)&gt;=IFERROR(AE1491,-1E+99)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>8.0521197517562211</v>
      </c>
      <c r="AI1491">
        <f t="shared" ca="1" si="708"/>
        <v>639.94361975175616</v>
      </c>
      <c r="AJ1491">
        <f t="shared" ca="1" si="709"/>
        <v>640.0162414437176</v>
      </c>
      <c r="AM1491">
        <v>0</v>
      </c>
      <c r="AN1491">
        <v>0</v>
      </c>
      <c r="AO1491">
        <f t="shared" si="710"/>
        <v>0</v>
      </c>
      <c r="AP1491">
        <f t="shared" si="719"/>
        <v>0</v>
      </c>
      <c r="AQ1491">
        <f t="shared" ca="1" si="711"/>
        <v>0.13430527386765503</v>
      </c>
      <c r="AR1491" t="str">
        <f t="shared" ca="1" si="712"/>
        <v>Subcritical</v>
      </c>
      <c r="AS1491">
        <f t="shared" ca="1" si="713"/>
        <v>1.3022204371576594E-4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190</v>
      </c>
      <c r="I1492">
        <v>5.7000000000000002E-2</v>
      </c>
      <c r="J1492">
        <f t="shared" si="714"/>
        <v>1</v>
      </c>
      <c r="K1492">
        <f t="shared" ca="1" si="715"/>
        <v>49.98</v>
      </c>
      <c r="L1492">
        <f t="shared" ca="1" si="716"/>
        <v>1.301360869684927</v>
      </c>
      <c r="M1492">
        <f t="shared" ca="1" si="689"/>
        <v>6.7670765223616209</v>
      </c>
      <c r="N1492">
        <f t="shared" ca="1" si="690"/>
        <v>0.86727128666107323</v>
      </c>
      <c r="O1492">
        <f t="shared" ca="1" si="691"/>
        <v>7.3857595425206792</v>
      </c>
      <c r="P1492">
        <f t="shared" ca="1" si="692"/>
        <v>633.19236086968488</v>
      </c>
      <c r="Q1492">
        <f t="shared" ca="1" si="693"/>
        <v>635.97265873002812</v>
      </c>
      <c r="R1492">
        <f t="shared" ca="1" si="694"/>
        <v>1.4839965425134221E-2</v>
      </c>
      <c r="S1492">
        <f t="shared" ca="1" si="695"/>
        <v>2.067101435725621</v>
      </c>
      <c r="T1492">
        <f t="shared" ca="1" si="696"/>
        <v>42.032181045985091</v>
      </c>
      <c r="U1492">
        <f t="shared" ca="1" si="717"/>
        <v>-1.4604093721914069E-2</v>
      </c>
      <c r="V1492">
        <f t="shared" ca="1" si="718"/>
        <v>0</v>
      </c>
      <c r="W1492">
        <f t="shared" ca="1" si="697"/>
        <v>8.0524818818143924</v>
      </c>
      <c r="X1492">
        <f t="shared" ca="1" si="698"/>
        <v>41.872905785434845</v>
      </c>
      <c r="Y1492">
        <f t="shared" ca="1" si="699"/>
        <v>1.9654061020708731</v>
      </c>
      <c r="Z1492">
        <f t="shared" ca="1" si="700"/>
        <v>1.1936119326446444</v>
      </c>
      <c r="AA1492">
        <f t="shared" ca="1" si="701"/>
        <v>639.94348188181436</v>
      </c>
      <c r="AB1492">
        <f t="shared" ca="1" si="702"/>
        <v>640.01609704214832</v>
      </c>
      <c r="AC1492">
        <f t="shared" ca="1" si="703"/>
        <v>1.3020842578247325E-4</v>
      </c>
      <c r="AD1492">
        <f t="shared" ca="1" si="704"/>
        <v>0.13429621415838594</v>
      </c>
      <c r="AE1492">
        <f t="shared" ca="1" si="705"/>
        <v>174.67162312258125</v>
      </c>
      <c r="AF1492">
        <f t="shared" ca="1" si="706"/>
        <v>-4.9838208724395372E-6</v>
      </c>
      <c r="AG1492">
        <f t="shared" ca="1" si="707"/>
        <v>1</v>
      </c>
      <c r="AH1492">
        <f ca="1"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+99)&gt;=IFERROR(AE1492,-1E+99)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>8.0524818818143924</v>
      </c>
      <c r="AI1492">
        <f t="shared" ca="1" si="708"/>
        <v>639.94348188181436</v>
      </c>
      <c r="AJ1492">
        <f t="shared" ca="1" si="709"/>
        <v>640.01609704214832</v>
      </c>
      <c r="AM1492">
        <v>0</v>
      </c>
      <c r="AN1492">
        <v>0</v>
      </c>
      <c r="AO1492">
        <f t="shared" si="710"/>
        <v>0</v>
      </c>
      <c r="AP1492">
        <f t="shared" si="719"/>
        <v>0</v>
      </c>
      <c r="AQ1492">
        <f t="shared" ca="1" si="711"/>
        <v>0.13429621415838594</v>
      </c>
      <c r="AR1492" t="str">
        <f t="shared" ca="1" si="712"/>
        <v>Subcritical</v>
      </c>
      <c r="AS1492">
        <f t="shared" ca="1" si="713"/>
        <v>1.3020842578247325E-4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190</v>
      </c>
      <c r="I1493">
        <v>0</v>
      </c>
      <c r="J1493">
        <f t="shared" si="714"/>
        <v>0.99899999999979627</v>
      </c>
      <c r="K1493">
        <f t="shared" ca="1" si="715"/>
        <v>49.98</v>
      </c>
      <c r="L1493">
        <f t="shared" ca="1" si="716"/>
        <v>1.301360869684927</v>
      </c>
      <c r="M1493">
        <f t="shared" ca="1" si="689"/>
        <v>6.7670765223616209</v>
      </c>
      <c r="N1493">
        <f t="shared" ca="1" si="690"/>
        <v>0.86727128666107323</v>
      </c>
      <c r="O1493">
        <f t="shared" ca="1" si="691"/>
        <v>7.3857595425206792</v>
      </c>
      <c r="P1493">
        <f t="shared" ca="1" si="692"/>
        <v>633.19186086968489</v>
      </c>
      <c r="Q1493">
        <f t="shared" ca="1" si="693"/>
        <v>635.97215873002813</v>
      </c>
      <c r="R1493">
        <f t="shared" ca="1" si="694"/>
        <v>1.4839965425134221E-2</v>
      </c>
      <c r="S1493">
        <f t="shared" ca="1" si="695"/>
        <v>2.067101435725621</v>
      </c>
      <c r="T1493">
        <f t="shared" ca="1" si="696"/>
        <v>42.032181045985091</v>
      </c>
      <c r="U1493">
        <f t="shared" ca="1" si="717"/>
        <v>-1.4325125459663468E-2</v>
      </c>
      <c r="V1493">
        <f t="shared" ca="1" si="718"/>
        <v>0</v>
      </c>
      <c r="W1493">
        <f t="shared" ca="1" si="697"/>
        <v>8.0528514404832503</v>
      </c>
      <c r="X1493">
        <f t="shared" ca="1" si="698"/>
        <v>41.874827490512907</v>
      </c>
      <c r="Y1493">
        <f t="shared" ca="1" si="699"/>
        <v>1.9654281168035006</v>
      </c>
      <c r="Z1493">
        <f t="shared" ca="1" si="700"/>
        <v>1.1935571558192899</v>
      </c>
      <c r="AA1493">
        <f t="shared" ca="1" si="701"/>
        <v>639.94335144048318</v>
      </c>
      <c r="AB1493">
        <f t="shared" ca="1" si="702"/>
        <v>640.01595993611045</v>
      </c>
      <c r="AC1493">
        <f t="shared" ca="1" si="703"/>
        <v>1.3019453066187299E-4</v>
      </c>
      <c r="AD1493">
        <f t="shared" ca="1" si="704"/>
        <v>0.13428696965143799</v>
      </c>
      <c r="AE1493">
        <f t="shared" ca="1" si="705"/>
        <v>174.68681889595911</v>
      </c>
      <c r="AF1493">
        <f t="shared" ca="1" si="706"/>
        <v>-5.2224460205252399E-6</v>
      </c>
      <c r="AG1493">
        <f t="shared" ca="1" si="707"/>
        <v>1</v>
      </c>
      <c r="AH1493">
        <f ca="1"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+99)&gt;=IFERROR(AE1493,-1E+99)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>8.0528514404832503</v>
      </c>
      <c r="AI1493">
        <f t="shared" ca="1" si="708"/>
        <v>639.94335144048318</v>
      </c>
      <c r="AJ1493">
        <f t="shared" ca="1" si="709"/>
        <v>640.01595993611045</v>
      </c>
      <c r="AM1493">
        <v>0</v>
      </c>
      <c r="AN1493">
        <v>0</v>
      </c>
      <c r="AO1493">
        <f t="shared" si="710"/>
        <v>0</v>
      </c>
      <c r="AP1493">
        <f t="shared" si="719"/>
        <v>0</v>
      </c>
      <c r="AQ1493">
        <f t="shared" ca="1" si="711"/>
        <v>0.13428696965143799</v>
      </c>
      <c r="AR1493" t="str">
        <f t="shared" ca="1" si="712"/>
        <v>Subcritical</v>
      </c>
      <c r="AS1493">
        <f t="shared" ca="1" si="713"/>
        <v>1.3019453066187299E-4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190</v>
      </c>
      <c r="I1494">
        <v>0</v>
      </c>
      <c r="J1494">
        <f t="shared" si="714"/>
        <v>1</v>
      </c>
      <c r="K1494">
        <f t="shared" ca="1" si="715"/>
        <v>49.98</v>
      </c>
      <c r="L1494">
        <f t="shared" ca="1" si="716"/>
        <v>1.301360869684927</v>
      </c>
      <c r="M1494">
        <f t="shared" ref="M1494:M1557" ca="1" si="720">((F1494)+(G1494)*(L1494))*(L1494)</f>
        <v>6.7670765223616209</v>
      </c>
      <c r="N1494">
        <f t="shared" ref="N1494:N1533" ca="1" si="721">(((F1494)+(G1494)*(L1494))*(L1494))/MAX((F1494)+2*(L1494)*SQRT(1+(G1494)^2),0.000001)</f>
        <v>0.86727128666107323</v>
      </c>
      <c r="O1494">
        <f t="shared" ref="O1494:O1533" ca="1" si="722">ABS(K1494)/MAX(((F1494)+(G1494)*(L1494))*(L1494),0.000001)</f>
        <v>7.3857595425206792</v>
      </c>
      <c r="P1494">
        <f t="shared" ref="P1494:P1533" ca="1" si="723">E1494+L1494</f>
        <v>633.1913608696849</v>
      </c>
      <c r="Q1494">
        <f t="shared" ref="Q1494:Q1557" ca="1" si="724">P1494+((ABS(K1494)/MAX(((F1494)+(G1494)*(L1494))*(L1494),0.000001))^2)/(2*$I$5)</f>
        <v>635.97165873002814</v>
      </c>
      <c r="R1494">
        <f t="shared" ref="R1494:R1533" ca="1" si="725">((ABS(K1494)*$D$6)/(MAX(((F1494)+(G1494)*(L1494))*(L1494),0.000001)*MAX(((((F1494)+(G1494)*(L1494))*(L1494))/MAX((F1494)+2*(L1494)*SQRT(1+(G1494)^2),0.000001))^(2/3),0.000001)))^2</f>
        <v>1.4839965425134221E-2</v>
      </c>
      <c r="S1494">
        <f t="shared" ref="S1494:S1533" ca="1" si="726">ABS(ABS(K1494)/MAX(((F1494)+(G1494)*(L1494))*(L1494),0.000001))/SQRT($I$5*MAX((((F1494)+(G1494)*(L1494))*(L1494))/MAX((F1494)+2*(G1494)*(L1494),0.000001),0.000001))</f>
        <v>2.067101435725621</v>
      </c>
      <c r="T1494">
        <f t="shared" ref="T1494:T1533" ca="1" si="727">((F1494)*(L1494)^2)/2+(G1494)*(L1494)^3/3+(ABS(K1494)^2)/($I$5*MAX(((F1494)+(G1494)*(L1494))*(L1494),0.000001))</f>
        <v>42.032181045985091</v>
      </c>
      <c r="U1494">
        <f t="shared" ca="1" si="717"/>
        <v>-1.4339965425165246E-2</v>
      </c>
      <c r="V1494">
        <f t="shared" ca="1" si="718"/>
        <v>0</v>
      </c>
      <c r="W1494">
        <f t="shared" ref="W1494:W1532" ca="1" si="728"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>8.0532206353492732</v>
      </c>
      <c r="X1494">
        <f t="shared" ref="X1494:X1557" ca="1" si="729">((F1494)+(G1494)*(W1494))*(W1494)</f>
        <v>41.876747303816224</v>
      </c>
      <c r="Y1494">
        <f t="shared" ref="Y1494:Y1533" ca="1" si="730">(((F1494)+(G1494)*(W1494))*(W1494))/MAX((F1494)+2*(W1494)*SQRT(1+(G1494)^2),0.000001)</f>
        <v>1.9654501083391513</v>
      </c>
      <c r="Z1494">
        <f t="shared" ref="Z1494:Z1533" ca="1" si="731">ABS(K1494)/MAX(((F1494)+(G1494)*(W1494))*(W1494),0.000001)</f>
        <v>1.1935024379375645</v>
      </c>
      <c r="AA1494">
        <f t="shared" ref="AA1494:AA1533" ca="1" si="732">E1494+W1494</f>
        <v>639.94322063534923</v>
      </c>
      <c r="AB1494">
        <f t="shared" ref="AB1494:AB1557" ca="1" si="733">AA1494+((ABS(K1494)/MAX(((F1494)+(G1494)*(W1494))*(W1494),0.000001))^2)/(2*$I$5)</f>
        <v>640.01582247374688</v>
      </c>
      <c r="AC1494">
        <f t="shared" ref="AC1494:AC1533" ca="1" si="734">((ABS(K1494)*$D$6)/(MAX(((F1494)+(G1494)*(W1494))*(W1494),0.000001)*MAX(((((F1494)+(G1494)*(W1494))*(W1494))/MAX((F1494)+2*(W1494)*SQRT(1+(G1494)^2),0.000001))^(2/3),0.000001)))^2</f>
        <v>1.30180651404555E-4</v>
      </c>
      <c r="AD1494">
        <f t="shared" ref="AD1494:AD1533" ca="1" si="735">ABS(ABS(K1494)/MAX(((F1494)+(G1494)*(W1494))*(W1494),0.000001))/SQRT($I$5*MAX((((F1494)+(G1494)*(W1494))*(W1494))/MAX((F1494)+2*(G1494)*(W1494),0.000001),0.000001))</f>
        <v>0.13427773530400283</v>
      </c>
      <c r="AE1494">
        <f t="shared" ref="AE1494:AE1533" ca="1" si="736">((F1494)*(W1494)^2)/2+(G1494)*(W1494)^3/3+(ABS(K1494)^2)/($I$5*MAX(((F1494)+(G1494)*(W1494))*(W1494),0.000001))</f>
        <v>174.70200044494604</v>
      </c>
      <c r="AF1494">
        <f t="shared" ref="AF1494:AF1532" ca="1" si="737">IF($D$20=0,0,IFERROR(AB1495+(((AC1494+AC1495)/2)*J1495)+(IF(Z1494&gt;Z1495,$D$8*((Z1494^2-Z1495^2)/(2*$I$5)),$D$9*((Z1495^2-Z1494^2)/(2*$I$5)))+($D$10*(ABS(I1495)/90)*(MAX(Z1494^2,Z1495^2)/(2*$I$5))))-AB1494,0))</f>
        <v>-5.5849137652330683E-6</v>
      </c>
      <c r="AG1494">
        <f t="shared" ref="AG1494:AG1557" ca="1" si="738">IF($D$20=0,1,IFERROR(IF(ROUND(AD1494,3)=1,1,IF(AND(ABS(AF1494)&lt;$D$19,AD1494&lt;1),1,0)),0))</f>
        <v>1</v>
      </c>
      <c r="AH1494">
        <f ca="1"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+99)&gt;=IFERROR(AE1494,-1E+99)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>8.0532206353492732</v>
      </c>
      <c r="AI1494">
        <f t="shared" ref="AI1494:AI1557" ca="1" si="739">E1494+AH1494</f>
        <v>639.94322063534923</v>
      </c>
      <c r="AJ1494">
        <f t="shared" ref="AJ1494:AJ1557" ca="1" si="740">AI1494+((ABS(K1494)/MAX(((F1494)+(G1494)*(AH1494))*(AH1494),0.000001))^2)/(2*$I$5)</f>
        <v>640.01582247374688</v>
      </c>
      <c r="AM1494">
        <v>0</v>
      </c>
      <c r="AN1494">
        <v>0</v>
      </c>
      <c r="AO1494">
        <f t="shared" ref="AO1494:AO1557" si="741">AM1494+AN1494</f>
        <v>0</v>
      </c>
      <c r="AP1494">
        <f t="shared" si="719"/>
        <v>0</v>
      </c>
      <c r="AQ1494">
        <f t="shared" ref="AQ1494:AQ1533" ca="1" si="742">ABS(ABS(K1494)/MAX(((F1494)+(G1494)*(AH1494))*(AH1494),0.000001))/SQRT($I$5*MAX((((F1494)+(G1494)*(AH1494))*(AH1494))/MAX((F1494)+2*(G1494)*(AH1494),0.000001),0.000001))</f>
        <v>0.13427773530400283</v>
      </c>
      <c r="AR1494" t="str">
        <f t="shared" ref="AR1494:AR1557" ca="1" si="743">IF(AQ1494&lt;1,"Subcritical","Supercritical")</f>
        <v>Subcritical</v>
      </c>
      <c r="AS1494">
        <f t="shared" ref="AS1494:AS1533" ca="1" si="744">((ABS(K1494)*$D$6)/(MAX(((F1494)+(G1494)*(AH1494))*(AH1494),0.000001)*MAX(((((F1494)+(G1494)*(AH1494))*(AH1494))/MAX((F1494)+2*(AH1494)*SQRT(1+(G1494)^2),0.000001))^(2/3),0.000001)))^2</f>
        <v>1.30180651404555E-4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190</v>
      </c>
      <c r="I1495">
        <v>5.7000000000000002E-2</v>
      </c>
      <c r="J1495">
        <f t="shared" ref="J1495:J1533" si="745">B1495-B1494</f>
        <v>1</v>
      </c>
      <c r="K1495">
        <f t="shared" ref="K1495:K1533" ca="1" si="746">MAX(0,K1494-AO1494)</f>
        <v>49.98</v>
      </c>
      <c r="L1495">
        <f t="shared" ref="L1495:L1558" ca="1" si="747"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>1.301360869684927</v>
      </c>
      <c r="M1495">
        <f t="shared" ca="1" si="720"/>
        <v>6.7670765223616209</v>
      </c>
      <c r="N1495">
        <f t="shared" ca="1" si="721"/>
        <v>0.86727128666107323</v>
      </c>
      <c r="O1495">
        <f t="shared" ca="1" si="722"/>
        <v>7.3857595425206792</v>
      </c>
      <c r="P1495">
        <f t="shared" ca="1" si="723"/>
        <v>633.19086086968491</v>
      </c>
      <c r="Q1495">
        <f t="shared" ca="1" si="724"/>
        <v>635.97115873002815</v>
      </c>
      <c r="R1495">
        <f t="shared" ca="1" si="725"/>
        <v>1.4839965425134221E-2</v>
      </c>
      <c r="S1495">
        <f t="shared" ca="1" si="726"/>
        <v>2.067101435725621</v>
      </c>
      <c r="T1495">
        <f t="shared" ca="1" si="727"/>
        <v>42.032181045985091</v>
      </c>
      <c r="U1495">
        <f t="shared" ref="U1495:U1533" ca="1" si="748">IF($D$20=0,0,IFERROR(Q1494-(((R1494+R1495)/2)*J1495)-(IF(O1494&gt;O1495,$D$8*((O1494^2-O1495^2)/(2*$I$5)),$D$9*((O1495^2-O1494^2)/(2*$I$5)))+($D$10*(ABS(I1495)/90)*(MAX(O1494^2,O1495^2)/(2*$I$5))))-Q1495,0))</f>
        <v>-1.4604093721914069E-2</v>
      </c>
      <c r="V1495">
        <f t="shared" ref="V1495:V1558" ca="1" si="749">IF($D$20=0,1,IFERROR(IF(ROUND(S1495,3)=1,1,IF(AND(ABS(U1495)&lt;$D$19,S1495&gt;1),1,0)),0))</f>
        <v>0</v>
      </c>
      <c r="W1495">
        <f t="shared" ca="1" si="728"/>
        <v>8.0535824925530282</v>
      </c>
      <c r="X1495">
        <f t="shared" ca="1" si="729"/>
        <v>41.878628961275751</v>
      </c>
      <c r="Y1495">
        <f t="shared" ca="1" si="730"/>
        <v>1.9654716613190621</v>
      </c>
      <c r="Z1495">
        <f t="shared" ca="1" si="731"/>
        <v>1.1934488124292562</v>
      </c>
      <c r="AA1495">
        <f t="shared" ca="1" si="732"/>
        <v>639.943082492553</v>
      </c>
      <c r="AB1495">
        <f t="shared" ca="1" si="733"/>
        <v>640.01567780692039</v>
      </c>
      <c r="AC1495">
        <f t="shared" ca="1" si="734"/>
        <v>1.3016705011265615E-4</v>
      </c>
      <c r="AD1495">
        <f t="shared" ca="1" si="735"/>
        <v>0.13426868551403609</v>
      </c>
      <c r="AE1495">
        <f t="shared" ca="1" si="736"/>
        <v>174.71688097676807</v>
      </c>
      <c r="AF1495">
        <f t="shared" ca="1" si="737"/>
        <v>-5.4339101325240335E-6</v>
      </c>
      <c r="AG1495">
        <f t="shared" ca="1" si="738"/>
        <v>1</v>
      </c>
      <c r="AH1495">
        <f ca="1"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+99)&gt;=IFERROR(AE1495,-1E+99)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>8.0535824925530282</v>
      </c>
      <c r="AI1495">
        <f t="shared" ca="1" si="739"/>
        <v>639.943082492553</v>
      </c>
      <c r="AJ1495">
        <f t="shared" ca="1" si="740"/>
        <v>640.01567780692039</v>
      </c>
      <c r="AM1495">
        <v>0</v>
      </c>
      <c r="AN1495">
        <v>0</v>
      </c>
      <c r="AO1495">
        <f t="shared" si="741"/>
        <v>0</v>
      </c>
      <c r="AP1495">
        <f t="shared" ref="AP1495:AP1558" si="750">AP1494+AO1495</f>
        <v>0</v>
      </c>
      <c r="AQ1495">
        <f t="shared" ca="1" si="742"/>
        <v>0.13426868551403609</v>
      </c>
      <c r="AR1495" t="str">
        <f t="shared" ca="1" si="743"/>
        <v>Subcritical</v>
      </c>
      <c r="AS1495">
        <f t="shared" ca="1" si="744"/>
        <v>1.3016705011265615E-4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190</v>
      </c>
      <c r="I1496">
        <v>5.7000000000000002E-2</v>
      </c>
      <c r="J1496">
        <f t="shared" si="745"/>
        <v>1</v>
      </c>
      <c r="K1496">
        <f t="shared" ca="1" si="746"/>
        <v>49.98</v>
      </c>
      <c r="L1496">
        <f t="shared" ca="1" si="747"/>
        <v>1.301360869684927</v>
      </c>
      <c r="M1496">
        <f t="shared" ca="1" si="720"/>
        <v>6.7670765223616209</v>
      </c>
      <c r="N1496">
        <f t="shared" ca="1" si="721"/>
        <v>0.86727128666107323</v>
      </c>
      <c r="O1496">
        <f t="shared" ca="1" si="722"/>
        <v>7.3857595425206792</v>
      </c>
      <c r="P1496">
        <f t="shared" ca="1" si="723"/>
        <v>633.19036086968492</v>
      </c>
      <c r="Q1496">
        <f t="shared" ca="1" si="724"/>
        <v>635.97065873002816</v>
      </c>
      <c r="R1496">
        <f t="shared" ca="1" si="725"/>
        <v>1.4839965425134221E-2</v>
      </c>
      <c r="S1496">
        <f t="shared" ca="1" si="726"/>
        <v>2.067101435725621</v>
      </c>
      <c r="T1496">
        <f t="shared" ca="1" si="727"/>
        <v>42.032181045985091</v>
      </c>
      <c r="U1496">
        <f t="shared" ca="1" si="748"/>
        <v>-1.4604093721914069E-2</v>
      </c>
      <c r="V1496">
        <f t="shared" ca="1" si="749"/>
        <v>0</v>
      </c>
      <c r="W1496">
        <f t="shared" ca="1" si="728"/>
        <v>8.0539445191044692</v>
      </c>
      <c r="X1496">
        <f t="shared" ca="1" si="729"/>
        <v>41.880511499343243</v>
      </c>
      <c r="Y1496">
        <f t="shared" ca="1" si="730"/>
        <v>1.9654932229205735</v>
      </c>
      <c r="Z1496">
        <f t="shared" ca="1" si="731"/>
        <v>1.1933951666465146</v>
      </c>
      <c r="AA1496">
        <f t="shared" ca="1" si="732"/>
        <v>639.94294451910446</v>
      </c>
      <c r="AB1496">
        <f t="shared" ca="1" si="733"/>
        <v>640.01553330726836</v>
      </c>
      <c r="AC1496">
        <f t="shared" ca="1" si="734"/>
        <v>1.3015344455359097E-4</v>
      </c>
      <c r="AD1496">
        <f t="shared" ca="1" si="735"/>
        <v>0.13425963250600642</v>
      </c>
      <c r="AE1496">
        <f t="shared" ca="1" si="736"/>
        <v>174.73176917855486</v>
      </c>
      <c r="AF1496">
        <f t="shared" ca="1" si="737"/>
        <v>-5.1757380106209894E-6</v>
      </c>
      <c r="AG1496">
        <f t="shared" ca="1" si="738"/>
        <v>1</v>
      </c>
      <c r="AH1496">
        <f ca="1"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+99)&gt;=IFERROR(AE1496,-1E+99)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>8.0539445191044692</v>
      </c>
      <c r="AI1496">
        <f t="shared" ca="1" si="739"/>
        <v>639.94294451910446</v>
      </c>
      <c r="AJ1496">
        <f t="shared" ca="1" si="740"/>
        <v>640.01553330726836</v>
      </c>
      <c r="AM1496">
        <v>0</v>
      </c>
      <c r="AN1496">
        <v>0</v>
      </c>
      <c r="AO1496">
        <f t="shared" si="741"/>
        <v>0</v>
      </c>
      <c r="AP1496">
        <f t="shared" si="750"/>
        <v>0</v>
      </c>
      <c r="AQ1496">
        <f t="shared" ca="1" si="742"/>
        <v>0.13425963250600642</v>
      </c>
      <c r="AR1496" t="str">
        <f t="shared" ca="1" si="743"/>
        <v>Subcritical</v>
      </c>
      <c r="AS1496">
        <f t="shared" ca="1" si="744"/>
        <v>1.3015344455359097E-4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190</v>
      </c>
      <c r="I1497">
        <v>0</v>
      </c>
      <c r="J1497">
        <f t="shared" si="745"/>
        <v>1</v>
      </c>
      <c r="K1497">
        <f t="shared" ca="1" si="746"/>
        <v>49.98</v>
      </c>
      <c r="L1497">
        <f t="shared" ca="1" si="747"/>
        <v>1.301360869684927</v>
      </c>
      <c r="M1497">
        <f t="shared" ca="1" si="720"/>
        <v>6.7670765223616209</v>
      </c>
      <c r="N1497">
        <f t="shared" ca="1" si="721"/>
        <v>0.86727128666107323</v>
      </c>
      <c r="O1497">
        <f t="shared" ca="1" si="722"/>
        <v>7.3857595425206792</v>
      </c>
      <c r="P1497">
        <f t="shared" ca="1" si="723"/>
        <v>633.18986086968494</v>
      </c>
      <c r="Q1497">
        <f t="shared" ca="1" si="724"/>
        <v>635.97015873002817</v>
      </c>
      <c r="R1497">
        <f t="shared" ca="1" si="725"/>
        <v>1.4839965425134221E-2</v>
      </c>
      <c r="S1497">
        <f t="shared" ca="1" si="726"/>
        <v>2.067101435725621</v>
      </c>
      <c r="T1497">
        <f t="shared" ca="1" si="727"/>
        <v>42.032181045985091</v>
      </c>
      <c r="U1497">
        <f t="shared" ca="1" si="748"/>
        <v>-1.4339965425165246E-2</v>
      </c>
      <c r="V1497">
        <f t="shared" ca="1" si="749"/>
        <v>0</v>
      </c>
      <c r="W1497">
        <f t="shared" ca="1" si="728"/>
        <v>8.0543138025143683</v>
      </c>
      <c r="X1497">
        <f t="shared" ca="1" si="729"/>
        <v>41.882431773074714</v>
      </c>
      <c r="Y1497">
        <f t="shared" ca="1" si="730"/>
        <v>1.9655152152168944</v>
      </c>
      <c r="Z1497">
        <f t="shared" ca="1" si="731"/>
        <v>1.1933404504972185</v>
      </c>
      <c r="AA1497">
        <f t="shared" ca="1" si="732"/>
        <v>639.94281380251437</v>
      </c>
      <c r="AB1497">
        <f t="shared" ca="1" si="733"/>
        <v>640.01539593456289</v>
      </c>
      <c r="AC1497">
        <f t="shared" ca="1" si="734"/>
        <v>1.3013956843148817E-4</v>
      </c>
      <c r="AD1497">
        <f t="shared" ca="1" si="735"/>
        <v>0.13425039907759473</v>
      </c>
      <c r="AE1497">
        <f t="shared" ca="1" si="736"/>
        <v>174.7469565433079</v>
      </c>
      <c r="AF1497">
        <f t="shared" ca="1" si="737"/>
        <v>-5.4356420378098846E-6</v>
      </c>
      <c r="AG1497">
        <f t="shared" ca="1" si="738"/>
        <v>1</v>
      </c>
      <c r="AH1497">
        <f ca="1"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+99)&gt;=IFERROR(AE1497,-1E+99)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>8.0543138025143683</v>
      </c>
      <c r="AI1497">
        <f t="shared" ca="1" si="739"/>
        <v>639.94281380251437</v>
      </c>
      <c r="AJ1497">
        <f t="shared" ca="1" si="740"/>
        <v>640.01539593456289</v>
      </c>
      <c r="AM1497">
        <v>0</v>
      </c>
      <c r="AN1497">
        <v>0</v>
      </c>
      <c r="AO1497">
        <f t="shared" si="741"/>
        <v>0</v>
      </c>
      <c r="AP1497">
        <f t="shared" si="750"/>
        <v>0</v>
      </c>
      <c r="AQ1497">
        <f t="shared" ca="1" si="742"/>
        <v>0.13425039907759473</v>
      </c>
      <c r="AR1497" t="str">
        <f t="shared" ca="1" si="743"/>
        <v>Subcritical</v>
      </c>
      <c r="AS1497">
        <f t="shared" ca="1" si="744"/>
        <v>1.3013956843148817E-4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190</v>
      </c>
      <c r="I1498">
        <v>0</v>
      </c>
      <c r="J1498">
        <f t="shared" si="745"/>
        <v>1</v>
      </c>
      <c r="K1498">
        <f t="shared" ca="1" si="746"/>
        <v>49.98</v>
      </c>
      <c r="L1498">
        <f t="shared" ca="1" si="747"/>
        <v>1.301360869684927</v>
      </c>
      <c r="M1498">
        <f t="shared" ca="1" si="720"/>
        <v>6.7670765223616209</v>
      </c>
      <c r="N1498">
        <f t="shared" ca="1" si="721"/>
        <v>0.86727128666107323</v>
      </c>
      <c r="O1498">
        <f t="shared" ca="1" si="722"/>
        <v>7.3857595425206792</v>
      </c>
      <c r="P1498">
        <f t="shared" ca="1" si="723"/>
        <v>633.18936086968495</v>
      </c>
      <c r="Q1498">
        <f t="shared" ca="1" si="724"/>
        <v>635.96965873002819</v>
      </c>
      <c r="R1498">
        <f t="shared" ca="1" si="725"/>
        <v>1.4839965425134221E-2</v>
      </c>
      <c r="S1498">
        <f t="shared" ca="1" si="726"/>
        <v>2.067101435725621</v>
      </c>
      <c r="T1498">
        <f t="shared" ca="1" si="727"/>
        <v>42.032181045985091</v>
      </c>
      <c r="U1498">
        <f t="shared" ca="1" si="748"/>
        <v>-1.4339965425165246E-2</v>
      </c>
      <c r="V1498">
        <f t="shared" ca="1" si="749"/>
        <v>0</v>
      </c>
      <c r="W1498">
        <f t="shared" ca="1" si="728"/>
        <v>8.0546828316364696</v>
      </c>
      <c r="X1498">
        <f t="shared" ca="1" si="729"/>
        <v>41.884350724509645</v>
      </c>
      <c r="Y1498">
        <f t="shared" ca="1" si="730"/>
        <v>1.9655371908464667</v>
      </c>
      <c r="Z1498">
        <f t="shared" ca="1" si="731"/>
        <v>1.1932857770373169</v>
      </c>
      <c r="AA1498">
        <f t="shared" ca="1" si="732"/>
        <v>639.94268283163649</v>
      </c>
      <c r="AB1498">
        <f t="shared" ca="1" si="733"/>
        <v>640.01525831306765</v>
      </c>
      <c r="AC1498">
        <f t="shared" ca="1" si="734"/>
        <v>1.3012570404495827E-4</v>
      </c>
      <c r="AD1498">
        <f t="shared" ca="1" si="735"/>
        <v>0.13424117306451136</v>
      </c>
      <c r="AE1498">
        <f t="shared" ca="1" si="736"/>
        <v>174.7621341840007</v>
      </c>
      <c r="AF1498">
        <f t="shared" ca="1" si="737"/>
        <v>-5.8784859220395447E-6</v>
      </c>
      <c r="AG1498">
        <f t="shared" ca="1" si="738"/>
        <v>1</v>
      </c>
      <c r="AH1498">
        <f ca="1"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+99)&gt;=IFERROR(AE1498,-1E+99)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>8.0546828316364696</v>
      </c>
      <c r="AI1498">
        <f t="shared" ca="1" si="739"/>
        <v>639.94268283163649</v>
      </c>
      <c r="AJ1498">
        <f t="shared" ca="1" si="740"/>
        <v>640.01525831306765</v>
      </c>
      <c r="AM1498">
        <v>0</v>
      </c>
      <c r="AN1498">
        <v>0</v>
      </c>
      <c r="AO1498">
        <f t="shared" si="741"/>
        <v>0</v>
      </c>
      <c r="AP1498">
        <f t="shared" si="750"/>
        <v>0</v>
      </c>
      <c r="AQ1498">
        <f t="shared" ca="1" si="742"/>
        <v>0.13424117306451136</v>
      </c>
      <c r="AR1498" t="str">
        <f t="shared" ca="1" si="743"/>
        <v>Subcritical</v>
      </c>
      <c r="AS1498">
        <f t="shared" ca="1" si="744"/>
        <v>1.3012570404495827E-4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190</v>
      </c>
      <c r="I1499">
        <v>5.5E-2</v>
      </c>
      <c r="J1499">
        <f t="shared" si="745"/>
        <v>1</v>
      </c>
      <c r="K1499">
        <f t="shared" ca="1" si="746"/>
        <v>49.98</v>
      </c>
      <c r="L1499">
        <f t="shared" ca="1" si="747"/>
        <v>1.301360869684927</v>
      </c>
      <c r="M1499">
        <f t="shared" ca="1" si="720"/>
        <v>6.7670765223616209</v>
      </c>
      <c r="N1499">
        <f t="shared" ca="1" si="721"/>
        <v>0.86727128666107323</v>
      </c>
      <c r="O1499">
        <f t="shared" ca="1" si="722"/>
        <v>7.3857595425206792</v>
      </c>
      <c r="P1499">
        <f t="shared" ca="1" si="723"/>
        <v>633.18886086968496</v>
      </c>
      <c r="Q1499">
        <f t="shared" ca="1" si="724"/>
        <v>635.9691587300282</v>
      </c>
      <c r="R1499">
        <f t="shared" ca="1" si="725"/>
        <v>1.4839965425134221E-2</v>
      </c>
      <c r="S1499">
        <f t="shared" ca="1" si="726"/>
        <v>2.067101435725621</v>
      </c>
      <c r="T1499">
        <f t="shared" ca="1" si="727"/>
        <v>42.032181045985091</v>
      </c>
      <c r="U1499">
        <f t="shared" ca="1" si="748"/>
        <v>-1.459482606230722E-2</v>
      </c>
      <c r="V1499">
        <f t="shared" ca="1" si="749"/>
        <v>0</v>
      </c>
      <c r="W1499">
        <f t="shared" ca="1" si="728"/>
        <v>8.0550446866373768</v>
      </c>
      <c r="X1499">
        <f t="shared" ca="1" si="729"/>
        <v>41.886232370514364</v>
      </c>
      <c r="Y1499">
        <f t="shared" ca="1" si="730"/>
        <v>1.9655587377800681</v>
      </c>
      <c r="Z1499">
        <f t="shared" ca="1" si="731"/>
        <v>1.1932321713227949</v>
      </c>
      <c r="AA1499">
        <f t="shared" ca="1" si="732"/>
        <v>639.94254468663746</v>
      </c>
      <c r="AB1499">
        <f t="shared" ca="1" si="733"/>
        <v>640.0151136476303</v>
      </c>
      <c r="AC1499">
        <f t="shared" ca="1" si="734"/>
        <v>1.301121113055973E-4</v>
      </c>
      <c r="AD1499">
        <f t="shared" ca="1" si="735"/>
        <v>0.13423212743606117</v>
      </c>
      <c r="AE1499">
        <f t="shared" ca="1" si="736"/>
        <v>174.77701747575168</v>
      </c>
      <c r="AF1499">
        <f t="shared" ca="1" si="737"/>
        <v>-5.9971465589114814E-6</v>
      </c>
      <c r="AG1499">
        <f t="shared" ca="1" si="738"/>
        <v>1</v>
      </c>
      <c r="AH1499">
        <f ca="1"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+99)&gt;=IFERROR(AE1499,-1E+99)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>8.0550446866373768</v>
      </c>
      <c r="AI1499">
        <f t="shared" ca="1" si="739"/>
        <v>639.94254468663746</v>
      </c>
      <c r="AJ1499">
        <f t="shared" ca="1" si="740"/>
        <v>640.0151136476303</v>
      </c>
      <c r="AM1499">
        <v>0</v>
      </c>
      <c r="AN1499">
        <v>0</v>
      </c>
      <c r="AO1499">
        <f t="shared" si="741"/>
        <v>0</v>
      </c>
      <c r="AP1499">
        <f t="shared" si="750"/>
        <v>0</v>
      </c>
      <c r="AQ1499">
        <f t="shared" ca="1" si="742"/>
        <v>0.13423212743606117</v>
      </c>
      <c r="AR1499" t="str">
        <f t="shared" ca="1" si="743"/>
        <v>Subcritical</v>
      </c>
      <c r="AS1499">
        <f t="shared" ca="1" si="744"/>
        <v>1.301121113055973E-4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190</v>
      </c>
      <c r="I1500">
        <v>5.5E-2</v>
      </c>
      <c r="J1500">
        <f t="shared" si="745"/>
        <v>1.0010000000002037</v>
      </c>
      <c r="K1500">
        <f t="shared" ca="1" si="746"/>
        <v>49.98</v>
      </c>
      <c r="L1500">
        <f t="shared" ca="1" si="747"/>
        <v>1.301360869684927</v>
      </c>
      <c r="M1500">
        <f t="shared" ca="1" si="720"/>
        <v>6.7670765223616209</v>
      </c>
      <c r="N1500">
        <f t="shared" ca="1" si="721"/>
        <v>0.86727128666107323</v>
      </c>
      <c r="O1500">
        <f t="shared" ca="1" si="722"/>
        <v>7.3857595425206792</v>
      </c>
      <c r="P1500">
        <f t="shared" ca="1" si="723"/>
        <v>633.18836086968486</v>
      </c>
      <c r="Q1500">
        <f t="shared" ca="1" si="724"/>
        <v>635.9686587300281</v>
      </c>
      <c r="R1500">
        <f t="shared" ca="1" si="725"/>
        <v>1.4839965425134221E-2</v>
      </c>
      <c r="S1500">
        <f t="shared" ca="1" si="726"/>
        <v>2.067101435725621</v>
      </c>
      <c r="T1500">
        <f t="shared" ca="1" si="727"/>
        <v>42.032181045985091</v>
      </c>
      <c r="U1500">
        <f t="shared" ca="1" si="748"/>
        <v>-1.4609666027581625E-2</v>
      </c>
      <c r="V1500">
        <f t="shared" ca="1" si="749"/>
        <v>0</v>
      </c>
      <c r="W1500">
        <f t="shared" ca="1" si="728"/>
        <v>8.055406297628787</v>
      </c>
      <c r="X1500">
        <f t="shared" ca="1" si="729"/>
        <v>41.888112747669695</v>
      </c>
      <c r="Y1500">
        <f t="shared" ca="1" si="730"/>
        <v>1.9655802687219592</v>
      </c>
      <c r="Z1500">
        <f t="shared" ca="1" si="731"/>
        <v>1.1931786065673362</v>
      </c>
      <c r="AA1500">
        <f t="shared" ca="1" si="732"/>
        <v>639.94240629762874</v>
      </c>
      <c r="AB1500">
        <f t="shared" ca="1" si="733"/>
        <v>640.01496874345798</v>
      </c>
      <c r="AC1500">
        <f t="shared" ca="1" si="734"/>
        <v>1.3009852982506976E-4</v>
      </c>
      <c r="AD1500">
        <f t="shared" ca="1" si="735"/>
        <v>0.13422308892214765</v>
      </c>
      <c r="AE1500">
        <f t="shared" ca="1" si="736"/>
        <v>174.79189143596651</v>
      </c>
      <c r="AF1500">
        <f t="shared" ca="1" si="737"/>
        <v>-6.5979226064882823E-6</v>
      </c>
      <c r="AG1500">
        <f t="shared" ca="1" si="738"/>
        <v>1</v>
      </c>
      <c r="AH1500">
        <f ca="1"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+99)&gt;=IFERROR(AE1500,-1E+99)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>8.055406297628787</v>
      </c>
      <c r="AI1500">
        <f t="shared" ca="1" si="739"/>
        <v>639.94240629762874</v>
      </c>
      <c r="AJ1500">
        <f t="shared" ca="1" si="740"/>
        <v>640.01496874345798</v>
      </c>
      <c r="AM1500">
        <v>0</v>
      </c>
      <c r="AN1500">
        <v>0</v>
      </c>
      <c r="AO1500">
        <f t="shared" si="741"/>
        <v>0</v>
      </c>
      <c r="AP1500">
        <f t="shared" si="750"/>
        <v>0</v>
      </c>
      <c r="AQ1500">
        <f t="shared" ca="1" si="742"/>
        <v>0.13422308892214765</v>
      </c>
      <c r="AR1500" t="str">
        <f t="shared" ca="1" si="743"/>
        <v>Subcritical</v>
      </c>
      <c r="AS1500">
        <f t="shared" ca="1" si="744"/>
        <v>1.3009852982506976E-4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190</v>
      </c>
      <c r="I1501">
        <v>0</v>
      </c>
      <c r="J1501">
        <f t="shared" si="745"/>
        <v>1</v>
      </c>
      <c r="K1501">
        <f t="shared" ca="1" si="746"/>
        <v>49.98</v>
      </c>
      <c r="L1501">
        <f t="shared" ca="1" si="747"/>
        <v>1.301360869684927</v>
      </c>
      <c r="M1501">
        <f t="shared" ca="1" si="720"/>
        <v>6.7670765223616209</v>
      </c>
      <c r="N1501">
        <f t="shared" ca="1" si="721"/>
        <v>0.86727128666107323</v>
      </c>
      <c r="O1501">
        <f t="shared" ca="1" si="722"/>
        <v>7.3857595425206792</v>
      </c>
      <c r="P1501">
        <f t="shared" ca="1" si="723"/>
        <v>633.18786086968487</v>
      </c>
      <c r="Q1501">
        <f t="shared" ca="1" si="724"/>
        <v>635.96815873002811</v>
      </c>
      <c r="R1501">
        <f t="shared" ca="1" si="725"/>
        <v>1.4839965425134221E-2</v>
      </c>
      <c r="S1501">
        <f t="shared" ca="1" si="726"/>
        <v>2.067101435725621</v>
      </c>
      <c r="T1501">
        <f t="shared" ca="1" si="727"/>
        <v>42.032181045985091</v>
      </c>
      <c r="U1501">
        <f t="shared" ca="1" si="748"/>
        <v>-1.4339965425165246E-2</v>
      </c>
      <c r="V1501">
        <f t="shared" ca="1" si="749"/>
        <v>0</v>
      </c>
      <c r="W1501">
        <f t="shared" ca="1" si="728"/>
        <v>8.055774156106537</v>
      </c>
      <c r="X1501">
        <f t="shared" ca="1" si="729"/>
        <v>41.890025611753991</v>
      </c>
      <c r="Y1501">
        <f t="shared" ca="1" si="730"/>
        <v>1.9656021701505351</v>
      </c>
      <c r="Z1501">
        <f t="shared" ca="1" si="731"/>
        <v>1.1931241213177015</v>
      </c>
      <c r="AA1501">
        <f t="shared" ca="1" si="732"/>
        <v>639.94227415610646</v>
      </c>
      <c r="AB1501">
        <f t="shared" ca="1" si="733"/>
        <v>640.01482997511107</v>
      </c>
      <c r="AC1501">
        <f t="shared" ca="1" si="734"/>
        <v>1.3008471584604594E-4</v>
      </c>
      <c r="AD1501">
        <f t="shared" ca="1" si="735"/>
        <v>0.13421389529223515</v>
      </c>
      <c r="AE1501">
        <f t="shared" ca="1" si="736"/>
        <v>174.80702309367283</v>
      </c>
      <c r="AF1501">
        <f t="shared" ca="1" si="737"/>
        <v>-9.2482436002683244E-6</v>
      </c>
      <c r="AG1501">
        <f t="shared" ca="1" si="738"/>
        <v>1</v>
      </c>
      <c r="AH1501">
        <f ca="1"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+99)&gt;=IFERROR(AE1501,-1E+99)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>8.055774156106537</v>
      </c>
      <c r="AI1501">
        <f t="shared" ca="1" si="739"/>
        <v>639.94227415610646</v>
      </c>
      <c r="AJ1501">
        <f t="shared" ca="1" si="740"/>
        <v>640.01482997511107</v>
      </c>
      <c r="AM1501">
        <v>0</v>
      </c>
      <c r="AN1501">
        <v>0</v>
      </c>
      <c r="AO1501">
        <f t="shared" si="741"/>
        <v>0</v>
      </c>
      <c r="AP1501">
        <f t="shared" si="750"/>
        <v>0</v>
      </c>
      <c r="AQ1501">
        <f t="shared" ca="1" si="742"/>
        <v>0.13421389529223515</v>
      </c>
      <c r="AR1501" t="str">
        <f t="shared" ca="1" si="743"/>
        <v>Subcritical</v>
      </c>
      <c r="AS1501">
        <f t="shared" ca="1" si="744"/>
        <v>1.3008471584604594E-4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190</v>
      </c>
      <c r="I1502">
        <v>0</v>
      </c>
      <c r="J1502">
        <f t="shared" si="745"/>
        <v>0.99899999999979627</v>
      </c>
      <c r="K1502">
        <f t="shared" ca="1" si="746"/>
        <v>49.98</v>
      </c>
      <c r="L1502">
        <f t="shared" ca="1" si="747"/>
        <v>1.301360869684927</v>
      </c>
      <c r="M1502">
        <f t="shared" ca="1" si="720"/>
        <v>6.7670765223616209</v>
      </c>
      <c r="N1502">
        <f t="shared" ca="1" si="721"/>
        <v>0.86727128666107323</v>
      </c>
      <c r="O1502">
        <f t="shared" ca="1" si="722"/>
        <v>7.3857595425206792</v>
      </c>
      <c r="P1502">
        <f t="shared" ca="1" si="723"/>
        <v>633.18736086968488</v>
      </c>
      <c r="Q1502">
        <f t="shared" ca="1" si="724"/>
        <v>635.96765873002812</v>
      </c>
      <c r="R1502">
        <f t="shared" ca="1" si="725"/>
        <v>1.4839965425134221E-2</v>
      </c>
      <c r="S1502">
        <f t="shared" ca="1" si="726"/>
        <v>2.067101435725621</v>
      </c>
      <c r="T1502">
        <f t="shared" ca="1" si="727"/>
        <v>42.032181045985091</v>
      </c>
      <c r="U1502">
        <f t="shared" ca="1" si="748"/>
        <v>-1.4325125459663468E-2</v>
      </c>
      <c r="V1502">
        <f t="shared" ca="1" si="749"/>
        <v>0</v>
      </c>
      <c r="W1502">
        <f t="shared" ca="1" si="728"/>
        <v>8.0561394170056531</v>
      </c>
      <c r="X1502">
        <f t="shared" ca="1" si="729"/>
        <v>41.8919249684294</v>
      </c>
      <c r="Y1502">
        <f t="shared" ca="1" si="730"/>
        <v>1.9656239154292579</v>
      </c>
      <c r="Z1502">
        <f t="shared" ca="1" si="731"/>
        <v>1.1930700257308762</v>
      </c>
      <c r="AA1502">
        <f t="shared" ca="1" si="732"/>
        <v>639.94213941700559</v>
      </c>
      <c r="AB1502">
        <f t="shared" ca="1" si="733"/>
        <v>640.01468865687809</v>
      </c>
      <c r="AC1502">
        <f t="shared" ca="1" si="734"/>
        <v>1.3007100155371188E-4</v>
      </c>
      <c r="AD1502">
        <f t="shared" ca="1" si="735"/>
        <v>0.13420476762018471</v>
      </c>
      <c r="AE1502">
        <f t="shared" ca="1" si="736"/>
        <v>174.82204862271024</v>
      </c>
      <c r="AF1502">
        <f t="shared" ca="1" si="737"/>
        <v>-1.5132753446778224E-5</v>
      </c>
      <c r="AG1502">
        <f t="shared" ca="1" si="738"/>
        <v>1</v>
      </c>
      <c r="AH1502">
        <f ca="1"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+99)&gt;=IFERROR(AE1502,-1E+99)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>8.0561394170056531</v>
      </c>
      <c r="AI1502">
        <f t="shared" ca="1" si="739"/>
        <v>639.94213941700559</v>
      </c>
      <c r="AJ1502">
        <f t="shared" ca="1" si="740"/>
        <v>640.01468865687809</v>
      </c>
      <c r="AM1502">
        <v>0</v>
      </c>
      <c r="AN1502">
        <v>0</v>
      </c>
      <c r="AO1502">
        <f t="shared" si="741"/>
        <v>0</v>
      </c>
      <c r="AP1502">
        <f t="shared" si="750"/>
        <v>0</v>
      </c>
      <c r="AQ1502">
        <f t="shared" ca="1" si="742"/>
        <v>0.13420476762018471</v>
      </c>
      <c r="AR1502" t="str">
        <f t="shared" ca="1" si="743"/>
        <v>Subcritical</v>
      </c>
      <c r="AS1502">
        <f t="shared" ca="1" si="744"/>
        <v>1.3007100155371188E-4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190</v>
      </c>
      <c r="I1503">
        <v>5.7000000000000002E-2</v>
      </c>
      <c r="J1503">
        <f t="shared" si="745"/>
        <v>1</v>
      </c>
      <c r="K1503">
        <f t="shared" ca="1" si="746"/>
        <v>49.98</v>
      </c>
      <c r="L1503">
        <f t="shared" ca="1" si="747"/>
        <v>1.301360869684927</v>
      </c>
      <c r="M1503">
        <f t="shared" ca="1" si="720"/>
        <v>6.7670765223616209</v>
      </c>
      <c r="N1503">
        <f t="shared" ca="1" si="721"/>
        <v>0.86727128666107323</v>
      </c>
      <c r="O1503">
        <f t="shared" ca="1" si="722"/>
        <v>7.3857595425206792</v>
      </c>
      <c r="P1503">
        <f t="shared" ca="1" si="723"/>
        <v>633.18686086968489</v>
      </c>
      <c r="Q1503">
        <f t="shared" ca="1" si="724"/>
        <v>635.96715873002813</v>
      </c>
      <c r="R1503">
        <f t="shared" ca="1" si="725"/>
        <v>1.4839965425134221E-2</v>
      </c>
      <c r="S1503">
        <f t="shared" ca="1" si="726"/>
        <v>2.067101435725621</v>
      </c>
      <c r="T1503">
        <f t="shared" ca="1" si="727"/>
        <v>42.032181045985091</v>
      </c>
      <c r="U1503">
        <f t="shared" ca="1" si="748"/>
        <v>-1.4604093721914069E-2</v>
      </c>
      <c r="V1503">
        <f t="shared" ca="1" si="749"/>
        <v>0</v>
      </c>
      <c r="W1503">
        <f t="shared" ca="1" si="728"/>
        <v>8.0564915212024069</v>
      </c>
      <c r="X1503">
        <f t="shared" ca="1" si="729"/>
        <v>41.893755910252516</v>
      </c>
      <c r="Y1503">
        <f t="shared" ca="1" si="730"/>
        <v>1.9656448760316523</v>
      </c>
      <c r="Z1503">
        <f t="shared" ca="1" si="731"/>
        <v>1.1930178833110678</v>
      </c>
      <c r="AA1503">
        <f t="shared" ca="1" si="732"/>
        <v>639.94199152120234</v>
      </c>
      <c r="AB1503">
        <f t="shared" ca="1" si="733"/>
        <v>640.01453441977014</v>
      </c>
      <c r="AC1503">
        <f t="shared" ca="1" si="734"/>
        <v>1.3005778326977491E-4</v>
      </c>
      <c r="AD1503">
        <f t="shared" ca="1" si="735"/>
        <v>0.13419596970632741</v>
      </c>
      <c r="AE1503">
        <f t="shared" ca="1" si="736"/>
        <v>174.83653361237864</v>
      </c>
      <c r="AF1503">
        <f t="shared" ca="1" si="737"/>
        <v>-2.4941968376879231E-5</v>
      </c>
      <c r="AG1503">
        <f t="shared" ca="1" si="738"/>
        <v>1</v>
      </c>
      <c r="AH1503">
        <f ca="1"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+99)&gt;=IFERROR(AE1503,-1E+99)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>8.0564915212024069</v>
      </c>
      <c r="AI1503">
        <f t="shared" ca="1" si="739"/>
        <v>639.94199152120234</v>
      </c>
      <c r="AJ1503">
        <f t="shared" ca="1" si="740"/>
        <v>640.01453441977014</v>
      </c>
      <c r="AM1503">
        <v>0</v>
      </c>
      <c r="AN1503">
        <v>0</v>
      </c>
      <c r="AO1503">
        <f t="shared" si="741"/>
        <v>0</v>
      </c>
      <c r="AP1503">
        <f t="shared" si="750"/>
        <v>0</v>
      </c>
      <c r="AQ1503">
        <f t="shared" ca="1" si="742"/>
        <v>0.13419596970632741</v>
      </c>
      <c r="AR1503" t="str">
        <f t="shared" ca="1" si="743"/>
        <v>Subcritical</v>
      </c>
      <c r="AS1503">
        <f t="shared" ca="1" si="744"/>
        <v>1.3005778326977491E-4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190</v>
      </c>
      <c r="I1504">
        <v>5.7000000000000002E-2</v>
      </c>
      <c r="J1504">
        <f t="shared" si="745"/>
        <v>1</v>
      </c>
      <c r="K1504">
        <f t="shared" ca="1" si="746"/>
        <v>49.98</v>
      </c>
      <c r="L1504">
        <f t="shared" ca="1" si="747"/>
        <v>1.301360869684927</v>
      </c>
      <c r="M1504">
        <f t="shared" ca="1" si="720"/>
        <v>6.7670765223616209</v>
      </c>
      <c r="N1504">
        <f t="shared" ca="1" si="721"/>
        <v>0.86727128666107323</v>
      </c>
      <c r="O1504">
        <f t="shared" ca="1" si="722"/>
        <v>7.3857595425206792</v>
      </c>
      <c r="P1504">
        <f t="shared" ca="1" si="723"/>
        <v>633.1863608696849</v>
      </c>
      <c r="Q1504">
        <f t="shared" ca="1" si="724"/>
        <v>635.96665873002814</v>
      </c>
      <c r="R1504">
        <f t="shared" ca="1" si="725"/>
        <v>1.4839965425134221E-2</v>
      </c>
      <c r="S1504">
        <f t="shared" ca="1" si="726"/>
        <v>2.067101435725621</v>
      </c>
      <c r="T1504">
        <f t="shared" ca="1" si="727"/>
        <v>42.032181045985091</v>
      </c>
      <c r="U1504">
        <f t="shared" ca="1" si="748"/>
        <v>-1.4604093721914069E-2</v>
      </c>
      <c r="V1504">
        <f t="shared" ca="1" si="749"/>
        <v>0</v>
      </c>
      <c r="W1504">
        <f t="shared" ca="1" si="728"/>
        <v>8.0568336173861397</v>
      </c>
      <c r="X1504">
        <f t="shared" ca="1" si="729"/>
        <v>41.895534810407931</v>
      </c>
      <c r="Y1504">
        <f t="shared" ca="1" si="730"/>
        <v>1.9656652395349998</v>
      </c>
      <c r="Z1504">
        <f t="shared" ca="1" si="731"/>
        <v>1.1929672273233203</v>
      </c>
      <c r="AA1504">
        <f t="shared" ca="1" si="732"/>
        <v>639.94183361738612</v>
      </c>
      <c r="AB1504">
        <f t="shared" ca="1" si="733"/>
        <v>640.01437035568722</v>
      </c>
      <c r="AC1504">
        <f t="shared" ca="1" si="734"/>
        <v>1.3004494259323497E-4</v>
      </c>
      <c r="AD1504">
        <f t="shared" ca="1" si="735"/>
        <v>0.13418742278008405</v>
      </c>
      <c r="AE1504">
        <f t="shared" ca="1" si="736"/>
        <v>174.8506075284869</v>
      </c>
      <c r="AF1504">
        <f t="shared" ca="1" si="737"/>
        <v>-3.3188302154485427E-5</v>
      </c>
      <c r="AG1504">
        <f t="shared" ca="1" si="738"/>
        <v>1</v>
      </c>
      <c r="AH1504">
        <f ca="1"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+99)&gt;=IFERROR(AE1504,-1E+99)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>8.0568336173861397</v>
      </c>
      <c r="AI1504">
        <f t="shared" ca="1" si="739"/>
        <v>639.94183361738612</v>
      </c>
      <c r="AJ1504">
        <f t="shared" ca="1" si="740"/>
        <v>640.01437035568722</v>
      </c>
      <c r="AM1504">
        <v>0</v>
      </c>
      <c r="AN1504">
        <v>0</v>
      </c>
      <c r="AO1504">
        <f t="shared" si="741"/>
        <v>0</v>
      </c>
      <c r="AP1504">
        <f t="shared" si="750"/>
        <v>0</v>
      </c>
      <c r="AQ1504">
        <f t="shared" ca="1" si="742"/>
        <v>0.13418742278008405</v>
      </c>
      <c r="AR1504" t="str">
        <f t="shared" ca="1" si="743"/>
        <v>Subcritical</v>
      </c>
      <c r="AS1504">
        <f t="shared" ca="1" si="744"/>
        <v>1.3004494259323497E-4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190</v>
      </c>
      <c r="I1505">
        <v>0</v>
      </c>
      <c r="J1505">
        <f t="shared" si="745"/>
        <v>1</v>
      </c>
      <c r="K1505">
        <f t="shared" ca="1" si="746"/>
        <v>49.98</v>
      </c>
      <c r="L1505">
        <f t="shared" ca="1" si="747"/>
        <v>1.301360869684927</v>
      </c>
      <c r="M1505">
        <f t="shared" ca="1" si="720"/>
        <v>6.7670765223616209</v>
      </c>
      <c r="N1505">
        <f t="shared" ca="1" si="721"/>
        <v>0.86727128666107323</v>
      </c>
      <c r="O1505">
        <f t="shared" ca="1" si="722"/>
        <v>7.3857595425206792</v>
      </c>
      <c r="P1505">
        <f t="shared" ca="1" si="723"/>
        <v>633.18586086968492</v>
      </c>
      <c r="Q1505">
        <f t="shared" ca="1" si="724"/>
        <v>635.96615873002816</v>
      </c>
      <c r="R1505">
        <f t="shared" ca="1" si="725"/>
        <v>1.4839965425134221E-2</v>
      </c>
      <c r="S1505">
        <f t="shared" ca="1" si="726"/>
        <v>2.067101435725621</v>
      </c>
      <c r="T1505">
        <f t="shared" ca="1" si="727"/>
        <v>42.032181045985091</v>
      </c>
      <c r="U1505">
        <f t="shared" ca="1" si="748"/>
        <v>-1.4339965425165246E-2</v>
      </c>
      <c r="V1505">
        <f t="shared" ca="1" si="749"/>
        <v>0</v>
      </c>
      <c r="W1505">
        <f t="shared" ca="1" si="728"/>
        <v>8.0571747263121125</v>
      </c>
      <c r="X1505">
        <f t="shared" ca="1" si="729"/>
        <v>41.897308576822986</v>
      </c>
      <c r="Y1505">
        <f t="shared" ca="1" si="730"/>
        <v>1.9656855429694846</v>
      </c>
      <c r="Z1505">
        <f t="shared" ca="1" si="731"/>
        <v>1.1929167218070003</v>
      </c>
      <c r="AA1505">
        <f t="shared" ca="1" si="732"/>
        <v>639.94167472631216</v>
      </c>
      <c r="AB1505">
        <f t="shared" ca="1" si="733"/>
        <v>640.01420532290581</v>
      </c>
      <c r="AC1505">
        <f t="shared" ca="1" si="734"/>
        <v>1.3003214083615248E-4</v>
      </c>
      <c r="AD1505">
        <f t="shared" ca="1" si="735"/>
        <v>0.13417890142276753</v>
      </c>
      <c r="AE1505">
        <f t="shared" ca="1" si="736"/>
        <v>174.86464145632661</v>
      </c>
      <c r="AF1505">
        <f t="shared" ca="1" si="737"/>
        <v>6.0644832728939946E-6</v>
      </c>
      <c r="AG1505">
        <f t="shared" ca="1" si="738"/>
        <v>1</v>
      </c>
      <c r="AH1505">
        <f ca="1"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+99)&gt;=IFERROR(AE1505,-1E+99)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>8.0571747263121125</v>
      </c>
      <c r="AI1505">
        <f t="shared" ca="1" si="739"/>
        <v>639.94167472631216</v>
      </c>
      <c r="AJ1505">
        <f t="shared" ca="1" si="740"/>
        <v>640.01420532290581</v>
      </c>
      <c r="AM1505">
        <v>0</v>
      </c>
      <c r="AN1505">
        <v>0</v>
      </c>
      <c r="AO1505">
        <f t="shared" si="741"/>
        <v>0</v>
      </c>
      <c r="AP1505">
        <f t="shared" si="750"/>
        <v>0</v>
      </c>
      <c r="AQ1505">
        <f t="shared" ca="1" si="742"/>
        <v>0.13417890142276753</v>
      </c>
      <c r="AR1505" t="str">
        <f t="shared" ca="1" si="743"/>
        <v>Subcritical</v>
      </c>
      <c r="AS1505">
        <f t="shared" ca="1" si="744"/>
        <v>1.3003214083615248E-4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190</v>
      </c>
      <c r="I1506">
        <v>0</v>
      </c>
      <c r="J1506">
        <f t="shared" si="745"/>
        <v>1</v>
      </c>
      <c r="K1506">
        <f t="shared" ca="1" si="746"/>
        <v>49.98</v>
      </c>
      <c r="L1506">
        <f t="shared" ca="1" si="747"/>
        <v>1.301360869684927</v>
      </c>
      <c r="M1506">
        <f t="shared" ca="1" si="720"/>
        <v>6.7670765223616209</v>
      </c>
      <c r="N1506">
        <f t="shared" ca="1" si="721"/>
        <v>0.86727128666107323</v>
      </c>
      <c r="O1506">
        <f t="shared" ca="1" si="722"/>
        <v>7.3857595425206792</v>
      </c>
      <c r="P1506">
        <f t="shared" ca="1" si="723"/>
        <v>633.18536086968493</v>
      </c>
      <c r="Q1506">
        <f t="shared" ca="1" si="724"/>
        <v>635.96565873002817</v>
      </c>
      <c r="R1506">
        <f t="shared" ca="1" si="725"/>
        <v>1.4839965425134221E-2</v>
      </c>
      <c r="S1506">
        <f t="shared" ca="1" si="726"/>
        <v>2.067101435725621</v>
      </c>
      <c r="T1506">
        <f t="shared" ca="1" si="727"/>
        <v>42.032181045985091</v>
      </c>
      <c r="U1506">
        <f t="shared" ca="1" si="748"/>
        <v>-1.4339965425165246E-2</v>
      </c>
      <c r="V1506">
        <f t="shared" ca="1" si="749"/>
        <v>0</v>
      </c>
      <c r="W1506">
        <f t="shared" ca="1" si="728"/>
        <v>8.0575580381576444</v>
      </c>
      <c r="X1506">
        <f t="shared" ca="1" si="729"/>
        <v>41.899301798419749</v>
      </c>
      <c r="Y1506">
        <f t="shared" ca="1" si="730"/>
        <v>1.965708356849015</v>
      </c>
      <c r="Z1506">
        <f t="shared" ca="1" si="731"/>
        <v>1.1928599727140325</v>
      </c>
      <c r="AA1506">
        <f t="shared" ca="1" si="732"/>
        <v>639.94155803815761</v>
      </c>
      <c r="AB1506">
        <f t="shared" ca="1" si="733"/>
        <v>640.01408173410584</v>
      </c>
      <c r="AC1506">
        <f t="shared" ca="1" si="734"/>
        <v>1.3001775742973811E-4</v>
      </c>
      <c r="AD1506">
        <f t="shared" ca="1" si="735"/>
        <v>0.13416932685617938</v>
      </c>
      <c r="AE1506">
        <f t="shared" ca="1" si="736"/>
        <v>174.88041244766444</v>
      </c>
      <c r="AF1506">
        <f t="shared" ca="1" si="737"/>
        <v>2.5173742562856205E-4</v>
      </c>
      <c r="AG1506">
        <f t="shared" ca="1" si="738"/>
        <v>1</v>
      </c>
      <c r="AH1506">
        <f ca="1"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+99)&gt;=IFERROR(AE1506,-1E+99)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>8.0575580381576444</v>
      </c>
      <c r="AI1506">
        <f t="shared" ca="1" si="739"/>
        <v>639.94155803815761</v>
      </c>
      <c r="AJ1506">
        <f t="shared" ca="1" si="740"/>
        <v>640.01408173410584</v>
      </c>
      <c r="AM1506">
        <v>0</v>
      </c>
      <c r="AN1506">
        <v>0</v>
      </c>
      <c r="AO1506">
        <f t="shared" si="741"/>
        <v>0</v>
      </c>
      <c r="AP1506">
        <f t="shared" si="750"/>
        <v>0</v>
      </c>
      <c r="AQ1506">
        <f t="shared" ca="1" si="742"/>
        <v>0.13416932685617938</v>
      </c>
      <c r="AR1506" t="str">
        <f t="shared" ca="1" si="743"/>
        <v>Subcritical</v>
      </c>
      <c r="AS1506">
        <f t="shared" ca="1" si="744"/>
        <v>1.3001775742973811E-4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190</v>
      </c>
      <c r="I1507">
        <v>5.7000000000000002E-2</v>
      </c>
      <c r="J1507">
        <f t="shared" si="745"/>
        <v>1</v>
      </c>
      <c r="K1507">
        <f t="shared" ca="1" si="746"/>
        <v>49.98</v>
      </c>
      <c r="L1507">
        <f t="shared" ca="1" si="747"/>
        <v>1.301360869684927</v>
      </c>
      <c r="M1507">
        <f t="shared" ca="1" si="720"/>
        <v>6.7670765223616209</v>
      </c>
      <c r="N1507">
        <f t="shared" ca="1" si="721"/>
        <v>0.86727128666107323</v>
      </c>
      <c r="O1507">
        <f t="shared" ca="1" si="722"/>
        <v>7.3857595425206792</v>
      </c>
      <c r="P1507">
        <f t="shared" ca="1" si="723"/>
        <v>633.18486086968494</v>
      </c>
      <c r="Q1507">
        <f t="shared" ca="1" si="724"/>
        <v>635.96515873002818</v>
      </c>
      <c r="R1507">
        <f t="shared" ca="1" si="725"/>
        <v>1.4839965425134221E-2</v>
      </c>
      <c r="S1507">
        <f t="shared" ca="1" si="726"/>
        <v>2.067101435725621</v>
      </c>
      <c r="T1507">
        <f t="shared" ca="1" si="727"/>
        <v>42.032181045985091</v>
      </c>
      <c r="U1507">
        <f t="shared" ca="1" si="748"/>
        <v>-1.4604093721914069E-2</v>
      </c>
      <c r="V1507">
        <f t="shared" ca="1" si="749"/>
        <v>0</v>
      </c>
      <c r="W1507">
        <f t="shared" ca="1" si="728"/>
        <v>8.0581876019439527</v>
      </c>
      <c r="X1507">
        <f t="shared" ca="1" si="729"/>
        <v>41.902575530108557</v>
      </c>
      <c r="Y1507">
        <f t="shared" ca="1" si="730"/>
        <v>1.9657458235425469</v>
      </c>
      <c r="Z1507">
        <f t="shared" ca="1" si="731"/>
        <v>1.1927667778818873</v>
      </c>
      <c r="AA1507">
        <f t="shared" ca="1" si="732"/>
        <v>639.94168760194395</v>
      </c>
      <c r="AB1507">
        <f t="shared" ca="1" si="733"/>
        <v>640.01419996618552</v>
      </c>
      <c r="AC1507">
        <f t="shared" ca="1" si="734"/>
        <v>1.2999413875112748E-4</v>
      </c>
      <c r="AD1507">
        <f t="shared" ca="1" si="735"/>
        <v>0.13415360374874674</v>
      </c>
      <c r="AE1507">
        <f t="shared" ca="1" si="736"/>
        <v>174.90631695211499</v>
      </c>
      <c r="AF1507">
        <f t="shared" ca="1" si="737"/>
        <v>6.7947063405426888E-4</v>
      </c>
      <c r="AG1507">
        <f t="shared" ca="1" si="738"/>
        <v>1</v>
      </c>
      <c r="AH1507">
        <f ca="1"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+99)&gt;=IFERROR(AE1507,-1E+99)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>8.0581876019439527</v>
      </c>
      <c r="AI1507">
        <f t="shared" ca="1" si="739"/>
        <v>639.94168760194395</v>
      </c>
      <c r="AJ1507">
        <f t="shared" ca="1" si="740"/>
        <v>640.01419996618552</v>
      </c>
      <c r="AM1507">
        <v>0</v>
      </c>
      <c r="AN1507">
        <v>0</v>
      </c>
      <c r="AO1507">
        <f t="shared" si="741"/>
        <v>0</v>
      </c>
      <c r="AP1507">
        <f t="shared" si="750"/>
        <v>0</v>
      </c>
      <c r="AQ1507">
        <f t="shared" ca="1" si="742"/>
        <v>0.13415360374874674</v>
      </c>
      <c r="AR1507" t="str">
        <f t="shared" ca="1" si="743"/>
        <v>Subcritical</v>
      </c>
      <c r="AS1507">
        <f t="shared" ca="1" si="744"/>
        <v>1.2999413875112748E-4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190</v>
      </c>
      <c r="I1508">
        <v>0.06</v>
      </c>
      <c r="J1508">
        <f t="shared" si="745"/>
        <v>1</v>
      </c>
      <c r="K1508">
        <f t="shared" ca="1" si="746"/>
        <v>49.98</v>
      </c>
      <c r="L1508">
        <f t="shared" ca="1" si="747"/>
        <v>1.301360869684927</v>
      </c>
      <c r="M1508">
        <f t="shared" ca="1" si="720"/>
        <v>6.7670765223616209</v>
      </c>
      <c r="N1508">
        <f t="shared" ca="1" si="721"/>
        <v>0.86727128666107323</v>
      </c>
      <c r="O1508">
        <f t="shared" ca="1" si="722"/>
        <v>7.3857595425206792</v>
      </c>
      <c r="P1508">
        <f t="shared" ca="1" si="723"/>
        <v>633.18436086968495</v>
      </c>
      <c r="Q1508">
        <f t="shared" ca="1" si="724"/>
        <v>635.96465873002819</v>
      </c>
      <c r="R1508">
        <f t="shared" ca="1" si="725"/>
        <v>1.4839965425134221E-2</v>
      </c>
      <c r="S1508">
        <f t="shared" ca="1" si="726"/>
        <v>2.067101435725621</v>
      </c>
      <c r="T1508">
        <f t="shared" ca="1" si="727"/>
        <v>42.032181045985091</v>
      </c>
      <c r="U1508">
        <f t="shared" ca="1" si="748"/>
        <v>-1.4617995211210655E-2</v>
      </c>
      <c r="V1508">
        <f t="shared" ca="1" si="749"/>
        <v>0</v>
      </c>
      <c r="W1508">
        <f t="shared" ca="1" si="728"/>
        <v>8.0592418142343405</v>
      </c>
      <c r="X1508">
        <f t="shared" ca="1" si="729"/>
        <v>41.908057434018573</v>
      </c>
      <c r="Y1508">
        <f t="shared" ca="1" si="730"/>
        <v>1.9658085520704953</v>
      </c>
      <c r="Z1508">
        <f t="shared" ca="1" si="731"/>
        <v>1.1926107545951075</v>
      </c>
      <c r="AA1508">
        <f t="shared" ca="1" si="732"/>
        <v>639.94224181423442</v>
      </c>
      <c r="AB1508">
        <f t="shared" ca="1" si="733"/>
        <v>640.01473520934019</v>
      </c>
      <c r="AC1508">
        <f t="shared" ca="1" si="734"/>
        <v>1.2995460315774144E-4</v>
      </c>
      <c r="AD1508">
        <f t="shared" ca="1" si="735"/>
        <v>0.13412728208795474</v>
      </c>
      <c r="AE1508">
        <f t="shared" ca="1" si="736"/>
        <v>174.94969914415063</v>
      </c>
      <c r="AF1508">
        <f t="shared" ca="1" si="737"/>
        <v>-1.2377941345675936E-4</v>
      </c>
      <c r="AG1508">
        <f t="shared" ca="1" si="738"/>
        <v>1</v>
      </c>
      <c r="AH1508">
        <f ca="1"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+99)&gt;=IFERROR(AE1508,-1E+99)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>8.0592418142343405</v>
      </c>
      <c r="AI1508">
        <f t="shared" ca="1" si="739"/>
        <v>639.94224181423442</v>
      </c>
      <c r="AJ1508">
        <f t="shared" ca="1" si="740"/>
        <v>640.01473520934019</v>
      </c>
      <c r="AM1508">
        <v>0</v>
      </c>
      <c r="AN1508">
        <v>0</v>
      </c>
      <c r="AO1508">
        <f t="shared" si="741"/>
        <v>0</v>
      </c>
      <c r="AP1508">
        <f t="shared" si="750"/>
        <v>0</v>
      </c>
      <c r="AQ1508">
        <f t="shared" ca="1" si="742"/>
        <v>0.13412728208795474</v>
      </c>
      <c r="AR1508" t="str">
        <f t="shared" ca="1" si="743"/>
        <v>Subcritical</v>
      </c>
      <c r="AS1508">
        <f t="shared" ca="1" si="744"/>
        <v>1.2995460315774144E-4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190</v>
      </c>
      <c r="I1509">
        <v>2E-3</v>
      </c>
      <c r="J1509">
        <f t="shared" si="745"/>
        <v>1.0010000000002037</v>
      </c>
      <c r="K1509">
        <f t="shared" ca="1" si="746"/>
        <v>49.98</v>
      </c>
      <c r="L1509">
        <f t="shared" ca="1" si="747"/>
        <v>1.301360869684927</v>
      </c>
      <c r="M1509">
        <f t="shared" ca="1" si="720"/>
        <v>6.7670765223616209</v>
      </c>
      <c r="N1509">
        <f t="shared" ca="1" si="721"/>
        <v>0.86727128666107323</v>
      </c>
      <c r="O1509">
        <f t="shared" ca="1" si="722"/>
        <v>7.3857595425206792</v>
      </c>
      <c r="P1509">
        <f t="shared" ca="1" si="723"/>
        <v>633.18386086968496</v>
      </c>
      <c r="Q1509">
        <f t="shared" ca="1" si="724"/>
        <v>635.9641587300282</v>
      </c>
      <c r="R1509">
        <f t="shared" ca="1" si="725"/>
        <v>1.4839965425134221E-2</v>
      </c>
      <c r="S1509">
        <f t="shared" ca="1" si="726"/>
        <v>2.067101435725621</v>
      </c>
      <c r="T1509">
        <f t="shared" ca="1" si="727"/>
        <v>42.032181045985091</v>
      </c>
      <c r="U1509">
        <f t="shared" ca="1" si="748"/>
        <v>-1.43640730500465E-2</v>
      </c>
      <c r="V1509">
        <f t="shared" ca="1" si="749"/>
        <v>0</v>
      </c>
      <c r="W1509">
        <f t="shared" ca="1" si="728"/>
        <v>8.0594985561552654</v>
      </c>
      <c r="X1509">
        <f t="shared" ca="1" si="729"/>
        <v>41.909392492007385</v>
      </c>
      <c r="Y1509">
        <f t="shared" ca="1" si="730"/>
        <v>1.9658238270414254</v>
      </c>
      <c r="Z1509">
        <f t="shared" ca="1" si="731"/>
        <v>1.1925727630037055</v>
      </c>
      <c r="AA1509">
        <f t="shared" ca="1" si="732"/>
        <v>639.94199855615534</v>
      </c>
      <c r="AB1509">
        <f t="shared" ca="1" si="733"/>
        <v>640.01448733266193</v>
      </c>
      <c r="AC1509">
        <f t="shared" ca="1" si="734"/>
        <v>1.2994497738120641E-4</v>
      </c>
      <c r="AD1509">
        <f t="shared" ca="1" si="735"/>
        <v>0.13412087303752263</v>
      </c>
      <c r="AE1509">
        <f t="shared" ca="1" si="736"/>
        <v>174.96026531109479</v>
      </c>
      <c r="AF1509">
        <f t="shared" ca="1" si="737"/>
        <v>7.6199755744710274E-4</v>
      </c>
      <c r="AG1509">
        <f t="shared" ca="1" si="738"/>
        <v>1</v>
      </c>
      <c r="AH1509">
        <f ca="1"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+99)&gt;=IFERROR(AE1509,-1E+99)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>8.0594985561552654</v>
      </c>
      <c r="AI1509">
        <f t="shared" ca="1" si="739"/>
        <v>639.94199855615534</v>
      </c>
      <c r="AJ1509">
        <f t="shared" ca="1" si="740"/>
        <v>640.01448733266193</v>
      </c>
      <c r="AM1509">
        <v>0</v>
      </c>
      <c r="AN1509">
        <v>0</v>
      </c>
      <c r="AO1509">
        <f t="shared" si="741"/>
        <v>0</v>
      </c>
      <c r="AP1509">
        <f t="shared" si="750"/>
        <v>0</v>
      </c>
      <c r="AQ1509">
        <f t="shared" ca="1" si="742"/>
        <v>0.13412087303752263</v>
      </c>
      <c r="AR1509" t="str">
        <f t="shared" ca="1" si="743"/>
        <v>Subcritical</v>
      </c>
      <c r="AS1509">
        <f t="shared" ca="1" si="744"/>
        <v>1.2994497738120641E-4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190</v>
      </c>
      <c r="I1510">
        <v>0</v>
      </c>
      <c r="J1510">
        <f t="shared" si="745"/>
        <v>1</v>
      </c>
      <c r="K1510">
        <f t="shared" ca="1" si="746"/>
        <v>49.98</v>
      </c>
      <c r="L1510">
        <f t="shared" ca="1" si="747"/>
        <v>1.301360869684927</v>
      </c>
      <c r="M1510">
        <f t="shared" ca="1" si="720"/>
        <v>6.7670765223616209</v>
      </c>
      <c r="N1510">
        <f t="shared" ca="1" si="721"/>
        <v>0.86727128666107323</v>
      </c>
      <c r="O1510">
        <f t="shared" ca="1" si="722"/>
        <v>7.3857595425206792</v>
      </c>
      <c r="P1510">
        <f t="shared" ca="1" si="723"/>
        <v>633.18336086968486</v>
      </c>
      <c r="Q1510">
        <f t="shared" ca="1" si="724"/>
        <v>635.9636587300281</v>
      </c>
      <c r="R1510">
        <f t="shared" ca="1" si="725"/>
        <v>1.4839965425134221E-2</v>
      </c>
      <c r="S1510">
        <f t="shared" ca="1" si="726"/>
        <v>2.067101435725621</v>
      </c>
      <c r="T1510">
        <f t="shared" ca="1" si="727"/>
        <v>42.032181045985091</v>
      </c>
      <c r="U1510">
        <f t="shared" ca="1" si="748"/>
        <v>-1.433996542505156E-2</v>
      </c>
      <c r="V1510">
        <f t="shared" ca="1" si="749"/>
        <v>0</v>
      </c>
      <c r="W1510">
        <f t="shared" ca="1" si="728"/>
        <v>8.0606440549199938</v>
      </c>
      <c r="X1510">
        <f t="shared" ca="1" si="729"/>
        <v>41.915349085583969</v>
      </c>
      <c r="Y1510">
        <f t="shared" ca="1" si="730"/>
        <v>1.9658919700184352</v>
      </c>
      <c r="Z1510">
        <f t="shared" ca="1" si="731"/>
        <v>1.1924032863939507</v>
      </c>
      <c r="AA1510">
        <f t="shared" ca="1" si="732"/>
        <v>639.94264405491992</v>
      </c>
      <c r="AB1510">
        <f t="shared" ca="1" si="733"/>
        <v>640.0151122301188</v>
      </c>
      <c r="AC1510">
        <f t="shared" ca="1" si="734"/>
        <v>1.2990204311948838E-4</v>
      </c>
      <c r="AD1510">
        <f t="shared" ca="1" si="735"/>
        <v>0.134092284161448</v>
      </c>
      <c r="AE1510">
        <f t="shared" ca="1" si="736"/>
        <v>175.00741243042148</v>
      </c>
      <c r="AF1510">
        <f t="shared" ca="1" si="737"/>
        <v>-9.099025101022562E-5</v>
      </c>
      <c r="AG1510">
        <f t="shared" ca="1" si="738"/>
        <v>1</v>
      </c>
      <c r="AH1510">
        <f ca="1"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+99)&gt;=IFERROR(AE1510,-1E+99)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>8.0606440549199938</v>
      </c>
      <c r="AI1510">
        <f t="shared" ca="1" si="739"/>
        <v>639.94264405491992</v>
      </c>
      <c r="AJ1510">
        <f t="shared" ca="1" si="740"/>
        <v>640.0151122301188</v>
      </c>
      <c r="AM1510">
        <v>0</v>
      </c>
      <c r="AN1510">
        <v>0</v>
      </c>
      <c r="AO1510">
        <f t="shared" si="741"/>
        <v>0</v>
      </c>
      <c r="AP1510">
        <f t="shared" si="750"/>
        <v>0</v>
      </c>
      <c r="AQ1510">
        <f t="shared" ca="1" si="742"/>
        <v>0.134092284161448</v>
      </c>
      <c r="AR1510" t="str">
        <f t="shared" ca="1" si="743"/>
        <v>Subcritical</v>
      </c>
      <c r="AS1510">
        <f t="shared" ca="1" si="744"/>
        <v>1.2990204311948838E-4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190</v>
      </c>
      <c r="I1511">
        <v>5.7000000000000002E-2</v>
      </c>
      <c r="J1511">
        <f t="shared" si="745"/>
        <v>1</v>
      </c>
      <c r="K1511">
        <f t="shared" ca="1" si="746"/>
        <v>49.98</v>
      </c>
      <c r="L1511">
        <f t="shared" ca="1" si="747"/>
        <v>1.301360869684927</v>
      </c>
      <c r="M1511">
        <f t="shared" ca="1" si="720"/>
        <v>6.7670765223616209</v>
      </c>
      <c r="N1511">
        <f t="shared" ca="1" si="721"/>
        <v>0.86727128666107323</v>
      </c>
      <c r="O1511">
        <f t="shared" ca="1" si="722"/>
        <v>7.3857595425206792</v>
      </c>
      <c r="P1511">
        <f t="shared" ca="1" si="723"/>
        <v>633.18286086968487</v>
      </c>
      <c r="Q1511">
        <f t="shared" ca="1" si="724"/>
        <v>635.96315873002811</v>
      </c>
      <c r="R1511">
        <f t="shared" ca="1" si="725"/>
        <v>1.4839965425134221E-2</v>
      </c>
      <c r="S1511">
        <f t="shared" ca="1" si="726"/>
        <v>2.067101435725621</v>
      </c>
      <c r="T1511">
        <f t="shared" ca="1" si="727"/>
        <v>42.032181045985091</v>
      </c>
      <c r="U1511">
        <f t="shared" ca="1" si="748"/>
        <v>-1.4604093721914069E-2</v>
      </c>
      <c r="V1511">
        <f t="shared" ca="1" si="749"/>
        <v>0</v>
      </c>
      <c r="W1511">
        <f t="shared" ca="1" si="728"/>
        <v>8.0609285808850633</v>
      </c>
      <c r="X1511">
        <f t="shared" ca="1" si="729"/>
        <v>41.916828620602331</v>
      </c>
      <c r="Y1511">
        <f t="shared" ca="1" si="730"/>
        <v>1.9659088935160292</v>
      </c>
      <c r="Z1511">
        <f t="shared" ca="1" si="731"/>
        <v>1.1923611982284981</v>
      </c>
      <c r="AA1511">
        <f t="shared" ca="1" si="732"/>
        <v>639.94242858088501</v>
      </c>
      <c r="AB1511">
        <f t="shared" ca="1" si="733"/>
        <v>640.01489164036718</v>
      </c>
      <c r="AC1511">
        <f t="shared" ca="1" si="734"/>
        <v>1.2989138209114443E-4</v>
      </c>
      <c r="AD1511">
        <f t="shared" ca="1" si="735"/>
        <v>0.1340851846568116</v>
      </c>
      <c r="AE1511">
        <f t="shared" ca="1" si="736"/>
        <v>175.01912421521754</v>
      </c>
      <c r="AF1511">
        <f t="shared" ca="1" si="737"/>
        <v>8.6335445439544856E-4</v>
      </c>
      <c r="AG1511">
        <f t="shared" ca="1" si="738"/>
        <v>1</v>
      </c>
      <c r="AH1511">
        <f ca="1"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+99)&gt;=IFERROR(AE1511,-1E+99)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>8.0609285808850633</v>
      </c>
      <c r="AI1511">
        <f t="shared" ca="1" si="739"/>
        <v>639.94242858088501</v>
      </c>
      <c r="AJ1511">
        <f t="shared" ca="1" si="740"/>
        <v>640.01489164036718</v>
      </c>
      <c r="AM1511">
        <v>0</v>
      </c>
      <c r="AN1511">
        <v>0</v>
      </c>
      <c r="AO1511">
        <f t="shared" si="741"/>
        <v>0</v>
      </c>
      <c r="AP1511">
        <f t="shared" si="750"/>
        <v>0</v>
      </c>
      <c r="AQ1511">
        <f t="shared" ca="1" si="742"/>
        <v>0.1340851846568116</v>
      </c>
      <c r="AR1511" t="str">
        <f t="shared" ca="1" si="743"/>
        <v>Subcritical</v>
      </c>
      <c r="AS1511">
        <f t="shared" ca="1" si="744"/>
        <v>1.2989138209114443E-4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190</v>
      </c>
      <c r="I1512">
        <v>5.7000000000000002E-2</v>
      </c>
      <c r="J1512">
        <f t="shared" si="745"/>
        <v>0.99899999999979627</v>
      </c>
      <c r="K1512">
        <f t="shared" ca="1" si="746"/>
        <v>49.98</v>
      </c>
      <c r="L1512">
        <f t="shared" ca="1" si="747"/>
        <v>1.301360869684927</v>
      </c>
      <c r="M1512">
        <f t="shared" ca="1" si="720"/>
        <v>6.7670765223616209</v>
      </c>
      <c r="N1512">
        <f t="shared" ca="1" si="721"/>
        <v>0.86727128666107323</v>
      </c>
      <c r="O1512">
        <f t="shared" ca="1" si="722"/>
        <v>7.3857595425206792</v>
      </c>
      <c r="P1512">
        <f t="shared" ca="1" si="723"/>
        <v>633.18236086968489</v>
      </c>
      <c r="Q1512">
        <f t="shared" ca="1" si="724"/>
        <v>635.96265873002812</v>
      </c>
      <c r="R1512">
        <f t="shared" ca="1" si="725"/>
        <v>1.4839965425134221E-2</v>
      </c>
      <c r="S1512">
        <f t="shared" ca="1" si="726"/>
        <v>2.067101435725621</v>
      </c>
      <c r="T1512">
        <f t="shared" ca="1" si="727"/>
        <v>42.032181045985091</v>
      </c>
      <c r="U1512">
        <f t="shared" ca="1" si="748"/>
        <v>-1.458925375641229E-2</v>
      </c>
      <c r="V1512">
        <f t="shared" ca="1" si="749"/>
        <v>0</v>
      </c>
      <c r="W1512">
        <f t="shared" ca="1" si="728"/>
        <v>8.0621596099596005</v>
      </c>
      <c r="X1512">
        <f t="shared" ca="1" si="729"/>
        <v>41.923229971789922</v>
      </c>
      <c r="Y1512">
        <f t="shared" ca="1" si="730"/>
        <v>1.9659821042553673</v>
      </c>
      <c r="Z1512">
        <f t="shared" ca="1" si="731"/>
        <v>1.1921791339462982</v>
      </c>
      <c r="AA1512">
        <f t="shared" ca="1" si="732"/>
        <v>639.94315960995959</v>
      </c>
      <c r="AB1512">
        <f t="shared" ca="1" si="733"/>
        <v>640.01560054203992</v>
      </c>
      <c r="AC1512">
        <f t="shared" ca="1" si="734"/>
        <v>1.2984527099547624E-4</v>
      </c>
      <c r="AD1512">
        <f t="shared" ca="1" si="735"/>
        <v>0.13405447518174812</v>
      </c>
      <c r="AE1512">
        <f t="shared" ca="1" si="736"/>
        <v>175.06980140875893</v>
      </c>
      <c r="AF1512">
        <f t="shared" ca="1" si="737"/>
        <v>-3.7015472901202884E-4</v>
      </c>
      <c r="AG1512">
        <f t="shared" ca="1" si="738"/>
        <v>1</v>
      </c>
      <c r="AH1512">
        <f ca="1"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+99)&gt;=IFERROR(AE1512,-1E+99)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>8.0621596099596005</v>
      </c>
      <c r="AI1512">
        <f t="shared" ca="1" si="739"/>
        <v>639.94315960995959</v>
      </c>
      <c r="AJ1512">
        <f t="shared" ca="1" si="740"/>
        <v>640.01560054203992</v>
      </c>
      <c r="AM1512">
        <v>0</v>
      </c>
      <c r="AN1512">
        <v>0</v>
      </c>
      <c r="AO1512">
        <f t="shared" si="741"/>
        <v>0</v>
      </c>
      <c r="AP1512">
        <f t="shared" si="750"/>
        <v>0</v>
      </c>
      <c r="AQ1512">
        <f t="shared" ca="1" si="742"/>
        <v>0.13405447518174812</v>
      </c>
      <c r="AR1512" t="str">
        <f t="shared" ca="1" si="743"/>
        <v>Subcritical</v>
      </c>
      <c r="AS1512">
        <f t="shared" ca="1" si="744"/>
        <v>1.2984527099547624E-4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190</v>
      </c>
      <c r="I1513">
        <v>0</v>
      </c>
      <c r="J1513">
        <f t="shared" si="745"/>
        <v>1</v>
      </c>
      <c r="K1513">
        <f t="shared" ca="1" si="746"/>
        <v>49.98</v>
      </c>
      <c r="L1513">
        <f t="shared" ca="1" si="747"/>
        <v>1.301360869684927</v>
      </c>
      <c r="M1513">
        <f t="shared" ca="1" si="720"/>
        <v>6.7670765223616209</v>
      </c>
      <c r="N1513">
        <f t="shared" ca="1" si="721"/>
        <v>0.86727128666107323</v>
      </c>
      <c r="O1513">
        <f t="shared" ca="1" si="722"/>
        <v>7.3857595425206792</v>
      </c>
      <c r="P1513">
        <f t="shared" ca="1" si="723"/>
        <v>633.1818608696849</v>
      </c>
      <c r="Q1513">
        <f t="shared" ca="1" si="724"/>
        <v>635.96215873002814</v>
      </c>
      <c r="R1513">
        <f t="shared" ca="1" si="725"/>
        <v>1.4839965425134221E-2</v>
      </c>
      <c r="S1513">
        <f t="shared" ca="1" si="726"/>
        <v>2.067101435725621</v>
      </c>
      <c r="T1513">
        <f t="shared" ca="1" si="727"/>
        <v>42.032181045985091</v>
      </c>
      <c r="U1513">
        <f t="shared" ca="1" si="748"/>
        <v>-1.4339965425165246E-2</v>
      </c>
      <c r="V1513">
        <f t="shared" ca="1" si="749"/>
        <v>0</v>
      </c>
      <c r="W1513">
        <f t="shared" ca="1" si="728"/>
        <v>8.0621477691540644</v>
      </c>
      <c r="X1513">
        <f t="shared" ca="1" si="729"/>
        <v>41.923168399601138</v>
      </c>
      <c r="Y1513">
        <f t="shared" ca="1" si="730"/>
        <v>1.9659814001493308</v>
      </c>
      <c r="Z1513">
        <f t="shared" ca="1" si="731"/>
        <v>1.192180884889309</v>
      </c>
      <c r="AA1513">
        <f t="shared" ca="1" si="732"/>
        <v>639.94264776915406</v>
      </c>
      <c r="AB1513">
        <f t="shared" ca="1" si="733"/>
        <v>640.01508891402136</v>
      </c>
      <c r="AC1513">
        <f t="shared" ca="1" si="734"/>
        <v>1.2984571440570429E-4</v>
      </c>
      <c r="AD1513">
        <f t="shared" ca="1" si="735"/>
        <v>0.13405477050879991</v>
      </c>
      <c r="AE1513">
        <f t="shared" ca="1" si="736"/>
        <v>175.06931392501656</v>
      </c>
      <c r="AF1513">
        <f t="shared" ca="1" si="737"/>
        <v>-1.234961708632909E-3</v>
      </c>
      <c r="AG1513">
        <f t="shared" ca="1" si="738"/>
        <v>0</v>
      </c>
      <c r="AH1513">
        <f ca="1"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+99)&gt;=IFERROR(AE1513,-1E+99)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>2.1117326578066375</v>
      </c>
      <c r="AI1513">
        <f t="shared" ca="1" si="739"/>
        <v>633.99223265780665</v>
      </c>
      <c r="AJ1513">
        <f t="shared" ca="1" si="740"/>
        <v>635.04809898670999</v>
      </c>
      <c r="AM1513">
        <v>0</v>
      </c>
      <c r="AN1513">
        <v>0</v>
      </c>
      <c r="AO1513">
        <f t="shared" si="741"/>
        <v>0</v>
      </c>
      <c r="AP1513">
        <f t="shared" si="750"/>
        <v>0</v>
      </c>
      <c r="AQ1513">
        <f t="shared" ca="1" si="742"/>
        <v>0.99999999999999978</v>
      </c>
      <c r="AR1513" t="str">
        <f t="shared" ca="1" si="743"/>
        <v>Supercritical</v>
      </c>
      <c r="AS1513">
        <f t="shared" ca="1" si="744"/>
        <v>3.8011493797491338E-3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190</v>
      </c>
      <c r="I1514">
        <v>5.7000000000000002E-2</v>
      </c>
      <c r="J1514">
        <f t="shared" si="745"/>
        <v>1</v>
      </c>
      <c r="K1514">
        <f t="shared" ca="1" si="746"/>
        <v>49.98</v>
      </c>
      <c r="L1514">
        <f t="shared" ca="1" si="747"/>
        <v>1.301360869684927</v>
      </c>
      <c r="M1514">
        <f t="shared" ca="1" si="720"/>
        <v>6.7670765223616209</v>
      </c>
      <c r="N1514">
        <f t="shared" ca="1" si="721"/>
        <v>0.86727128666107323</v>
      </c>
      <c r="O1514">
        <f t="shared" ca="1" si="722"/>
        <v>7.3857595425206792</v>
      </c>
      <c r="P1514">
        <f t="shared" ca="1" si="723"/>
        <v>633.18136086968491</v>
      </c>
      <c r="Q1514">
        <f t="shared" ca="1" si="724"/>
        <v>635.96165873002815</v>
      </c>
      <c r="R1514">
        <f t="shared" ca="1" si="725"/>
        <v>1.4839965425134221E-2</v>
      </c>
      <c r="S1514">
        <f t="shared" ca="1" si="726"/>
        <v>2.067101435725621</v>
      </c>
      <c r="T1514">
        <f t="shared" ca="1" si="727"/>
        <v>42.032181045985091</v>
      </c>
      <c r="U1514">
        <f t="shared" ca="1" si="748"/>
        <v>-1.4604093721914069E-2</v>
      </c>
      <c r="V1514">
        <f t="shared" ca="1" si="749"/>
        <v>0</v>
      </c>
      <c r="W1514">
        <f t="shared" ca="1" si="728"/>
        <v>8.0611939272409945</v>
      </c>
      <c r="X1514">
        <f t="shared" ca="1" si="729"/>
        <v>41.918208421653176</v>
      </c>
      <c r="Y1514">
        <f t="shared" ca="1" si="730"/>
        <v>1.9659246754036475</v>
      </c>
      <c r="Z1514">
        <f t="shared" ca="1" si="731"/>
        <v>1.1923219498613504</v>
      </c>
      <c r="AA1514">
        <f t="shared" ca="1" si="732"/>
        <v>639.94119392724099</v>
      </c>
      <c r="AB1514">
        <f t="shared" ca="1" si="733"/>
        <v>640.01365221633989</v>
      </c>
      <c r="AC1514">
        <f t="shared" ca="1" si="734"/>
        <v>1.2988144087538149E-4</v>
      </c>
      <c r="AD1514">
        <f t="shared" ca="1" si="735"/>
        <v>0.13407856428717377</v>
      </c>
      <c r="AE1514">
        <f t="shared" ca="1" si="736"/>
        <v>175.03004691337784</v>
      </c>
      <c r="AF1514">
        <f t="shared" ca="1" si="737"/>
        <v>-3.6323502160939825E-4</v>
      </c>
      <c r="AG1514">
        <f t="shared" ca="1" si="738"/>
        <v>1</v>
      </c>
      <c r="AH1514">
        <f ca="1"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+99)&gt;=IFERROR(AE1514,-1E+99)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>8.0611939272409945</v>
      </c>
      <c r="AI1514">
        <f t="shared" ca="1" si="739"/>
        <v>639.94119392724099</v>
      </c>
      <c r="AJ1514">
        <f t="shared" ca="1" si="740"/>
        <v>640.01365221633989</v>
      </c>
      <c r="AM1514">
        <v>0</v>
      </c>
      <c r="AN1514">
        <v>0</v>
      </c>
      <c r="AO1514">
        <f t="shared" si="741"/>
        <v>0</v>
      </c>
      <c r="AP1514">
        <f t="shared" si="750"/>
        <v>0</v>
      </c>
      <c r="AQ1514">
        <f t="shared" ca="1" si="742"/>
        <v>0.13407856428717377</v>
      </c>
      <c r="AR1514" t="str">
        <f t="shared" ca="1" si="743"/>
        <v>Subcritical</v>
      </c>
      <c r="AS1514">
        <f t="shared" ca="1" si="744"/>
        <v>1.2988144087538149E-4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190</v>
      </c>
      <c r="I1515">
        <v>5.7000000000000002E-2</v>
      </c>
      <c r="J1515">
        <f t="shared" si="745"/>
        <v>1</v>
      </c>
      <c r="K1515">
        <f t="shared" ca="1" si="746"/>
        <v>49.98</v>
      </c>
      <c r="L1515">
        <f t="shared" ca="1" si="747"/>
        <v>1.301360869684927</v>
      </c>
      <c r="M1515">
        <f t="shared" ca="1" si="720"/>
        <v>6.7670765223616209</v>
      </c>
      <c r="N1515">
        <f t="shared" ca="1" si="721"/>
        <v>0.86727128666107323</v>
      </c>
      <c r="O1515">
        <f t="shared" ca="1" si="722"/>
        <v>7.3857595425206792</v>
      </c>
      <c r="P1515">
        <f t="shared" ca="1" si="723"/>
        <v>633.18086086968492</v>
      </c>
      <c r="Q1515">
        <f t="shared" ca="1" si="724"/>
        <v>635.96115873002816</v>
      </c>
      <c r="R1515">
        <f t="shared" ca="1" si="725"/>
        <v>1.4839965425134221E-2</v>
      </c>
      <c r="S1515">
        <f t="shared" ca="1" si="726"/>
        <v>2.067101435725621</v>
      </c>
      <c r="T1515">
        <f t="shared" ca="1" si="727"/>
        <v>42.032181045985091</v>
      </c>
      <c r="U1515">
        <f t="shared" ca="1" si="748"/>
        <v>-1.4604093721914069E-2</v>
      </c>
      <c r="V1515">
        <f t="shared" ca="1" si="749"/>
        <v>0</v>
      </c>
      <c r="W1515">
        <f t="shared" ca="1" si="728"/>
        <v>8.0611285741004739</v>
      </c>
      <c r="X1515">
        <f t="shared" ca="1" si="729"/>
        <v>41.917868585322466</v>
      </c>
      <c r="Y1515">
        <f t="shared" ca="1" si="730"/>
        <v>1.9659207884967873</v>
      </c>
      <c r="Z1515">
        <f t="shared" ca="1" si="731"/>
        <v>1.1923316162477899</v>
      </c>
      <c r="AA1515">
        <f t="shared" ca="1" si="732"/>
        <v>639.94062857410051</v>
      </c>
      <c r="AB1515">
        <f t="shared" ca="1" si="733"/>
        <v>640.01308803807115</v>
      </c>
      <c r="AC1515">
        <f t="shared" ca="1" si="734"/>
        <v>1.2988388923016641E-4</v>
      </c>
      <c r="AD1515">
        <f t="shared" ca="1" si="735"/>
        <v>0.13408019479205877</v>
      </c>
      <c r="AE1515">
        <f t="shared" ca="1" si="736"/>
        <v>175.02735668623464</v>
      </c>
      <c r="AF1515">
        <f t="shared" ca="1" si="737"/>
        <v>-6.6152629237876681E-3</v>
      </c>
      <c r="AG1515">
        <f t="shared" ca="1" si="738"/>
        <v>0</v>
      </c>
      <c r="AH1515">
        <f ca="1"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+99)&gt;=IFERROR(AE1515,-1E+99)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>2.1117326578066375</v>
      </c>
      <c r="AI1515">
        <f t="shared" ca="1" si="739"/>
        <v>633.99123265780668</v>
      </c>
      <c r="AJ1515">
        <f t="shared" ca="1" si="740"/>
        <v>635.04709898671001</v>
      </c>
      <c r="AM1515">
        <v>0</v>
      </c>
      <c r="AN1515">
        <v>0</v>
      </c>
      <c r="AO1515">
        <f t="shared" si="741"/>
        <v>0</v>
      </c>
      <c r="AP1515">
        <f t="shared" si="750"/>
        <v>0</v>
      </c>
      <c r="AQ1515">
        <f t="shared" ca="1" si="742"/>
        <v>0.99999999999999978</v>
      </c>
      <c r="AR1515" t="str">
        <f t="shared" ca="1" si="743"/>
        <v>Supercritical</v>
      </c>
      <c r="AS1515">
        <f t="shared" ca="1" si="744"/>
        <v>3.8011493797491338E-3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190</v>
      </c>
      <c r="I1516">
        <v>0.57499999999999996</v>
      </c>
      <c r="J1516">
        <f t="shared" si="745"/>
        <v>1</v>
      </c>
      <c r="K1516">
        <f t="shared" ca="1" si="746"/>
        <v>49.98</v>
      </c>
      <c r="L1516">
        <f t="shared" ca="1" si="747"/>
        <v>1.301360869684927</v>
      </c>
      <c r="M1516">
        <f t="shared" ca="1" si="720"/>
        <v>6.7670765223616209</v>
      </c>
      <c r="N1516">
        <f t="shared" ca="1" si="721"/>
        <v>0.86727128666107323</v>
      </c>
      <c r="O1516">
        <f t="shared" ca="1" si="722"/>
        <v>7.3857595425206792</v>
      </c>
      <c r="P1516">
        <f t="shared" ca="1" si="723"/>
        <v>633.18036086968493</v>
      </c>
      <c r="Q1516">
        <f t="shared" ca="1" si="724"/>
        <v>635.96065873002817</v>
      </c>
      <c r="R1516">
        <f t="shared" ca="1" si="725"/>
        <v>1.4839965425134221E-2</v>
      </c>
      <c r="S1516">
        <f t="shared" ca="1" si="726"/>
        <v>2.067101435725621</v>
      </c>
      <c r="T1516">
        <f t="shared" ca="1" si="727"/>
        <v>42.032181045985091</v>
      </c>
      <c r="U1516">
        <f t="shared" ca="1" si="748"/>
        <v>-1.7004417541329531E-2</v>
      </c>
      <c r="V1516">
        <f t="shared" ca="1" si="749"/>
        <v>0</v>
      </c>
      <c r="W1516">
        <f t="shared" ca="1" si="728"/>
        <v>8.0545386256112366</v>
      </c>
      <c r="X1516">
        <f t="shared" ca="1" si="729"/>
        <v>41.883600853178429</v>
      </c>
      <c r="Y1516">
        <f t="shared" ca="1" si="730"/>
        <v>1.9655286035802242</v>
      </c>
      <c r="Z1516">
        <f t="shared" ca="1" si="731"/>
        <v>1.1933071412652227</v>
      </c>
      <c r="AA1516">
        <f t="shared" ca="1" si="732"/>
        <v>639.93353862561128</v>
      </c>
      <c r="AB1516">
        <f t="shared" ca="1" si="733"/>
        <v>640.00611670580463</v>
      </c>
      <c r="AC1516">
        <f t="shared" ca="1" si="734"/>
        <v>1.3013112159120113E-4</v>
      </c>
      <c r="AD1516">
        <f t="shared" ca="1" si="735"/>
        <v>0.13424477820073388</v>
      </c>
      <c r="AE1516">
        <f t="shared" ca="1" si="736"/>
        <v>174.7562031088257</v>
      </c>
      <c r="AF1516">
        <f t="shared" ca="1" si="737"/>
        <v>-7.5547306209955423E-5</v>
      </c>
      <c r="AG1516">
        <f t="shared" ca="1" si="738"/>
        <v>1</v>
      </c>
      <c r="AH1516">
        <f ca="1"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+99)&gt;=IFERROR(AE1516,-1E+99)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>8.0545386256112366</v>
      </c>
      <c r="AI1516">
        <f t="shared" ca="1" si="739"/>
        <v>639.93353862561128</v>
      </c>
      <c r="AJ1516">
        <f t="shared" ca="1" si="740"/>
        <v>640.00611670580463</v>
      </c>
      <c r="AM1516">
        <v>0</v>
      </c>
      <c r="AN1516">
        <v>0</v>
      </c>
      <c r="AO1516">
        <f t="shared" si="741"/>
        <v>0</v>
      </c>
      <c r="AP1516">
        <f t="shared" si="750"/>
        <v>0</v>
      </c>
      <c r="AQ1516">
        <f t="shared" ca="1" si="742"/>
        <v>0.13424477820073388</v>
      </c>
      <c r="AR1516" t="str">
        <f t="shared" ca="1" si="743"/>
        <v>Subcritical</v>
      </c>
      <c r="AS1516">
        <f t="shared" ca="1" si="744"/>
        <v>1.3013112159120113E-4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190</v>
      </c>
      <c r="I1517">
        <v>2.177</v>
      </c>
      <c r="J1517">
        <f t="shared" si="745"/>
        <v>1.0010000000002037</v>
      </c>
      <c r="K1517">
        <f t="shared" ca="1" si="746"/>
        <v>49.98</v>
      </c>
      <c r="L1517">
        <f t="shared" ca="1" si="747"/>
        <v>1.301360869684927</v>
      </c>
      <c r="M1517">
        <f t="shared" ca="1" si="720"/>
        <v>6.765775161491935</v>
      </c>
      <c r="N1517">
        <f t="shared" ca="1" si="721"/>
        <v>0.86721564643222038</v>
      </c>
      <c r="O1517">
        <f t="shared" ca="1" si="722"/>
        <v>7.3871801540887745</v>
      </c>
      <c r="P1517">
        <f t="shared" ca="1" si="723"/>
        <v>633.17986086968494</v>
      </c>
      <c r="Q1517">
        <f t="shared" ca="1" si="724"/>
        <v>635.96122838390329</v>
      </c>
      <c r="R1517">
        <f t="shared" ca="1" si="725"/>
        <v>1.4846944755117258E-2</v>
      </c>
      <c r="S1517">
        <f t="shared" ca="1" si="726"/>
        <v>2.0674990316932549</v>
      </c>
      <c r="T1517">
        <f t="shared" ca="1" si="727"/>
        <v>42.038572009483396</v>
      </c>
      <c r="U1517">
        <f t="shared" ca="1" si="748"/>
        <v>-2.5626646271916798E-2</v>
      </c>
      <c r="V1517">
        <f t="shared" ca="1" si="749"/>
        <v>0</v>
      </c>
      <c r="W1517">
        <f t="shared" ca="1" si="728"/>
        <v>8.0543904093838385</v>
      </c>
      <c r="X1517">
        <f t="shared" ca="1" si="729"/>
        <v>41.874775738386575</v>
      </c>
      <c r="Y1517">
        <f t="shared" ca="1" si="730"/>
        <v>1.9652340191853157</v>
      </c>
      <c r="Z1517">
        <f t="shared" ca="1" si="731"/>
        <v>1.1935586309106694</v>
      </c>
      <c r="AA1517">
        <f t="shared" ca="1" si="732"/>
        <v>639.93289040938384</v>
      </c>
      <c r="AB1517">
        <f t="shared" ca="1" si="733"/>
        <v>640.00549908448181</v>
      </c>
      <c r="AC1517">
        <f t="shared" ca="1" si="734"/>
        <v>1.3021199779270637E-4</v>
      </c>
      <c r="AD1517">
        <f t="shared" ca="1" si="735"/>
        <v>0.13427430574164367</v>
      </c>
      <c r="AE1517">
        <f t="shared" ca="1" si="736"/>
        <v>174.71884002395419</v>
      </c>
      <c r="AF1517">
        <f t="shared" ca="1" si="737"/>
        <v>-1.488462548491043E-2</v>
      </c>
      <c r="AG1517">
        <f t="shared" ca="1" si="738"/>
        <v>0</v>
      </c>
      <c r="AH1517">
        <f ca="1"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+99)&gt;=IFERROR(AE1517,-1E+99)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>2.1120034361571967</v>
      </c>
      <c r="AI1517">
        <f t="shared" ca="1" si="739"/>
        <v>633.99050343615727</v>
      </c>
      <c r="AJ1517">
        <f t="shared" ca="1" si="740"/>
        <v>635.04650515423589</v>
      </c>
      <c r="AM1517">
        <v>0</v>
      </c>
      <c r="AN1517">
        <v>0</v>
      </c>
      <c r="AO1517">
        <f t="shared" si="741"/>
        <v>0</v>
      </c>
      <c r="AP1517">
        <f t="shared" si="750"/>
        <v>0</v>
      </c>
      <c r="AQ1517">
        <f t="shared" ca="1" si="742"/>
        <v>1</v>
      </c>
      <c r="AR1517" t="str">
        <f t="shared" ca="1" si="743"/>
        <v>Supercritical</v>
      </c>
      <c r="AS1517">
        <f t="shared" ca="1" si="744"/>
        <v>3.8017151419325016E-3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190</v>
      </c>
      <c r="I1518">
        <v>5.7000000000000002E-2</v>
      </c>
      <c r="J1518">
        <f t="shared" si="745"/>
        <v>1</v>
      </c>
      <c r="K1518">
        <f t="shared" ca="1" si="746"/>
        <v>49.98</v>
      </c>
      <c r="L1518">
        <f t="shared" ca="1" si="747"/>
        <v>1.301360869684927</v>
      </c>
      <c r="M1518">
        <f t="shared" ca="1" si="720"/>
        <v>6.765775161491935</v>
      </c>
      <c r="N1518">
        <f t="shared" ca="1" si="721"/>
        <v>0.86721564643222038</v>
      </c>
      <c r="O1518">
        <f t="shared" ca="1" si="722"/>
        <v>7.3871801540887745</v>
      </c>
      <c r="P1518">
        <f t="shared" ca="1" si="723"/>
        <v>633.17936086968496</v>
      </c>
      <c r="Q1518">
        <f t="shared" ca="1" si="724"/>
        <v>635.9607283839033</v>
      </c>
      <c r="R1518">
        <f t="shared" ca="1" si="725"/>
        <v>1.4846944755117258E-2</v>
      </c>
      <c r="S1518">
        <f t="shared" ca="1" si="726"/>
        <v>2.0674990316932549</v>
      </c>
      <c r="T1518">
        <f t="shared" ca="1" si="727"/>
        <v>42.038572009483396</v>
      </c>
      <c r="U1518">
        <f t="shared" ca="1" si="748"/>
        <v>-1.4611174668971216E-2</v>
      </c>
      <c r="V1518">
        <f t="shared" ca="1" si="749"/>
        <v>0</v>
      </c>
      <c r="W1518">
        <f t="shared" ca="1" si="728"/>
        <v>8.0393614908240814</v>
      </c>
      <c r="X1518">
        <f t="shared" ca="1" si="729"/>
        <v>41.796640390794394</v>
      </c>
      <c r="Y1518">
        <f t="shared" ca="1" si="730"/>
        <v>1.9643380274686164</v>
      </c>
      <c r="Z1518">
        <f t="shared" ca="1" si="731"/>
        <v>1.1957898896344781</v>
      </c>
      <c r="AA1518">
        <f t="shared" ca="1" si="732"/>
        <v>639.91736149082408</v>
      </c>
      <c r="AB1518">
        <f t="shared" ca="1" si="733"/>
        <v>639.99024189144347</v>
      </c>
      <c r="AC1518">
        <f t="shared" ca="1" si="734"/>
        <v>1.3077878758491519E-4</v>
      </c>
      <c r="AD1518">
        <f t="shared" ca="1" si="735"/>
        <v>0.1346510036486944</v>
      </c>
      <c r="AE1518">
        <f t="shared" ca="1" si="736"/>
        <v>174.10146239423707</v>
      </c>
      <c r="AF1518">
        <f t="shared" ca="1" si="737"/>
        <v>-6.2297574459080352E-5</v>
      </c>
      <c r="AG1518">
        <f t="shared" ca="1" si="738"/>
        <v>1</v>
      </c>
      <c r="AH1518">
        <f ca="1"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+99)&gt;=IFERROR(AE1518,-1E+99)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>8.0393614908240814</v>
      </c>
      <c r="AI1518">
        <f t="shared" ca="1" si="739"/>
        <v>639.91736149082408</v>
      </c>
      <c r="AJ1518">
        <f t="shared" ca="1" si="740"/>
        <v>639.99024189144347</v>
      </c>
      <c r="AM1518">
        <v>0</v>
      </c>
      <c r="AN1518">
        <v>0</v>
      </c>
      <c r="AO1518">
        <f t="shared" si="741"/>
        <v>0</v>
      </c>
      <c r="AP1518">
        <f t="shared" si="750"/>
        <v>0</v>
      </c>
      <c r="AQ1518">
        <f t="shared" ca="1" si="742"/>
        <v>0.1346510036486944</v>
      </c>
      <c r="AR1518" t="str">
        <f t="shared" ca="1" si="743"/>
        <v>Subcritical</v>
      </c>
      <c r="AS1518">
        <f t="shared" ca="1" si="744"/>
        <v>1.3077878758491519E-4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190</v>
      </c>
      <c r="I1519">
        <v>5.7000000000000002E-2</v>
      </c>
      <c r="J1519">
        <f t="shared" si="745"/>
        <v>1</v>
      </c>
      <c r="K1519">
        <f t="shared" ca="1" si="746"/>
        <v>49.98</v>
      </c>
      <c r="L1519">
        <f t="shared" ca="1" si="747"/>
        <v>1.301360869684927</v>
      </c>
      <c r="M1519">
        <f t="shared" ca="1" si="720"/>
        <v>6.765775161491935</v>
      </c>
      <c r="N1519">
        <f t="shared" ca="1" si="721"/>
        <v>0.86721564643222038</v>
      </c>
      <c r="O1519">
        <f t="shared" ca="1" si="722"/>
        <v>7.3871801540887745</v>
      </c>
      <c r="P1519">
        <f t="shared" ca="1" si="723"/>
        <v>633.17916086968489</v>
      </c>
      <c r="Q1519">
        <f t="shared" ca="1" si="724"/>
        <v>635.96052838390324</v>
      </c>
      <c r="R1519">
        <f t="shared" ca="1" si="725"/>
        <v>1.4846944755117258E-2</v>
      </c>
      <c r="S1519">
        <f t="shared" ca="1" si="726"/>
        <v>2.0674990316932549</v>
      </c>
      <c r="T1519">
        <f t="shared" ca="1" si="727"/>
        <v>42.038572009483396</v>
      </c>
      <c r="U1519">
        <f t="shared" ca="1" si="748"/>
        <v>-1.491117466889591E-2</v>
      </c>
      <c r="V1519">
        <f t="shared" ca="1" si="749"/>
        <v>0</v>
      </c>
      <c r="W1519">
        <f t="shared" ca="1" si="728"/>
        <v>8.0391496047702766</v>
      </c>
      <c r="X1519">
        <f t="shared" ca="1" si="729"/>
        <v>41.79553879520067</v>
      </c>
      <c r="Y1519">
        <f t="shared" ca="1" si="730"/>
        <v>1.9643253771822657</v>
      </c>
      <c r="Z1519">
        <f t="shared" ca="1" si="731"/>
        <v>1.1958214067990227</v>
      </c>
      <c r="AA1519">
        <f t="shared" ca="1" si="732"/>
        <v>639.91694960477025</v>
      </c>
      <c r="AB1519">
        <f t="shared" ca="1" si="733"/>
        <v>639.98983384722487</v>
      </c>
      <c r="AC1519">
        <f t="shared" ca="1" si="734"/>
        <v>1.3078680450681049E-4</v>
      </c>
      <c r="AD1519">
        <f t="shared" ca="1" si="735"/>
        <v>0.13465632713299305</v>
      </c>
      <c r="AE1519">
        <f t="shared" ca="1" si="736"/>
        <v>174.09276695943723</v>
      </c>
      <c r="AF1519">
        <f t="shared" ca="1" si="737"/>
        <v>-2.1154564927996944E-2</v>
      </c>
      <c r="AG1519">
        <f t="shared" ca="1" si="738"/>
        <v>0</v>
      </c>
      <c r="AH1519">
        <f ca="1"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+99)&gt;=IFERROR(AE1519,-1E+99)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>2.1120034361571967</v>
      </c>
      <c r="AI1519">
        <f t="shared" ca="1" si="739"/>
        <v>633.98980343615722</v>
      </c>
      <c r="AJ1519">
        <f t="shared" ca="1" si="740"/>
        <v>635.04580515423584</v>
      </c>
      <c r="AM1519">
        <v>0</v>
      </c>
      <c r="AN1519">
        <v>0</v>
      </c>
      <c r="AO1519">
        <f t="shared" si="741"/>
        <v>0</v>
      </c>
      <c r="AP1519">
        <f t="shared" si="750"/>
        <v>0</v>
      </c>
      <c r="AQ1519">
        <f t="shared" ca="1" si="742"/>
        <v>1</v>
      </c>
      <c r="AR1519" t="str">
        <f t="shared" ca="1" si="743"/>
        <v>Supercritical</v>
      </c>
      <c r="AS1519">
        <f t="shared" ca="1" si="744"/>
        <v>3.8017151419325016E-3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190</v>
      </c>
      <c r="I1520">
        <v>0</v>
      </c>
      <c r="J1520">
        <f t="shared" si="745"/>
        <v>1</v>
      </c>
      <c r="K1520">
        <f t="shared" ca="1" si="746"/>
        <v>49.98</v>
      </c>
      <c r="L1520">
        <f t="shared" ca="1" si="747"/>
        <v>1.301360869684927</v>
      </c>
      <c r="M1520">
        <f t="shared" ca="1" si="720"/>
        <v>6.765775161491935</v>
      </c>
      <c r="N1520">
        <f t="shared" ca="1" si="721"/>
        <v>0.86721564643222038</v>
      </c>
      <c r="O1520">
        <f t="shared" ca="1" si="722"/>
        <v>7.3871801540887745</v>
      </c>
      <c r="P1520">
        <f t="shared" ca="1" si="723"/>
        <v>633.17896086968494</v>
      </c>
      <c r="Q1520">
        <f t="shared" ca="1" si="724"/>
        <v>635.96032838390329</v>
      </c>
      <c r="R1520">
        <f t="shared" ca="1" si="725"/>
        <v>1.4846944755117258E-2</v>
      </c>
      <c r="S1520">
        <f t="shared" ca="1" si="726"/>
        <v>2.0674990316932549</v>
      </c>
      <c r="T1520">
        <f t="shared" ca="1" si="727"/>
        <v>42.038572009483396</v>
      </c>
      <c r="U1520">
        <f t="shared" ca="1" si="748"/>
        <v>-1.4646944755213553E-2</v>
      </c>
      <c r="V1520">
        <f t="shared" ca="1" si="749"/>
        <v>0</v>
      </c>
      <c r="W1520">
        <f t="shared" ca="1" si="728"/>
        <v>8.0174574923514825</v>
      </c>
      <c r="X1520">
        <f t="shared" ca="1" si="729"/>
        <v>41.682761502735353</v>
      </c>
      <c r="Y1520">
        <f t="shared" ca="1" si="730"/>
        <v>1.9630276156217004</v>
      </c>
      <c r="Z1520">
        <f t="shared" ca="1" si="731"/>
        <v>1.1990568330440428</v>
      </c>
      <c r="AA1520">
        <f t="shared" ca="1" si="732"/>
        <v>639.8950574923515</v>
      </c>
      <c r="AB1520">
        <f t="shared" ca="1" si="733"/>
        <v>639.96833666099928</v>
      </c>
      <c r="AC1520">
        <f t="shared" ca="1" si="734"/>
        <v>1.316114000643898E-4</v>
      </c>
      <c r="AD1520">
        <f t="shared" ca="1" si="735"/>
        <v>0.13520318785356236</v>
      </c>
      <c r="AE1520">
        <f t="shared" ca="1" si="736"/>
        <v>173.20384047573174</v>
      </c>
      <c r="AF1520">
        <f t="shared" ca="1" si="737"/>
        <v>-6.8388599970603536E-5</v>
      </c>
      <c r="AG1520">
        <f t="shared" ca="1" si="738"/>
        <v>1</v>
      </c>
      <c r="AH1520">
        <f ca="1"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+99)&gt;=IFERROR(AE1520,-1E+99)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>8.0174574923514825</v>
      </c>
      <c r="AI1520">
        <f t="shared" ca="1" si="739"/>
        <v>639.8950574923515</v>
      </c>
      <c r="AJ1520">
        <f t="shared" ca="1" si="740"/>
        <v>639.96833666099928</v>
      </c>
      <c r="AM1520">
        <v>0</v>
      </c>
      <c r="AN1520">
        <v>0</v>
      </c>
      <c r="AO1520">
        <f t="shared" si="741"/>
        <v>0</v>
      </c>
      <c r="AP1520">
        <f t="shared" si="750"/>
        <v>0</v>
      </c>
      <c r="AQ1520">
        <f t="shared" ca="1" si="742"/>
        <v>0.13520318785356236</v>
      </c>
      <c r="AR1520" t="str">
        <f t="shared" ca="1" si="743"/>
        <v>Subcritical</v>
      </c>
      <c r="AS1520">
        <f t="shared" ca="1" si="744"/>
        <v>1.316114000643898E-4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190</v>
      </c>
      <c r="I1521">
        <v>0</v>
      </c>
      <c r="J1521">
        <f t="shared" si="745"/>
        <v>1</v>
      </c>
      <c r="K1521">
        <f t="shared" ca="1" si="746"/>
        <v>49.98</v>
      </c>
      <c r="L1521">
        <f t="shared" ca="1" si="747"/>
        <v>1.301360869684927</v>
      </c>
      <c r="M1521">
        <f t="shared" ca="1" si="720"/>
        <v>6.765775161491935</v>
      </c>
      <c r="N1521">
        <f t="shared" ca="1" si="721"/>
        <v>0.86721564643222038</v>
      </c>
      <c r="O1521">
        <f t="shared" ca="1" si="722"/>
        <v>7.3871801540887745</v>
      </c>
      <c r="P1521">
        <f t="shared" ca="1" si="723"/>
        <v>633.17876086968488</v>
      </c>
      <c r="Q1521">
        <f t="shared" ca="1" si="724"/>
        <v>635.96012838390322</v>
      </c>
      <c r="R1521">
        <f t="shared" ca="1" si="725"/>
        <v>1.4846944755117258E-2</v>
      </c>
      <c r="S1521">
        <f t="shared" ca="1" si="726"/>
        <v>2.0674990316932549</v>
      </c>
      <c r="T1521">
        <f t="shared" ca="1" si="727"/>
        <v>42.038572009483396</v>
      </c>
      <c r="U1521">
        <f t="shared" ca="1" si="748"/>
        <v>-1.4646944755099867E-2</v>
      </c>
      <c r="V1521">
        <f t="shared" ca="1" si="749"/>
        <v>0</v>
      </c>
      <c r="W1521">
        <f t="shared" ca="1" si="728"/>
        <v>8.0172837424629204</v>
      </c>
      <c r="X1521">
        <f t="shared" ca="1" si="729"/>
        <v>41.681858177064719</v>
      </c>
      <c r="Y1521">
        <f t="shared" ca="1" si="730"/>
        <v>1.9630171993780861</v>
      </c>
      <c r="Z1521">
        <f t="shared" ca="1" si="731"/>
        <v>1.1990828189013247</v>
      </c>
      <c r="AA1521">
        <f t="shared" ca="1" si="732"/>
        <v>639.89468374246292</v>
      </c>
      <c r="AB1521">
        <f t="shared" ca="1" si="733"/>
        <v>639.96796608734485</v>
      </c>
      <c r="AC1521">
        <f t="shared" ca="1" si="734"/>
        <v>1.3161803585862115E-4</v>
      </c>
      <c r="AD1521">
        <f t="shared" ca="1" si="735"/>
        <v>0.13520758304528568</v>
      </c>
      <c r="AE1521">
        <f t="shared" ca="1" si="736"/>
        <v>173.19673057181953</v>
      </c>
      <c r="AF1521">
        <f t="shared" ca="1" si="737"/>
        <v>-1.720559256125398E-2</v>
      </c>
      <c r="AG1521">
        <f t="shared" ca="1" si="738"/>
        <v>0</v>
      </c>
      <c r="AH1521">
        <f ca="1"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+99)&gt;=IFERROR(AE1521,-1E+99)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>2.1120034361571967</v>
      </c>
      <c r="AI1521">
        <f t="shared" ca="1" si="739"/>
        <v>633.9894034361572</v>
      </c>
      <c r="AJ1521">
        <f t="shared" ca="1" si="740"/>
        <v>635.04540515423582</v>
      </c>
      <c r="AM1521">
        <v>0</v>
      </c>
      <c r="AN1521">
        <v>0</v>
      </c>
      <c r="AO1521">
        <f t="shared" si="741"/>
        <v>0</v>
      </c>
      <c r="AP1521">
        <f t="shared" si="750"/>
        <v>0</v>
      </c>
      <c r="AQ1521">
        <f t="shared" ca="1" si="742"/>
        <v>1</v>
      </c>
      <c r="AR1521" t="str">
        <f t="shared" ca="1" si="743"/>
        <v>Supercritical</v>
      </c>
      <c r="AS1521">
        <f t="shared" ca="1" si="744"/>
        <v>3.8017151419325016E-3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190</v>
      </c>
      <c r="I1522">
        <v>5.7000000000000002E-2</v>
      </c>
      <c r="J1522">
        <f t="shared" si="745"/>
        <v>0.99899999999979627</v>
      </c>
      <c r="K1522">
        <f t="shared" ca="1" si="746"/>
        <v>49.98</v>
      </c>
      <c r="L1522">
        <f t="shared" ca="1" si="747"/>
        <v>1.301360869684927</v>
      </c>
      <c r="M1522">
        <f t="shared" ca="1" si="720"/>
        <v>6.7670765223616209</v>
      </c>
      <c r="N1522">
        <f t="shared" ca="1" si="721"/>
        <v>0.86727128666107323</v>
      </c>
      <c r="O1522">
        <f t="shared" ca="1" si="722"/>
        <v>7.3857595425206792</v>
      </c>
      <c r="P1522">
        <f t="shared" ca="1" si="723"/>
        <v>633.17856086968493</v>
      </c>
      <c r="Q1522">
        <f t="shared" ca="1" si="724"/>
        <v>635.95885873002817</v>
      </c>
      <c r="R1522">
        <f t="shared" ca="1" si="725"/>
        <v>1.4839965425134221E-2</v>
      </c>
      <c r="S1522">
        <f t="shared" ca="1" si="726"/>
        <v>2.067101435725621</v>
      </c>
      <c r="T1522">
        <f t="shared" ca="1" si="727"/>
        <v>42.032181045985091</v>
      </c>
      <c r="U1522">
        <f t="shared" ca="1" si="748"/>
        <v>-1.4144083836299615E-2</v>
      </c>
      <c r="V1522">
        <f t="shared" ca="1" si="749"/>
        <v>0</v>
      </c>
      <c r="W1522">
        <f t="shared" ca="1" si="728"/>
        <v>7.9998172502741278</v>
      </c>
      <c r="X1522">
        <f t="shared" ca="1" si="729"/>
        <v>41.599049701425464</v>
      </c>
      <c r="Y1522">
        <f t="shared" ca="1" si="730"/>
        <v>1.962253155843307</v>
      </c>
      <c r="Z1522">
        <f t="shared" ca="1" si="731"/>
        <v>1.2014697537258248</v>
      </c>
      <c r="AA1522">
        <f t="shared" ca="1" si="732"/>
        <v>639.87701725027409</v>
      </c>
      <c r="AB1522">
        <f t="shared" ca="1" si="733"/>
        <v>639.95059164217616</v>
      </c>
      <c r="AC1522">
        <f t="shared" ca="1" si="734"/>
        <v>1.3221117171804221E-4</v>
      </c>
      <c r="AD1522">
        <f t="shared" ca="1" si="735"/>
        <v>0.13562454852729183</v>
      </c>
      <c r="AE1522">
        <f t="shared" ca="1" si="736"/>
        <v>172.51364726920721</v>
      </c>
      <c r="AF1522">
        <f t="shared" ca="1" si="737"/>
        <v>-8.8506346401118208E-5</v>
      </c>
      <c r="AG1522">
        <f t="shared" ca="1" si="738"/>
        <v>1</v>
      </c>
      <c r="AH1522">
        <f ca="1"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+99)&gt;=IFERROR(AE1522,-1E+99)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>7.9998172502741278</v>
      </c>
      <c r="AI1522">
        <f t="shared" ca="1" si="739"/>
        <v>639.87701725027409</v>
      </c>
      <c r="AJ1522">
        <f t="shared" ca="1" si="740"/>
        <v>639.95059164217616</v>
      </c>
      <c r="AM1522">
        <v>0</v>
      </c>
      <c r="AN1522">
        <v>0</v>
      </c>
      <c r="AO1522">
        <f t="shared" si="741"/>
        <v>0</v>
      </c>
      <c r="AP1522">
        <f t="shared" si="750"/>
        <v>0</v>
      </c>
      <c r="AQ1522">
        <f t="shared" ca="1" si="742"/>
        <v>0.13562454852729183</v>
      </c>
      <c r="AR1522" t="str">
        <f t="shared" ca="1" si="743"/>
        <v>Subcritical</v>
      </c>
      <c r="AS1522">
        <f t="shared" ca="1" si="744"/>
        <v>1.3221117171804221E-4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190</v>
      </c>
      <c r="I1523">
        <v>5.7000000000000002E-2</v>
      </c>
      <c r="J1523">
        <f t="shared" si="745"/>
        <v>1</v>
      </c>
      <c r="K1523">
        <f t="shared" ca="1" si="746"/>
        <v>49.98</v>
      </c>
      <c r="L1523">
        <f t="shared" ca="1" si="747"/>
        <v>1.301360869684927</v>
      </c>
      <c r="M1523">
        <f t="shared" ca="1" si="720"/>
        <v>6.7670765223616209</v>
      </c>
      <c r="N1523">
        <f t="shared" ca="1" si="721"/>
        <v>0.86727128666107323</v>
      </c>
      <c r="O1523">
        <f t="shared" ca="1" si="722"/>
        <v>7.3857595425206792</v>
      </c>
      <c r="P1523">
        <f t="shared" ca="1" si="723"/>
        <v>633.17836086968487</v>
      </c>
      <c r="Q1523">
        <f t="shared" ca="1" si="724"/>
        <v>635.95865873002811</v>
      </c>
      <c r="R1523">
        <f t="shared" ca="1" si="725"/>
        <v>1.4839965425134221E-2</v>
      </c>
      <c r="S1523">
        <f t="shared" ca="1" si="726"/>
        <v>2.067101435725621</v>
      </c>
      <c r="T1523">
        <f t="shared" ca="1" si="727"/>
        <v>42.032181045985091</v>
      </c>
      <c r="U1523">
        <f t="shared" ca="1" si="748"/>
        <v>-1.4904093721838763E-2</v>
      </c>
      <c r="V1523">
        <f t="shared" ca="1" si="749"/>
        <v>0</v>
      </c>
      <c r="W1523">
        <f t="shared" ca="1" si="728"/>
        <v>7.9997911497504663</v>
      </c>
      <c r="X1523">
        <f t="shared" ca="1" si="729"/>
        <v>41.598913978702427</v>
      </c>
      <c r="Y1523">
        <f t="shared" ca="1" si="730"/>
        <v>1.9622515854796687</v>
      </c>
      <c r="Z1523">
        <f t="shared" ca="1" si="731"/>
        <v>1.2014736737018776</v>
      </c>
      <c r="AA1523">
        <f t="shared" ca="1" si="732"/>
        <v>639.87679114975037</v>
      </c>
      <c r="AB1523">
        <f t="shared" ca="1" si="733"/>
        <v>639.95036602174832</v>
      </c>
      <c r="AC1523">
        <f t="shared" ca="1" si="734"/>
        <v>1.3221217551388634E-4</v>
      </c>
      <c r="AD1523">
        <f t="shared" ca="1" si="735"/>
        <v>0.13562521227111191</v>
      </c>
      <c r="AE1523">
        <f t="shared" ca="1" si="736"/>
        <v>172.51258148549621</v>
      </c>
      <c r="AF1523">
        <f t="shared" ca="1" si="737"/>
        <v>4.3542627417991753E-4</v>
      </c>
      <c r="AG1523">
        <f t="shared" ca="1" si="738"/>
        <v>1</v>
      </c>
      <c r="AH1523">
        <f ca="1"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+99)&gt;=IFERROR(AE1523,-1E+99)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>7.9997911497504663</v>
      </c>
      <c r="AI1523">
        <f t="shared" ca="1" si="739"/>
        <v>639.87679114975037</v>
      </c>
      <c r="AJ1523">
        <f t="shared" ca="1" si="740"/>
        <v>639.95036602174832</v>
      </c>
      <c r="AM1523">
        <v>0</v>
      </c>
      <c r="AN1523">
        <v>0</v>
      </c>
      <c r="AO1523">
        <f t="shared" si="741"/>
        <v>0</v>
      </c>
      <c r="AP1523">
        <f t="shared" si="750"/>
        <v>0</v>
      </c>
      <c r="AQ1523">
        <f t="shared" ca="1" si="742"/>
        <v>0.13562521227111191</v>
      </c>
      <c r="AR1523" t="str">
        <f t="shared" ca="1" si="743"/>
        <v>Subcritical</v>
      </c>
      <c r="AS1523">
        <f t="shared" ca="1" si="744"/>
        <v>1.3221217551388634E-4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190</v>
      </c>
      <c r="I1524">
        <v>0</v>
      </c>
      <c r="J1524">
        <f t="shared" si="745"/>
        <v>1</v>
      </c>
      <c r="K1524">
        <f t="shared" ca="1" si="746"/>
        <v>49.98</v>
      </c>
      <c r="L1524">
        <f t="shared" ca="1" si="747"/>
        <v>1.301360869684927</v>
      </c>
      <c r="M1524">
        <f t="shared" ca="1" si="720"/>
        <v>6.7670765223616209</v>
      </c>
      <c r="N1524">
        <f t="shared" ca="1" si="721"/>
        <v>0.86727128666107323</v>
      </c>
      <c r="O1524">
        <f t="shared" ca="1" si="722"/>
        <v>7.3857595425206792</v>
      </c>
      <c r="P1524">
        <f t="shared" ca="1" si="723"/>
        <v>633.17816086968492</v>
      </c>
      <c r="Q1524">
        <f t="shared" ca="1" si="724"/>
        <v>635.95845873002816</v>
      </c>
      <c r="R1524">
        <f t="shared" ca="1" si="725"/>
        <v>1.4839965425134221E-2</v>
      </c>
      <c r="S1524">
        <f t="shared" ca="1" si="726"/>
        <v>2.067101435725621</v>
      </c>
      <c r="T1524">
        <f t="shared" ca="1" si="727"/>
        <v>42.032181045985091</v>
      </c>
      <c r="U1524">
        <f t="shared" ca="1" si="748"/>
        <v>-1.4639965425203627E-2</v>
      </c>
      <c r="V1524">
        <f t="shared" ca="1" si="749"/>
        <v>0</v>
      </c>
      <c r="W1524">
        <f t="shared" ca="1" si="728"/>
        <v>8.0005244508387481</v>
      </c>
      <c r="X1524">
        <f t="shared" ca="1" si="729"/>
        <v>41.602727144361495</v>
      </c>
      <c r="Y1524">
        <f t="shared" ca="1" si="730"/>
        <v>1.9622957023163958</v>
      </c>
      <c r="Z1524">
        <f t="shared" ca="1" si="731"/>
        <v>1.2013635506770832</v>
      </c>
      <c r="AA1524">
        <f t="shared" ca="1" si="732"/>
        <v>639.87732445083873</v>
      </c>
      <c r="AB1524">
        <f t="shared" ca="1" si="733"/>
        <v>639.95088583620543</v>
      </c>
      <c r="AC1524">
        <f t="shared" ca="1" si="734"/>
        <v>1.3218397788419646E-4</v>
      </c>
      <c r="AD1524">
        <f t="shared" ca="1" si="735"/>
        <v>0.13560656627407275</v>
      </c>
      <c r="AE1524">
        <f t="shared" ca="1" si="736"/>
        <v>172.54252635756595</v>
      </c>
      <c r="AF1524">
        <f t="shared" ca="1" si="737"/>
        <v>-6.7816022010447341E-5</v>
      </c>
      <c r="AG1524">
        <f t="shared" ca="1" si="738"/>
        <v>1</v>
      </c>
      <c r="AH1524">
        <f ca="1"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+99)&gt;=IFERROR(AE1524,-1E+99)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>8.0005244508387481</v>
      </c>
      <c r="AI1524">
        <f t="shared" ca="1" si="739"/>
        <v>639.87732445083873</v>
      </c>
      <c r="AJ1524">
        <f t="shared" ca="1" si="740"/>
        <v>639.95088583620543</v>
      </c>
      <c r="AM1524">
        <v>0</v>
      </c>
      <c r="AN1524">
        <v>0</v>
      </c>
      <c r="AO1524">
        <f t="shared" si="741"/>
        <v>0</v>
      </c>
      <c r="AP1524">
        <f t="shared" si="750"/>
        <v>0</v>
      </c>
      <c r="AQ1524">
        <f t="shared" ca="1" si="742"/>
        <v>0.13560656627407275</v>
      </c>
      <c r="AR1524" t="str">
        <f t="shared" ca="1" si="743"/>
        <v>Subcritical</v>
      </c>
      <c r="AS1524">
        <f t="shared" ca="1" si="744"/>
        <v>1.3218397788419646E-4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190</v>
      </c>
      <c r="I1525">
        <v>0</v>
      </c>
      <c r="J1525">
        <f t="shared" si="745"/>
        <v>1</v>
      </c>
      <c r="K1525">
        <f t="shared" ca="1" si="746"/>
        <v>49.98</v>
      </c>
      <c r="L1525">
        <f t="shared" ca="1" si="747"/>
        <v>1.301360869684927</v>
      </c>
      <c r="M1525">
        <f t="shared" ca="1" si="720"/>
        <v>6.7670765223616209</v>
      </c>
      <c r="N1525">
        <f t="shared" ca="1" si="721"/>
        <v>0.86727128666107323</v>
      </c>
      <c r="O1525">
        <f t="shared" ca="1" si="722"/>
        <v>7.3857595425206792</v>
      </c>
      <c r="P1525">
        <f t="shared" ca="1" si="723"/>
        <v>633.17796086968497</v>
      </c>
      <c r="Q1525">
        <f t="shared" ca="1" si="724"/>
        <v>635.95825873002821</v>
      </c>
      <c r="R1525">
        <f t="shared" ca="1" si="725"/>
        <v>1.4839965425134221E-2</v>
      </c>
      <c r="S1525">
        <f t="shared" ca="1" si="726"/>
        <v>2.067101435725621</v>
      </c>
      <c r="T1525">
        <f t="shared" ca="1" si="727"/>
        <v>42.032181045985091</v>
      </c>
      <c r="U1525">
        <f t="shared" ca="1" si="748"/>
        <v>-1.4639965425203627E-2</v>
      </c>
      <c r="V1525">
        <f t="shared" ca="1" si="749"/>
        <v>0</v>
      </c>
      <c r="W1525">
        <f t="shared" ca="1" si="728"/>
        <v>8.0007489492396555</v>
      </c>
      <c r="X1525">
        <f t="shared" ca="1" si="729"/>
        <v>41.603894536046212</v>
      </c>
      <c r="Y1525">
        <f t="shared" ca="1" si="730"/>
        <v>1.962309207361725</v>
      </c>
      <c r="Z1525">
        <f t="shared" ca="1" si="731"/>
        <v>1.2013298408084514</v>
      </c>
      <c r="AA1525">
        <f t="shared" ca="1" si="732"/>
        <v>639.87734894923972</v>
      </c>
      <c r="AB1525">
        <f t="shared" ca="1" si="733"/>
        <v>639.95090620644748</v>
      </c>
      <c r="AC1525">
        <f t="shared" ca="1" si="734"/>
        <v>1.3217534702018331E-4</v>
      </c>
      <c r="AD1525">
        <f t="shared" ca="1" si="735"/>
        <v>0.1356008587002103</v>
      </c>
      <c r="AE1525">
        <f t="shared" ca="1" si="736"/>
        <v>172.5516944892421</v>
      </c>
      <c r="AF1525">
        <f t="shared" ca="1" si="737"/>
        <v>2.2546468485074911E-2</v>
      </c>
      <c r="AG1525">
        <f t="shared" ca="1" si="738"/>
        <v>0</v>
      </c>
      <c r="AH1525">
        <f ca="1"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+99)&gt;=IFERROR(AE1525,-1E+99)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>2.1117326578066375</v>
      </c>
      <c r="AI1525">
        <f t="shared" ca="1" si="739"/>
        <v>633.98833265780672</v>
      </c>
      <c r="AJ1525">
        <f t="shared" ca="1" si="740"/>
        <v>635.04419898671006</v>
      </c>
      <c r="AM1525">
        <v>0</v>
      </c>
      <c r="AN1525">
        <v>0</v>
      </c>
      <c r="AO1525">
        <f t="shared" si="741"/>
        <v>0</v>
      </c>
      <c r="AP1525">
        <f t="shared" si="750"/>
        <v>0</v>
      </c>
      <c r="AQ1525">
        <f t="shared" ca="1" si="742"/>
        <v>0.99999999999999978</v>
      </c>
      <c r="AR1525" t="str">
        <f t="shared" ca="1" si="743"/>
        <v>Supercritical</v>
      </c>
      <c r="AS1525">
        <f t="shared" ca="1" si="744"/>
        <v>3.8011493797491338E-3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190</v>
      </c>
      <c r="I1526">
        <v>5.7000000000000002E-2</v>
      </c>
      <c r="J1526">
        <f t="shared" si="745"/>
        <v>1</v>
      </c>
      <c r="K1526">
        <f t="shared" ca="1" si="746"/>
        <v>49.98</v>
      </c>
      <c r="L1526">
        <f t="shared" ca="1" si="747"/>
        <v>1.301360869684927</v>
      </c>
      <c r="M1526">
        <f t="shared" ca="1" si="720"/>
        <v>6.7670765223616209</v>
      </c>
      <c r="N1526">
        <f t="shared" ca="1" si="721"/>
        <v>0.86727128666107323</v>
      </c>
      <c r="O1526">
        <f t="shared" ca="1" si="722"/>
        <v>7.3857595425206792</v>
      </c>
      <c r="P1526">
        <f t="shared" ca="1" si="723"/>
        <v>633.1777608696849</v>
      </c>
      <c r="Q1526">
        <f t="shared" ca="1" si="724"/>
        <v>635.95805873002814</v>
      </c>
      <c r="R1526">
        <f t="shared" ca="1" si="725"/>
        <v>1.4839965425134221E-2</v>
      </c>
      <c r="S1526">
        <f t="shared" ca="1" si="726"/>
        <v>2.067101435725621</v>
      </c>
      <c r="T1526">
        <f t="shared" ca="1" si="727"/>
        <v>42.032181045985091</v>
      </c>
      <c r="U1526">
        <f t="shared" ca="1" si="748"/>
        <v>-1.4904093721838763E-2</v>
      </c>
      <c r="V1526">
        <f t="shared" ca="1" si="749"/>
        <v>0</v>
      </c>
      <c r="W1526">
        <f t="shared" ca="1" si="728"/>
        <v>8.0239716873447797</v>
      </c>
      <c r="X1526">
        <f t="shared" ca="1" si="729"/>
        <v>41.724652774192855</v>
      </c>
      <c r="Y1526">
        <f t="shared" ca="1" si="730"/>
        <v>1.9637031235641869</v>
      </c>
      <c r="Z1526">
        <f t="shared" ca="1" si="731"/>
        <v>1.1978529880280553</v>
      </c>
      <c r="AA1526">
        <f t="shared" ca="1" si="732"/>
        <v>639.90037168734477</v>
      </c>
      <c r="AB1526">
        <f t="shared" ca="1" si="733"/>
        <v>639.97350378627073</v>
      </c>
      <c r="AC1526">
        <f t="shared" ca="1" si="734"/>
        <v>1.3128701817752191E-4</v>
      </c>
      <c r="AD1526">
        <f t="shared" ca="1" si="735"/>
        <v>0.13501260693437608</v>
      </c>
      <c r="AE1526">
        <f t="shared" ca="1" si="736"/>
        <v>173.50153913087661</v>
      </c>
      <c r="AF1526">
        <f t="shared" ca="1" si="737"/>
        <v>-1.9836362412206654E-5</v>
      </c>
      <c r="AG1526">
        <f t="shared" ca="1" si="738"/>
        <v>1</v>
      </c>
      <c r="AH1526">
        <f ca="1"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+99)&gt;=IFERROR(AE1526,-1E+99)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>8.0239716873447797</v>
      </c>
      <c r="AI1526">
        <f t="shared" ca="1" si="739"/>
        <v>639.90037168734477</v>
      </c>
      <c r="AJ1526">
        <f t="shared" ca="1" si="740"/>
        <v>639.97350378627073</v>
      </c>
      <c r="AM1526">
        <v>0</v>
      </c>
      <c r="AN1526">
        <v>0</v>
      </c>
      <c r="AO1526">
        <f t="shared" si="741"/>
        <v>0</v>
      </c>
      <c r="AP1526">
        <f t="shared" si="750"/>
        <v>0</v>
      </c>
      <c r="AQ1526">
        <f t="shared" ca="1" si="742"/>
        <v>0.13501260693437608</v>
      </c>
      <c r="AR1526" t="str">
        <f t="shared" ca="1" si="743"/>
        <v>Subcritical</v>
      </c>
      <c r="AS1526">
        <f t="shared" ca="1" si="744"/>
        <v>1.3128701817752191E-4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190</v>
      </c>
      <c r="I1527">
        <v>0.40100000000000002</v>
      </c>
      <c r="J1527">
        <f t="shared" si="745"/>
        <v>1</v>
      </c>
      <c r="K1527">
        <f t="shared" ca="1" si="746"/>
        <v>49.98</v>
      </c>
      <c r="L1527">
        <f t="shared" ca="1" si="747"/>
        <v>1.301360869684927</v>
      </c>
      <c r="M1527">
        <f t="shared" ca="1" si="720"/>
        <v>6.7670765223616209</v>
      </c>
      <c r="N1527">
        <f t="shared" ca="1" si="721"/>
        <v>0.86727128666107323</v>
      </c>
      <c r="O1527">
        <f t="shared" ca="1" si="722"/>
        <v>7.3857595425206792</v>
      </c>
      <c r="P1527">
        <f t="shared" ca="1" si="723"/>
        <v>633.17756086968495</v>
      </c>
      <c r="Q1527">
        <f t="shared" ca="1" si="724"/>
        <v>635.95785873002819</v>
      </c>
      <c r="R1527">
        <f t="shared" ca="1" si="725"/>
        <v>1.4839965425134221E-2</v>
      </c>
      <c r="S1527">
        <f t="shared" ca="1" si="726"/>
        <v>2.067101435725621</v>
      </c>
      <c r="T1527">
        <f t="shared" ca="1" si="727"/>
        <v>42.032181045985091</v>
      </c>
      <c r="U1527">
        <f t="shared" ca="1" si="748"/>
        <v>-1.6498131161824858E-2</v>
      </c>
      <c r="V1527">
        <f t="shared" ca="1" si="749"/>
        <v>0</v>
      </c>
      <c r="W1527">
        <f t="shared" ca="1" si="728"/>
        <v>8.0242922914517205</v>
      </c>
      <c r="X1527">
        <f t="shared" ca="1" si="729"/>
        <v>41.726319915548949</v>
      </c>
      <c r="Y1527">
        <f t="shared" ca="1" si="730"/>
        <v>1.9637223247858986</v>
      </c>
      <c r="Z1527">
        <f t="shared" ca="1" si="731"/>
        <v>1.1978051287809683</v>
      </c>
      <c r="AA1527">
        <f t="shared" ca="1" si="732"/>
        <v>639.90049229145177</v>
      </c>
      <c r="AB1527">
        <f t="shared" ca="1" si="733"/>
        <v>639.97361854662677</v>
      </c>
      <c r="AC1527">
        <f t="shared" ca="1" si="734"/>
        <v>1.3127481596575752E-4</v>
      </c>
      <c r="AD1527">
        <f t="shared" ca="1" si="735"/>
        <v>0.13500451553596921</v>
      </c>
      <c r="AE1527">
        <f t="shared" ca="1" si="736"/>
        <v>173.51467265981222</v>
      </c>
      <c r="AF1527">
        <f t="shared" ca="1" si="737"/>
        <v>3.1971512003792668E-2</v>
      </c>
      <c r="AG1527">
        <f t="shared" ca="1" si="738"/>
        <v>0</v>
      </c>
      <c r="AH1527">
        <f ca="1"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+99)&gt;=IFERROR(AE1527,-1E+99)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>2.1117326578066375</v>
      </c>
      <c r="AI1527">
        <f t="shared" ca="1" si="739"/>
        <v>633.98793265780671</v>
      </c>
      <c r="AJ1527">
        <f t="shared" ca="1" si="740"/>
        <v>635.04379898671004</v>
      </c>
      <c r="AM1527">
        <v>0</v>
      </c>
      <c r="AN1527">
        <v>0</v>
      </c>
      <c r="AO1527">
        <f t="shared" si="741"/>
        <v>0</v>
      </c>
      <c r="AP1527">
        <f t="shared" si="750"/>
        <v>0</v>
      </c>
      <c r="AQ1527">
        <f t="shared" ca="1" si="742"/>
        <v>0.99999999999999978</v>
      </c>
      <c r="AR1527" t="str">
        <f t="shared" ca="1" si="743"/>
        <v>Supercritical</v>
      </c>
      <c r="AS1527">
        <f t="shared" ca="1" si="744"/>
        <v>3.8011493797491338E-3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190</v>
      </c>
      <c r="I1528">
        <v>0</v>
      </c>
      <c r="J1528">
        <f t="shared" si="745"/>
        <v>1</v>
      </c>
      <c r="K1528">
        <f t="shared" ca="1" si="746"/>
        <v>49.98</v>
      </c>
      <c r="L1528">
        <f t="shared" ca="1" si="747"/>
        <v>1.301360869684927</v>
      </c>
      <c r="M1528">
        <f t="shared" ca="1" si="720"/>
        <v>6.7670765223616209</v>
      </c>
      <c r="N1528">
        <f t="shared" ca="1" si="721"/>
        <v>0.86727128666107323</v>
      </c>
      <c r="O1528">
        <f t="shared" ca="1" si="722"/>
        <v>7.3857595425206792</v>
      </c>
      <c r="P1528">
        <f t="shared" ca="1" si="723"/>
        <v>633.17736086968489</v>
      </c>
      <c r="Q1528">
        <f t="shared" ca="1" si="724"/>
        <v>635.95765873002813</v>
      </c>
      <c r="R1528">
        <f t="shared" ca="1" si="725"/>
        <v>1.4839965425134221E-2</v>
      </c>
      <c r="S1528">
        <f t="shared" ca="1" si="726"/>
        <v>2.067101435725621</v>
      </c>
      <c r="T1528">
        <f t="shared" ca="1" si="727"/>
        <v>42.032181045985091</v>
      </c>
      <c r="U1528">
        <f t="shared" ca="1" si="748"/>
        <v>-1.463996542508994E-2</v>
      </c>
      <c r="V1528">
        <f t="shared" ca="1" si="749"/>
        <v>0</v>
      </c>
      <c r="W1528">
        <f t="shared" ca="1" si="728"/>
        <v>8.0569736659103022</v>
      </c>
      <c r="X1528">
        <f t="shared" ca="1" si="729"/>
        <v>41.896263062733574</v>
      </c>
      <c r="Y1528">
        <f t="shared" ca="1" si="730"/>
        <v>1.9656735756395838</v>
      </c>
      <c r="Z1528">
        <f t="shared" ca="1" si="731"/>
        <v>1.1929464908400589</v>
      </c>
      <c r="AA1528">
        <f t="shared" ca="1" si="732"/>
        <v>639.93297366591025</v>
      </c>
      <c r="AB1528">
        <f t="shared" ca="1" si="733"/>
        <v>640.00550788252633</v>
      </c>
      <c r="AC1528">
        <f t="shared" ca="1" si="734"/>
        <v>1.3003968637211705E-4</v>
      </c>
      <c r="AD1528">
        <f t="shared" ca="1" si="735"/>
        <v>0.1341839240714556</v>
      </c>
      <c r="AE1528">
        <f t="shared" ca="1" si="736"/>
        <v>174.85636933904112</v>
      </c>
      <c r="AF1528">
        <f t="shared" ca="1" si="737"/>
        <v>-6.9960313567207777E-5</v>
      </c>
      <c r="AG1528">
        <f t="shared" ca="1" si="738"/>
        <v>1</v>
      </c>
      <c r="AH1528">
        <f ca="1"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+99)&gt;=IFERROR(AE1528,-1E+99)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>8.0569736659103022</v>
      </c>
      <c r="AI1528">
        <f t="shared" ca="1" si="739"/>
        <v>639.93297366591025</v>
      </c>
      <c r="AJ1528">
        <f t="shared" ca="1" si="740"/>
        <v>640.00550788252633</v>
      </c>
      <c r="AM1528">
        <v>0</v>
      </c>
      <c r="AN1528">
        <v>0</v>
      </c>
      <c r="AO1528">
        <f t="shared" si="741"/>
        <v>0</v>
      </c>
      <c r="AP1528">
        <f t="shared" si="750"/>
        <v>0</v>
      </c>
      <c r="AQ1528">
        <f t="shared" ca="1" si="742"/>
        <v>0.1341839240714556</v>
      </c>
      <c r="AR1528" t="str">
        <f t="shared" ca="1" si="743"/>
        <v>Subcritical</v>
      </c>
      <c r="AS1528">
        <f t="shared" ca="1" si="744"/>
        <v>1.3003968637211705E-4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190</v>
      </c>
      <c r="I1529">
        <v>0</v>
      </c>
      <c r="J1529">
        <f t="shared" si="745"/>
        <v>1</v>
      </c>
      <c r="K1529">
        <f t="shared" ca="1" si="746"/>
        <v>49.98</v>
      </c>
      <c r="L1529">
        <f t="shared" ca="1" si="747"/>
        <v>1.301360869684927</v>
      </c>
      <c r="M1529">
        <f t="shared" ca="1" si="720"/>
        <v>6.7670765223616209</v>
      </c>
      <c r="N1529">
        <f t="shared" ca="1" si="721"/>
        <v>0.86727128666107323</v>
      </c>
      <c r="O1529">
        <f t="shared" ca="1" si="722"/>
        <v>7.3857595425206792</v>
      </c>
      <c r="P1529">
        <f t="shared" ca="1" si="723"/>
        <v>633.17716086968494</v>
      </c>
      <c r="Q1529">
        <f t="shared" ca="1" si="724"/>
        <v>635.95745873002818</v>
      </c>
      <c r="R1529">
        <f t="shared" ca="1" si="725"/>
        <v>1.4839965425134221E-2</v>
      </c>
      <c r="S1529">
        <f t="shared" ca="1" si="726"/>
        <v>2.067101435725621</v>
      </c>
      <c r="T1529">
        <f t="shared" ca="1" si="727"/>
        <v>42.032181045985091</v>
      </c>
      <c r="U1529">
        <f t="shared" ca="1" si="748"/>
        <v>-1.4639965425203627E-2</v>
      </c>
      <c r="V1529">
        <f t="shared" ca="1" si="749"/>
        <v>0</v>
      </c>
      <c r="W1529">
        <f t="shared" ca="1" si="728"/>
        <v>8.0572011090967379</v>
      </c>
      <c r="X1529">
        <f t="shared" ca="1" si="729"/>
        <v>41.89744576730304</v>
      </c>
      <c r="Y1529">
        <f t="shared" ca="1" si="730"/>
        <v>1.9656871132674958</v>
      </c>
      <c r="Z1529">
        <f t="shared" ca="1" si="731"/>
        <v>1.192912815678244</v>
      </c>
      <c r="AA1529">
        <f t="shared" ca="1" si="732"/>
        <v>639.93300110909672</v>
      </c>
      <c r="AB1529">
        <f t="shared" ca="1" si="733"/>
        <v>640.00553123069756</v>
      </c>
      <c r="AC1529">
        <f t="shared" ca="1" si="734"/>
        <v>1.3003115077242996E-4</v>
      </c>
      <c r="AD1529">
        <f t="shared" ca="1" si="735"/>
        <v>0.13417824238308768</v>
      </c>
      <c r="AE1529">
        <f t="shared" ca="1" si="736"/>
        <v>174.86572692485532</v>
      </c>
      <c r="AF1529">
        <f t="shared" ca="1" si="737"/>
        <v>-2.5948043803055043E-2</v>
      </c>
      <c r="AG1529">
        <f t="shared" ca="1" si="738"/>
        <v>0</v>
      </c>
      <c r="AH1529">
        <f ca="1"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+99)&gt;=IFERROR(AE1529,-1E+99)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>2.1117326578066375</v>
      </c>
      <c r="AI1529">
        <f t="shared" ca="1" si="739"/>
        <v>633.9875326578067</v>
      </c>
      <c r="AJ1529">
        <f t="shared" ca="1" si="740"/>
        <v>635.04339898671003</v>
      </c>
      <c r="AM1529">
        <v>0</v>
      </c>
      <c r="AN1529">
        <v>0</v>
      </c>
      <c r="AO1529">
        <f t="shared" si="741"/>
        <v>0</v>
      </c>
      <c r="AP1529">
        <f t="shared" si="750"/>
        <v>0</v>
      </c>
      <c r="AQ1529">
        <f t="shared" ca="1" si="742"/>
        <v>0.99999999999999978</v>
      </c>
      <c r="AR1529" t="str">
        <f t="shared" ca="1" si="743"/>
        <v>Supercritical</v>
      </c>
      <c r="AS1529">
        <f t="shared" ca="1" si="744"/>
        <v>3.8011493797491338E-3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190</v>
      </c>
      <c r="I1530">
        <v>0</v>
      </c>
      <c r="J1530">
        <f t="shared" si="745"/>
        <v>1</v>
      </c>
      <c r="K1530">
        <f t="shared" ca="1" si="746"/>
        <v>49.98</v>
      </c>
      <c r="L1530">
        <f t="shared" ca="1" si="747"/>
        <v>1.301360869684927</v>
      </c>
      <c r="M1530">
        <f t="shared" ca="1" si="720"/>
        <v>9.6560976530621581</v>
      </c>
      <c r="N1530">
        <f t="shared" ca="1" si="721"/>
        <v>0.96342070588794526</v>
      </c>
      <c r="O1530">
        <f t="shared" ca="1" si="722"/>
        <v>5.1760039920630101</v>
      </c>
      <c r="P1530">
        <f t="shared" ca="1" si="723"/>
        <v>633.17696086968488</v>
      </c>
      <c r="Q1530">
        <f t="shared" ca="1" si="724"/>
        <v>634.54245614623187</v>
      </c>
      <c r="R1530">
        <f t="shared" ca="1" si="725"/>
        <v>6.3350554718976512E-3</v>
      </c>
      <c r="S1530">
        <f t="shared" ca="1" si="726"/>
        <v>1.4486425156028613</v>
      </c>
      <c r="T1530">
        <f t="shared" ca="1" si="727"/>
        <v>32.653745290041755</v>
      </c>
      <c r="U1530">
        <f t="shared" ca="1" si="748"/>
        <v>0.97997429820884463</v>
      </c>
      <c r="V1530">
        <f t="shared" ca="1" si="749"/>
        <v>0</v>
      </c>
      <c r="W1530">
        <f t="shared" ca="1" si="728"/>
        <v>8.0574270202641571</v>
      </c>
      <c r="X1530">
        <f t="shared" ca="1" si="729"/>
        <v>59.786108490360043</v>
      </c>
      <c r="Y1530">
        <f t="shared" ca="1" si="730"/>
        <v>2.5403220426778543</v>
      </c>
      <c r="Z1530">
        <f t="shared" ca="1" si="731"/>
        <v>0.83598015094190004</v>
      </c>
      <c r="AA1530">
        <f t="shared" ca="1" si="732"/>
        <v>639.93302702026415</v>
      </c>
      <c r="AB1530">
        <f t="shared" ca="1" si="733"/>
        <v>639.9686469393655</v>
      </c>
      <c r="AC1530">
        <f t="shared" ca="1" si="734"/>
        <v>4.536519141833314E-5</v>
      </c>
      <c r="AD1530">
        <f t="shared" ca="1" si="735"/>
        <v>9.4029314917133275E-2</v>
      </c>
      <c r="AE1530">
        <f t="shared" ca="1" si="736"/>
        <v>245.12025568896019</v>
      </c>
      <c r="AF1530">
        <f t="shared" ca="1" si="737"/>
        <v>2.2438711327595229E-2</v>
      </c>
      <c r="AG1530">
        <f t="shared" ca="1" si="738"/>
        <v>0</v>
      </c>
      <c r="AH1530">
        <f ca="1"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+99)&gt;=IFERROR(AE1530,-1E+99)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>1.6661159752093644</v>
      </c>
      <c r="AI1530">
        <f t="shared" ca="1" si="739"/>
        <v>633.54171597520929</v>
      </c>
      <c r="AJ1530">
        <f t="shared" ca="1" si="740"/>
        <v>634.37477396281395</v>
      </c>
      <c r="AM1530">
        <v>0</v>
      </c>
      <c r="AN1530">
        <v>0</v>
      </c>
      <c r="AO1530">
        <f t="shared" si="741"/>
        <v>0</v>
      </c>
      <c r="AP1530">
        <f t="shared" si="750"/>
        <v>0</v>
      </c>
      <c r="AQ1530">
        <f t="shared" ca="1" si="742"/>
        <v>1</v>
      </c>
      <c r="AR1530" t="str">
        <f t="shared" ca="1" si="743"/>
        <v>Supercritical</v>
      </c>
      <c r="AS1530">
        <f t="shared" ca="1" si="744"/>
        <v>3.0531120384053394E-3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190</v>
      </c>
      <c r="I1531">
        <v>0</v>
      </c>
      <c r="J1531">
        <f t="shared" si="745"/>
        <v>1</v>
      </c>
      <c r="K1531">
        <f t="shared" ca="1" si="746"/>
        <v>49.98</v>
      </c>
      <c r="L1531">
        <f t="shared" ca="1" si="747"/>
        <v>1.301360869684927</v>
      </c>
      <c r="M1531">
        <f t="shared" ca="1" si="720"/>
        <v>12.814500483787477</v>
      </c>
      <c r="N1531">
        <f t="shared" ca="1" si="721"/>
        <v>1.0293001524093572</v>
      </c>
      <c r="O1531">
        <f t="shared" ca="1" si="722"/>
        <v>3.9002690790197558</v>
      </c>
      <c r="P1531">
        <f t="shared" ca="1" si="723"/>
        <v>633.17676086968493</v>
      </c>
      <c r="Q1531">
        <f t="shared" ca="1" si="724"/>
        <v>633.95209720448395</v>
      </c>
      <c r="R1531">
        <f t="shared" ca="1" si="725"/>
        <v>3.2934338278189017E-3</v>
      </c>
      <c r="S1531">
        <f t="shared" ca="1" si="726"/>
        <v>1.0915941368714563</v>
      </c>
      <c r="T1531">
        <f t="shared" ca="1" si="727"/>
        <v>28.209240421840995</v>
      </c>
      <c r="U1531">
        <f t="shared" ca="1" si="748"/>
        <v>0.40849701457364063</v>
      </c>
      <c r="V1531">
        <f t="shared" ca="1" si="749"/>
        <v>0</v>
      </c>
      <c r="W1531">
        <f t="shared" ca="1" si="728"/>
        <v>8.0909980211763273</v>
      </c>
      <c r="X1531">
        <f t="shared" ca="1" si="729"/>
        <v>79.672057514523289</v>
      </c>
      <c r="Y1531">
        <f t="shared" ca="1" si="730"/>
        <v>3.0608962936905524</v>
      </c>
      <c r="Z1531">
        <f t="shared" ca="1" si="731"/>
        <v>0.62732156742518197</v>
      </c>
      <c r="AA1531">
        <f t="shared" ca="1" si="732"/>
        <v>639.96639802117636</v>
      </c>
      <c r="AB1531">
        <f t="shared" ca="1" si="733"/>
        <v>639.98645573519048</v>
      </c>
      <c r="AC1531">
        <f t="shared" ca="1" si="734"/>
        <v>1.9923461821888564E-5</v>
      </c>
      <c r="AD1531">
        <f t="shared" ca="1" si="735"/>
        <v>7.0413295013137325E-2</v>
      </c>
      <c r="AE1531">
        <f t="shared" ca="1" si="736"/>
        <v>325.50930853561084</v>
      </c>
      <c r="AF1531">
        <f t="shared" ca="1" si="737"/>
        <v>-8.7536555258793669E-4</v>
      </c>
      <c r="AG1531">
        <f t="shared" ca="1" si="738"/>
        <v>1</v>
      </c>
      <c r="AH1531">
        <f ca="1"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+99)&gt;=IFERROR(AE1531,-1E+99)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>8.0909980211763273</v>
      </c>
      <c r="AI1531">
        <f t="shared" ca="1" si="739"/>
        <v>639.96639802117636</v>
      </c>
      <c r="AJ1531">
        <f t="shared" ca="1" si="740"/>
        <v>639.98645573519048</v>
      </c>
      <c r="AM1531">
        <v>0</v>
      </c>
      <c r="AN1531">
        <v>0</v>
      </c>
      <c r="AO1531">
        <f t="shared" si="741"/>
        <v>0</v>
      </c>
      <c r="AP1531">
        <f t="shared" si="750"/>
        <v>0</v>
      </c>
      <c r="AQ1531">
        <f t="shared" ca="1" si="742"/>
        <v>7.0413295013137325E-2</v>
      </c>
      <c r="AR1531" t="str">
        <f t="shared" ca="1" si="743"/>
        <v>Subcritical</v>
      </c>
      <c r="AS1531">
        <f t="shared" ca="1" si="744"/>
        <v>1.9923461821888564E-5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190</v>
      </c>
      <c r="I1532">
        <v>0</v>
      </c>
      <c r="J1532">
        <f t="shared" si="745"/>
        <v>1</v>
      </c>
      <c r="K1532">
        <f t="shared" ca="1" si="746"/>
        <v>49.98</v>
      </c>
      <c r="L1532">
        <f t="shared" ca="1" si="747"/>
        <v>1.301360869684927</v>
      </c>
      <c r="M1532">
        <f t="shared" ca="1" si="720"/>
        <v>13.143744783817763</v>
      </c>
      <c r="N1532">
        <f t="shared" ca="1" si="721"/>
        <v>1.0347187833833309</v>
      </c>
      <c r="O1532">
        <f t="shared" ca="1" si="722"/>
        <v>3.8025692694165878</v>
      </c>
      <c r="P1532">
        <f t="shared" ca="1" si="723"/>
        <v>633.17656086968486</v>
      </c>
      <c r="Q1532">
        <f t="shared" ca="1" si="724"/>
        <v>633.91354012802901</v>
      </c>
      <c r="R1532">
        <f t="shared" ca="1" si="725"/>
        <v>3.1086632259863531E-3</v>
      </c>
      <c r="S1532">
        <f t="shared" ca="1" si="726"/>
        <v>1.0642502441359634</v>
      </c>
      <c r="T1532">
        <f t="shared" ca="1" si="727"/>
        <v>27.925712136677419</v>
      </c>
      <c r="U1532">
        <f t="shared" ca="1" si="748"/>
        <v>2.3848904991609743E-2</v>
      </c>
      <c r="V1532">
        <f t="shared" ca="1" si="749"/>
        <v>0</v>
      </c>
      <c r="W1532">
        <f t="shared" ca="1" si="728"/>
        <v>8.0910689463535785</v>
      </c>
      <c r="X1532">
        <f t="shared" ca="1" si="729"/>
        <v>81.719796358171138</v>
      </c>
      <c r="Y1532">
        <f t="shared" ca="1" si="730"/>
        <v>3.1093283465667754</v>
      </c>
      <c r="Z1532">
        <f t="shared" ca="1" si="731"/>
        <v>0.61160211145096066</v>
      </c>
      <c r="AA1532">
        <f t="shared" ca="1" si="732"/>
        <v>639.96626894635358</v>
      </c>
      <c r="AB1532">
        <f t="shared" ca="1" si="733"/>
        <v>639.98533404027467</v>
      </c>
      <c r="AC1532">
        <f t="shared" ca="1" si="734"/>
        <v>1.8545207146924881E-5</v>
      </c>
      <c r="AD1532">
        <f t="shared" ca="1" si="735"/>
        <v>6.8648574175553603E-2</v>
      </c>
      <c r="AE1532">
        <f t="shared" ca="1" si="736"/>
        <v>333.71624449352589</v>
      </c>
      <c r="AF1532">
        <f t="shared" ca="1" si="737"/>
        <v>7.0218264177128731E-3</v>
      </c>
      <c r="AG1532">
        <f t="shared" ca="1" si="738"/>
        <v>0</v>
      </c>
      <c r="AH1532">
        <f ca="1"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+99)&gt;=IFERROR(AE1532,-1E+99)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>1.3565222333037312</v>
      </c>
      <c r="AI1532">
        <f t="shared" ca="1" si="739"/>
        <v>633.23172223330369</v>
      </c>
      <c r="AJ1532">
        <f t="shared" ca="1" si="740"/>
        <v>633.9099833499555</v>
      </c>
      <c r="AM1532">
        <v>0</v>
      </c>
      <c r="AN1532">
        <v>0</v>
      </c>
      <c r="AO1532">
        <f t="shared" si="741"/>
        <v>0</v>
      </c>
      <c r="AP1532">
        <f t="shared" si="750"/>
        <v>0</v>
      </c>
      <c r="AQ1532">
        <f t="shared" ca="1" si="742"/>
        <v>0.99999999999999978</v>
      </c>
      <c r="AR1532" t="str">
        <f t="shared" ca="1" si="743"/>
        <v>Supercritical</v>
      </c>
      <c r="AS1532">
        <f t="shared" ca="1" si="744"/>
        <v>2.7383176949093836E-3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191</v>
      </c>
      <c r="I1533">
        <v>0</v>
      </c>
      <c r="J1533">
        <f t="shared" si="745"/>
        <v>0.50900000000001455</v>
      </c>
      <c r="K1533">
        <f t="shared" ca="1" si="746"/>
        <v>49.98</v>
      </c>
      <c r="L1533">
        <f t="shared" ca="1" si="747"/>
        <v>1.301360869684927</v>
      </c>
      <c r="M1533">
        <f t="shared" ca="1" si="720"/>
        <v>13.281689036004364</v>
      </c>
      <c r="N1533">
        <f t="shared" ca="1" si="721"/>
        <v>1.0369254095965534</v>
      </c>
      <c r="O1533">
        <f t="shared" ca="1" si="722"/>
        <v>3.7630756046548637</v>
      </c>
      <c r="P1533">
        <f t="shared" ca="1" si="723"/>
        <v>633.17636086968491</v>
      </c>
      <c r="Q1533">
        <f t="shared" ca="1" si="724"/>
        <v>633.89811102291367</v>
      </c>
      <c r="R1533">
        <f t="shared" ca="1" si="725"/>
        <v>3.0357899348323432E-3</v>
      </c>
      <c r="S1533">
        <f t="shared" ca="1" si="726"/>
        <v>1.0531968906303382</v>
      </c>
      <c r="T1533">
        <f t="shared" ca="1" si="727"/>
        <v>27.814257391135889</v>
      </c>
      <c r="U1533">
        <f t="shared" ca="1" si="748"/>
        <v>9.2966102513400983E-3</v>
      </c>
      <c r="V1533">
        <f t="shared" ca="1" si="749"/>
        <v>0</v>
      </c>
      <c r="W1533">
        <f ca="1">MAX($D$16,($I$14)-E1533)</f>
        <v>8.098581493423012</v>
      </c>
      <c r="X1533">
        <f t="shared" ca="1" si="729"/>
        <v>82.654122721875254</v>
      </c>
      <c r="Y1533">
        <f t="shared" ca="1" si="730"/>
        <v>3.1304629207891983</v>
      </c>
      <c r="Z1533">
        <f t="shared" ca="1" si="731"/>
        <v>0.60468853039767712</v>
      </c>
      <c r="AA1533">
        <f t="shared" ca="1" si="732"/>
        <v>639.97358149342301</v>
      </c>
      <c r="AB1533">
        <f t="shared" ca="1" si="733"/>
        <v>639.99221799794873</v>
      </c>
      <c r="AC1533">
        <f t="shared" ca="1" si="734"/>
        <v>1.796530362626226E-5</v>
      </c>
      <c r="AD1533">
        <f t="shared" ca="1" si="735"/>
        <v>6.7841079367714524E-2</v>
      </c>
      <c r="AE1533">
        <f t="shared" ca="1" si="736"/>
        <v>337.77134217959701</v>
      </c>
      <c r="AF1533">
        <v>0</v>
      </c>
      <c r="AG1533">
        <v>1</v>
      </c>
      <c r="AH1533">
        <f ca="1"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+99)&gt;=IFERROR(AE1533,-1E+99)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>8.098581493423012</v>
      </c>
      <c r="AI1533">
        <f t="shared" ca="1" si="739"/>
        <v>639.97358149342301</v>
      </c>
      <c r="AJ1533">
        <f t="shared" ca="1" si="740"/>
        <v>639.99221799794873</v>
      </c>
      <c r="AM1533">
        <v>0</v>
      </c>
      <c r="AN1533">
        <v>0</v>
      </c>
      <c r="AO1533">
        <f t="shared" si="741"/>
        <v>0</v>
      </c>
      <c r="AP1533">
        <f t="shared" si="750"/>
        <v>0</v>
      </c>
      <c r="AQ1533">
        <f t="shared" ca="1" si="742"/>
        <v>6.7841079367714524E-2</v>
      </c>
      <c r="AR1533" t="str">
        <f t="shared" ca="1" si="743"/>
        <v>Subcritical</v>
      </c>
      <c r="AS1533">
        <f t="shared" ca="1" si="744"/>
        <v>1.796530362626226E-5</v>
      </c>
    </row>
    <row r="1536" spans="1:45" x14ac:dyDescent="0.35">
      <c r="A1536" t="s">
        <v>193</v>
      </c>
      <c r="E1536">
        <f>E33</f>
        <v>17.254999999999999</v>
      </c>
      <c r="F1536" t="s">
        <v>140</v>
      </c>
      <c r="H1536">
        <f ca="1">N33</f>
        <v>1.0200000000000031</v>
      </c>
      <c r="I1536" t="s">
        <v>13</v>
      </c>
      <c r="K1536" t="str">
        <f>V33</f>
        <v>Mixed</v>
      </c>
      <c r="L1536" t="s">
        <v>141</v>
      </c>
    </row>
    <row r="1537" spans="1:45" x14ac:dyDescent="0.35">
      <c r="A1537" t="s">
        <v>142</v>
      </c>
      <c r="B1537" t="s">
        <v>143</v>
      </c>
      <c r="C1537" t="s">
        <v>144</v>
      </c>
      <c r="D1537" t="s">
        <v>145</v>
      </c>
      <c r="E1537" t="s">
        <v>146</v>
      </c>
      <c r="F1537" t="s">
        <v>147</v>
      </c>
      <c r="G1537" t="s">
        <v>148</v>
      </c>
      <c r="H1537" t="s">
        <v>9</v>
      </c>
      <c r="I1537" t="s">
        <v>149</v>
      </c>
      <c r="J1537" t="s">
        <v>150</v>
      </c>
      <c r="K1537" t="s">
        <v>151</v>
      </c>
      <c r="L1537" t="s">
        <v>152</v>
      </c>
      <c r="M1537" t="s">
        <v>153</v>
      </c>
      <c r="N1537" t="s">
        <v>154</v>
      </c>
      <c r="O1537" t="s">
        <v>155</v>
      </c>
      <c r="P1537" t="s">
        <v>156</v>
      </c>
      <c r="Q1537" t="s">
        <v>157</v>
      </c>
      <c r="R1537" t="s">
        <v>158</v>
      </c>
      <c r="S1537" t="s">
        <v>159</v>
      </c>
      <c r="T1537" t="s">
        <v>160</v>
      </c>
      <c r="U1537" t="s">
        <v>161</v>
      </c>
      <c r="V1537" t="s">
        <v>162</v>
      </c>
      <c r="W1537" t="s">
        <v>163</v>
      </c>
      <c r="X1537" t="s">
        <v>164</v>
      </c>
      <c r="Y1537" t="s">
        <v>165</v>
      </c>
      <c r="Z1537" t="s">
        <v>166</v>
      </c>
      <c r="AA1537" t="s">
        <v>167</v>
      </c>
      <c r="AB1537" t="s">
        <v>168</v>
      </c>
      <c r="AC1537" t="s">
        <v>169</v>
      </c>
      <c r="AD1537" t="s">
        <v>170</v>
      </c>
      <c r="AE1537" t="s">
        <v>171</v>
      </c>
      <c r="AF1537" t="s">
        <v>172</v>
      </c>
      <c r="AG1537" t="s">
        <v>173</v>
      </c>
      <c r="AH1537" t="s">
        <v>174</v>
      </c>
      <c r="AI1537" t="s">
        <v>175</v>
      </c>
      <c r="AJ1537" t="s">
        <v>176</v>
      </c>
      <c r="AK1537" t="s">
        <v>177</v>
      </c>
      <c r="AL1537" t="s">
        <v>178</v>
      </c>
      <c r="AM1537" t="s">
        <v>179</v>
      </c>
      <c r="AN1537" t="s">
        <v>180</v>
      </c>
      <c r="AO1537" t="s">
        <v>181</v>
      </c>
      <c r="AP1537" t="s">
        <v>182</v>
      </c>
      <c r="AQ1537" t="s">
        <v>183</v>
      </c>
      <c r="AR1537" t="s">
        <v>184</v>
      </c>
      <c r="AS1537" t="s">
        <v>185</v>
      </c>
    </row>
    <row r="1538" spans="1:45" x14ac:dyDescent="0.35">
      <c r="A1538" t="s">
        <v>22</v>
      </c>
      <c r="B1538" t="s">
        <v>51</v>
      </c>
      <c r="C1538" t="s">
        <v>51</v>
      </c>
      <c r="D1538" t="s">
        <v>51</v>
      </c>
      <c r="E1538" t="s">
        <v>51</v>
      </c>
      <c r="F1538" t="s">
        <v>51</v>
      </c>
      <c r="G1538" t="s">
        <v>22</v>
      </c>
      <c r="H1538" t="s">
        <v>22</v>
      </c>
      <c r="I1538" t="s">
        <v>186</v>
      </c>
      <c r="J1538" t="s">
        <v>51</v>
      </c>
      <c r="K1538" t="s">
        <v>13</v>
      </c>
      <c r="L1538" t="s">
        <v>51</v>
      </c>
      <c r="M1538" t="s">
        <v>187</v>
      </c>
      <c r="N1538" t="s">
        <v>51</v>
      </c>
      <c r="O1538" t="s">
        <v>188</v>
      </c>
      <c r="P1538" t="s">
        <v>51</v>
      </c>
      <c r="Q1538" t="s">
        <v>51</v>
      </c>
      <c r="R1538" t="s">
        <v>22</v>
      </c>
      <c r="S1538" t="s">
        <v>22</v>
      </c>
      <c r="T1538" t="s">
        <v>189</v>
      </c>
      <c r="U1538" t="s">
        <v>51</v>
      </c>
      <c r="V1538" t="s">
        <v>22</v>
      </c>
      <c r="W1538" t="s">
        <v>51</v>
      </c>
      <c r="X1538" t="s">
        <v>187</v>
      </c>
      <c r="Y1538" t="s">
        <v>51</v>
      </c>
      <c r="Z1538" t="s">
        <v>188</v>
      </c>
      <c r="AA1538" t="s">
        <v>51</v>
      </c>
      <c r="AB1538" t="s">
        <v>51</v>
      </c>
      <c r="AC1538" t="s">
        <v>22</v>
      </c>
      <c r="AD1538" t="s">
        <v>22</v>
      </c>
      <c r="AE1538" t="s">
        <v>189</v>
      </c>
      <c r="AF1538" t="s">
        <v>51</v>
      </c>
      <c r="AG1538" t="s">
        <v>22</v>
      </c>
      <c r="AH1538" t="s">
        <v>51</v>
      </c>
      <c r="AI1538" t="s">
        <v>51</v>
      </c>
      <c r="AJ1538" t="s">
        <v>51</v>
      </c>
      <c r="AK1538" t="s">
        <v>51</v>
      </c>
      <c r="AL1538" t="s">
        <v>51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191</v>
      </c>
      <c r="I1539">
        <v>0</v>
      </c>
      <c r="J1539">
        <v>0</v>
      </c>
      <c r="K1539">
        <f ca="1">N33</f>
        <v>1.0200000000000031</v>
      </c>
      <c r="L1539">
        <f ca="1">MAX($D$16,($I$13)-E1539)</f>
        <v>5.7537207291275081</v>
      </c>
      <c r="M1539">
        <f t="shared" ref="M1539:M1557" ca="1" si="751">((F1539)+(G1539)*(L1539))*(L1539)</f>
        <v>37.7329005416182</v>
      </c>
      <c r="N1539">
        <f t="shared" ref="N1539:N1557" ca="1" si="752">(((F1539)+(G1539)*(L1539))*(L1539))/MAX((F1539)+2*(L1539)*SQRT(1+(G1539)^2),0.000001)</f>
        <v>2.0886785760984616</v>
      </c>
      <c r="O1539">
        <f t="shared" ref="O1539:O1557" ca="1" si="753">ABS(K1539)/MAX(((F1539)+(G1539)*(L1539))*(L1539),0.000001)</f>
        <v>2.7032112171577569E-2</v>
      </c>
      <c r="P1539">
        <f t="shared" ref="P1539:P1557" ca="1" si="754">E1539+L1539</f>
        <v>640.05172072912751</v>
      </c>
      <c r="Q1539">
        <f t="shared" ref="Q1539:Q1557" ca="1" si="755">P1539+((ABS(K1539)/MAX(((F1539)+(G1539)*(L1539))*(L1539),0.000001))^2)/(2*$I$5)</f>
        <v>640.05175797352547</v>
      </c>
      <c r="R1539">
        <f t="shared" ref="R1539:R1557" ca="1" si="756">((ABS(K1539)*$D$6)/(MAX(((F1539)+(G1539)*(L1539))*(L1539),0.000001)*MAX(((((F1539)+(G1539)*(L1539))*(L1539))/MAX((F1539)+2*(L1539)*SQRT(1+(G1539)^2),0.000001))^(2/3),0.000001)))^2</f>
        <v>6.1581036872310778E-8</v>
      </c>
      <c r="S1539">
        <f t="shared" ref="S1539:S1557" ca="1" si="757">ABS(ABS(K1539)/MAX(((F1539)+(G1539)*(L1539))*(L1539),0.000001))/SQRT($I$5*MAX((((F1539)+(G1539)*(L1539))*(L1539))/MAX((F1539)+2*(G1539)*(L1539),0.000001),0.000001))</f>
        <v>3.598082259270584E-3</v>
      </c>
      <c r="T1539">
        <f t="shared" ref="T1539:T1557" ca="1" si="758">((F1539)*(L1539)^2)/2+(G1539)*(L1539)^3/3+(ABS(K1539)^2)/($I$5*MAX(((F1539)+(G1539)*(L1539))*(L1539),0.000001))</f>
        <v>108.55509668653738</v>
      </c>
      <c r="U1539">
        <v>0</v>
      </c>
      <c r="V1539">
        <v>1</v>
      </c>
      <c r="W1539">
        <f t="shared" ref="W1539:W1556" ca="1" si="759">IF($D$20=0,IFERROR(W1540,MAX($D$16,POWER((ABS(K1539)^2)/($I$5*MAX(F1539,0.1)^2),1/3))),IF(IFERROR(AG1540,0)=0,IFERROR(W1540,MAX($D$16,POWER((ABS(K1539)^2)/($I$5*MAX(F1539,0.1)^2),1/3))),IF(OR(IFERROR(W1539,0)=0,IFERROR(AD1540,0)&gt;1),MAX($D$16,POWER((ABS(K1539)^2)/($I$5*MAX(F1539,0.1)^2),1/3)),IF(IFERROR(AF1539,0)&gt;0,MAX($D$16,IFERROR(W1539,0)+((IFERROR(AF1539,0))*$D$18*IF((IFERROR(AD1539,0))&lt;1,1,-1))),IF(IFERROR(AF1539,0)&lt;0,IF(ABS((MAX($D$16,POWER((ABS(K1539)^2)/($I$5*MAX(F1539,0.1)^2),1/3)))-IFERROR(W1539,0))&gt;$D$19,MAX($D$16,IF((MAX($D$16,POWER((ABS(K1539)^2)/($I$5*MAX(F1539,0.1)^2),1/3)))&gt;IFERROR(W1539,0),MIN((MAX($D$16,POWER((ABS(K1539)^2)/($I$5*MAX(F1539,0.1)^2),1/3))),IFERROR(W1539,0)+(MIN(ABS(IFERROR(AF1539,0))*$D$18,ABS((MAX($D$16,POWER((ABS(K1539)^2)/($I$5*MAX(F1539,0.1)^2),1/3)))-IFERROR(W1539,0))))),MAX((MAX($D$16,POWER((ABS(K1539)^2)/($I$5*MAX(F1539,0.1)^2),1/3))),IFERROR(W1539,0)-(MIN(ABS(IFERROR(AF1539,0))*$D$18,ABS((MAX($D$16,POWER((ABS(K1539)^2)/($I$5*MAX(F1539,0.1)^2),1/3)))-IFERROR(W1539,0))))))),MAX($D$16,POWER((ABS(K1539)^2)/($I$5*MAX(F1539,0.1)^2),1/3))),MAX($D$16,IFERROR(W1539,0)))))))</f>
        <v>2.7993782945441139</v>
      </c>
      <c r="X1539">
        <f t="shared" ref="X1539:X1557" ca="1" si="760">((F1539)+(G1539)*(W1539))*(W1539)</f>
        <v>18.358322855620298</v>
      </c>
      <c r="Y1539">
        <f t="shared" ref="Y1539:Y1557" ca="1" si="761">(((F1539)+(G1539)*(W1539))*(W1539))/MAX((F1539)+2*(W1539)*SQRT(1+(G1539)^2),0.000001)</f>
        <v>1.5101332926332116</v>
      </c>
      <c r="Z1539">
        <f t="shared" ref="Z1539:Z1557" ca="1" si="762">ABS(K1539)/MAX(((F1539)+(G1539)*(W1539))*(W1539),0.000001)</f>
        <v>5.5560630893237387E-2</v>
      </c>
      <c r="AA1539">
        <f t="shared" ref="AA1539:AA1557" ca="1" si="763">E1539+W1539</f>
        <v>637.09737829454411</v>
      </c>
      <c r="AB1539">
        <f t="shared" ref="AB1539:AB1557" ca="1" si="764">AA1539+((ABS(K1539)/MAX(((F1539)+(G1539)*(W1539))*(W1539),0.000001))^2)/(2*$I$5)</f>
        <v>637.09753563316315</v>
      </c>
      <c r="AC1539">
        <f t="shared" ref="AC1539:AC1557" ca="1" si="765">((ABS(K1539)*$D$6)/(MAX(((F1539)+(G1539)*(W1539))*(W1539),0.000001)*MAX(((((F1539)+(G1539)*(W1539))*(W1539))/MAX((F1539)+2*(W1539)*SQRT(1+(G1539)^2),0.000001))^(2/3),0.000001)))^2</f>
        <v>4.0089423615228398E-7</v>
      </c>
      <c r="AD1539">
        <f t="shared" ref="AD1539:AD1557" ca="1" si="766">ABS(ABS(K1539)/MAX(((F1539)+(G1539)*(W1539))*(W1539),0.000001))/SQRT($I$5*MAX((((F1539)+(G1539)*(W1539))*(W1539))/MAX((F1539)+2*(G1539)*(W1539),0.000001),0.000001))</f>
        <v>1.060234347013019E-2</v>
      </c>
      <c r="AE1539">
        <f t="shared" ref="AE1539:AE1557" ca="1" si="767">((F1539)*(W1539)^2)/2+(G1539)*(W1539)^3/3+(ABS(K1539)^2)/($I$5*MAX(((F1539)+(G1539)*(W1539))*(W1539),0.000001))</f>
        <v>25.701722209459692</v>
      </c>
      <c r="AF1539">
        <f t="shared" ref="AF1539:AF1556" ca="1" si="768">IF($D$20=0,0,IFERROR(AB1540+(((AC1539+AC1540)/2)*J1540)+(IF(Z1539&gt;Z1540,$D$8*((Z1539^2-Z1540^2)/(2*$I$5)),$D$9*((Z1540^2-Z1539^2)/(2*$I$5)))+($D$10*(ABS(I1540)/90)*(MAX(Z1539^2,Z1540^2)/(2*$I$5))))-AB1539,0))</f>
        <v>-2.0181712919793426E-3</v>
      </c>
      <c r="AG1539">
        <f t="shared" ref="AG1539:AG1556" ca="1" si="769">IF($D$20=0,1,IFERROR(IF(ROUND(AD1539,3)=1,1,IF(AND(ABS(AF1539)&lt;$D$19,AD1539&lt;1),1,0)),0))</f>
        <v>0</v>
      </c>
      <c r="AH1539">
        <f ca="1">IFERROR(IF(V33="Supercritical",MAX($D$16,IFERROR(L1539,MAX($D$16,POWER((ABS(K1539)^2)/($I$5*MAX(F1539,0.1)^2),1/3)))),IF(V33="Subcritical",MAX($D$16,IFERROR(W1539,MAX($D$16,POWER((ABS(K1539)^2)/($I$5*MAX(F1539,0.1)^2),1/3)))),IF(AND(IFERROR(V1539,0)=1,IFERROR(AG1539,0)=1),IF(IFERROR(T1539,-1E+99)&gt;=IFERROR(AE1539,-1E+99),MAX($D$16,IFERROR(L1539,MAX($D$16,POWER((ABS(K1539)^2)/($I$5*MAX(F1539,0.1)^2),1/3)))),MAX($D$16,IFERROR(W1539,MAX($D$16,POWER((ABS(K1539)^2)/($I$5*MAX(F1539,0.1)^2),1/3))))),IF(IFERROR(V1539,0)=1,MAX($D$16,IFERROR(L1539,MAX($D$16,POWER((ABS(K1539)^2)/($I$5*MAX(F1539,0.1)^2),1/3)))),IF(IFERROR(AG1539,0)=1,MAX($D$16,IFERROR(W1539,MAX($D$16,POWER((ABS(K1539)^2)/($I$5*MAX(F1539,0.1)^2),1/3)))),MAX($D$16,POWER((ABS(K1539)^2)/($I$5*MAX(F1539,0.1)^2),1/3))))))),MAX($D$16,POWER((ABS(K1539)^2)/($I$5*MAX(F1539,0.1)^2),1/3)))</f>
        <v>5.7537207291275081</v>
      </c>
      <c r="AI1539">
        <f t="shared" ref="AI1539:AI1557" ca="1" si="770">E1539+AH1539</f>
        <v>640.05172072912751</v>
      </c>
      <c r="AJ1539">
        <f t="shared" ref="AJ1539:AJ1557" ca="1" si="771">AI1539+((ABS(K1539)/MAX(((F1539)+(G1539)*(AH1539))*(AH1539),0.000001))^2)/(2*$I$5)</f>
        <v>640.05175797352547</v>
      </c>
      <c r="AM1539">
        <v>0</v>
      </c>
      <c r="AN1539">
        <v>0</v>
      </c>
      <c r="AO1539">
        <f t="shared" ref="AO1539:AO1557" si="772">AM1539+AN1539</f>
        <v>0</v>
      </c>
      <c r="AP1539">
        <f>AO1539</f>
        <v>0</v>
      </c>
      <c r="AQ1539">
        <f t="shared" ref="AQ1539:AQ1557" ca="1" si="773">ABS(ABS(K1539)/MAX(((F1539)+(G1539)*(AH1539))*(AH1539),0.000001))/SQRT($I$5*MAX((((F1539)+(G1539)*(AH1539))*(AH1539))/MAX((F1539)+2*(G1539)*(AH1539),0.000001),0.000001))</f>
        <v>3.598082259270584E-3</v>
      </c>
      <c r="AR1539" t="str">
        <f t="shared" ref="AR1539:AR1557" ca="1" si="774">IF(AQ1539&lt;1,"Subcritical","Supercritical")</f>
        <v>Subcritical</v>
      </c>
      <c r="AS1539">
        <f t="shared" ref="AS1539:AS1557" ca="1" si="775">((ABS(K1539)*$D$6)/(MAX(((F1539)+(G1539)*(AH1539))*(AH1539),0.000001)*MAX(((((F1539)+(G1539)*(AH1539))*(AH1539))/MAX((F1539)+2*(AH1539)*SQRT(1+(G1539)^2),0.000001))^(2/3),0.000001)))^2</f>
        <v>6.1581036872310778E-8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191</v>
      </c>
      <c r="I1540">
        <v>2.7E-2</v>
      </c>
      <c r="J1540">
        <f t="shared" ref="J1540:J1557" si="776">B1540-B1539</f>
        <v>1</v>
      </c>
      <c r="K1540">
        <f t="shared" ref="K1540:K1557" ca="1" si="777">MAX(0,K1539-AO1539)</f>
        <v>1.0200000000000031</v>
      </c>
      <c r="L1540">
        <f t="shared" ref="L1540:L1557" ca="1" si="778">IF($D$20=0,IFERROR(L1539,MAX($D$16,POWER((ABS(K1540)^2)/($I$5*MAX(F1540,0.1)^2),1/3))),IF(IFERROR(V1539,0)=0,IFERROR(L1539,MAX($D$16,POWER((ABS(K1540)^2)/($I$5*MAX(F1540,0.1)^2),1/3))),IF(OR(IFERROR(L1540,0)=0,IFERROR(S1539,0)&lt;1,IFERROR(S1540,0)&lt;1),MAX($D$16,POWER((ABS(K1540)^2)/($I$5*MAX(F1540,0.1)^2),1/3)),IF(IFERROR(U1540,0)&gt;0,MAX($D$16,IFERROR(L1540,0)+((IFERROR(U1540,0))*$D$18*IF((IFERROR(S1540,0))&lt;1,1,-1))),IF(IFERROR(U1540,0)&lt;0,IF(ABS((MAX($D$16,POWER((ABS(K1540)^2)/($I$5*MAX(F1540,0.1)^2),1/3)))-IFERROR(L1540,0))&gt;$D$19,MAX($D$16,IF((MAX($D$16,POWER((ABS(K1540)^2)/($I$5*MAX(F1540,0.1)^2),1/3)))&gt;IFERROR(L1540,0),MIN((MAX($D$16,POWER((ABS(K1540)^2)/($I$5*MAX(F1540,0.1)^2),1/3))),IFERROR(L1540,0)+(MIN(ABS(IFERROR(U1540,0))*$D$18,ABS((MAX($D$16,POWER((ABS(K1540)^2)/($I$5*MAX(F1540,0.1)^2),1/3)))-IFERROR(L1540,0))))),MAX((MAX($D$16,POWER((ABS(K1540)^2)/($I$5*MAX(F1540,0.1)^2),1/3))),IFERROR(L1540,0)-(MIN(ABS(IFERROR(U1540,0))*$D$18,ABS((MAX($D$16,POWER((ABS(K1540)^2)/($I$5*MAX(F1540,0.1)^2),1/3)))-IFERROR(L1540,0))))))),MAX($D$16,POWER((ABS(K1540)^2)/($I$5*MAX(F1540,0.1)^2),1/3))),MAX($D$16,IFERROR(L1540,0)))))))</f>
        <v>0.1270528036188166</v>
      </c>
      <c r="M1540">
        <f t="shared" ca="1" si="751"/>
        <v>0.9136367108229102</v>
      </c>
      <c r="N1540">
        <f t="shared" ca="1" si="752"/>
        <v>0.12271642056154768</v>
      </c>
      <c r="O1540">
        <f t="shared" ca="1" si="753"/>
        <v>1.116417486203342</v>
      </c>
      <c r="P1540">
        <f t="shared" ca="1" si="754"/>
        <v>634.42305280361882</v>
      </c>
      <c r="Q1540">
        <f t="shared" ca="1" si="755"/>
        <v>634.48657920542826</v>
      </c>
      <c r="R1540">
        <f t="shared" ca="1" si="756"/>
        <v>4.5986695809972396E-3</v>
      </c>
      <c r="S1540">
        <f t="shared" ca="1" si="757"/>
        <v>0.99999999999999944</v>
      </c>
      <c r="T1540">
        <f t="shared" ca="1" si="758"/>
        <v>0.174120158398687</v>
      </c>
      <c r="U1540">
        <f t="shared" ref="U1540:U1557" ca="1" si="779">IF($D$20=0,0,IFERROR(Q1539-(((R1539+R1540)/2)*J1540)-(IF(O1539&gt;O1540,$D$8*((O1539^2-O1540^2)/(2*$I$5)),$D$9*((O1540^2-O1539^2)/(2*$I$5)))+($D$10*(ABS(I1540)/90)*(MAX(O1539^2,O1540^2)/(2*$I$5))))-Q1540,0))</f>
        <v>5.5565276280868829</v>
      </c>
      <c r="V1540">
        <f t="shared" ref="V1540:V1557" ca="1" si="780">IF($D$20=0,1,IFERROR(IF(ROUND(S1540,3)=1,1,IF(AND(ABS(U1540)&lt;$D$19,S1540&gt;1),1,0)),0))</f>
        <v>1</v>
      </c>
      <c r="W1540">
        <f t="shared" ca="1" si="759"/>
        <v>2.7997444772261169</v>
      </c>
      <c r="X1540">
        <f t="shared" ca="1" si="760"/>
        <v>20.132962535733007</v>
      </c>
      <c r="Y1540">
        <f t="shared" ca="1" si="761"/>
        <v>1.5740573020646671</v>
      </c>
      <c r="Z1540">
        <f t="shared" ca="1" si="762"/>
        <v>5.0663184724535952E-2</v>
      </c>
      <c r="AA1540">
        <f t="shared" ca="1" si="763"/>
        <v>637.09574447722616</v>
      </c>
      <c r="AB1540">
        <f t="shared" ca="1" si="764"/>
        <v>637.09587530078818</v>
      </c>
      <c r="AC1540">
        <f t="shared" ca="1" si="765"/>
        <v>3.1540853388129301E-7</v>
      </c>
      <c r="AD1540">
        <f t="shared" ca="1" si="766"/>
        <v>9.6671572791336476E-3</v>
      </c>
      <c r="AE1540">
        <f t="shared" ca="1" si="767"/>
        <v>28.188843066554458</v>
      </c>
      <c r="AF1540">
        <f t="shared" ca="1" si="768"/>
        <v>-2.0159294177801712E-3</v>
      </c>
      <c r="AG1540">
        <f t="shared" ca="1" si="769"/>
        <v>0</v>
      </c>
      <c r="AH1540">
        <f ca="1">IFERROR(IF(V33="Supercritical",MAX($D$16,IFERROR(L1540,MAX($D$16,POWER((ABS(K1540)^2)/($I$5*MAX(F1540,0.1)^2),1/3)))),IF(V33="Subcritical",MAX($D$16,IFERROR(W1540,MAX($D$16,POWER((ABS(K1540)^2)/($I$5*MAX(F1540,0.1)^2),1/3)))),IF(AND(IFERROR(V1540,0)=1,IFERROR(AG1540,0)=1),IF(IFERROR(T1540,-1E+99)&gt;=IFERROR(AE1540,-1E+99),MAX($D$16,IFERROR(L1540,MAX($D$16,POWER((ABS(K1540)^2)/($I$5*MAX(F1540,0.1)^2),1/3)))),MAX($D$16,IFERROR(W1540,MAX($D$16,POWER((ABS(K1540)^2)/($I$5*MAX(F1540,0.1)^2),1/3))))),IF(IFERROR(V1540,0)=1,MAX($D$16,IFERROR(L1540,MAX($D$16,POWER((ABS(K1540)^2)/($I$5*MAX(F1540,0.1)^2),1/3)))),IF(IFERROR(AG1540,0)=1,MAX($D$16,IFERROR(W1540,MAX($D$16,POWER((ABS(K1540)^2)/($I$5*MAX(F1540,0.1)^2),1/3)))),MAX($D$16,POWER((ABS(K1540)^2)/($I$5*MAX(F1540,0.1)^2),1/3))))))),MAX($D$16,POWER((ABS(K1540)^2)/($I$5*MAX(F1540,0.1)^2),1/3)))</f>
        <v>0.1270528036188166</v>
      </c>
      <c r="AI1540">
        <f t="shared" ca="1" si="770"/>
        <v>634.42305280361882</v>
      </c>
      <c r="AJ1540">
        <f t="shared" ca="1" si="771"/>
        <v>634.48657920542826</v>
      </c>
      <c r="AM1540">
        <v>0</v>
      </c>
      <c r="AN1540">
        <v>0</v>
      </c>
      <c r="AO1540">
        <f t="shared" si="772"/>
        <v>0</v>
      </c>
      <c r="AP1540">
        <f t="shared" ref="AP1540:AP1557" si="781">AP1539+AO1540</f>
        <v>0</v>
      </c>
      <c r="AQ1540">
        <f t="shared" ca="1" si="773"/>
        <v>0.99999999999999944</v>
      </c>
      <c r="AR1540" t="str">
        <f t="shared" ca="1" si="774"/>
        <v>Subcritical</v>
      </c>
      <c r="AS1540">
        <f t="shared" ca="1" si="775"/>
        <v>4.5986695809972396E-3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191</v>
      </c>
      <c r="I1541">
        <v>2.7E-2</v>
      </c>
      <c r="J1541">
        <f t="shared" si="776"/>
        <v>1</v>
      </c>
      <c r="K1541">
        <f t="shared" ca="1" si="777"/>
        <v>1.0200000000000031</v>
      </c>
      <c r="L1541">
        <f t="shared" ca="1" si="778"/>
        <v>0.1190614607591067</v>
      </c>
      <c r="M1541">
        <f t="shared" ca="1" si="751"/>
        <v>0.94380019943743876</v>
      </c>
      <c r="N1541">
        <f t="shared" ca="1" si="752"/>
        <v>0.11558922119226954</v>
      </c>
      <c r="O1541">
        <f t="shared" ca="1" si="753"/>
        <v>1.0807372159997253</v>
      </c>
      <c r="P1541">
        <f t="shared" ca="1" si="754"/>
        <v>634.41306146075908</v>
      </c>
      <c r="Q1541">
        <f t="shared" ca="1" si="755"/>
        <v>634.47259219113869</v>
      </c>
      <c r="R1541">
        <f t="shared" ca="1" si="756"/>
        <v>4.6673060723488296E-3</v>
      </c>
      <c r="S1541">
        <f t="shared" ca="1" si="757"/>
        <v>1</v>
      </c>
      <c r="T1541">
        <f t="shared" ca="1" si="758"/>
        <v>0.16855534561463656</v>
      </c>
      <c r="U1541">
        <f t="shared" ca="1" si="779"/>
        <v>8.1524663459049407E-3</v>
      </c>
      <c r="V1541">
        <f t="shared" ca="1" si="780"/>
        <v>1</v>
      </c>
      <c r="W1541">
        <f t="shared" ca="1" si="759"/>
        <v>2.8001069984259188</v>
      </c>
      <c r="X1541">
        <f t="shared" ca="1" si="760"/>
        <v>22.196448176522257</v>
      </c>
      <c r="Y1541">
        <f t="shared" ca="1" si="761"/>
        <v>1.6408735887292085</v>
      </c>
      <c r="Z1541">
        <f t="shared" ca="1" si="762"/>
        <v>4.5953298108247914E-2</v>
      </c>
      <c r="AA1541">
        <f t="shared" ca="1" si="763"/>
        <v>637.0941069984259</v>
      </c>
      <c r="AB1541">
        <f t="shared" ca="1" si="764"/>
        <v>637.09421462868113</v>
      </c>
      <c r="AC1541">
        <f t="shared" ca="1" si="765"/>
        <v>2.4549862169973174E-7</v>
      </c>
      <c r="AD1541">
        <f t="shared" ca="1" si="766"/>
        <v>8.7678854921332382E-3</v>
      </c>
      <c r="AE1541">
        <f t="shared" ca="1" si="767"/>
        <v>31.080992958402646</v>
      </c>
      <c r="AF1541">
        <f t="shared" ca="1" si="768"/>
        <v>-2.0120518641988383E-3</v>
      </c>
      <c r="AG1541">
        <f t="shared" ca="1" si="769"/>
        <v>0</v>
      </c>
      <c r="AH1541">
        <f ca="1">IFERROR(IF(V33="Supercritical",MAX($D$16,IFERROR(L1541,MAX($D$16,POWER((ABS(K1541)^2)/($I$5*MAX(F1541,0.1)^2),1/3)))),IF(V33="Subcritical",MAX($D$16,IFERROR(W1541,MAX($D$16,POWER((ABS(K1541)^2)/($I$5*MAX(F1541,0.1)^2),1/3)))),IF(AND(IFERROR(V1541,0)=1,IFERROR(AG1541,0)=1),IF(IFERROR(T1541,-1E+99)&gt;=IFERROR(AE1541,-1E+99),MAX($D$16,IFERROR(L1541,MAX($D$16,POWER((ABS(K1541)^2)/($I$5*MAX(F1541,0.1)^2),1/3)))),MAX($D$16,IFERROR(W1541,MAX($D$16,POWER((ABS(K1541)^2)/($I$5*MAX(F1541,0.1)^2),1/3))))),IF(IFERROR(V1541,0)=1,MAX($D$16,IFERROR(L1541,MAX($D$16,POWER((ABS(K1541)^2)/($I$5*MAX(F1541,0.1)^2),1/3)))),IF(IFERROR(AG1541,0)=1,MAX($D$16,IFERROR(W1541,MAX($D$16,POWER((ABS(K1541)^2)/($I$5*MAX(F1541,0.1)^2),1/3)))),MAX($D$16,POWER((ABS(K1541)^2)/($I$5*MAX(F1541,0.1)^2),1/3))))))),MAX($D$16,POWER((ABS(K1541)^2)/($I$5*MAX(F1541,0.1)^2),1/3)))</f>
        <v>0.1190614607591067</v>
      </c>
      <c r="AI1541">
        <f t="shared" ca="1" si="770"/>
        <v>634.41306146075908</v>
      </c>
      <c r="AJ1541">
        <f t="shared" ca="1" si="771"/>
        <v>634.47259219113869</v>
      </c>
      <c r="AM1541">
        <v>0</v>
      </c>
      <c r="AN1541">
        <v>0</v>
      </c>
      <c r="AO1541">
        <f t="shared" si="772"/>
        <v>0</v>
      </c>
      <c r="AP1541">
        <f t="shared" si="781"/>
        <v>0</v>
      </c>
      <c r="AQ1541">
        <f t="shared" ca="1" si="773"/>
        <v>1</v>
      </c>
      <c r="AR1541" t="str">
        <f t="shared" ca="1" si="774"/>
        <v>Supercritical</v>
      </c>
      <c r="AS1541">
        <f t="shared" ca="1" si="775"/>
        <v>4.6673060723488296E-3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191</v>
      </c>
      <c r="I1542">
        <v>0</v>
      </c>
      <c r="J1542">
        <f t="shared" si="776"/>
        <v>1</v>
      </c>
      <c r="K1542">
        <f t="shared" ca="1" si="777"/>
        <v>1.0200000000000031</v>
      </c>
      <c r="L1542">
        <f t="shared" ca="1" si="778"/>
        <v>9.7268042921156331E-2</v>
      </c>
      <c r="M1542">
        <f t="shared" ca="1" si="751"/>
        <v>0.84273032386889846</v>
      </c>
      <c r="N1542">
        <f t="shared" ca="1" si="752"/>
        <v>9.5132007783514896E-2</v>
      </c>
      <c r="O1542">
        <f t="shared" ca="1" si="753"/>
        <v>1.2103516049087633</v>
      </c>
      <c r="P1542">
        <f t="shared" ca="1" si="754"/>
        <v>634.38926804292123</v>
      </c>
      <c r="Q1542">
        <f t="shared" ca="1" si="755"/>
        <v>634.46393425125484</v>
      </c>
      <c r="R1542">
        <f t="shared" ca="1" si="756"/>
        <v>7.5899119070861887E-3</v>
      </c>
      <c r="S1542">
        <f t="shared" ca="1" si="757"/>
        <v>1.2390589179769615</v>
      </c>
      <c r="T1542">
        <f t="shared" ca="1" si="758"/>
        <v>0.16683232051859365</v>
      </c>
      <c r="U1542">
        <f t="shared" ca="1" si="779"/>
        <v>1.0157830987509442E-3</v>
      </c>
      <c r="V1542">
        <f t="shared" ca="1" si="780"/>
        <v>0</v>
      </c>
      <c r="W1542">
        <f t="shared" ca="1" si="759"/>
        <v>2.8004658947547614</v>
      </c>
      <c r="X1542">
        <f t="shared" ca="1" si="760"/>
        <v>24.263236512155252</v>
      </c>
      <c r="Y1542">
        <f t="shared" ca="1" si="761"/>
        <v>1.7009009836274518</v>
      </c>
      <c r="Z1542">
        <f t="shared" ca="1" si="762"/>
        <v>4.203890933878543E-2</v>
      </c>
      <c r="AA1542">
        <f t="shared" ca="1" si="763"/>
        <v>637.09246589475481</v>
      </c>
      <c r="AB1542">
        <f t="shared" ca="1" si="764"/>
        <v>637.09255596967319</v>
      </c>
      <c r="AC1542">
        <f t="shared" ca="1" si="765"/>
        <v>1.9584539096759263E-7</v>
      </c>
      <c r="AD1542">
        <f t="shared" ca="1" si="766"/>
        <v>8.0205064503365252E-3</v>
      </c>
      <c r="AE1542">
        <f t="shared" ca="1" si="767"/>
        <v>33.97855419242601</v>
      </c>
      <c r="AF1542">
        <f t="shared" ca="1" si="768"/>
        <v>-2.0093208948992469E-3</v>
      </c>
      <c r="AG1542">
        <f t="shared" ca="1" si="769"/>
        <v>0</v>
      </c>
      <c r="AH1542">
        <f ca="1"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+99)&gt;=IFERROR(AE1542,-1E+99)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>0.11220997948553785</v>
      </c>
      <c r="AI1542">
        <f t="shared" ca="1" si="770"/>
        <v>634.40420997948559</v>
      </c>
      <c r="AJ1542">
        <f t="shared" ca="1" si="771"/>
        <v>634.46031496922831</v>
      </c>
      <c r="AM1542">
        <v>0</v>
      </c>
      <c r="AN1542">
        <v>0</v>
      </c>
      <c r="AO1542">
        <f t="shared" si="772"/>
        <v>0</v>
      </c>
      <c r="AP1542">
        <f t="shared" si="781"/>
        <v>0</v>
      </c>
      <c r="AQ1542">
        <f t="shared" ca="1" si="773"/>
        <v>0.99999999999999956</v>
      </c>
      <c r="AR1542" t="str">
        <f t="shared" ca="1" si="774"/>
        <v>Supercritical</v>
      </c>
      <c r="AS1542">
        <f t="shared" ca="1" si="775"/>
        <v>4.7349550542336574E-3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191</v>
      </c>
      <c r="I1543">
        <v>0</v>
      </c>
      <c r="J1543">
        <f t="shared" si="776"/>
        <v>1</v>
      </c>
      <c r="K1543">
        <f t="shared" ca="1" si="777"/>
        <v>1.0200000000000031</v>
      </c>
      <c r="L1543">
        <f t="shared" ca="1" si="778"/>
        <v>9.7268042921156331E-2</v>
      </c>
      <c r="M1543">
        <f t="shared" ca="1" si="751"/>
        <v>0.91441687150179063</v>
      </c>
      <c r="N1543">
        <f t="shared" ca="1" si="752"/>
        <v>9.5296069268184264E-2</v>
      </c>
      <c r="O1543">
        <f t="shared" ca="1" si="753"/>
        <v>1.1154649829730374</v>
      </c>
      <c r="P1543">
        <f t="shared" ca="1" si="754"/>
        <v>634.38726804292116</v>
      </c>
      <c r="Q1543">
        <f t="shared" ca="1" si="755"/>
        <v>634.45068609227076</v>
      </c>
      <c r="R1543">
        <f t="shared" ca="1" si="756"/>
        <v>6.4317292027199179E-3</v>
      </c>
      <c r="S1543">
        <f t="shared" ca="1" si="757"/>
        <v>1.1419217599566425</v>
      </c>
      <c r="T1543">
        <f t="shared" ca="1" si="758"/>
        <v>0.16045283831853707</v>
      </c>
      <c r="U1543">
        <f t="shared" ca="1" si="779"/>
        <v>2.8628907339225407E-3</v>
      </c>
      <c r="V1543">
        <f t="shared" ca="1" si="780"/>
        <v>0</v>
      </c>
      <c r="W1543">
        <f t="shared" ca="1" si="759"/>
        <v>2.8008212024578141</v>
      </c>
      <c r="X1543">
        <f t="shared" ca="1" si="760"/>
        <v>26.330520124305909</v>
      </c>
      <c r="Y1543">
        <f t="shared" ca="1" si="761"/>
        <v>1.7550588365472668</v>
      </c>
      <c r="Z1543">
        <f t="shared" ca="1" si="762"/>
        <v>3.873831565744245E-2</v>
      </c>
      <c r="AA1543">
        <f t="shared" ca="1" si="763"/>
        <v>637.09082120245773</v>
      </c>
      <c r="AB1543">
        <f t="shared" ca="1" si="764"/>
        <v>637.09089768854847</v>
      </c>
      <c r="AC1543">
        <f t="shared" ca="1" si="765"/>
        <v>1.5949304332680512E-7</v>
      </c>
      <c r="AD1543">
        <f t="shared" ca="1" si="766"/>
        <v>7.390324995501984E-3</v>
      </c>
      <c r="AE1543">
        <f t="shared" ca="1" si="767"/>
        <v>36.87756735505107</v>
      </c>
      <c r="AF1543">
        <f t="shared" ca="1" si="768"/>
        <v>-2.0073520220194041E-3</v>
      </c>
      <c r="AG1543">
        <f t="shared" ca="1" si="769"/>
        <v>0</v>
      </c>
      <c r="AH1543">
        <f ca="1"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+99)&gt;=IFERROR(AE1543,-1E+99)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>0.10626601879707658</v>
      </c>
      <c r="AI1543">
        <f t="shared" ca="1" si="770"/>
        <v>634.39626601879706</v>
      </c>
      <c r="AJ1543">
        <f t="shared" ca="1" si="771"/>
        <v>634.44939902819556</v>
      </c>
      <c r="AM1543">
        <v>0</v>
      </c>
      <c r="AN1543">
        <v>0</v>
      </c>
      <c r="AO1543">
        <f t="shared" si="772"/>
        <v>0</v>
      </c>
      <c r="AP1543">
        <f t="shared" si="781"/>
        <v>0</v>
      </c>
      <c r="AQ1543">
        <f t="shared" ca="1" si="773"/>
        <v>0.99999999999999956</v>
      </c>
      <c r="AR1543" t="str">
        <f t="shared" ca="1" si="774"/>
        <v>Supercritical</v>
      </c>
      <c r="AS1543">
        <f t="shared" ca="1" si="775"/>
        <v>4.801002761391766E-3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191</v>
      </c>
      <c r="I1544">
        <v>2.7E-2</v>
      </c>
      <c r="J1544">
        <f t="shared" si="776"/>
        <v>1.0010000000000003</v>
      </c>
      <c r="K1544">
        <f t="shared" ca="1" si="777"/>
        <v>1.0200000000000031</v>
      </c>
      <c r="L1544">
        <f t="shared" ca="1" si="778"/>
        <v>9.7268042921156331E-2</v>
      </c>
      <c r="M1544">
        <f t="shared" ca="1" si="751"/>
        <v>0.98610341913468291</v>
      </c>
      <c r="N1544">
        <f t="shared" ca="1" si="752"/>
        <v>9.54367263701935E-2</v>
      </c>
      <c r="O1544">
        <f t="shared" ca="1" si="753"/>
        <v>1.0343742656272958</v>
      </c>
      <c r="P1544">
        <f t="shared" ca="1" si="754"/>
        <v>634.38526804292121</v>
      </c>
      <c r="Q1544">
        <f t="shared" ca="1" si="755"/>
        <v>634.43980066888412</v>
      </c>
      <c r="R1544">
        <f t="shared" ca="1" si="756"/>
        <v>5.5197221949590796E-3</v>
      </c>
      <c r="S1544">
        <f t="shared" ca="1" si="757"/>
        <v>1.05890771999925</v>
      </c>
      <c r="T1544">
        <f t="shared" ca="1" si="758"/>
        <v>0.15550779268135351</v>
      </c>
      <c r="U1544">
        <f t="shared" ca="1" si="779"/>
        <v>2.235241133917043E-3</v>
      </c>
      <c r="V1544">
        <f t="shared" ca="1" si="780"/>
        <v>0</v>
      </c>
      <c r="W1544">
        <f t="shared" ca="1" si="759"/>
        <v>2.8011729574178332</v>
      </c>
      <c r="X1544">
        <f t="shared" ca="1" si="760"/>
        <v>28.398291442301993</v>
      </c>
      <c r="Y1544">
        <f t="shared" ca="1" si="761"/>
        <v>1.8041720046022558</v>
      </c>
      <c r="Z1544">
        <f t="shared" ca="1" si="762"/>
        <v>3.5917653781122015E-2</v>
      </c>
      <c r="AA1544">
        <f t="shared" ca="1" si="763"/>
        <v>637.08917295741787</v>
      </c>
      <c r="AB1544">
        <f t="shared" ca="1" si="764"/>
        <v>637.08923871062143</v>
      </c>
      <c r="AC1544">
        <f t="shared" ca="1" si="765"/>
        <v>1.3215832278832789E-7</v>
      </c>
      <c r="AD1544">
        <f t="shared" ca="1" si="766"/>
        <v>6.8517813201295266E-3</v>
      </c>
      <c r="AE1544">
        <f t="shared" ca="1" si="767"/>
        <v>39.777997569797193</v>
      </c>
      <c r="AF1544">
        <f t="shared" ca="1" si="768"/>
        <v>-2.0058952766248694E-3</v>
      </c>
      <c r="AG1544">
        <f t="shared" ca="1" si="769"/>
        <v>0</v>
      </c>
      <c r="AH1544">
        <f ca="1"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+99)&gt;=IFERROR(AE1544,-1E+99)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>0.1010513812387259</v>
      </c>
      <c r="AI1544">
        <f t="shared" ca="1" si="770"/>
        <v>634.38905138123869</v>
      </c>
      <c r="AJ1544">
        <f t="shared" ca="1" si="771"/>
        <v>634.43957707185803</v>
      </c>
      <c r="AM1544">
        <v>0</v>
      </c>
      <c r="AN1544">
        <v>0</v>
      </c>
      <c r="AO1544">
        <f t="shared" si="772"/>
        <v>0</v>
      </c>
      <c r="AP1544">
        <f t="shared" si="781"/>
        <v>0</v>
      </c>
      <c r="AQ1544">
        <f t="shared" ca="1" si="773"/>
        <v>0.99999999999999944</v>
      </c>
      <c r="AR1544" t="str">
        <f t="shared" ca="1" si="774"/>
        <v>Subcritical</v>
      </c>
      <c r="AS1544">
        <f t="shared" ca="1" si="775"/>
        <v>4.8652018678692161E-3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191</v>
      </c>
      <c r="I1545">
        <v>2.7E-2</v>
      </c>
      <c r="J1545">
        <f t="shared" si="776"/>
        <v>0.99899999999999967</v>
      </c>
      <c r="K1545">
        <f t="shared" ca="1" si="777"/>
        <v>1.0200000000000031</v>
      </c>
      <c r="L1545">
        <f t="shared" ca="1" si="778"/>
        <v>9.7268042921156331E-2</v>
      </c>
      <c r="M1545">
        <f t="shared" ca="1" si="751"/>
        <v>1.057692698724654</v>
      </c>
      <c r="N1545">
        <f t="shared" ca="1" si="752"/>
        <v>9.5558499382546291E-2</v>
      </c>
      <c r="O1545">
        <f t="shared" ca="1" si="753"/>
        <v>0.96436327983534342</v>
      </c>
      <c r="P1545">
        <f t="shared" ca="1" si="754"/>
        <v>634.38326804292115</v>
      </c>
      <c r="Q1545">
        <f t="shared" ca="1" si="755"/>
        <v>634.4306684779616</v>
      </c>
      <c r="R1545">
        <f t="shared" ca="1" si="756"/>
        <v>4.7896607542988875E-3</v>
      </c>
      <c r="S1545">
        <f t="shared" ca="1" si="757"/>
        <v>0.98723620244182408</v>
      </c>
      <c r="T1545">
        <f t="shared" ca="1" si="758"/>
        <v>0.15171003752590828</v>
      </c>
      <c r="U1545">
        <f t="shared" ca="1" si="779"/>
        <v>1.8405428944561208E-3</v>
      </c>
      <c r="V1545">
        <f t="shared" ca="1" si="780"/>
        <v>0</v>
      </c>
      <c r="W1545">
        <f t="shared" ca="1" si="759"/>
        <v>2.8015211951587822</v>
      </c>
      <c r="X1545">
        <f t="shared" ca="1" si="760"/>
        <v>30.463741476156599</v>
      </c>
      <c r="Y1545">
        <f t="shared" ca="1" si="761"/>
        <v>1.848859810790926</v>
      </c>
      <c r="Z1545">
        <f t="shared" ca="1" si="762"/>
        <v>3.348242699598597E-2</v>
      </c>
      <c r="AA1545">
        <f t="shared" ca="1" si="763"/>
        <v>637.08752119515873</v>
      </c>
      <c r="AB1545">
        <f t="shared" ca="1" si="764"/>
        <v>637.08757833445111</v>
      </c>
      <c r="AC1545">
        <f t="shared" ca="1" si="765"/>
        <v>1.1115894161876205E-7</v>
      </c>
      <c r="AD1545">
        <f t="shared" ca="1" si="766"/>
        <v>6.3868316774624342E-3</v>
      </c>
      <c r="AE1545">
        <f t="shared" ca="1" si="767"/>
        <v>42.675890067910835</v>
      </c>
      <c r="AF1545">
        <f t="shared" ca="1" si="768"/>
        <v>-2.0048135477281903E-3</v>
      </c>
      <c r="AG1545">
        <f t="shared" ca="1" si="769"/>
        <v>0</v>
      </c>
      <c r="AH1545">
        <f ca="1"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+99)&gt;=IFERROR(AE1545,-1E+99)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>9.6438599076930656E-2</v>
      </c>
      <c r="AI1545">
        <f t="shared" ca="1" si="770"/>
        <v>634.38243859907686</v>
      </c>
      <c r="AJ1545">
        <f t="shared" ca="1" si="771"/>
        <v>634.43065789861532</v>
      </c>
      <c r="AM1545">
        <v>0</v>
      </c>
      <c r="AN1545">
        <v>0</v>
      </c>
      <c r="AO1545">
        <f t="shared" si="772"/>
        <v>0</v>
      </c>
      <c r="AP1545">
        <f t="shared" si="781"/>
        <v>0</v>
      </c>
      <c r="AQ1545">
        <f t="shared" ca="1" si="773"/>
        <v>0.99999999999999967</v>
      </c>
      <c r="AR1545" t="str">
        <f t="shared" ca="1" si="774"/>
        <v>Supercritical</v>
      </c>
      <c r="AS1545">
        <f t="shared" ca="1" si="775"/>
        <v>4.9273745663770668E-3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191</v>
      </c>
      <c r="I1546">
        <v>0</v>
      </c>
      <c r="J1546">
        <f t="shared" si="776"/>
        <v>1</v>
      </c>
      <c r="K1546">
        <f t="shared" ca="1" si="777"/>
        <v>1.0200000000000031</v>
      </c>
      <c r="L1546">
        <f t="shared" ca="1" si="778"/>
        <v>9.7268042921156331E-2</v>
      </c>
      <c r="M1546">
        <f t="shared" ca="1" si="751"/>
        <v>1.1293792463575463</v>
      </c>
      <c r="N1546">
        <f t="shared" ca="1" si="752"/>
        <v>9.5665223344829256E-2</v>
      </c>
      <c r="O1546">
        <f t="shared" ca="1" si="753"/>
        <v>0.90315100378344015</v>
      </c>
      <c r="P1546">
        <f t="shared" ca="1" si="754"/>
        <v>634.38126804292119</v>
      </c>
      <c r="Q1546">
        <f t="shared" ca="1" si="755"/>
        <v>634.42284203556312</v>
      </c>
      <c r="R1546">
        <f t="shared" ca="1" si="756"/>
        <v>4.1946700286890504E-3</v>
      </c>
      <c r="S1546">
        <f t="shared" ca="1" si="757"/>
        <v>0.92457208383019507</v>
      </c>
      <c r="T1546">
        <f t="shared" ca="1" si="758"/>
        <v>0.14883186346056113</v>
      </c>
      <c r="U1546">
        <f t="shared" ca="1" si="779"/>
        <v>1.586344287375141E-3</v>
      </c>
      <c r="V1546">
        <f t="shared" ca="1" si="780"/>
        <v>0</v>
      </c>
      <c r="W1546">
        <f t="shared" ca="1" si="759"/>
        <v>2.8018659508494261</v>
      </c>
      <c r="X1546">
        <f t="shared" ca="1" si="760"/>
        <v>32.53246555531269</v>
      </c>
      <c r="Y1546">
        <f t="shared" ca="1" si="761"/>
        <v>1.8898037878883369</v>
      </c>
      <c r="Z1546">
        <f t="shared" ca="1" si="762"/>
        <v>3.1353295318664612E-2</v>
      </c>
      <c r="AA1546">
        <f t="shared" ca="1" si="763"/>
        <v>637.08586595084944</v>
      </c>
      <c r="AB1546">
        <f t="shared" ca="1" si="764"/>
        <v>637.0859160542708</v>
      </c>
      <c r="AC1546">
        <f t="shared" ca="1" si="765"/>
        <v>9.4665838100730988E-8</v>
      </c>
      <c r="AD1546">
        <f t="shared" ca="1" si="766"/>
        <v>5.9803281167344433E-3</v>
      </c>
      <c r="AE1546">
        <f t="shared" ca="1" si="767"/>
        <v>45.579063743966238</v>
      </c>
      <c r="AF1546">
        <f t="shared" ca="1" si="768"/>
        <v>-2.0039712583184155E-3</v>
      </c>
      <c r="AG1546">
        <f t="shared" ca="1" si="769"/>
        <v>0</v>
      </c>
      <c r="AH1546">
        <f ca="1"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+99)&gt;=IFERROR(AE1546,-1E+99)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>9.2313247358777925E-2</v>
      </c>
      <c r="AI1546">
        <f t="shared" ca="1" si="770"/>
        <v>634.37631324735878</v>
      </c>
      <c r="AJ1546">
        <f t="shared" ca="1" si="771"/>
        <v>634.42246987103817</v>
      </c>
      <c r="AM1546">
        <v>0</v>
      </c>
      <c r="AN1546">
        <v>0</v>
      </c>
      <c r="AO1546">
        <f t="shared" si="772"/>
        <v>0</v>
      </c>
      <c r="AP1546">
        <f t="shared" si="781"/>
        <v>0</v>
      </c>
      <c r="AQ1546">
        <f t="shared" ca="1" si="773"/>
        <v>0.99999999999999978</v>
      </c>
      <c r="AR1546" t="str">
        <f t="shared" ca="1" si="774"/>
        <v>Supercritical</v>
      </c>
      <c r="AS1546">
        <f t="shared" ca="1" si="775"/>
        <v>4.9876813402219746E-3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191</v>
      </c>
      <c r="I1547">
        <v>2.7E-2</v>
      </c>
      <c r="J1547">
        <f t="shared" si="776"/>
        <v>1.0009999999999994</v>
      </c>
      <c r="K1547">
        <f t="shared" ca="1" si="777"/>
        <v>1.0200000000000031</v>
      </c>
      <c r="L1547">
        <f t="shared" ca="1" si="778"/>
        <v>9.7268042921156331E-2</v>
      </c>
      <c r="M1547">
        <f t="shared" ca="1" si="751"/>
        <v>1.2010657939904383</v>
      </c>
      <c r="N1547">
        <f t="shared" ca="1" si="752"/>
        <v>9.5759405097201197E-2</v>
      </c>
      <c r="O1547">
        <f t="shared" ca="1" si="753"/>
        <v>0.84924573250158131</v>
      </c>
      <c r="P1547">
        <f t="shared" ca="1" si="754"/>
        <v>634.37926804292124</v>
      </c>
      <c r="Q1547">
        <f t="shared" ca="1" si="755"/>
        <v>634.4160273861512</v>
      </c>
      <c r="R1547">
        <f t="shared" ca="1" si="756"/>
        <v>3.7040258765025213E-3</v>
      </c>
      <c r="S1547">
        <f t="shared" ca="1" si="757"/>
        <v>0.86938827869714908</v>
      </c>
      <c r="T1547">
        <f t="shared" ca="1" si="758"/>
        <v>0.14671343912665591</v>
      </c>
      <c r="U1547">
        <f t="shared" ca="1" si="779"/>
        <v>1.4150864581097267E-3</v>
      </c>
      <c r="V1547">
        <f t="shared" ca="1" si="780"/>
        <v>0</v>
      </c>
      <c r="W1547">
        <f t="shared" ca="1" si="759"/>
        <v>2.8022072593068765</v>
      </c>
      <c r="X1547">
        <f t="shared" ca="1" si="760"/>
        <v>34.601655237921314</v>
      </c>
      <c r="Y1547">
        <f t="shared" ca="1" si="761"/>
        <v>1.9274095527398272</v>
      </c>
      <c r="Z1547">
        <f t="shared" ca="1" si="762"/>
        <v>2.9478358563671977E-2</v>
      </c>
      <c r="AA1547">
        <f t="shared" ca="1" si="763"/>
        <v>637.08420725930694</v>
      </c>
      <c r="AB1547">
        <f t="shared" ca="1" si="764"/>
        <v>637.0842515495018</v>
      </c>
      <c r="AC1547">
        <f t="shared" ca="1" si="765"/>
        <v>8.1512416731263246E-8</v>
      </c>
      <c r="AD1547">
        <f t="shared" ca="1" si="766"/>
        <v>5.6223602135108287E-3</v>
      </c>
      <c r="AE1547">
        <f t="shared" ca="1" si="767"/>
        <v>48.483569773975994</v>
      </c>
      <c r="AF1547">
        <f t="shared" ca="1" si="768"/>
        <v>-1.8566832300166425E-3</v>
      </c>
      <c r="AG1547">
        <f t="shared" ca="1" si="769"/>
        <v>0</v>
      </c>
      <c r="AH1547">
        <f ca="1"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+99)&gt;=IFERROR(AE1547,-1E+99)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>8.860251130951792E-2</v>
      </c>
      <c r="AI1547">
        <f t="shared" ca="1" si="770"/>
        <v>634.37060251130958</v>
      </c>
      <c r="AJ1547">
        <f t="shared" ca="1" si="771"/>
        <v>634.41490376696436</v>
      </c>
      <c r="AM1547">
        <v>0</v>
      </c>
      <c r="AN1547">
        <v>0</v>
      </c>
      <c r="AO1547">
        <f t="shared" si="772"/>
        <v>0</v>
      </c>
      <c r="AP1547">
        <f t="shared" si="781"/>
        <v>0</v>
      </c>
      <c r="AQ1547">
        <f t="shared" ca="1" si="773"/>
        <v>0.99999999999999989</v>
      </c>
      <c r="AR1547" t="str">
        <f t="shared" ca="1" si="774"/>
        <v>Supercritical</v>
      </c>
      <c r="AS1547">
        <f t="shared" ca="1" si="775"/>
        <v>5.0460762864038529E-3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190</v>
      </c>
      <c r="I1548">
        <v>2.7E-2</v>
      </c>
      <c r="J1548">
        <f t="shared" si="776"/>
        <v>0.99900000000000055</v>
      </c>
      <c r="K1548">
        <f t="shared" ca="1" si="777"/>
        <v>1.0200000000000031</v>
      </c>
      <c r="L1548">
        <f t="shared" ca="1" si="778"/>
        <v>9.7268042921156331E-2</v>
      </c>
      <c r="M1548">
        <f t="shared" ca="1" si="751"/>
        <v>0.60539629914127702</v>
      </c>
      <c r="N1548">
        <f t="shared" ca="1" si="752"/>
        <v>9.4319996186767563E-2</v>
      </c>
      <c r="O1548">
        <f t="shared" ca="1" si="753"/>
        <v>1.6848467713575714</v>
      </c>
      <c r="P1548">
        <f t="shared" ca="1" si="754"/>
        <v>634.37726804292117</v>
      </c>
      <c r="Q1548">
        <f t="shared" ca="1" si="755"/>
        <v>634.52195247936129</v>
      </c>
      <c r="R1548">
        <f t="shared" ca="1" si="756"/>
        <v>1.4876415695507614E-2</v>
      </c>
      <c r="S1548">
        <f t="shared" ca="1" si="757"/>
        <v>1.7248082367211433</v>
      </c>
      <c r="T1548">
        <f t="shared" ca="1" si="758"/>
        <v>0.2046257013329022</v>
      </c>
      <c r="U1548">
        <f t="shared" ca="1" si="779"/>
        <v>-0.1260050438959297</v>
      </c>
      <c r="V1548">
        <f t="shared" ca="1" si="780"/>
        <v>0</v>
      </c>
      <c r="W1548">
        <f t="shared" ca="1" si="759"/>
        <v>2.8025451550001095</v>
      </c>
      <c r="X1548">
        <f t="shared" ca="1" si="760"/>
        <v>17.443041044720683</v>
      </c>
      <c r="Y1548">
        <f t="shared" ca="1" si="761"/>
        <v>1.4745885429562133</v>
      </c>
      <c r="Z1548">
        <f t="shared" ca="1" si="762"/>
        <v>5.8476041957644574E-2</v>
      </c>
      <c r="AA1548">
        <f t="shared" ca="1" si="763"/>
        <v>637.08254515500005</v>
      </c>
      <c r="AB1548">
        <f t="shared" ca="1" si="764"/>
        <v>637.08271943876571</v>
      </c>
      <c r="AC1548">
        <f t="shared" ca="1" si="765"/>
        <v>4.5839933878577633E-7</v>
      </c>
      <c r="AD1548">
        <f t="shared" ca="1" si="766"/>
        <v>1.1152369653043151E-2</v>
      </c>
      <c r="AE1548">
        <f t="shared" ca="1" si="767"/>
        <v>24.448535161932064</v>
      </c>
      <c r="AF1548">
        <f t="shared" ca="1" si="768"/>
        <v>-1.9995416006395317E-3</v>
      </c>
      <c r="AG1548">
        <f t="shared" ca="1" si="769"/>
        <v>0</v>
      </c>
      <c r="AH1548">
        <f ca="1"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+99)&gt;=IFERROR(AE1548,-1E+99)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>0.13989345279566764</v>
      </c>
      <c r="AI1548">
        <f t="shared" ca="1" si="770"/>
        <v>634.41989345279569</v>
      </c>
      <c r="AJ1548">
        <f t="shared" ca="1" si="771"/>
        <v>634.48984017919349</v>
      </c>
      <c r="AM1548">
        <v>0</v>
      </c>
      <c r="AN1548">
        <v>0</v>
      </c>
      <c r="AO1548">
        <f t="shared" si="772"/>
        <v>0</v>
      </c>
      <c r="AP1548">
        <f t="shared" si="781"/>
        <v>0</v>
      </c>
      <c r="AQ1548">
        <f t="shared" ca="1" si="773"/>
        <v>1</v>
      </c>
      <c r="AR1548" t="str">
        <f t="shared" ca="1" si="774"/>
        <v>Supercritical</v>
      </c>
      <c r="AS1548">
        <f t="shared" ca="1" si="775"/>
        <v>4.5086655567572499E-3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190</v>
      </c>
      <c r="I1549">
        <v>0</v>
      </c>
      <c r="J1549">
        <f t="shared" si="776"/>
        <v>1</v>
      </c>
      <c r="K1549">
        <f t="shared" ca="1" si="777"/>
        <v>1.0200000000000031</v>
      </c>
      <c r="L1549">
        <f t="shared" ca="1" si="778"/>
        <v>9.7268042921156331E-2</v>
      </c>
      <c r="M1549">
        <f t="shared" ca="1" si="751"/>
        <v>0.60539629914127702</v>
      </c>
      <c r="N1549">
        <f t="shared" ca="1" si="752"/>
        <v>9.4319996186767563E-2</v>
      </c>
      <c r="O1549">
        <f t="shared" ca="1" si="753"/>
        <v>1.6848467713575714</v>
      </c>
      <c r="P1549">
        <f t="shared" ca="1" si="754"/>
        <v>634.37526804292122</v>
      </c>
      <c r="Q1549">
        <f t="shared" ca="1" si="755"/>
        <v>634.51995247936134</v>
      </c>
      <c r="R1549">
        <f t="shared" ca="1" si="756"/>
        <v>1.4876415695507614E-2</v>
      </c>
      <c r="S1549">
        <f t="shared" ca="1" si="757"/>
        <v>1.7248082367211433</v>
      </c>
      <c r="T1549">
        <f t="shared" ca="1" si="758"/>
        <v>0.2046257013329022</v>
      </c>
      <c r="U1549">
        <f t="shared" ca="1" si="779"/>
        <v>-1.2876415695586729E-2</v>
      </c>
      <c r="V1549">
        <f t="shared" ca="1" si="780"/>
        <v>0</v>
      </c>
      <c r="W1549">
        <f t="shared" ca="1" si="759"/>
        <v>2.8028796720534501</v>
      </c>
      <c r="X1549">
        <f t="shared" ca="1" si="760"/>
        <v>17.445123078860675</v>
      </c>
      <c r="Y1549">
        <f t="shared" ca="1" si="761"/>
        <v>1.4746811470472658</v>
      </c>
      <c r="Z1549">
        <f t="shared" ca="1" si="762"/>
        <v>5.8469062980472726E-2</v>
      </c>
      <c r="AA1549">
        <f t="shared" ca="1" si="763"/>
        <v>637.08087967205347</v>
      </c>
      <c r="AB1549">
        <f t="shared" ca="1" si="764"/>
        <v>637.08105391422089</v>
      </c>
      <c r="AC1549">
        <f t="shared" ca="1" si="765"/>
        <v>4.5825155626026072E-7</v>
      </c>
      <c r="AD1549">
        <f t="shared" ca="1" si="766"/>
        <v>1.1150373199240057E-2</v>
      </c>
      <c r="AE1549">
        <f t="shared" ca="1" si="767"/>
        <v>24.454369779218716</v>
      </c>
      <c r="AF1549">
        <f t="shared" ca="1" si="768"/>
        <v>-1.9845865962224707E-3</v>
      </c>
      <c r="AG1549">
        <f t="shared" ca="1" si="769"/>
        <v>0</v>
      </c>
      <c r="AH1549">
        <f ca="1"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+99)&gt;=IFERROR(AE1549,-1E+99)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>0.13989345279566764</v>
      </c>
      <c r="AI1549">
        <f t="shared" ca="1" si="770"/>
        <v>634.41789345279574</v>
      </c>
      <c r="AJ1549">
        <f t="shared" ca="1" si="771"/>
        <v>634.48784017919354</v>
      </c>
      <c r="AM1549">
        <v>0</v>
      </c>
      <c r="AN1549">
        <v>0</v>
      </c>
      <c r="AO1549">
        <f t="shared" si="772"/>
        <v>0</v>
      </c>
      <c r="AP1549">
        <f t="shared" si="781"/>
        <v>0</v>
      </c>
      <c r="AQ1549">
        <f t="shared" ca="1" si="773"/>
        <v>1</v>
      </c>
      <c r="AR1549" t="str">
        <f t="shared" ca="1" si="774"/>
        <v>Supercritical</v>
      </c>
      <c r="AS1549">
        <f t="shared" ca="1" si="775"/>
        <v>4.5086655567572499E-3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190</v>
      </c>
      <c r="I1550">
        <v>2.7E-2</v>
      </c>
      <c r="J1550">
        <f t="shared" si="776"/>
        <v>1.0009999999999994</v>
      </c>
      <c r="K1550">
        <f t="shared" ca="1" si="777"/>
        <v>1.0200000000000031</v>
      </c>
      <c r="L1550">
        <f t="shared" ca="1" si="778"/>
        <v>9.7268042921156331E-2</v>
      </c>
      <c r="M1550">
        <f t="shared" ca="1" si="751"/>
        <v>0.58312191731233221</v>
      </c>
      <c r="N1550">
        <f t="shared" ca="1" si="752"/>
        <v>9.421092457092882E-2</v>
      </c>
      <c r="O1550">
        <f t="shared" ca="1" si="753"/>
        <v>1.7492053886454588</v>
      </c>
      <c r="P1550">
        <f t="shared" ca="1" si="754"/>
        <v>634.37326804292115</v>
      </c>
      <c r="Q1550">
        <f t="shared" ca="1" si="755"/>
        <v>634.52921704861262</v>
      </c>
      <c r="R1550">
        <f t="shared" ca="1" si="756"/>
        <v>1.6059392404745011E-2</v>
      </c>
      <c r="S1550">
        <f t="shared" ca="1" si="757"/>
        <v>1.7906933219937275</v>
      </c>
      <c r="T1550">
        <f t="shared" ca="1" si="758"/>
        <v>0.21023413024420537</v>
      </c>
      <c r="U1550">
        <f t="shared" ca="1" si="779"/>
        <v>-2.5881415835783628E-2</v>
      </c>
      <c r="V1550">
        <f t="shared" ca="1" si="780"/>
        <v>0</v>
      </c>
      <c r="W1550">
        <f t="shared" ca="1" si="759"/>
        <v>2.8032108442500148</v>
      </c>
      <c r="X1550">
        <f t="shared" ca="1" si="760"/>
        <v>16.805249011278839</v>
      </c>
      <c r="Y1550">
        <f t="shared" ca="1" si="761"/>
        <v>1.4485508295881644</v>
      </c>
      <c r="Z1550">
        <f t="shared" ca="1" si="762"/>
        <v>6.0695321998229863E-2</v>
      </c>
      <c r="AA1550">
        <f t="shared" ca="1" si="763"/>
        <v>637.07921084424993</v>
      </c>
      <c r="AB1550">
        <f t="shared" ca="1" si="764"/>
        <v>637.07939860786428</v>
      </c>
      <c r="AC1550">
        <f t="shared" ca="1" si="765"/>
        <v>5.0572525113003649E-7</v>
      </c>
      <c r="AD1550">
        <f t="shared" ca="1" si="766"/>
        <v>1.1574249334909194E-2</v>
      </c>
      <c r="AE1550">
        <f t="shared" ca="1" si="767"/>
        <v>23.560638962956315</v>
      </c>
      <c r="AF1550">
        <f t="shared" ca="1" si="768"/>
        <v>-1.9994863311012523E-3</v>
      </c>
      <c r="AG1550">
        <f t="shared" ca="1" si="769"/>
        <v>0</v>
      </c>
      <c r="AH1550">
        <f ca="1"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+99)&gt;=IFERROR(AE1550,-1E+99)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>0.14343362916360788</v>
      </c>
      <c r="AI1550">
        <f t="shared" ca="1" si="770"/>
        <v>634.41943362916356</v>
      </c>
      <c r="AJ1550">
        <f t="shared" ca="1" si="771"/>
        <v>634.49115044374537</v>
      </c>
      <c r="AM1550">
        <v>0</v>
      </c>
      <c r="AN1550">
        <v>0</v>
      </c>
      <c r="AO1550">
        <f t="shared" si="772"/>
        <v>0</v>
      </c>
      <c r="AP1550">
        <f t="shared" si="781"/>
        <v>0</v>
      </c>
      <c r="AQ1550">
        <f t="shared" ca="1" si="773"/>
        <v>1</v>
      </c>
      <c r="AR1550" t="str">
        <f t="shared" ca="1" si="774"/>
        <v>Supercritical</v>
      </c>
      <c r="AS1550">
        <f t="shared" ca="1" si="775"/>
        <v>4.4878047445153337E-3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190</v>
      </c>
      <c r="I1551">
        <v>2.7E-2</v>
      </c>
      <c r="J1551">
        <f t="shared" si="776"/>
        <v>0.99900000000000055</v>
      </c>
      <c r="K1551">
        <f t="shared" ca="1" si="777"/>
        <v>1.0200000000000031</v>
      </c>
      <c r="L1551">
        <f t="shared" ca="1" si="778"/>
        <v>9.7268042921156331E-2</v>
      </c>
      <c r="M1551">
        <f t="shared" ca="1" si="751"/>
        <v>0.58312191731233221</v>
      </c>
      <c r="N1551">
        <f t="shared" ca="1" si="752"/>
        <v>9.421092457092882E-2</v>
      </c>
      <c r="O1551">
        <f t="shared" ca="1" si="753"/>
        <v>1.7492053886454588</v>
      </c>
      <c r="P1551">
        <f t="shared" ca="1" si="754"/>
        <v>634.3712680429212</v>
      </c>
      <c r="Q1551">
        <f t="shared" ca="1" si="755"/>
        <v>634.52721704861267</v>
      </c>
      <c r="R1551">
        <f t="shared" ca="1" si="756"/>
        <v>1.6059392404745011E-2</v>
      </c>
      <c r="S1551">
        <f t="shared" ca="1" si="757"/>
        <v>1.7906933219937275</v>
      </c>
      <c r="T1551">
        <f t="shared" ca="1" si="758"/>
        <v>0.21023413024420537</v>
      </c>
      <c r="U1551">
        <f t="shared" ca="1" si="779"/>
        <v>-1.4050350717639049E-2</v>
      </c>
      <c r="V1551">
        <f t="shared" ca="1" si="780"/>
        <v>0</v>
      </c>
      <c r="W1551">
        <f t="shared" ca="1" si="759"/>
        <v>2.8035387050351233</v>
      </c>
      <c r="X1551">
        <f t="shared" ca="1" si="760"/>
        <v>16.807214536685564</v>
      </c>
      <c r="Y1551">
        <f t="shared" ca="1" si="761"/>
        <v>1.4486383724777958</v>
      </c>
      <c r="Z1551">
        <f t="shared" ca="1" si="762"/>
        <v>6.0688223963204696E-2</v>
      </c>
      <c r="AA1551">
        <f t="shared" ca="1" si="763"/>
        <v>637.07753870503507</v>
      </c>
      <c r="AB1551">
        <f t="shared" ca="1" si="764"/>
        <v>637.07772642473572</v>
      </c>
      <c r="AC1551">
        <f t="shared" ca="1" si="765"/>
        <v>5.055662348169206E-7</v>
      </c>
      <c r="AD1551">
        <f t="shared" ca="1" si="766"/>
        <v>1.1572219062496343E-2</v>
      </c>
      <c r="AE1551">
        <f t="shared" ca="1" si="767"/>
        <v>23.566148329278452</v>
      </c>
      <c r="AF1551">
        <f t="shared" ca="1" si="768"/>
        <v>-1.9994944336758635E-3</v>
      </c>
      <c r="AG1551">
        <f t="shared" ca="1" si="769"/>
        <v>0</v>
      </c>
      <c r="AH1551">
        <f ca="1"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+99)&gt;=IFERROR(AE1551,-1E+99)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>0.14343362916360788</v>
      </c>
      <c r="AI1551">
        <f t="shared" ca="1" si="770"/>
        <v>634.41743362916361</v>
      </c>
      <c r="AJ1551">
        <f t="shared" ca="1" si="771"/>
        <v>634.48915044374542</v>
      </c>
      <c r="AM1551">
        <v>0</v>
      </c>
      <c r="AN1551">
        <v>0</v>
      </c>
      <c r="AO1551">
        <f t="shared" si="772"/>
        <v>0</v>
      </c>
      <c r="AP1551">
        <f t="shared" si="781"/>
        <v>0</v>
      </c>
      <c r="AQ1551">
        <f t="shared" ca="1" si="773"/>
        <v>1</v>
      </c>
      <c r="AR1551" t="str">
        <f t="shared" ca="1" si="774"/>
        <v>Supercritical</v>
      </c>
      <c r="AS1551">
        <f t="shared" ca="1" si="775"/>
        <v>4.4878047445153337E-3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190</v>
      </c>
      <c r="I1552">
        <v>0</v>
      </c>
      <c r="J1552">
        <f t="shared" si="776"/>
        <v>1</v>
      </c>
      <c r="K1552">
        <f t="shared" ca="1" si="777"/>
        <v>1.0200000000000031</v>
      </c>
      <c r="L1552">
        <f t="shared" ca="1" si="778"/>
        <v>9.7268042921156331E-2</v>
      </c>
      <c r="M1552">
        <f t="shared" ca="1" si="751"/>
        <v>0.58312191731233221</v>
      </c>
      <c r="N1552">
        <f t="shared" ca="1" si="752"/>
        <v>9.421092457092882E-2</v>
      </c>
      <c r="O1552">
        <f t="shared" ca="1" si="753"/>
        <v>1.7492053886454588</v>
      </c>
      <c r="P1552">
        <f t="shared" ca="1" si="754"/>
        <v>634.36926804292125</v>
      </c>
      <c r="Q1552">
        <f t="shared" ca="1" si="755"/>
        <v>634.52521704861272</v>
      </c>
      <c r="R1552">
        <f t="shared" ca="1" si="756"/>
        <v>1.6059392404745011E-2</v>
      </c>
      <c r="S1552">
        <f t="shared" ca="1" si="757"/>
        <v>1.7906933219937275</v>
      </c>
      <c r="T1552">
        <f t="shared" ca="1" si="758"/>
        <v>0.21023413024420537</v>
      </c>
      <c r="U1552">
        <f t="shared" ca="1" si="779"/>
        <v>-1.4059392404760729E-2</v>
      </c>
      <c r="V1552">
        <f t="shared" ca="1" si="780"/>
        <v>0</v>
      </c>
      <c r="W1552">
        <f t="shared" ca="1" si="759"/>
        <v>2.8038632875196767</v>
      </c>
      <c r="X1552">
        <f t="shared" ca="1" si="760"/>
        <v>16.809160408680462</v>
      </c>
      <c r="Y1552">
        <f t="shared" ca="1" si="761"/>
        <v>1.4487250302736234</v>
      </c>
      <c r="Z1552">
        <f t="shared" ca="1" si="762"/>
        <v>6.0681198537034742E-2</v>
      </c>
      <c r="AA1552">
        <f t="shared" ca="1" si="763"/>
        <v>637.07586328751972</v>
      </c>
      <c r="AB1552">
        <f t="shared" ca="1" si="764"/>
        <v>637.07605096376108</v>
      </c>
      <c r="AC1552">
        <f t="shared" ca="1" si="765"/>
        <v>5.0540887834587805E-7</v>
      </c>
      <c r="AD1552">
        <f t="shared" ca="1" si="766"/>
        <v>1.1570209675524121E-2</v>
      </c>
      <c r="AE1552">
        <f t="shared" ca="1" si="767"/>
        <v>23.571603242056735</v>
      </c>
      <c r="AF1552">
        <f t="shared" ca="1" si="768"/>
        <v>-1.9994166365222554E-3</v>
      </c>
      <c r="AG1552">
        <f t="shared" ca="1" si="769"/>
        <v>0</v>
      </c>
      <c r="AH1552">
        <f ca="1"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+99)&gt;=IFERROR(AE1552,-1E+99)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>0.14343362916360788</v>
      </c>
      <c r="AI1552">
        <f t="shared" ca="1" si="770"/>
        <v>634.41543362916366</v>
      </c>
      <c r="AJ1552">
        <f t="shared" ca="1" si="771"/>
        <v>634.48715044374546</v>
      </c>
      <c r="AM1552">
        <v>0</v>
      </c>
      <c r="AN1552">
        <v>0</v>
      </c>
      <c r="AO1552">
        <f t="shared" si="772"/>
        <v>0</v>
      </c>
      <c r="AP1552">
        <f t="shared" si="781"/>
        <v>0</v>
      </c>
      <c r="AQ1552">
        <f t="shared" ca="1" si="773"/>
        <v>1</v>
      </c>
      <c r="AR1552" t="str">
        <f t="shared" ca="1" si="774"/>
        <v>Supercritical</v>
      </c>
      <c r="AS1552">
        <f t="shared" ca="1" si="775"/>
        <v>4.4878047445153337E-3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190</v>
      </c>
      <c r="I1553">
        <v>2.7E-2</v>
      </c>
      <c r="J1553">
        <f t="shared" si="776"/>
        <v>1.0009999999999994</v>
      </c>
      <c r="K1553">
        <f t="shared" ca="1" si="777"/>
        <v>1.0200000000000031</v>
      </c>
      <c r="L1553">
        <f t="shared" ca="1" si="778"/>
        <v>9.7268042921156331E-2</v>
      </c>
      <c r="M1553">
        <f t="shared" ca="1" si="751"/>
        <v>0.583024649269411</v>
      </c>
      <c r="N1553">
        <f t="shared" ca="1" si="752"/>
        <v>9.4210430573914372E-2</v>
      </c>
      <c r="O1553">
        <f t="shared" ca="1" si="753"/>
        <v>1.7494972147029573</v>
      </c>
      <c r="P1553">
        <f t="shared" ca="1" si="754"/>
        <v>634.36726804292118</v>
      </c>
      <c r="Q1553">
        <f t="shared" ca="1" si="755"/>
        <v>634.52326908799012</v>
      </c>
      <c r="R1553">
        <f t="shared" ca="1" si="756"/>
        <v>1.6064863656204142E-2</v>
      </c>
      <c r="S1553">
        <f t="shared" ca="1" si="757"/>
        <v>1.7909920696283612</v>
      </c>
      <c r="T1553">
        <f t="shared" ca="1" si="758"/>
        <v>0.21025974247862295</v>
      </c>
      <c r="U1553">
        <f t="shared" ca="1" si="779"/>
        <v>-1.4142453520662457E-2</v>
      </c>
      <c r="V1553">
        <f t="shared" ca="1" si="780"/>
        <v>0</v>
      </c>
      <c r="W1553">
        <f t="shared" ca="1" si="759"/>
        <v>2.8041846244834998</v>
      </c>
      <c r="X1553">
        <f t="shared" ca="1" si="760"/>
        <v>16.808282639154097</v>
      </c>
      <c r="Y1553">
        <f t="shared" ca="1" si="761"/>
        <v>1.4486939933109437</v>
      </c>
      <c r="Z1553">
        <f t="shared" ca="1" si="762"/>
        <v>6.0684367457265471E-2</v>
      </c>
      <c r="AA1553">
        <f t="shared" ca="1" si="763"/>
        <v>637.07418462448345</v>
      </c>
      <c r="AB1553">
        <f t="shared" ca="1" si="764"/>
        <v>637.07437232032714</v>
      </c>
      <c r="AC1553">
        <f t="shared" ca="1" si="765"/>
        <v>5.0547610589244143E-7</v>
      </c>
      <c r="AD1553">
        <f t="shared" ca="1" si="766"/>
        <v>1.1570150920085735E-2</v>
      </c>
      <c r="AE1553">
        <f t="shared" ca="1" si="767"/>
        <v>23.573073559927145</v>
      </c>
      <c r="AF1553">
        <f t="shared" ca="1" si="768"/>
        <v>-1.9994865829175978E-3</v>
      </c>
      <c r="AG1553">
        <f t="shared" ca="1" si="769"/>
        <v>0</v>
      </c>
      <c r="AH1553">
        <f ca="1"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+99)&gt;=IFERROR(AE1553,-1E+99)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>0.14344958174298769</v>
      </c>
      <c r="AI1553">
        <f t="shared" ca="1" si="770"/>
        <v>634.41344958174295</v>
      </c>
      <c r="AJ1553">
        <f t="shared" ca="1" si="771"/>
        <v>634.48517437261444</v>
      </c>
      <c r="AM1553">
        <v>0</v>
      </c>
      <c r="AN1553">
        <v>0</v>
      </c>
      <c r="AO1553">
        <f t="shared" si="772"/>
        <v>0</v>
      </c>
      <c r="AP1553">
        <f t="shared" si="781"/>
        <v>0</v>
      </c>
      <c r="AQ1553">
        <f t="shared" ca="1" si="773"/>
        <v>0.99999999999999978</v>
      </c>
      <c r="AR1553" t="str">
        <f t="shared" ca="1" si="774"/>
        <v>Supercritical</v>
      </c>
      <c r="AS1553">
        <f t="shared" ca="1" si="775"/>
        <v>4.4877143612608479E-3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190</v>
      </c>
      <c r="I1554">
        <v>2.7E-2</v>
      </c>
      <c r="J1554">
        <f t="shared" si="776"/>
        <v>0.99900000000000055</v>
      </c>
      <c r="K1554">
        <f t="shared" ca="1" si="777"/>
        <v>1.0200000000000031</v>
      </c>
      <c r="L1554">
        <f t="shared" ca="1" si="778"/>
        <v>9.7268042921156331E-2</v>
      </c>
      <c r="M1554">
        <f t="shared" ca="1" si="751"/>
        <v>0.583024649269411</v>
      </c>
      <c r="N1554">
        <f t="shared" ca="1" si="752"/>
        <v>9.4210430573914372E-2</v>
      </c>
      <c r="O1554">
        <f t="shared" ca="1" si="753"/>
        <v>1.7494972147029573</v>
      </c>
      <c r="P1554">
        <f t="shared" ca="1" si="754"/>
        <v>634.36526804292123</v>
      </c>
      <c r="Q1554">
        <f t="shared" ca="1" si="755"/>
        <v>634.52126908799016</v>
      </c>
      <c r="R1554">
        <f t="shared" ca="1" si="756"/>
        <v>1.6064863656204142E-2</v>
      </c>
      <c r="S1554">
        <f t="shared" ca="1" si="757"/>
        <v>1.7909920696283612</v>
      </c>
      <c r="T1554">
        <f t="shared" ca="1" si="758"/>
        <v>0.21025974247862295</v>
      </c>
      <c r="U1554">
        <f t="shared" ca="1" si="779"/>
        <v>-1.4055818839665335E-2</v>
      </c>
      <c r="V1554">
        <f t="shared" ca="1" si="780"/>
        <v>0</v>
      </c>
      <c r="W1554">
        <f t="shared" ca="1" si="759"/>
        <v>2.8045027483786571</v>
      </c>
      <c r="X1554">
        <f t="shared" ca="1" si="760"/>
        <v>16.810189473781669</v>
      </c>
      <c r="Y1554">
        <f t="shared" ca="1" si="761"/>
        <v>1.4487788942683517</v>
      </c>
      <c r="Z1554">
        <f t="shared" ca="1" si="762"/>
        <v>6.0677483831509782E-2</v>
      </c>
      <c r="AA1554">
        <f t="shared" ca="1" si="763"/>
        <v>637.07250274837872</v>
      </c>
      <c r="AB1554">
        <f t="shared" ca="1" si="764"/>
        <v>637.07269040164294</v>
      </c>
      <c r="AC1554">
        <f t="shared" ca="1" si="765"/>
        <v>5.053219504320434E-7</v>
      </c>
      <c r="AD1554">
        <f t="shared" ca="1" si="766"/>
        <v>1.1568182315972878E-2</v>
      </c>
      <c r="AE1554">
        <f t="shared" ca="1" si="767"/>
        <v>23.57842026384737</v>
      </c>
      <c r="AF1554">
        <f t="shared" ca="1" si="768"/>
        <v>-1.9994946781025646E-3</v>
      </c>
      <c r="AG1554">
        <f t="shared" ca="1" si="769"/>
        <v>0</v>
      </c>
      <c r="AH1554">
        <f ca="1"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+99)&gt;=IFERROR(AE1554,-1E+99)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>0.14344958174298769</v>
      </c>
      <c r="AI1554">
        <f t="shared" ca="1" si="770"/>
        <v>634.411449581743</v>
      </c>
      <c r="AJ1554">
        <f t="shared" ca="1" si="771"/>
        <v>634.48317437261449</v>
      </c>
      <c r="AM1554">
        <v>0</v>
      </c>
      <c r="AN1554">
        <v>0</v>
      </c>
      <c r="AO1554">
        <f t="shared" si="772"/>
        <v>0</v>
      </c>
      <c r="AP1554">
        <f t="shared" si="781"/>
        <v>0</v>
      </c>
      <c r="AQ1554">
        <f t="shared" ca="1" si="773"/>
        <v>0.99999999999999978</v>
      </c>
      <c r="AR1554" t="str">
        <f t="shared" ca="1" si="774"/>
        <v>Supercritical</v>
      </c>
      <c r="AS1554">
        <f t="shared" ca="1" si="775"/>
        <v>4.4877143612608479E-3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190</v>
      </c>
      <c r="I1555">
        <v>0</v>
      </c>
      <c r="J1555">
        <f t="shared" si="776"/>
        <v>1</v>
      </c>
      <c r="K1555">
        <f t="shared" ca="1" si="777"/>
        <v>1.0200000000000031</v>
      </c>
      <c r="L1555">
        <f t="shared" ca="1" si="778"/>
        <v>9.7268042921156331E-2</v>
      </c>
      <c r="M1555">
        <f t="shared" ca="1" si="751"/>
        <v>0.583024649269411</v>
      </c>
      <c r="N1555">
        <f t="shared" ca="1" si="752"/>
        <v>9.4210430573914372E-2</v>
      </c>
      <c r="O1555">
        <f t="shared" ca="1" si="753"/>
        <v>1.7494972147029573</v>
      </c>
      <c r="P1555">
        <f t="shared" ca="1" si="754"/>
        <v>634.36326804292116</v>
      </c>
      <c r="Q1555">
        <f t="shared" ca="1" si="755"/>
        <v>634.5192690879901</v>
      </c>
      <c r="R1555">
        <f t="shared" ca="1" si="756"/>
        <v>1.6064863656204142E-2</v>
      </c>
      <c r="S1555">
        <f t="shared" ca="1" si="757"/>
        <v>1.7909920696283612</v>
      </c>
      <c r="T1555">
        <f t="shared" ca="1" si="758"/>
        <v>0.21025974247862295</v>
      </c>
      <c r="U1555">
        <f t="shared" ca="1" si="779"/>
        <v>-1.406486365613091E-2</v>
      </c>
      <c r="V1555">
        <f t="shared" ca="1" si="780"/>
        <v>0</v>
      </c>
      <c r="W1555">
        <f t="shared" ca="1" si="759"/>
        <v>2.8048176913327225</v>
      </c>
      <c r="X1555">
        <f t="shared" ca="1" si="760"/>
        <v>16.812077241848339</v>
      </c>
      <c r="Y1555">
        <f t="shared" ca="1" si="761"/>
        <v>1.44886293712432</v>
      </c>
      <c r="Z1555">
        <f t="shared" ca="1" si="762"/>
        <v>6.0670670573713302E-2</v>
      </c>
      <c r="AA1555">
        <f t="shared" ca="1" si="763"/>
        <v>637.07081769133265</v>
      </c>
      <c r="AB1555">
        <f t="shared" ca="1" si="764"/>
        <v>637.07100530245737</v>
      </c>
      <c r="AC1555">
        <f t="shared" ca="1" si="765"/>
        <v>5.0516940204010131E-7</v>
      </c>
      <c r="AD1555">
        <f t="shared" ca="1" si="766"/>
        <v>1.1566233945898417E-2</v>
      </c>
      <c r="AE1555">
        <f t="shared" ca="1" si="767"/>
        <v>23.583714103436147</v>
      </c>
      <c r="AF1555">
        <f t="shared" ca="1" si="768"/>
        <v>-1.9994471098243594E-3</v>
      </c>
      <c r="AG1555">
        <f t="shared" ca="1" si="769"/>
        <v>0</v>
      </c>
      <c r="AH1555">
        <f ca="1"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+99)&gt;=IFERROR(AE1555,-1E+99)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>0.14344958174298769</v>
      </c>
      <c r="AI1555">
        <f t="shared" ca="1" si="770"/>
        <v>634.40944958174293</v>
      </c>
      <c r="AJ1555">
        <f t="shared" ca="1" si="771"/>
        <v>634.48117437261442</v>
      </c>
      <c r="AM1555">
        <v>0</v>
      </c>
      <c r="AN1555">
        <v>0</v>
      </c>
      <c r="AO1555">
        <f t="shared" si="772"/>
        <v>0</v>
      </c>
      <c r="AP1555">
        <f t="shared" si="781"/>
        <v>0</v>
      </c>
      <c r="AQ1555">
        <f t="shared" ca="1" si="773"/>
        <v>0.99999999999999978</v>
      </c>
      <c r="AR1555" t="str">
        <f t="shared" ca="1" si="774"/>
        <v>Supercritical</v>
      </c>
      <c r="AS1555">
        <f t="shared" ca="1" si="775"/>
        <v>4.4877143612608479E-3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190</v>
      </c>
      <c r="I1556">
        <v>0.151</v>
      </c>
      <c r="J1556">
        <f t="shared" si="776"/>
        <v>1.0010000000000012</v>
      </c>
      <c r="K1556">
        <f t="shared" ca="1" si="777"/>
        <v>1.0200000000000031</v>
      </c>
      <c r="L1556">
        <f t="shared" ca="1" si="778"/>
        <v>9.7268042921156331E-2</v>
      </c>
      <c r="M1556">
        <f t="shared" ca="1" si="751"/>
        <v>0.583024649269411</v>
      </c>
      <c r="N1556">
        <f t="shared" ca="1" si="752"/>
        <v>9.4210430573914372E-2</v>
      </c>
      <c r="O1556">
        <f t="shared" ca="1" si="753"/>
        <v>1.7494972147029573</v>
      </c>
      <c r="P1556">
        <f t="shared" ca="1" si="754"/>
        <v>634.36126804292121</v>
      </c>
      <c r="Q1556">
        <f t="shared" ca="1" si="755"/>
        <v>634.51726908799014</v>
      </c>
      <c r="R1556">
        <f t="shared" ca="1" si="756"/>
        <v>1.6064863656204142E-2</v>
      </c>
      <c r="S1556">
        <f t="shared" ca="1" si="757"/>
        <v>1.7909920696283612</v>
      </c>
      <c r="T1556">
        <f t="shared" ca="1" si="758"/>
        <v>0.21025974247862295</v>
      </c>
      <c r="U1556">
        <f t="shared" ca="1" si="779"/>
        <v>-1.4120188782953846E-2</v>
      </c>
      <c r="V1556">
        <f t="shared" ca="1" si="780"/>
        <v>0</v>
      </c>
      <c r="W1556">
        <f t="shared" ca="1" si="759"/>
        <v>2.8051294851520314</v>
      </c>
      <c r="X1556">
        <f t="shared" ca="1" si="760"/>
        <v>16.813946134001277</v>
      </c>
      <c r="Y1556">
        <f t="shared" ca="1" si="761"/>
        <v>1.4489461306429898</v>
      </c>
      <c r="Z1556">
        <f t="shared" ca="1" si="762"/>
        <v>6.066392694915039E-2</v>
      </c>
      <c r="AA1556">
        <f t="shared" ca="1" si="763"/>
        <v>637.06912948515208</v>
      </c>
      <c r="AB1556">
        <f t="shared" ca="1" si="764"/>
        <v>637.06931705457271</v>
      </c>
      <c r="AC1556">
        <f t="shared" ca="1" si="765"/>
        <v>5.0501844330564456E-7</v>
      </c>
      <c r="AD1556">
        <f t="shared" ca="1" si="766"/>
        <v>1.1564305596388947E-2</v>
      </c>
      <c r="AE1556">
        <f t="shared" ca="1" si="767"/>
        <v>23.588955595392434</v>
      </c>
      <c r="AF1556">
        <f t="shared" ca="1" si="768"/>
        <v>3.0867617285139204E-2</v>
      </c>
      <c r="AG1556">
        <f t="shared" ca="1" si="769"/>
        <v>0</v>
      </c>
      <c r="AH1556">
        <f ca="1"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+99)&gt;=IFERROR(AE1556,-1E+99)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>0.14344958174298769</v>
      </c>
      <c r="AI1556">
        <f t="shared" ca="1" si="770"/>
        <v>634.40744958174298</v>
      </c>
      <c r="AJ1556">
        <f t="shared" ca="1" si="771"/>
        <v>634.47917437261447</v>
      </c>
      <c r="AM1556">
        <v>0</v>
      </c>
      <c r="AN1556">
        <v>0</v>
      </c>
      <c r="AO1556">
        <f t="shared" si="772"/>
        <v>0</v>
      </c>
      <c r="AP1556">
        <f t="shared" si="781"/>
        <v>0</v>
      </c>
      <c r="AQ1556">
        <f t="shared" ca="1" si="773"/>
        <v>0.99999999999999978</v>
      </c>
      <c r="AR1556" t="str">
        <f t="shared" ca="1" si="774"/>
        <v>Supercritical</v>
      </c>
      <c r="AS1556">
        <f t="shared" ca="1" si="775"/>
        <v>4.4877143612608479E-3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190</v>
      </c>
      <c r="I1557">
        <v>0</v>
      </c>
      <c r="J1557">
        <f t="shared" si="776"/>
        <v>0.25399999999999778</v>
      </c>
      <c r="K1557">
        <f t="shared" ca="1" si="777"/>
        <v>1.0200000000000031</v>
      </c>
      <c r="L1557">
        <f t="shared" ca="1" si="778"/>
        <v>9.7268042921156331E-2</v>
      </c>
      <c r="M1557">
        <f t="shared" ca="1" si="751"/>
        <v>0.583024649269411</v>
      </c>
      <c r="N1557">
        <f t="shared" ca="1" si="752"/>
        <v>9.4210430573914372E-2</v>
      </c>
      <c r="O1557">
        <f t="shared" ca="1" si="753"/>
        <v>1.7494972147029573</v>
      </c>
      <c r="P1557">
        <f t="shared" ca="1" si="754"/>
        <v>634.35926804292114</v>
      </c>
      <c r="Q1557">
        <f t="shared" ca="1" si="755"/>
        <v>634.51526908799008</v>
      </c>
      <c r="R1557">
        <f t="shared" ca="1" si="756"/>
        <v>1.6064863656204142E-2</v>
      </c>
      <c r="S1557">
        <f t="shared" ca="1" si="757"/>
        <v>1.7909920696283612</v>
      </c>
      <c r="T1557">
        <f t="shared" ca="1" si="758"/>
        <v>0.21025974247862295</v>
      </c>
      <c r="U1557">
        <f t="shared" ca="1" si="779"/>
        <v>-2.0804753686434196E-3</v>
      </c>
      <c r="V1557">
        <f t="shared" ca="1" si="780"/>
        <v>0</v>
      </c>
      <c r="W1557">
        <f>MAX($D$16,(P6)-E1557)</f>
        <v>2.8380000000000791</v>
      </c>
      <c r="X1557">
        <f t="shared" si="760"/>
        <v>17.010972000000475</v>
      </c>
      <c r="Y1557">
        <f t="shared" si="761"/>
        <v>1.4576668380462934</v>
      </c>
      <c r="Z1557">
        <f t="shared" ca="1" si="762"/>
        <v>5.9961300271376299E-2</v>
      </c>
      <c r="AA1557">
        <f t="shared" si="763"/>
        <v>637.1</v>
      </c>
      <c r="AB1557">
        <f t="shared" ca="1" si="764"/>
        <v>637.10018324961925</v>
      </c>
      <c r="AC1557">
        <f t="shared" ca="1" si="765"/>
        <v>4.8945590297959069E-7</v>
      </c>
      <c r="AD1557">
        <f t="shared" ca="1" si="766"/>
        <v>1.1363976914017138E-2</v>
      </c>
      <c r="AE1557">
        <f t="shared" ca="1" si="767"/>
        <v>24.144803776286441</v>
      </c>
      <c r="AF1557">
        <v>0</v>
      </c>
      <c r="AG1557">
        <v>1</v>
      </c>
      <c r="AH1557">
        <f ca="1"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+99)&gt;=IFERROR(AE1557,-1E+99)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>2.8380000000000791</v>
      </c>
      <c r="AI1557">
        <f t="shared" ca="1" si="770"/>
        <v>637.1</v>
      </c>
      <c r="AJ1557">
        <f t="shared" ca="1" si="771"/>
        <v>637.10018324961925</v>
      </c>
      <c r="AM1557">
        <v>0</v>
      </c>
      <c r="AN1557">
        <v>0</v>
      </c>
      <c r="AO1557">
        <f t="shared" si="772"/>
        <v>0</v>
      </c>
      <c r="AP1557">
        <f t="shared" si="781"/>
        <v>0</v>
      </c>
      <c r="AQ1557">
        <f t="shared" ca="1" si="773"/>
        <v>1.1363976914017138E-2</v>
      </c>
      <c r="AR1557" t="str">
        <f t="shared" ca="1" si="774"/>
        <v>Subcritical</v>
      </c>
      <c r="AS1557">
        <f t="shared" ca="1" si="775"/>
        <v>4.8945590297959069E-7</v>
      </c>
    </row>
    <row r="1560" spans="1:45" x14ac:dyDescent="0.35">
      <c r="A1560" t="s">
        <v>194</v>
      </c>
      <c r="E1560">
        <f>E34</f>
        <v>38</v>
      </c>
      <c r="F1560" t="s">
        <v>140</v>
      </c>
      <c r="H1560">
        <f ca="1">N34</f>
        <v>48.980399999999996</v>
      </c>
      <c r="I1560" t="s">
        <v>13</v>
      </c>
      <c r="K1560" t="str">
        <f>V34</f>
        <v>Mixed</v>
      </c>
      <c r="L1560" t="s">
        <v>141</v>
      </c>
    </row>
    <row r="1561" spans="1:45" x14ac:dyDescent="0.35">
      <c r="A1561" t="s">
        <v>142</v>
      </c>
      <c r="B1561" t="s">
        <v>143</v>
      </c>
      <c r="C1561" t="s">
        <v>144</v>
      </c>
      <c r="D1561" t="s">
        <v>145</v>
      </c>
      <c r="E1561" t="s">
        <v>146</v>
      </c>
      <c r="F1561" t="s">
        <v>147</v>
      </c>
      <c r="G1561" t="s">
        <v>148</v>
      </c>
      <c r="H1561" t="s">
        <v>9</v>
      </c>
      <c r="I1561" t="s">
        <v>149</v>
      </c>
      <c r="J1561" t="s">
        <v>150</v>
      </c>
      <c r="K1561" t="s">
        <v>151</v>
      </c>
      <c r="L1561" t="s">
        <v>152</v>
      </c>
      <c r="M1561" t="s">
        <v>153</v>
      </c>
      <c r="N1561" t="s">
        <v>154</v>
      </c>
      <c r="O1561" t="s">
        <v>155</v>
      </c>
      <c r="P1561" t="s">
        <v>156</v>
      </c>
      <c r="Q1561" t="s">
        <v>157</v>
      </c>
      <c r="R1561" t="s">
        <v>158</v>
      </c>
      <c r="S1561" t="s">
        <v>159</v>
      </c>
      <c r="T1561" t="s">
        <v>160</v>
      </c>
      <c r="U1561" t="s">
        <v>161</v>
      </c>
      <c r="V1561" t="s">
        <v>162</v>
      </c>
      <c r="W1561" t="s">
        <v>163</v>
      </c>
      <c r="X1561" t="s">
        <v>164</v>
      </c>
      <c r="Y1561" t="s">
        <v>165</v>
      </c>
      <c r="Z1561" t="s">
        <v>166</v>
      </c>
      <c r="AA1561" t="s">
        <v>167</v>
      </c>
      <c r="AB1561" t="s">
        <v>168</v>
      </c>
      <c r="AC1561" t="s">
        <v>169</v>
      </c>
      <c r="AD1561" t="s">
        <v>170</v>
      </c>
      <c r="AE1561" t="s">
        <v>171</v>
      </c>
      <c r="AF1561" t="s">
        <v>172</v>
      </c>
      <c r="AG1561" t="s">
        <v>173</v>
      </c>
      <c r="AH1561" t="s">
        <v>174</v>
      </c>
      <c r="AI1561" t="s">
        <v>175</v>
      </c>
      <c r="AJ1561" t="s">
        <v>176</v>
      </c>
      <c r="AK1561" t="s">
        <v>177</v>
      </c>
      <c r="AL1561" t="s">
        <v>178</v>
      </c>
      <c r="AM1561" t="s">
        <v>179</v>
      </c>
      <c r="AN1561" t="s">
        <v>180</v>
      </c>
      <c r="AO1561" t="s">
        <v>181</v>
      </c>
      <c r="AP1561" t="s">
        <v>182</v>
      </c>
      <c r="AQ1561" t="s">
        <v>183</v>
      </c>
      <c r="AR1561" t="s">
        <v>184</v>
      </c>
      <c r="AS1561" t="s">
        <v>185</v>
      </c>
    </row>
    <row r="1562" spans="1:45" x14ac:dyDescent="0.35">
      <c r="A1562" t="s">
        <v>22</v>
      </c>
      <c r="B1562" t="s">
        <v>51</v>
      </c>
      <c r="C1562" t="s">
        <v>51</v>
      </c>
      <c r="D1562" t="s">
        <v>51</v>
      </c>
      <c r="E1562" t="s">
        <v>51</v>
      </c>
      <c r="F1562" t="s">
        <v>51</v>
      </c>
      <c r="G1562" t="s">
        <v>22</v>
      </c>
      <c r="H1562" t="s">
        <v>22</v>
      </c>
      <c r="I1562" t="s">
        <v>186</v>
      </c>
      <c r="J1562" t="s">
        <v>51</v>
      </c>
      <c r="K1562" t="s">
        <v>13</v>
      </c>
      <c r="L1562" t="s">
        <v>51</v>
      </c>
      <c r="M1562" t="s">
        <v>187</v>
      </c>
      <c r="N1562" t="s">
        <v>51</v>
      </c>
      <c r="O1562" t="s">
        <v>188</v>
      </c>
      <c r="P1562" t="s">
        <v>51</v>
      </c>
      <c r="Q1562" t="s">
        <v>51</v>
      </c>
      <c r="R1562" t="s">
        <v>22</v>
      </c>
      <c r="S1562" t="s">
        <v>22</v>
      </c>
      <c r="T1562" t="s">
        <v>189</v>
      </c>
      <c r="U1562" t="s">
        <v>51</v>
      </c>
      <c r="V1562" t="s">
        <v>22</v>
      </c>
      <c r="W1562" t="s">
        <v>51</v>
      </c>
      <c r="X1562" t="s">
        <v>187</v>
      </c>
      <c r="Y1562" t="s">
        <v>51</v>
      </c>
      <c r="Z1562" t="s">
        <v>188</v>
      </c>
      <c r="AA1562" t="s">
        <v>51</v>
      </c>
      <c r="AB1562" t="s">
        <v>51</v>
      </c>
      <c r="AC1562" t="s">
        <v>22</v>
      </c>
      <c r="AD1562" t="s">
        <v>22</v>
      </c>
      <c r="AE1562" t="s">
        <v>189</v>
      </c>
      <c r="AF1562" t="s">
        <v>51</v>
      </c>
      <c r="AG1562" t="s">
        <v>22</v>
      </c>
      <c r="AH1562" t="s">
        <v>51</v>
      </c>
      <c r="AI1562" t="s">
        <v>51</v>
      </c>
      <c r="AJ1562" t="s">
        <v>51</v>
      </c>
      <c r="AK1562" t="s">
        <v>51</v>
      </c>
      <c r="AL1562" t="s">
        <v>51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191</v>
      </c>
      <c r="I1563">
        <v>0</v>
      </c>
      <c r="J1563">
        <v>0</v>
      </c>
      <c r="K1563">
        <f ca="1">N34</f>
        <v>48.980399999999996</v>
      </c>
      <c r="L1563">
        <f ca="1">MAX($D$16,($I$14)-E1563)</f>
        <v>8.098581493423012</v>
      </c>
      <c r="M1563">
        <f t="shared" ref="M1563:M1601" ca="1" si="782">((F1563)+(G1563)*(L1563))*(L1563)</f>
        <v>82.654122721875254</v>
      </c>
      <c r="N1563">
        <f t="shared" ref="N1563:N1601" ca="1" si="783">(((F1563)+(G1563)*(L1563))*(L1563))/MAX((F1563)+2*(L1563)*SQRT(1+(G1563)^2),0.000001)</f>
        <v>3.1304629207891983</v>
      </c>
      <c r="O1563">
        <f t="shared" ref="O1563:O1601" ca="1" si="784">ABS(K1563)/MAX(((F1563)+(G1563)*(L1563))*(L1563),0.000001)</f>
        <v>0.59259475978972354</v>
      </c>
      <c r="P1563">
        <f t="shared" ref="P1563:P1601" ca="1" si="785">E1563+L1563</f>
        <v>639.97358149342301</v>
      </c>
      <c r="Q1563">
        <f t="shared" ref="Q1563:Q1601" ca="1" si="786">P1563+((ABS(K1563)/MAX(((F1563)+(G1563)*(L1563))*(L1563),0.000001))^2)/(2*$I$5)</f>
        <v>639.99147999236948</v>
      </c>
      <c r="R1563">
        <f t="shared" ref="R1563:R1601" ca="1" si="787">((ABS(K1563)*$D$6)/(MAX(((F1563)+(G1563)*(L1563))*(L1563),0.000001)*MAX(((((F1563)+(G1563)*(L1563))*(L1563))/MAX((F1563)+2*(L1563)*SQRT(1+(G1563)^2),0.000001))^(2/3),0.000001)))^2</f>
        <v>1.725387760266227E-5</v>
      </c>
      <c r="S1563">
        <f t="shared" ref="S1563:S1601" ca="1" si="788">ABS(ABS(K1563)/MAX(((F1563)+(G1563)*(L1563))*(L1563),0.000001))/SQRT($I$5*MAX((((F1563)+(G1563)*(L1563))*(L1563))/MAX((F1563)+2*(G1563)*(L1563),0.000001),0.000001))</f>
        <v>6.6484257780360226E-2</v>
      </c>
      <c r="T1563">
        <f t="shared" ref="T1563:T1601" ca="1" si="789">((F1563)*(L1563)^2)/2+(G1563)*(L1563)^3/3+(ABS(K1563)^2)/($I$5*MAX(((F1563)+(G1563)*(L1563))*(L1563),0.000001))</f>
        <v>337.64934377216872</v>
      </c>
      <c r="U1563">
        <v>0</v>
      </c>
      <c r="V1563">
        <v>1</v>
      </c>
      <c r="W1563">
        <f t="shared" ref="W1563:W1600" ca="1" si="790">IF($D$20=0,IFERROR(W1564,MAX($D$16,POWER((ABS(K1563)^2)/($I$5*MAX(F1563,0.1)^2),1/3))),IF(IFERROR(AG1564,0)=0,IFERROR(W1564,MAX($D$16,POWER((ABS(K1563)^2)/($I$5*MAX(F1563,0.1)^2),1/3))),IF(OR(IFERROR(W1563,0)=0,IFERROR(AD1564,0)&gt;1),MAX($D$16,POWER((ABS(K1563)^2)/($I$5*MAX(F1563,0.1)^2),1/3)),IF(IFERROR(AF1563,0)&gt;0,MAX($D$16,IFERROR(W1563,0)+((IFERROR(AF1563,0))*$D$18*IF((IFERROR(AD1563,0))&lt;1,1,-1))),IF(IFERROR(AF1563,0)&lt;0,IF(ABS((MAX($D$16,POWER((ABS(K1563)^2)/($I$5*MAX(F1563,0.1)^2),1/3)))-IFERROR(W1563,0))&gt;$D$19,MAX($D$16,IF((MAX($D$16,POWER((ABS(K1563)^2)/($I$5*MAX(F1563,0.1)^2),1/3)))&gt;IFERROR(W1563,0),MIN((MAX($D$16,POWER((ABS(K1563)^2)/($I$5*MAX(F1563,0.1)^2),1/3))),IFERROR(W1563,0)+(MIN(ABS(IFERROR(AF1563,0))*$D$18,ABS((MAX($D$16,POWER((ABS(K1563)^2)/($I$5*MAX(F1563,0.1)^2),1/3)))-IFERROR(W1563,0))))),MAX((MAX($D$16,POWER((ABS(K1563)^2)/($I$5*MAX(F1563,0.1)^2),1/3))),IFERROR(W1563,0)-(MIN(ABS(IFERROR(AF1563,0))*$D$18,ABS((MAX($D$16,POWER((ABS(K1563)^2)/($I$5*MAX(F1563,0.1)^2),1/3)))-IFERROR(W1563,0))))))),MAX($D$16,POWER((ABS(K1563)^2)/($I$5*MAX(F1563,0.1)^2),1/3))),MAX($D$16,IFERROR(W1563,0)))))))</f>
        <v>12.939809148318892</v>
      </c>
      <c r="X1563">
        <f t="shared" ref="X1563:X1601" ca="1" si="791">((F1563)+(G1563)*(W1563))*(W1563)</f>
        <v>132.0636921677426</v>
      </c>
      <c r="Y1563">
        <f t="shared" ref="Y1563:Y1601" ca="1" si="792">(((F1563)+(G1563)*(W1563))*(W1563))/MAX((F1563)+2*(W1563)*SQRT(1+(G1563)^2),0.000001)</f>
        <v>3.6597320040944794</v>
      </c>
      <c r="Z1563">
        <f t="shared" ref="Z1563:Z1601" ca="1" si="793">ABS(K1563)/MAX(((F1563)+(G1563)*(W1563))*(W1563),0.000001)</f>
        <v>0.37088467841552419</v>
      </c>
      <c r="AA1563">
        <f t="shared" ref="AA1563:AA1601" ca="1" si="794">E1563+W1563</f>
        <v>644.81480914831889</v>
      </c>
      <c r="AB1563">
        <f t="shared" ref="AB1563:AB1601" ca="1" si="795">AA1563+((ABS(K1563)/MAX(((F1563)+(G1563)*(W1563))*(W1563),0.000001))^2)/(2*$I$5)</f>
        <v>644.82182012918963</v>
      </c>
      <c r="AC1563">
        <f t="shared" ref="AC1563:AC1601" ca="1" si="796">((ABS(K1563)*$D$6)/(MAX(((F1563)+(G1563)*(W1563))*(W1563),0.000001)*MAX(((((F1563)+(G1563)*(W1563))*(W1563))/MAX((F1563)+2*(W1563)*SQRT(1+(G1563)^2),0.000001))^(2/3),0.000001)))^2</f>
        <v>5.4877534495257341E-6</v>
      </c>
      <c r="AD1563">
        <f t="shared" ref="AD1563:AD1601" ca="1" si="797">ABS(ABS(K1563)/MAX(((F1563)+(G1563)*(W1563))*(W1563),0.000001))/SQRT($I$5*MAX((((F1563)+(G1563)*(W1563))*(W1563))/MAX((F1563)+2*(G1563)*(W1563),0.000001),0.000001))</f>
        <v>3.2918531532199514E-2</v>
      </c>
      <c r="AE1563">
        <f t="shared" ref="AE1563:AE1601" ca="1" si="798">((F1563)*(W1563)^2)/2+(G1563)*(W1563)^3/3+(ABS(K1563)^2)/($I$5*MAX(((F1563)+(G1563)*(W1563))*(W1563),0.000001))</f>
        <v>856.29127807547025</v>
      </c>
      <c r="AF1563">
        <f t="shared" ref="AF1563:AF1600" ca="1" si="799">IF($D$20=0,0,IFERROR(AB1564+(((AC1563+AC1564)/2)*J1564)+(IF(Z1563&gt;Z1564,$D$8*((Z1563^2-Z1564^2)/(2*$I$5)),$D$9*((Z1564^2-Z1563^2)/(2*$I$5)))+($D$10*(ABS(I1564)/90)*(MAX(Z1563^2,Z1564^2)/(2*$I$5))))-AB1563,0))</f>
        <v>-0.22422670279968315</v>
      </c>
      <c r="AG1563">
        <f t="shared" ref="AG1563:AG1600" ca="1" si="800">IF($D$20=0,1,IFERROR(IF(ROUND(AD1563,3)=1,1,IF(AND(ABS(AF1563)&lt;$D$19,AD1563&lt;1),1,0)),0))</f>
        <v>0</v>
      </c>
      <c r="AH1563">
        <f ca="1">IFERROR(IF(V34="Supercritical",MAX($D$16,IFERROR(L1563,MAX($D$16,POWER((ABS(K1563)^2)/($I$5*MAX(F1563,0.1)^2),1/3)))),IF(V34="Subcritical",MAX($D$16,IFERROR(W1563,MAX($D$16,POWER((ABS(K1563)^2)/($I$5*MAX(F1563,0.1)^2),1/3)))),IF(AND(IFERROR(V1563,0)=1,IFERROR(AG1563,0)=1),IF(IFERROR(T1563,-1E+99)&gt;=IFERROR(AE1563,-1E+99),MAX($D$16,IFERROR(L1563,MAX($D$16,POWER((ABS(K1563)^2)/($I$5*MAX(F1563,0.1)^2),1/3)))),MAX($D$16,IFERROR(W1563,MAX($D$16,POWER((ABS(K1563)^2)/($I$5*MAX(F1563,0.1)^2),1/3))))),IF(IFERROR(V1563,0)=1,MAX($D$16,IFERROR(L1563,MAX($D$16,POWER((ABS(K1563)^2)/($I$5*MAX(F1563,0.1)^2),1/3)))),IF(IFERROR(AG1563,0)=1,MAX($D$16,IFERROR(W1563,MAX($D$16,POWER((ABS(K1563)^2)/($I$5*MAX(F1563,0.1)^2),1/3)))),MAX($D$16,POWER((ABS(K1563)^2)/($I$5*MAX(F1563,0.1)^2),1/3))))))),MAX($D$16,POWER((ABS(K1563)^2)/($I$5*MAX(F1563,0.1)^2),1/3)))</f>
        <v>8.098581493423012</v>
      </c>
      <c r="AI1563">
        <f t="shared" ref="AI1563:AI1601" ca="1" si="801">E1563+AH1563</f>
        <v>639.97358149342301</v>
      </c>
      <c r="AJ1563">
        <f t="shared" ref="AJ1563:AJ1601" ca="1" si="802">AI1563+((ABS(K1563)/MAX(((F1563)+(G1563)*(AH1563))*(AH1563),0.000001))^2)/(2*$I$5)</f>
        <v>639.99147999236948</v>
      </c>
      <c r="AM1563">
        <v>0</v>
      </c>
      <c r="AN1563">
        <v>0</v>
      </c>
      <c r="AO1563">
        <f t="shared" ref="AO1563:AO1601" si="803">AM1563+AN1563</f>
        <v>0</v>
      </c>
      <c r="AP1563">
        <f>AO1563</f>
        <v>0</v>
      </c>
      <c r="AQ1563">
        <f t="shared" ref="AQ1563:AQ1601" ca="1" si="804">ABS(ABS(K1563)/MAX(((F1563)+(G1563)*(AH1563))*(AH1563),0.000001))/SQRT($I$5*MAX((((F1563)+(G1563)*(AH1563))*(AH1563))/MAX((F1563)+2*(G1563)*(AH1563),0.000001),0.000001))</f>
        <v>6.6484257780360226E-2</v>
      </c>
      <c r="AR1563" t="str">
        <f t="shared" ref="AR1563:AR1601" ca="1" si="805">IF(AQ1563&lt;1,"Subcritical","Supercritical")</f>
        <v>Subcritical</v>
      </c>
      <c r="AS1563">
        <f t="shared" ref="AS1563:AS1601" ca="1" si="806">((ABS(K1563)*$D$6)/(MAX(((F1563)+(G1563)*(AH1563))*(AH1563),0.000001)*MAX(((((F1563)+(G1563)*(AH1563))*(AH1563))/MAX((F1563)+2*(AH1563)*SQRT(1+(G1563)^2),0.000001))^(2/3),0.000001)))^2</f>
        <v>1.725387760266227E-5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191</v>
      </c>
      <c r="I1564">
        <v>0</v>
      </c>
      <c r="J1564">
        <f t="shared" ref="J1564:J1601" si="807">B1564-B1563</f>
        <v>1</v>
      </c>
      <c r="K1564">
        <f t="shared" ref="K1564:K1601" ca="1" si="808">MAX(0.001,K1563-AO1563)</f>
        <v>48.980399999999996</v>
      </c>
      <c r="L1564">
        <f t="shared" ref="L1564:L1601" ca="1" si="809">IF($D$20=0,IFERROR(L1563,MAX($D$16,POWER((ABS(K1564)^2)/($I$5*MAX(F1564,0.1)^2),1/3))),IF(IFERROR(V1563,0)=0,IFERROR(L1563,MAX($D$16,POWER((ABS(K1564)^2)/($I$5*MAX(F1564,0.1)^2),1/3))),IF(OR(IFERROR(L1564,0)=0,IFERROR(S1563,0)&lt;1,IFERROR(S1564,0)&lt;1),MAX($D$16,POWER((ABS(K1564)^2)/($I$5*MAX(F1564,0.1)^2),1/3)),IF(IFERROR(U1564,0)&gt;0,MAX($D$16,IFERROR(L1564,0)+((IFERROR(U1564,0))*$D$18*IF((IFERROR(S1564,0))&lt;1,1,-1))),IF(IFERROR(U1564,0)&lt;0,IF(ABS((MAX($D$16,POWER((ABS(K1564)^2)/($I$5*MAX(F1564,0.1)^2),1/3)))-IFERROR(L1564,0))&gt;$D$19,MAX($D$16,IF((MAX($D$16,POWER((ABS(K1564)^2)/($I$5*MAX(F1564,0.1)^2),1/3)))&gt;IFERROR(L1564,0),MIN((MAX($D$16,POWER((ABS(K1564)^2)/($I$5*MAX(F1564,0.1)^2),1/3))),IFERROR(L1564,0)+(MIN(ABS(IFERROR(U1564,0))*$D$18,ABS((MAX($D$16,POWER((ABS(K1564)^2)/($I$5*MAX(F1564,0.1)^2),1/3)))-IFERROR(L1564,0))))),MAX((MAX($D$16,POWER((ABS(K1564)^2)/($I$5*MAX(F1564,0.1)^2),1/3))),IFERROR(L1564,0)-(MIN(ABS(IFERROR(U1564,0))*$D$18,ABS((MAX($D$16,POWER((ABS(K1564)^2)/($I$5*MAX(F1564,0.1)^2),1/3)))-IFERROR(L1564,0))))))),MAX($D$16,POWER((ABS(K1564)^2)/($I$5*MAX(F1564,0.1)^2),1/3))),MAX($D$16,IFERROR(L1564,0)))))))</f>
        <v>1.1848048953619621</v>
      </c>
      <c r="M1564">
        <f t="shared" ca="1" si="782"/>
        <v>14.366944161159152</v>
      </c>
      <c r="N1564">
        <f t="shared" ca="1" si="783"/>
        <v>0.99112382083800932</v>
      </c>
      <c r="O1564">
        <f t="shared" ca="1" si="784"/>
        <v>3.4092427346114338</v>
      </c>
      <c r="P1564">
        <f t="shared" ca="1" si="785"/>
        <v>632.83700489536193</v>
      </c>
      <c r="Q1564">
        <f t="shared" ca="1" si="786"/>
        <v>633.42940734304295</v>
      </c>
      <c r="R1564">
        <f t="shared" ca="1" si="787"/>
        <v>2.6464344815846151E-3</v>
      </c>
      <c r="S1564">
        <f t="shared" ca="1" si="788"/>
        <v>1</v>
      </c>
      <c r="T1564">
        <f t="shared" ca="1" si="789"/>
        <v>25.533038660299979</v>
      </c>
      <c r="U1564">
        <f t="shared" ref="U1564:U1601" ca="1" si="810">IF($D$20=0,0,IFERROR(Q1563-(((R1563+R1564)/2)*J1564)-(IF(O1563&gt;O1564,$D$8*((O1563^2-O1564^2)/(2*$I$5)),$D$9*((O1564^2-O1563^2)/(2*$I$5)))+($D$10*(ABS(I1564)/90)*(MAX(O1563^2,O1564^2)/(2*$I$5))))-Q1564,0))</f>
        <v>6.5032904102735074</v>
      </c>
      <c r="V1564">
        <f t="shared" ref="V1564:V1601" ca="1" si="811">IF($D$20=0,1,IFERROR(IF(ROUND(S1564,3)=1,1,IF(AND(ABS(U1564)&lt;$D$19,S1564&gt;1),1,0)),0))</f>
        <v>1</v>
      </c>
      <c r="W1564">
        <f t="shared" ca="1" si="790"/>
        <v>12.942038344568211</v>
      </c>
      <c r="X1564">
        <f t="shared" ca="1" si="791"/>
        <v>156.9351569662341</v>
      </c>
      <c r="Y1564">
        <f t="shared" ca="1" si="792"/>
        <v>4.1287776988644547</v>
      </c>
      <c r="Z1564">
        <f t="shared" ca="1" si="793"/>
        <v>0.31210597387390088</v>
      </c>
      <c r="AA1564">
        <f t="shared" ca="1" si="794"/>
        <v>644.59423834456823</v>
      </c>
      <c r="AB1564">
        <f t="shared" ca="1" si="795"/>
        <v>644.59920318345348</v>
      </c>
      <c r="AC1564">
        <f t="shared" ca="1" si="796"/>
        <v>3.3089587038643228E-6</v>
      </c>
      <c r="AD1564">
        <f t="shared" ca="1" si="797"/>
        <v>2.7699136889554957E-2</v>
      </c>
      <c r="AE1564">
        <f t="shared" ca="1" si="798"/>
        <v>1017.0887250734407</v>
      </c>
      <c r="AF1564">
        <f t="shared" ca="1" si="799"/>
        <v>-0.22362747687475348</v>
      </c>
      <c r="AG1564">
        <f t="shared" ca="1" si="800"/>
        <v>0</v>
      </c>
      <c r="AH1564">
        <f ca="1">IFERROR(IF(V34="Supercritical",MAX($D$16,IFERROR(L1564,MAX($D$16,POWER((ABS(K1564)^2)/($I$5*MAX(F1564,0.1)^2),1/3)))),IF(V34="Subcritical",MAX($D$16,IFERROR(W1564,MAX($D$16,POWER((ABS(K1564)^2)/($I$5*MAX(F1564,0.1)^2),1/3)))),IF(AND(IFERROR(V1564,0)=1,IFERROR(AG1564,0)=1),IF(IFERROR(T1564,-1E+99)&gt;=IFERROR(AE1564,-1E+99),MAX($D$16,IFERROR(L1564,MAX($D$16,POWER((ABS(K1564)^2)/($I$5*MAX(F1564,0.1)^2),1/3)))),MAX($D$16,IFERROR(W1564,MAX($D$16,POWER((ABS(K1564)^2)/($I$5*MAX(F1564,0.1)^2),1/3))))),IF(IFERROR(V1564,0)=1,MAX($D$16,IFERROR(L1564,MAX($D$16,POWER((ABS(K1564)^2)/($I$5*MAX(F1564,0.1)^2),1/3)))),IF(IFERROR(AG1564,0)=1,MAX($D$16,IFERROR(W1564,MAX($D$16,POWER((ABS(K1564)^2)/($I$5*MAX(F1564,0.1)^2),1/3)))),MAX($D$16,POWER((ABS(K1564)^2)/($I$5*MAX(F1564,0.1)^2),1/3))))))),MAX($D$16,POWER((ABS(K1564)^2)/($I$5*MAX(F1564,0.1)^2),1/3)))</f>
        <v>1.1848048953619621</v>
      </c>
      <c r="AI1564">
        <f t="shared" ca="1" si="801"/>
        <v>632.83700489536193</v>
      </c>
      <c r="AJ1564">
        <f t="shared" ca="1" si="802"/>
        <v>633.42940734304295</v>
      </c>
      <c r="AM1564">
        <v>0</v>
      </c>
      <c r="AN1564">
        <v>0</v>
      </c>
      <c r="AO1564">
        <f t="shared" si="803"/>
        <v>0</v>
      </c>
      <c r="AP1564">
        <f t="shared" ref="AP1564:AP1601" si="812">AP1563+AO1564</f>
        <v>0</v>
      </c>
      <c r="AQ1564">
        <f t="shared" ca="1" si="804"/>
        <v>1</v>
      </c>
      <c r="AR1564" t="str">
        <f t="shared" ca="1" si="805"/>
        <v>Supercritical</v>
      </c>
      <c r="AS1564">
        <f t="shared" ca="1" si="806"/>
        <v>2.6464344815846151E-3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191</v>
      </c>
      <c r="I1565">
        <v>0</v>
      </c>
      <c r="J1565">
        <f t="shared" si="807"/>
        <v>1</v>
      </c>
      <c r="K1565">
        <f t="shared" ca="1" si="808"/>
        <v>48.980399999999996</v>
      </c>
      <c r="L1565">
        <f t="shared" ca="1" si="809"/>
        <v>0.74241117667940448</v>
      </c>
      <c r="M1565">
        <f t="shared" ca="1" si="782"/>
        <v>10.129458094613796</v>
      </c>
      <c r="N1565">
        <f t="shared" ca="1" si="783"/>
        <v>0.66954703135666838</v>
      </c>
      <c r="O1565">
        <f t="shared" ca="1" si="784"/>
        <v>4.8354412982906432</v>
      </c>
      <c r="P1565">
        <f t="shared" ca="1" si="785"/>
        <v>632.17171117667942</v>
      </c>
      <c r="Q1565">
        <f t="shared" ca="1" si="786"/>
        <v>633.36342843199111</v>
      </c>
      <c r="R1565">
        <f t="shared" ca="1" si="787"/>
        <v>8.9814535972450055E-3</v>
      </c>
      <c r="S1565">
        <f t="shared" ca="1" si="788"/>
        <v>1.791758036188561</v>
      </c>
      <c r="T1565">
        <f t="shared" ca="1" si="789"/>
        <v>27.903011448188661</v>
      </c>
      <c r="U1565">
        <f t="shared" ca="1" si="810"/>
        <v>2.3348624927166384E-4</v>
      </c>
      <c r="V1565">
        <f t="shared" ca="1" si="811"/>
        <v>1</v>
      </c>
      <c r="W1565">
        <f t="shared" ca="1" si="790"/>
        <v>12.93980925521063</v>
      </c>
      <c r="X1565">
        <f t="shared" ca="1" si="791"/>
        <v>176.55075747809383</v>
      </c>
      <c r="Y1565">
        <f t="shared" ca="1" si="792"/>
        <v>4.4669684642245597</v>
      </c>
      <c r="Z1565">
        <f t="shared" ca="1" si="793"/>
        <v>0.27742956586338868</v>
      </c>
      <c r="AA1565">
        <f t="shared" ca="1" si="794"/>
        <v>644.36910925521067</v>
      </c>
      <c r="AB1565">
        <f t="shared" ca="1" si="795"/>
        <v>644.37303214838164</v>
      </c>
      <c r="AC1565">
        <f t="shared" ca="1" si="796"/>
        <v>2.3539875091425274E-6</v>
      </c>
      <c r="AD1565">
        <f t="shared" ca="1" si="797"/>
        <v>2.4623756131241258E-2</v>
      </c>
      <c r="AE1565">
        <f t="shared" ca="1" si="798"/>
        <v>1143.6517423364367</v>
      </c>
      <c r="AF1565">
        <f t="shared" ca="1" si="799"/>
        <v>-0.22327196568517138</v>
      </c>
      <c r="AG1565">
        <f t="shared" ca="1" si="800"/>
        <v>0</v>
      </c>
      <c r="AH1565">
        <f ca="1">IFERROR(IF(V34="Supercritical",MAX($D$16,IFERROR(L1565,MAX($D$16,POWER((ABS(K1565)^2)/($I$5*MAX(F1565,0.1)^2),1/3)))),IF(V34="Subcritical",MAX($D$16,IFERROR(W1565,MAX($D$16,POWER((ABS(K1565)^2)/($I$5*MAX(F1565,0.1)^2),1/3)))),IF(AND(IFERROR(V1565,0)=1,IFERROR(AG1565,0)=1),IF(IFERROR(T1565,-1E+99)&gt;=IFERROR(AE1565,-1E+99),MAX($D$16,IFERROR(L1565,MAX($D$16,POWER((ABS(K1565)^2)/($I$5*MAX(F1565,0.1)^2),1/3)))),MAX($D$16,IFERROR(W1565,MAX($D$16,POWER((ABS(K1565)^2)/($I$5*MAX(F1565,0.1)^2),1/3))))),IF(IFERROR(V1565,0)=1,MAX($D$16,IFERROR(L1565,MAX($D$16,POWER((ABS(K1565)^2)/($I$5*MAX(F1565,0.1)^2),1/3)))),IF(IFERROR(AG1565,0)=1,MAX($D$16,IFERROR(W1565,MAX($D$16,POWER((ABS(K1565)^2)/($I$5*MAX(F1565,0.1)^2),1/3)))),MAX($D$16,POWER((ABS(K1565)^2)/($I$5*MAX(F1565,0.1)^2),1/3))))))),MAX($D$16,POWER((ABS(K1565)^2)/($I$5*MAX(F1565,0.1)^2),1/3)))</f>
        <v>0.74241117667940448</v>
      </c>
      <c r="AI1565">
        <f t="shared" ca="1" si="801"/>
        <v>632.17171117667942</v>
      </c>
      <c r="AJ1565">
        <f t="shared" ca="1" si="802"/>
        <v>633.36342843199111</v>
      </c>
      <c r="AM1565">
        <v>0</v>
      </c>
      <c r="AN1565">
        <v>0</v>
      </c>
      <c r="AO1565">
        <f t="shared" si="803"/>
        <v>0</v>
      </c>
      <c r="AP1565">
        <f t="shared" si="812"/>
        <v>0</v>
      </c>
      <c r="AQ1565">
        <f t="shared" ca="1" si="804"/>
        <v>1.791758036188561</v>
      </c>
      <c r="AR1565" t="str">
        <f t="shared" ca="1" si="805"/>
        <v>Supercritical</v>
      </c>
      <c r="AS1565">
        <f t="shared" ca="1" si="806"/>
        <v>8.9814535972450055E-3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191</v>
      </c>
      <c r="I1566">
        <v>0</v>
      </c>
      <c r="J1566">
        <f t="shared" si="807"/>
        <v>1</v>
      </c>
      <c r="K1566">
        <f t="shared" ca="1" si="808"/>
        <v>48.980399999999996</v>
      </c>
      <c r="L1566">
        <f t="shared" ca="1" si="809"/>
        <v>0.61611791882355527</v>
      </c>
      <c r="M1566">
        <f t="shared" ca="1" si="782"/>
        <v>9.2417687823533292</v>
      </c>
      <c r="N1566">
        <f t="shared" ca="1" si="783"/>
        <v>0.56934663066680402</v>
      </c>
      <c r="O1566">
        <f t="shared" ca="1" si="784"/>
        <v>5.299894549788509</v>
      </c>
      <c r="P1566">
        <f t="shared" ca="1" si="785"/>
        <v>631.82261791882354</v>
      </c>
      <c r="Q1566">
        <f t="shared" ca="1" si="786"/>
        <v>633.25426329287438</v>
      </c>
      <c r="R1566">
        <f t="shared" ca="1" si="787"/>
        <v>1.3393105882905959E-2</v>
      </c>
      <c r="S1566">
        <f t="shared" ca="1" si="788"/>
        <v>2.155761964463518</v>
      </c>
      <c r="T1566">
        <f t="shared" ca="1" si="789"/>
        <v>29.30888072482367</v>
      </c>
      <c r="U1566">
        <f t="shared" ca="1" si="810"/>
        <v>7.3985047502787893E-2</v>
      </c>
      <c r="V1566">
        <f t="shared" ca="1" si="811"/>
        <v>0</v>
      </c>
      <c r="W1566">
        <f t="shared" ca="1" si="790"/>
        <v>12.942038449339137</v>
      </c>
      <c r="X1566">
        <f t="shared" ca="1" si="791"/>
        <v>194.13057674008706</v>
      </c>
      <c r="Y1566">
        <f t="shared" ca="1" si="792"/>
        <v>4.7483174738467202</v>
      </c>
      <c r="Z1566">
        <f t="shared" ca="1" si="793"/>
        <v>0.25230646723714067</v>
      </c>
      <c r="AA1566">
        <f t="shared" ca="1" si="794"/>
        <v>644.14853844933918</v>
      </c>
      <c r="AB1566">
        <f t="shared" ca="1" si="795"/>
        <v>644.15178302392678</v>
      </c>
      <c r="AC1566">
        <f t="shared" ca="1" si="796"/>
        <v>1.7946769533016459E-6</v>
      </c>
      <c r="AD1566">
        <f t="shared" ca="1" si="797"/>
        <v>2.2391981989608279E-2</v>
      </c>
      <c r="AE1566">
        <f t="shared" ca="1" si="798"/>
        <v>1257.4824364532478</v>
      </c>
      <c r="AF1566">
        <f t="shared" ca="1" si="799"/>
        <v>-0.22340143774192711</v>
      </c>
      <c r="AG1566">
        <f t="shared" ca="1" si="800"/>
        <v>0</v>
      </c>
      <c r="AH1566">
        <f ca="1"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+99)&gt;=IFERROR(AE1566,-1E+99)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>1.0281686946926449</v>
      </c>
      <c r="AI1566">
        <f t="shared" ca="1" si="801"/>
        <v>632.23466869469269</v>
      </c>
      <c r="AJ1566">
        <f t="shared" ca="1" si="802"/>
        <v>632.74875304203897</v>
      </c>
      <c r="AM1566">
        <v>0</v>
      </c>
      <c r="AN1566">
        <v>0</v>
      </c>
      <c r="AO1566">
        <f t="shared" si="803"/>
        <v>0</v>
      </c>
      <c r="AP1566">
        <f t="shared" si="812"/>
        <v>0</v>
      </c>
      <c r="AQ1566">
        <f t="shared" ca="1" si="804"/>
        <v>0.99999999999999989</v>
      </c>
      <c r="AR1566" t="str">
        <f t="shared" ca="1" si="805"/>
        <v>Supercritical</v>
      </c>
      <c r="AS1566">
        <f t="shared" ca="1" si="806"/>
        <v>2.5955103127295177E-3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191</v>
      </c>
      <c r="I1567">
        <v>0</v>
      </c>
      <c r="J1567">
        <f t="shared" si="807"/>
        <v>1</v>
      </c>
      <c r="K1567">
        <f t="shared" ca="1" si="808"/>
        <v>48.980399999999996</v>
      </c>
      <c r="L1567">
        <f t="shared" ca="1" si="809"/>
        <v>0.61611791882355527</v>
      </c>
      <c r="M1567">
        <f t="shared" ca="1" si="782"/>
        <v>10.474004620000439</v>
      </c>
      <c r="N1567">
        <f t="shared" ca="1" si="783"/>
        <v>0.57447724531804434</v>
      </c>
      <c r="O1567">
        <f t="shared" ca="1" si="784"/>
        <v>4.6763775439310376</v>
      </c>
      <c r="P1567">
        <f t="shared" ca="1" si="785"/>
        <v>631.59971791882356</v>
      </c>
      <c r="Q1567">
        <f t="shared" ca="1" si="786"/>
        <v>632.71432071869015</v>
      </c>
      <c r="R1567">
        <f t="shared" ca="1" si="787"/>
        <v>1.0303178149799187E-2</v>
      </c>
      <c r="S1567">
        <f t="shared" ca="1" si="788"/>
        <v>1.9021429098207512</v>
      </c>
      <c r="T1567">
        <f t="shared" ca="1" si="789"/>
        <v>26.575320714647653</v>
      </c>
      <c r="U1567">
        <f t="shared" ca="1" si="810"/>
        <v>0.43298165991257065</v>
      </c>
      <c r="V1567">
        <f t="shared" ca="1" si="811"/>
        <v>0</v>
      </c>
      <c r="W1567">
        <f t="shared" ca="1" si="790"/>
        <v>12.939809359981572</v>
      </c>
      <c r="X1567">
        <f t="shared" ca="1" si="791"/>
        <v>219.97675911968673</v>
      </c>
      <c r="Y1567">
        <f t="shared" ca="1" si="792"/>
        <v>5.1301006325710112</v>
      </c>
      <c r="Z1567">
        <f t="shared" ca="1" si="793"/>
        <v>0.22266170388186482</v>
      </c>
      <c r="AA1567">
        <f t="shared" ca="1" si="794"/>
        <v>643.92340935998163</v>
      </c>
      <c r="AB1567">
        <f t="shared" ca="1" si="795"/>
        <v>643.92593628324232</v>
      </c>
      <c r="AC1567">
        <f t="shared" ca="1" si="796"/>
        <v>1.2607792770056139E-6</v>
      </c>
      <c r="AD1567">
        <f t="shared" ca="1" si="797"/>
        <v>1.9762736739663479E-2</v>
      </c>
      <c r="AE1567">
        <f t="shared" ca="1" si="798"/>
        <v>1424.340392096547</v>
      </c>
      <c r="AF1567">
        <f t="shared" ca="1" si="799"/>
        <v>-0.22315169652506484</v>
      </c>
      <c r="AG1567">
        <f t="shared" ca="1" si="800"/>
        <v>0</v>
      </c>
      <c r="AH1567">
        <f ca="1"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+99)&gt;=IFERROR(AE1567,-1E+99)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>0.94585798587687397</v>
      </c>
      <c r="AI1567">
        <f t="shared" ca="1" si="801"/>
        <v>631.92945798587687</v>
      </c>
      <c r="AJ1567">
        <f t="shared" ca="1" si="802"/>
        <v>632.40238697881534</v>
      </c>
      <c r="AM1567">
        <v>0</v>
      </c>
      <c r="AN1567">
        <v>0</v>
      </c>
      <c r="AO1567">
        <f t="shared" si="803"/>
        <v>0</v>
      </c>
      <c r="AP1567">
        <f t="shared" si="812"/>
        <v>0</v>
      </c>
      <c r="AQ1567">
        <f t="shared" ca="1" si="804"/>
        <v>0.99999999999999989</v>
      </c>
      <c r="AR1567" t="str">
        <f t="shared" ca="1" si="805"/>
        <v>Supercritical</v>
      </c>
      <c r="AS1567">
        <f t="shared" ca="1" si="806"/>
        <v>2.5882498373275718E-3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191</v>
      </c>
      <c r="I1568">
        <v>0</v>
      </c>
      <c r="J1568">
        <f t="shared" si="807"/>
        <v>1</v>
      </c>
      <c r="K1568">
        <f t="shared" ca="1" si="808"/>
        <v>48.980399999999996</v>
      </c>
      <c r="L1568">
        <f t="shared" ca="1" si="809"/>
        <v>0.61611791882355527</v>
      </c>
      <c r="M1568">
        <f t="shared" ca="1" si="782"/>
        <v>11.706240457647549</v>
      </c>
      <c r="N1568">
        <f t="shared" ca="1" si="783"/>
        <v>0.5785935153971058</v>
      </c>
      <c r="O1568">
        <f t="shared" ca="1" si="784"/>
        <v>4.1841272761488231</v>
      </c>
      <c r="P1568">
        <f t="shared" ca="1" si="785"/>
        <v>631.37691791882355</v>
      </c>
      <c r="Q1568">
        <f t="shared" ca="1" si="786"/>
        <v>632.26921766719317</v>
      </c>
      <c r="R1568">
        <f t="shared" ca="1" si="787"/>
        <v>8.1701032009571552E-3</v>
      </c>
      <c r="S1568">
        <f t="shared" ca="1" si="788"/>
        <v>1.7019173403659351</v>
      </c>
      <c r="T1568">
        <f t="shared" ca="1" si="789"/>
        <v>24.497163083434049</v>
      </c>
      <c r="U1568">
        <f t="shared" ca="1" si="810"/>
        <v>0.36917549537258765</v>
      </c>
      <c r="V1568">
        <f t="shared" ca="1" si="811"/>
        <v>0</v>
      </c>
      <c r="W1568">
        <f t="shared" ca="1" si="790"/>
        <v>12.942038552031351</v>
      </c>
      <c r="X1568">
        <f t="shared" ca="1" si="791"/>
        <v>245.89873248859567</v>
      </c>
      <c r="Y1568">
        <f t="shared" ca="1" si="792"/>
        <v>5.4785293216230144</v>
      </c>
      <c r="Z1568">
        <f t="shared" ca="1" si="793"/>
        <v>0.19918931465932471</v>
      </c>
      <c r="AA1568">
        <f t="shared" ca="1" si="794"/>
        <v>643.70283855203138</v>
      </c>
      <c r="AB1568">
        <f t="shared" ca="1" si="795"/>
        <v>643.70486079377827</v>
      </c>
      <c r="AC1568">
        <f t="shared" ca="1" si="796"/>
        <v>9.2433473264663308E-7</v>
      </c>
      <c r="AD1568">
        <f t="shared" ca="1" si="797"/>
        <v>1.7677880307706693E-2</v>
      </c>
      <c r="AE1568">
        <f t="shared" ca="1" si="798"/>
        <v>1592.209971246228</v>
      </c>
      <c r="AF1568">
        <f t="shared" ca="1" si="799"/>
        <v>-0.21943336545177772</v>
      </c>
      <c r="AG1568">
        <f t="shared" ca="1" si="800"/>
        <v>0</v>
      </c>
      <c r="AH1568">
        <f ca="1"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+99)&gt;=IFERROR(AE1568,-1E+99)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>0.87825941716721156</v>
      </c>
      <c r="AI1568">
        <f t="shared" ca="1" si="801"/>
        <v>631.63905941716723</v>
      </c>
      <c r="AJ1568">
        <f t="shared" ca="1" si="802"/>
        <v>632.07818912575078</v>
      </c>
      <c r="AM1568">
        <v>0</v>
      </c>
      <c r="AN1568">
        <v>0</v>
      </c>
      <c r="AO1568">
        <f t="shared" si="803"/>
        <v>0</v>
      </c>
      <c r="AP1568">
        <f t="shared" si="812"/>
        <v>0</v>
      </c>
      <c r="AQ1568">
        <f t="shared" ca="1" si="804"/>
        <v>0.99999999999999989</v>
      </c>
      <c r="AR1568" t="str">
        <f t="shared" ca="1" si="805"/>
        <v>Supercritical</v>
      </c>
      <c r="AS1568">
        <f t="shared" ca="1" si="806"/>
        <v>2.5932545166716973E-3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190</v>
      </c>
      <c r="I1569">
        <v>0</v>
      </c>
      <c r="J1569">
        <f t="shared" si="807"/>
        <v>1</v>
      </c>
      <c r="K1569">
        <f t="shared" ca="1" si="808"/>
        <v>48.980399999999996</v>
      </c>
      <c r="L1569">
        <f t="shared" ca="1" si="809"/>
        <v>0.61611791882355527</v>
      </c>
      <c r="M1569">
        <f t="shared" ca="1" si="782"/>
        <v>7.3200969935426601</v>
      </c>
      <c r="N1569">
        <f t="shared" ca="1" si="783"/>
        <v>0.55822201965797136</v>
      </c>
      <c r="O1569">
        <f t="shared" ca="1" si="784"/>
        <v>6.6912228134692064</v>
      </c>
      <c r="P1569">
        <f t="shared" ca="1" si="785"/>
        <v>631.15401791882357</v>
      </c>
      <c r="Q1569">
        <f t="shared" ca="1" si="786"/>
        <v>633.4359986904592</v>
      </c>
      <c r="R1569">
        <f t="shared" ca="1" si="787"/>
        <v>2.1917156911410149E-2</v>
      </c>
      <c r="S1569">
        <f t="shared" ca="1" si="788"/>
        <v>2.7216925736009401</v>
      </c>
      <c r="T1569">
        <f t="shared" ca="1" si="789"/>
        <v>35.663662634168084</v>
      </c>
      <c r="U1569">
        <f t="shared" ca="1" si="810"/>
        <v>-1.3207927556487675</v>
      </c>
      <c r="V1569">
        <f t="shared" ca="1" si="811"/>
        <v>0</v>
      </c>
      <c r="W1569">
        <f t="shared" ca="1" si="790"/>
        <v>12.939809462673804</v>
      </c>
      <c r="X1569">
        <f t="shared" ca="1" si="791"/>
        <v>153.73787622602745</v>
      </c>
      <c r="Y1569">
        <f t="shared" ca="1" si="792"/>
        <v>4.0713812591357623</v>
      </c>
      <c r="Z1569">
        <f t="shared" ca="1" si="793"/>
        <v>0.31859682989238364</v>
      </c>
      <c r="AA1569">
        <f t="shared" ca="1" si="794"/>
        <v>643.47770946267383</v>
      </c>
      <c r="AB1569">
        <f t="shared" ca="1" si="795"/>
        <v>643.4828829560488</v>
      </c>
      <c r="AC1569">
        <f t="shared" ca="1" si="796"/>
        <v>3.5129857447024893E-6</v>
      </c>
      <c r="AD1569">
        <f t="shared" ca="1" si="797"/>
        <v>2.8277629877523743E-2</v>
      </c>
      <c r="AE1569">
        <f t="shared" ca="1" si="798"/>
        <v>996.26013654874555</v>
      </c>
      <c r="AF1569">
        <f t="shared" ca="1" si="799"/>
        <v>-0.22286800646315896</v>
      </c>
      <c r="AG1569">
        <f t="shared" ca="1" si="800"/>
        <v>0</v>
      </c>
      <c r="AH1569">
        <f ca="1"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+99)&gt;=IFERROR(AE1569,-1E+99)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>1.2010374567137232</v>
      </c>
      <c r="AI1569">
        <f t="shared" ca="1" si="801"/>
        <v>631.73893745671376</v>
      </c>
      <c r="AJ1569">
        <f t="shared" ca="1" si="802"/>
        <v>632.33945618507062</v>
      </c>
      <c r="AM1569">
        <v>0</v>
      </c>
      <c r="AN1569">
        <v>0</v>
      </c>
      <c r="AO1569">
        <f t="shared" si="803"/>
        <v>0</v>
      </c>
      <c r="AP1569">
        <f t="shared" si="812"/>
        <v>0</v>
      </c>
      <c r="AQ1569">
        <f t="shared" ca="1" si="804"/>
        <v>1</v>
      </c>
      <c r="AR1569" t="str">
        <f t="shared" ca="1" si="805"/>
        <v>Supercritical</v>
      </c>
      <c r="AS1569">
        <f t="shared" ca="1" si="806"/>
        <v>2.654346604445316E-3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190</v>
      </c>
      <c r="I1570">
        <v>0</v>
      </c>
      <c r="J1570">
        <f t="shared" si="807"/>
        <v>1</v>
      </c>
      <c r="K1570">
        <f t="shared" ca="1" si="808"/>
        <v>48.980399999999996</v>
      </c>
      <c r="L1570">
        <f t="shared" ca="1" si="809"/>
        <v>0.61611791882355527</v>
      </c>
      <c r="M1570">
        <f t="shared" ca="1" si="782"/>
        <v>7.3934150258826632</v>
      </c>
      <c r="N1570">
        <f t="shared" ca="1" si="783"/>
        <v>0.55874268843120345</v>
      </c>
      <c r="O1570">
        <f t="shared" ca="1" si="784"/>
        <v>6.624868187235637</v>
      </c>
      <c r="P1570">
        <f t="shared" ca="1" si="785"/>
        <v>630.93121791882356</v>
      </c>
      <c r="Q1570">
        <f t="shared" ca="1" si="786"/>
        <v>633.16816381577803</v>
      </c>
      <c r="R1570">
        <f t="shared" ca="1" si="787"/>
        <v>2.1457931966504914E-2</v>
      </c>
      <c r="S1570">
        <f t="shared" ca="1" si="788"/>
        <v>2.6947024555793977</v>
      </c>
      <c r="T1570">
        <f t="shared" ca="1" si="789"/>
        <v>35.354946552632377</v>
      </c>
      <c r="U1570">
        <f t="shared" ca="1" si="810"/>
        <v>0.23263686783786852</v>
      </c>
      <c r="V1570">
        <f t="shared" ca="1" si="811"/>
        <v>0</v>
      </c>
      <c r="W1570">
        <f t="shared" ca="1" si="790"/>
        <v>12.942038652686097</v>
      </c>
      <c r="X1570">
        <f t="shared" ca="1" si="791"/>
        <v>155.30446383223318</v>
      </c>
      <c r="Y1570">
        <f t="shared" ca="1" si="792"/>
        <v>4.0994653922905506</v>
      </c>
      <c r="Z1570">
        <f t="shared" ca="1" si="793"/>
        <v>0.31538307909108659</v>
      </c>
      <c r="AA1570">
        <f t="shared" ca="1" si="794"/>
        <v>643.25713865268608</v>
      </c>
      <c r="AB1570">
        <f t="shared" ca="1" si="795"/>
        <v>643.26220830032003</v>
      </c>
      <c r="AC1570">
        <f t="shared" ca="1" si="796"/>
        <v>3.4110623926956853E-6</v>
      </c>
      <c r="AD1570">
        <f t="shared" ca="1" si="797"/>
        <v>2.7989976827337205E-2</v>
      </c>
      <c r="AE1570">
        <f t="shared" ca="1" si="798"/>
        <v>1006.5528647409259</v>
      </c>
      <c r="AF1570">
        <f t="shared" ca="1" si="799"/>
        <v>-0.22301037753368291</v>
      </c>
      <c r="AG1570">
        <f t="shared" ca="1" si="800"/>
        <v>0</v>
      </c>
      <c r="AH1570">
        <f ca="1"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+99)&gt;=IFERROR(AE1570,-1E+99)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>1.1930840830889016</v>
      </c>
      <c r="AI1570">
        <f t="shared" ca="1" si="801"/>
        <v>631.50818408308896</v>
      </c>
      <c r="AJ1570">
        <f t="shared" ca="1" si="802"/>
        <v>632.10472612463343</v>
      </c>
      <c r="AK1570">
        <v>635.5</v>
      </c>
      <c r="AM1570">
        <f t="shared" ref="AM1570:AM1595" ca="1" si="813">$D$12*MAX(J1570,0.1)*POWER(MAX(0,AI1570-AK1570),1.5)</f>
        <v>0</v>
      </c>
      <c r="AN1570">
        <v>0</v>
      </c>
      <c r="AO1570">
        <f t="shared" ca="1" si="803"/>
        <v>0</v>
      </c>
      <c r="AP1570">
        <f t="shared" ca="1" si="812"/>
        <v>0</v>
      </c>
      <c r="AQ1570">
        <f t="shared" ca="1" si="804"/>
        <v>1.0000000000000002</v>
      </c>
      <c r="AR1570" t="str">
        <f t="shared" ca="1" si="805"/>
        <v>Supercritical</v>
      </c>
      <c r="AS1570">
        <f t="shared" ca="1" si="806"/>
        <v>2.6504097694114563E-3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190</v>
      </c>
      <c r="I1571">
        <v>0</v>
      </c>
      <c r="J1571">
        <f t="shared" si="807"/>
        <v>1</v>
      </c>
      <c r="K1571">
        <f t="shared" ca="1" si="808"/>
        <v>48.980399999999996</v>
      </c>
      <c r="L1571">
        <f t="shared" ca="1" si="809"/>
        <v>0.61611791882355527</v>
      </c>
      <c r="M1571">
        <f t="shared" ca="1" si="782"/>
        <v>7.5147902558909028</v>
      </c>
      <c r="N1571">
        <f t="shared" ca="1" si="783"/>
        <v>0.5595843536252576</v>
      </c>
      <c r="O1571">
        <f t="shared" ca="1" si="784"/>
        <v>6.5178665447919695</v>
      </c>
      <c r="P1571">
        <f t="shared" ca="1" si="785"/>
        <v>630.70831791882358</v>
      </c>
      <c r="Q1571">
        <f t="shared" ca="1" si="786"/>
        <v>632.87358725091929</v>
      </c>
      <c r="R1571">
        <f t="shared" ca="1" si="787"/>
        <v>2.072873003870573E-2</v>
      </c>
      <c r="S1571">
        <f t="shared" ca="1" si="788"/>
        <v>2.6511789347341783</v>
      </c>
      <c r="T1571">
        <f t="shared" ca="1" si="789"/>
        <v>34.858088222852444</v>
      </c>
      <c r="U1571">
        <f t="shared" ca="1" si="810"/>
        <v>0.25198026439852583</v>
      </c>
      <c r="V1571">
        <f t="shared" ca="1" si="811"/>
        <v>0</v>
      </c>
      <c r="W1571">
        <f t="shared" ca="1" si="790"/>
        <v>12.939809563328566</v>
      </c>
      <c r="X1571">
        <f t="shared" ca="1" si="791"/>
        <v>157.82685724391851</v>
      </c>
      <c r="Y1571">
        <f t="shared" ca="1" si="792"/>
        <v>4.1449808534451842</v>
      </c>
      <c r="Z1571">
        <f t="shared" ca="1" si="793"/>
        <v>0.31034261757047904</v>
      </c>
      <c r="AA1571">
        <f t="shared" ca="1" si="794"/>
        <v>643.03200956332864</v>
      </c>
      <c r="AB1571">
        <f t="shared" ca="1" si="795"/>
        <v>643.03691845936737</v>
      </c>
      <c r="AC1571">
        <f t="shared" ca="1" si="796"/>
        <v>3.2546327038184459E-6</v>
      </c>
      <c r="AD1571">
        <f t="shared" ca="1" si="797"/>
        <v>2.7545012433778032E-2</v>
      </c>
      <c r="AE1571">
        <f t="shared" ca="1" si="798"/>
        <v>1022.6742496261444</v>
      </c>
      <c r="AF1571">
        <f t="shared" ca="1" si="799"/>
        <v>-0.2231179614955181</v>
      </c>
      <c r="AG1571">
        <f t="shared" ca="1" si="800"/>
        <v>0</v>
      </c>
      <c r="AH1571">
        <f ca="1"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+99)&gt;=IFERROR(AE1571,-1E+99)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>1.1802025083038761</v>
      </c>
      <c r="AI1571">
        <f t="shared" ca="1" si="801"/>
        <v>631.27240250830391</v>
      </c>
      <c r="AJ1571">
        <f t="shared" ca="1" si="802"/>
        <v>631.86250376245584</v>
      </c>
      <c r="AK1571">
        <v>635.5</v>
      </c>
      <c r="AM1571">
        <f t="shared" ca="1" si="813"/>
        <v>0</v>
      </c>
      <c r="AN1571">
        <v>0</v>
      </c>
      <c r="AO1571">
        <f t="shared" ca="1" si="803"/>
        <v>0</v>
      </c>
      <c r="AP1571">
        <f t="shared" ca="1" si="812"/>
        <v>0</v>
      </c>
      <c r="AQ1571">
        <f t="shared" ca="1" si="804"/>
        <v>1</v>
      </c>
      <c r="AR1571" t="str">
        <f t="shared" ca="1" si="805"/>
        <v>Supercritical</v>
      </c>
      <c r="AS1571">
        <f t="shared" ca="1" si="806"/>
        <v>2.6442789602737883E-3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190</v>
      </c>
      <c r="I1572">
        <v>0</v>
      </c>
      <c r="J1572">
        <f t="shared" si="807"/>
        <v>1</v>
      </c>
      <c r="K1572">
        <f t="shared" ca="1" si="808"/>
        <v>48.980399999999996</v>
      </c>
      <c r="L1572">
        <f t="shared" ca="1" si="809"/>
        <v>0.61611791882355527</v>
      </c>
      <c r="M1572">
        <f t="shared" ca="1" si="782"/>
        <v>7.892470540129743</v>
      </c>
      <c r="N1572">
        <f t="shared" ca="1" si="783"/>
        <v>0.56205227083354481</v>
      </c>
      <c r="O1572">
        <f t="shared" ca="1" si="784"/>
        <v>6.2059655149748352</v>
      </c>
      <c r="P1572">
        <f t="shared" ca="1" si="785"/>
        <v>630.48551791882358</v>
      </c>
      <c r="Q1572">
        <f t="shared" ca="1" si="786"/>
        <v>632.44851526709351</v>
      </c>
      <c r="R1572">
        <f t="shared" ca="1" si="787"/>
        <v>1.8682383883490184E-2</v>
      </c>
      <c r="S1572">
        <f t="shared" ca="1" si="788"/>
        <v>2.5243114337980304</v>
      </c>
      <c r="T1572">
        <f t="shared" ca="1" si="789"/>
        <v>33.417143744927614</v>
      </c>
      <c r="U1572">
        <f t="shared" ca="1" si="810"/>
        <v>0.34468483171701791</v>
      </c>
      <c r="V1572">
        <f t="shared" ca="1" si="811"/>
        <v>0</v>
      </c>
      <c r="W1572">
        <f t="shared" ca="1" si="790"/>
        <v>12.942038751343802</v>
      </c>
      <c r="X1572">
        <f t="shared" ca="1" si="791"/>
        <v>165.7875164047141</v>
      </c>
      <c r="Y1572">
        <f t="shared" ca="1" si="792"/>
        <v>4.284570846615968</v>
      </c>
      <c r="Z1572">
        <f t="shared" ca="1" si="793"/>
        <v>0.29544082125237303</v>
      </c>
      <c r="AA1572">
        <f t="shared" ca="1" si="794"/>
        <v>642.81143875134387</v>
      </c>
      <c r="AB1572">
        <f t="shared" ca="1" si="795"/>
        <v>642.81588754231541</v>
      </c>
      <c r="AC1572">
        <f t="shared" ca="1" si="796"/>
        <v>2.822152106158083E-6</v>
      </c>
      <c r="AD1572">
        <f t="shared" ca="1" si="797"/>
        <v>2.6220118507994442E-2</v>
      </c>
      <c r="AE1572">
        <f t="shared" ca="1" si="798"/>
        <v>1074.2893389117901</v>
      </c>
      <c r="AF1572">
        <f t="shared" ca="1" si="799"/>
        <v>-0.22317487183715912</v>
      </c>
      <c r="AG1572">
        <f t="shared" ca="1" si="800"/>
        <v>0</v>
      </c>
      <c r="AH1572">
        <f ca="1"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+99)&gt;=IFERROR(AE1572,-1E+99)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>1.1422446414894774</v>
      </c>
      <c r="AI1572">
        <f t="shared" ca="1" si="801"/>
        <v>631.01164464148951</v>
      </c>
      <c r="AJ1572">
        <f t="shared" ca="1" si="802"/>
        <v>631.58276696223425</v>
      </c>
      <c r="AK1572">
        <v>635.5</v>
      </c>
      <c r="AM1572">
        <f t="shared" ca="1" si="813"/>
        <v>0</v>
      </c>
      <c r="AN1572">
        <v>0</v>
      </c>
      <c r="AO1572">
        <f t="shared" ca="1" si="803"/>
        <v>0</v>
      </c>
      <c r="AP1572">
        <f t="shared" ca="1" si="812"/>
        <v>0</v>
      </c>
      <c r="AQ1572">
        <f t="shared" ca="1" si="804"/>
        <v>1</v>
      </c>
      <c r="AR1572" t="str">
        <f t="shared" ca="1" si="805"/>
        <v>Supercritical</v>
      </c>
      <c r="AS1572">
        <f t="shared" ca="1" si="806"/>
        <v>2.6279930190703949E-3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190</v>
      </c>
      <c r="I1573">
        <v>0</v>
      </c>
      <c r="J1573">
        <f t="shared" si="807"/>
        <v>1</v>
      </c>
      <c r="K1573">
        <f t="shared" ca="1" si="808"/>
        <v>48.980399999999996</v>
      </c>
      <c r="L1573">
        <f t="shared" ca="1" si="809"/>
        <v>0.61611791882355527</v>
      </c>
      <c r="M1573">
        <f t="shared" ca="1" si="782"/>
        <v>8.2695347064497593</v>
      </c>
      <c r="N1573">
        <f t="shared" ca="1" si="783"/>
        <v>0.56431019659210824</v>
      </c>
      <c r="O1573">
        <f t="shared" ca="1" si="784"/>
        <v>5.9229934619898401</v>
      </c>
      <c r="P1573">
        <f t="shared" ca="1" si="785"/>
        <v>630.26261791882348</v>
      </c>
      <c r="Q1573">
        <f t="shared" ca="1" si="786"/>
        <v>632.05068374709947</v>
      </c>
      <c r="R1573">
        <f t="shared" ca="1" si="787"/>
        <v>1.6926785641646989E-2</v>
      </c>
      <c r="S1573">
        <f t="shared" ca="1" si="788"/>
        <v>2.4092109571563678</v>
      </c>
      <c r="T1573">
        <f t="shared" ca="1" si="789"/>
        <v>32.120449105178317</v>
      </c>
      <c r="U1573">
        <f t="shared" ca="1" si="810"/>
        <v>0.32754747923331706</v>
      </c>
      <c r="V1573">
        <f t="shared" ca="1" si="811"/>
        <v>0</v>
      </c>
      <c r="W1573">
        <f t="shared" ca="1" si="790"/>
        <v>12.939809661986288</v>
      </c>
      <c r="X1573">
        <f t="shared" ca="1" si="791"/>
        <v>173.67812528317998</v>
      </c>
      <c r="Y1573">
        <f t="shared" ca="1" si="792"/>
        <v>4.419108633960092</v>
      </c>
      <c r="Z1573">
        <f t="shared" ca="1" si="793"/>
        <v>0.28201824449761925</v>
      </c>
      <c r="AA1573">
        <f t="shared" ca="1" si="794"/>
        <v>642.58630966198621</v>
      </c>
      <c r="AB1573">
        <f t="shared" ca="1" si="795"/>
        <v>642.59036339747195</v>
      </c>
      <c r="AC1573">
        <f t="shared" ca="1" si="796"/>
        <v>2.4676905088056973E-6</v>
      </c>
      <c r="AD1573">
        <f t="shared" ca="1" si="797"/>
        <v>2.5031032097489039E-2</v>
      </c>
      <c r="AE1573">
        <f t="shared" ca="1" si="798"/>
        <v>1125.0890321665809</v>
      </c>
      <c r="AF1573">
        <f t="shared" ca="1" si="799"/>
        <v>-0.22304014195447053</v>
      </c>
      <c r="AG1573">
        <f t="shared" ca="1" si="800"/>
        <v>0</v>
      </c>
      <c r="AH1573">
        <f ca="1"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+99)&gt;=IFERROR(AE1573,-1E+99)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>1.1072534943631276</v>
      </c>
      <c r="AI1573">
        <f t="shared" ca="1" si="801"/>
        <v>630.75375349436308</v>
      </c>
      <c r="AJ1573">
        <f t="shared" ca="1" si="802"/>
        <v>631.30738024154459</v>
      </c>
      <c r="AK1573">
        <v>635.5</v>
      </c>
      <c r="AM1573">
        <f t="shared" ca="1" si="813"/>
        <v>0</v>
      </c>
      <c r="AN1573">
        <v>0</v>
      </c>
      <c r="AO1573">
        <f t="shared" ca="1" si="803"/>
        <v>0</v>
      </c>
      <c r="AP1573">
        <f t="shared" ca="1" si="812"/>
        <v>0</v>
      </c>
      <c r="AQ1573">
        <f t="shared" ca="1" si="804"/>
        <v>1</v>
      </c>
      <c r="AR1573" t="str">
        <f t="shared" ca="1" si="805"/>
        <v>Supercritical</v>
      </c>
      <c r="AS1573">
        <f t="shared" ca="1" si="806"/>
        <v>2.6153662639121378E-3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190</v>
      </c>
      <c r="I1574">
        <v>0</v>
      </c>
      <c r="J1574">
        <f t="shared" si="807"/>
        <v>1</v>
      </c>
      <c r="K1574">
        <f t="shared" ca="1" si="808"/>
        <v>48.980399999999996</v>
      </c>
      <c r="L1574">
        <f t="shared" ca="1" si="809"/>
        <v>0.61611791882355527</v>
      </c>
      <c r="M1574">
        <f t="shared" ca="1" si="782"/>
        <v>8.6472149906885978</v>
      </c>
      <c r="N1574">
        <f t="shared" ca="1" si="783"/>
        <v>0.56639034614017281</v>
      </c>
      <c r="O1574">
        <f t="shared" ca="1" si="784"/>
        <v>5.664297701947107</v>
      </c>
      <c r="P1574">
        <f t="shared" ca="1" si="785"/>
        <v>630.03981791882359</v>
      </c>
      <c r="Q1574">
        <f t="shared" ca="1" si="786"/>
        <v>631.67510173412859</v>
      </c>
      <c r="R1574">
        <f t="shared" ca="1" si="787"/>
        <v>1.540471033625284E-2</v>
      </c>
      <c r="S1574">
        <f t="shared" ca="1" si="788"/>
        <v>2.3039849994266315</v>
      </c>
      <c r="T1574">
        <f t="shared" ca="1" si="789"/>
        <v>30.945153495312411</v>
      </c>
      <c r="U1574">
        <f t="shared" ca="1" si="810"/>
        <v>0.31358166109066588</v>
      </c>
      <c r="V1574">
        <f t="shared" ca="1" si="811"/>
        <v>0</v>
      </c>
      <c r="W1574">
        <f t="shared" ca="1" si="790"/>
        <v>12.942038848044083</v>
      </c>
      <c r="X1574">
        <f t="shared" ca="1" si="791"/>
        <v>181.6415152322987</v>
      </c>
      <c r="Y1574">
        <f t="shared" ca="1" si="792"/>
        <v>4.5502432850571219</v>
      </c>
      <c r="Z1574">
        <f t="shared" ca="1" si="793"/>
        <v>0.26965421389135447</v>
      </c>
      <c r="AA1574">
        <f t="shared" ca="1" si="794"/>
        <v>642.36573884804409</v>
      </c>
      <c r="AB1574">
        <f t="shared" ca="1" si="795"/>
        <v>642.36944493341969</v>
      </c>
      <c r="AC1574">
        <f t="shared" ca="1" si="796"/>
        <v>2.1697887394449552E-6</v>
      </c>
      <c r="AD1574">
        <f t="shared" ca="1" si="797"/>
        <v>2.3931579217881818E-2</v>
      </c>
      <c r="AE1574">
        <f t="shared" ca="1" si="798"/>
        <v>1176.752131203411</v>
      </c>
      <c r="AF1574">
        <f t="shared" ca="1" si="799"/>
        <v>-0.2231102190950196</v>
      </c>
      <c r="AG1574">
        <f t="shared" ca="1" si="800"/>
        <v>0</v>
      </c>
      <c r="AH1574">
        <f ca="1"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+99)&gt;=IFERROR(AE1574,-1E+99)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>1.074773470571845</v>
      </c>
      <c r="AI1574">
        <f t="shared" ca="1" si="801"/>
        <v>630.49847347057187</v>
      </c>
      <c r="AJ1574">
        <f t="shared" ca="1" si="802"/>
        <v>631.03586020585783</v>
      </c>
      <c r="AK1574">
        <v>635.5</v>
      </c>
      <c r="AM1574">
        <f t="shared" ca="1" si="813"/>
        <v>0</v>
      </c>
      <c r="AN1574">
        <v>0</v>
      </c>
      <c r="AO1574">
        <f t="shared" ca="1" si="803"/>
        <v>0</v>
      </c>
      <c r="AP1574">
        <f t="shared" ca="1" si="812"/>
        <v>0</v>
      </c>
      <c r="AQ1574">
        <f t="shared" ca="1" si="804"/>
        <v>0.99999999999999978</v>
      </c>
      <c r="AR1574" t="str">
        <f t="shared" ca="1" si="805"/>
        <v>Supercritical</v>
      </c>
      <c r="AS1574">
        <f t="shared" ca="1" si="806"/>
        <v>2.6057338355338498E-3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190</v>
      </c>
      <c r="I1575">
        <v>0</v>
      </c>
      <c r="J1575">
        <f t="shared" si="807"/>
        <v>1</v>
      </c>
      <c r="K1575">
        <f t="shared" ca="1" si="808"/>
        <v>48.980399999999996</v>
      </c>
      <c r="L1575">
        <f t="shared" ca="1" si="809"/>
        <v>0.61611791882355527</v>
      </c>
      <c r="M1575">
        <f t="shared" ca="1" si="782"/>
        <v>9.024279157008614</v>
      </c>
      <c r="N1575">
        <f t="shared" ca="1" si="783"/>
        <v>0.56830689141939073</v>
      </c>
      <c r="O1575">
        <f t="shared" ca="1" si="784"/>
        <v>5.427624649882409</v>
      </c>
      <c r="P1575">
        <f t="shared" ca="1" si="785"/>
        <v>629.81691791882349</v>
      </c>
      <c r="Q1575">
        <f t="shared" ca="1" si="786"/>
        <v>631.318401575297</v>
      </c>
      <c r="R1575">
        <f t="shared" ca="1" si="787"/>
        <v>1.4080721234290933E-2</v>
      </c>
      <c r="S1575">
        <f t="shared" ca="1" si="788"/>
        <v>2.2077169022293144</v>
      </c>
      <c r="T1575">
        <f t="shared" ca="1" si="789"/>
        <v>29.879625377956227</v>
      </c>
      <c r="U1575">
        <f t="shared" ca="1" si="810"/>
        <v>0.30181739539693808</v>
      </c>
      <c r="V1575">
        <f t="shared" ca="1" si="811"/>
        <v>0</v>
      </c>
      <c r="W1575">
        <f t="shared" ca="1" si="790"/>
        <v>12.939809758686586</v>
      </c>
      <c r="X1575">
        <f t="shared" ca="1" si="791"/>
        <v>189.52939353548243</v>
      </c>
      <c r="Y1575">
        <f t="shared" ca="1" si="792"/>
        <v>4.6766642713496971</v>
      </c>
      <c r="Z1575">
        <f t="shared" ca="1" si="793"/>
        <v>0.258431682212027</v>
      </c>
      <c r="AA1575">
        <f t="shared" ca="1" si="794"/>
        <v>642.14060975868654</v>
      </c>
      <c r="AB1575">
        <f t="shared" ca="1" si="795"/>
        <v>642.14401378184505</v>
      </c>
      <c r="AC1575">
        <f t="shared" ca="1" si="796"/>
        <v>1.9214353157381831E-6</v>
      </c>
      <c r="AD1575">
        <f t="shared" ca="1" si="797"/>
        <v>2.2937564623911961E-2</v>
      </c>
      <c r="AE1575">
        <f t="shared" ca="1" si="798"/>
        <v>1227.5274729038379</v>
      </c>
      <c r="AF1575">
        <f t="shared" ca="1" si="799"/>
        <v>-0.22088227078279488</v>
      </c>
      <c r="AG1575">
        <f t="shared" ca="1" si="800"/>
        <v>0</v>
      </c>
      <c r="AH1575">
        <f ca="1"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+99)&gt;=IFERROR(AE1575,-1E+99)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>1.0446226258871416</v>
      </c>
      <c r="AI1575">
        <f t="shared" ca="1" si="801"/>
        <v>630.24542262588704</v>
      </c>
      <c r="AJ1575">
        <f t="shared" ca="1" si="802"/>
        <v>630.76773393883059</v>
      </c>
      <c r="AK1575">
        <v>635.5</v>
      </c>
      <c r="AM1575">
        <f t="shared" ca="1" si="813"/>
        <v>0</v>
      </c>
      <c r="AN1575">
        <v>0</v>
      </c>
      <c r="AO1575">
        <f t="shared" ca="1" si="803"/>
        <v>0</v>
      </c>
      <c r="AP1575">
        <f t="shared" ca="1" si="812"/>
        <v>0</v>
      </c>
      <c r="AQ1575">
        <f t="shared" ca="1" si="804"/>
        <v>1</v>
      </c>
      <c r="AR1575" t="str">
        <f t="shared" ca="1" si="805"/>
        <v>Supercritical</v>
      </c>
      <c r="AS1575">
        <f t="shared" ca="1" si="806"/>
        <v>2.5986284121155274E-3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190</v>
      </c>
      <c r="I1576">
        <v>0</v>
      </c>
      <c r="J1576">
        <f t="shared" si="807"/>
        <v>1</v>
      </c>
      <c r="K1576">
        <f t="shared" ca="1" si="808"/>
        <v>48.980399999999996</v>
      </c>
      <c r="L1576">
        <f t="shared" ca="1" si="809"/>
        <v>0.61611791882355527</v>
      </c>
      <c r="M1576">
        <f t="shared" ca="1" si="782"/>
        <v>9.2417687823533292</v>
      </c>
      <c r="N1576">
        <f t="shared" ca="1" si="783"/>
        <v>0.56934663066680402</v>
      </c>
      <c r="O1576">
        <f t="shared" ca="1" si="784"/>
        <v>5.299894549788509</v>
      </c>
      <c r="P1576">
        <f t="shared" ca="1" si="785"/>
        <v>629.59411791882349</v>
      </c>
      <c r="Q1576">
        <f t="shared" ca="1" si="786"/>
        <v>631.02576329287433</v>
      </c>
      <c r="R1576">
        <f t="shared" ca="1" si="787"/>
        <v>1.3393105882905959E-2</v>
      </c>
      <c r="S1576">
        <f t="shared" ca="1" si="788"/>
        <v>2.155761964463518</v>
      </c>
      <c r="T1576">
        <f t="shared" ca="1" si="789"/>
        <v>29.30888072482367</v>
      </c>
      <c r="U1576">
        <f t="shared" ca="1" si="810"/>
        <v>0.25794988413736064</v>
      </c>
      <c r="V1576">
        <f t="shared" ca="1" si="811"/>
        <v>0</v>
      </c>
      <c r="W1576">
        <f t="shared" ca="1" si="790"/>
        <v>12.942038942825778</v>
      </c>
      <c r="X1576">
        <f t="shared" ca="1" si="791"/>
        <v>194.13058414238668</v>
      </c>
      <c r="Y1576">
        <f t="shared" ca="1" si="792"/>
        <v>4.7483175402744662</v>
      </c>
      <c r="Z1576">
        <f t="shared" ca="1" si="793"/>
        <v>0.25230645761656451</v>
      </c>
      <c r="AA1576">
        <f t="shared" ca="1" si="794"/>
        <v>641.92003894282573</v>
      </c>
      <c r="AB1576">
        <f t="shared" ca="1" si="795"/>
        <v>641.92328351716594</v>
      </c>
      <c r="AC1576">
        <f t="shared" ca="1" si="796"/>
        <v>1.7946767829616346E-6</v>
      </c>
      <c r="AD1576">
        <f t="shared" ca="1" si="797"/>
        <v>2.2391980708881501E-2</v>
      </c>
      <c r="AE1576">
        <f t="shared" ca="1" si="798"/>
        <v>1257.4825322060613</v>
      </c>
      <c r="AF1576">
        <f t="shared" ca="1" si="799"/>
        <v>-1.8395029500197779E-3</v>
      </c>
      <c r="AG1576">
        <f t="shared" ca="1" si="800"/>
        <v>0</v>
      </c>
      <c r="AH1576">
        <f ca="1"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+99)&gt;=IFERROR(AE1576,-1E+99)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>1.0281686946926449</v>
      </c>
      <c r="AI1576">
        <f t="shared" ca="1" si="801"/>
        <v>630.00616869469263</v>
      </c>
      <c r="AJ1576">
        <f t="shared" ca="1" si="802"/>
        <v>630.52025304203892</v>
      </c>
      <c r="AK1576">
        <v>635.5</v>
      </c>
      <c r="AM1576">
        <f t="shared" ca="1" si="813"/>
        <v>0</v>
      </c>
      <c r="AN1576">
        <v>0</v>
      </c>
      <c r="AO1576">
        <f t="shared" ca="1" si="803"/>
        <v>0</v>
      </c>
      <c r="AP1576">
        <f t="shared" ca="1" si="812"/>
        <v>0</v>
      </c>
      <c r="AQ1576">
        <f t="shared" ca="1" si="804"/>
        <v>0.99999999999999989</v>
      </c>
      <c r="AR1576" t="str">
        <f t="shared" ca="1" si="805"/>
        <v>Supercritical</v>
      </c>
      <c r="AS1576">
        <f t="shared" ca="1" si="806"/>
        <v>2.5955103127295177E-3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190</v>
      </c>
      <c r="I1577">
        <v>0</v>
      </c>
      <c r="J1577">
        <f t="shared" si="807"/>
        <v>1</v>
      </c>
      <c r="K1577">
        <f t="shared" ca="1" si="808"/>
        <v>48.980399999999996</v>
      </c>
      <c r="L1577">
        <f t="shared" ca="1" si="809"/>
        <v>0.61611791882355527</v>
      </c>
      <c r="M1577">
        <f t="shared" ca="1" si="782"/>
        <v>9.2417687823533292</v>
      </c>
      <c r="N1577">
        <f t="shared" ca="1" si="783"/>
        <v>0.56934663066680402</v>
      </c>
      <c r="O1577">
        <f t="shared" ca="1" si="784"/>
        <v>5.299894549788509</v>
      </c>
      <c r="P1577">
        <f t="shared" ca="1" si="785"/>
        <v>629.59411791882349</v>
      </c>
      <c r="Q1577">
        <f t="shared" ca="1" si="786"/>
        <v>631.02576329287433</v>
      </c>
      <c r="R1577">
        <f t="shared" ca="1" si="787"/>
        <v>1.3393105882905959E-2</v>
      </c>
      <c r="S1577">
        <f t="shared" ca="1" si="788"/>
        <v>2.155761964463518</v>
      </c>
      <c r="T1577">
        <f t="shared" ca="1" si="789"/>
        <v>29.30888072482367</v>
      </c>
      <c r="U1577">
        <f t="shared" ca="1" si="810"/>
        <v>-1.3393105882869349E-2</v>
      </c>
      <c r="V1577">
        <f t="shared" ca="1" si="811"/>
        <v>0</v>
      </c>
      <c r="W1577">
        <f t="shared" ca="1" si="790"/>
        <v>12.941837267001146</v>
      </c>
      <c r="X1577">
        <f t="shared" ca="1" si="791"/>
        <v>194.12755900501719</v>
      </c>
      <c r="Y1577">
        <f t="shared" ca="1" si="792"/>
        <v>4.7482903926251643</v>
      </c>
      <c r="Z1577">
        <f t="shared" ca="1" si="793"/>
        <v>0.25231038936998174</v>
      </c>
      <c r="AA1577">
        <f t="shared" ca="1" si="794"/>
        <v>641.91983726700107</v>
      </c>
      <c r="AB1577">
        <f t="shared" ca="1" si="795"/>
        <v>641.92308194246402</v>
      </c>
      <c r="AC1577">
        <f t="shared" ca="1" si="796"/>
        <v>1.7947463986799944E-6</v>
      </c>
      <c r="AD1577">
        <f t="shared" ca="1" si="797"/>
        <v>2.2392504120512469E-2</v>
      </c>
      <c r="AE1577">
        <f t="shared" ca="1" si="798"/>
        <v>1257.4434006963384</v>
      </c>
      <c r="AF1577">
        <f t="shared" ca="1" si="799"/>
        <v>-1.8395602731970939E-3</v>
      </c>
      <c r="AG1577">
        <f t="shared" ca="1" si="800"/>
        <v>0</v>
      </c>
      <c r="AH1577">
        <f ca="1"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+99)&gt;=IFERROR(AE1577,-1E+99)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>1.0281686946926449</v>
      </c>
      <c r="AI1577">
        <f t="shared" ca="1" si="801"/>
        <v>630.00616869469263</v>
      </c>
      <c r="AJ1577">
        <f t="shared" ca="1" si="802"/>
        <v>630.52025304203892</v>
      </c>
      <c r="AK1577">
        <v>635.5</v>
      </c>
      <c r="AM1577">
        <f t="shared" ca="1" si="813"/>
        <v>0</v>
      </c>
      <c r="AN1577">
        <v>0</v>
      </c>
      <c r="AO1577">
        <f t="shared" ca="1" si="803"/>
        <v>0</v>
      </c>
      <c r="AP1577">
        <f t="shared" ca="1" si="812"/>
        <v>0</v>
      </c>
      <c r="AQ1577">
        <f t="shared" ca="1" si="804"/>
        <v>0.99999999999999989</v>
      </c>
      <c r="AR1577" t="str">
        <f t="shared" ca="1" si="805"/>
        <v>Supercritical</v>
      </c>
      <c r="AS1577">
        <f t="shared" ca="1" si="806"/>
        <v>2.5955103127295177E-3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190</v>
      </c>
      <c r="I1578">
        <v>0</v>
      </c>
      <c r="J1578">
        <f t="shared" si="807"/>
        <v>1</v>
      </c>
      <c r="K1578">
        <f t="shared" ca="1" si="808"/>
        <v>48.980399999999996</v>
      </c>
      <c r="L1578">
        <f t="shared" ca="1" si="809"/>
        <v>0.61611791882355527</v>
      </c>
      <c r="M1578">
        <f t="shared" ca="1" si="782"/>
        <v>9.2417687823533292</v>
      </c>
      <c r="N1578">
        <f t="shared" ca="1" si="783"/>
        <v>0.56934663066680402</v>
      </c>
      <c r="O1578">
        <f t="shared" ca="1" si="784"/>
        <v>5.299894549788509</v>
      </c>
      <c r="P1578">
        <f t="shared" ca="1" si="785"/>
        <v>629.59411791882349</v>
      </c>
      <c r="Q1578">
        <f t="shared" ca="1" si="786"/>
        <v>631.02576329287433</v>
      </c>
      <c r="R1578">
        <f t="shared" ca="1" si="787"/>
        <v>1.3393105882905959E-2</v>
      </c>
      <c r="S1578">
        <f t="shared" ca="1" si="788"/>
        <v>2.155761964463518</v>
      </c>
      <c r="T1578">
        <f t="shared" ca="1" si="789"/>
        <v>29.30888072482367</v>
      </c>
      <c r="U1578">
        <f t="shared" ca="1" si="810"/>
        <v>-1.3393105882869349E-2</v>
      </c>
      <c r="V1578">
        <f t="shared" ca="1" si="811"/>
        <v>0</v>
      </c>
      <c r="W1578">
        <f t="shared" ca="1" si="790"/>
        <v>12.942039035726953</v>
      </c>
      <c r="X1578">
        <f t="shared" ca="1" si="791"/>
        <v>194.13058553590429</v>
      </c>
      <c r="Y1578">
        <f t="shared" ca="1" si="792"/>
        <v>4.7483175527797998</v>
      </c>
      <c r="Z1578">
        <f t="shared" ca="1" si="793"/>
        <v>0.25230645580544603</v>
      </c>
      <c r="AA1578">
        <f t="shared" ca="1" si="794"/>
        <v>641.92003903572686</v>
      </c>
      <c r="AB1578">
        <f t="shared" ca="1" si="795"/>
        <v>641.92328361002046</v>
      </c>
      <c r="AC1578">
        <f t="shared" ca="1" si="796"/>
        <v>1.794676750894332E-6</v>
      </c>
      <c r="AD1578">
        <f t="shared" ca="1" si="797"/>
        <v>2.2391980467778697E-2</v>
      </c>
      <c r="AE1578">
        <f t="shared" ca="1" si="798"/>
        <v>1257.4825502319779</v>
      </c>
      <c r="AF1578">
        <f t="shared" ca="1" si="799"/>
        <v>-1.8395029235307447E-3</v>
      </c>
      <c r="AG1578">
        <f t="shared" ca="1" si="800"/>
        <v>0</v>
      </c>
      <c r="AH1578">
        <f ca="1"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+99)&gt;=IFERROR(AE1578,-1E+99)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>1.0281686946926449</v>
      </c>
      <c r="AI1578">
        <f t="shared" ca="1" si="801"/>
        <v>630.00616869469263</v>
      </c>
      <c r="AJ1578">
        <f t="shared" ca="1" si="802"/>
        <v>630.52025304203892</v>
      </c>
      <c r="AK1578">
        <v>635.5</v>
      </c>
      <c r="AM1578">
        <f t="shared" ca="1" si="813"/>
        <v>0</v>
      </c>
      <c r="AN1578">
        <v>0</v>
      </c>
      <c r="AO1578">
        <f t="shared" ca="1" si="803"/>
        <v>0</v>
      </c>
      <c r="AP1578">
        <f t="shared" ca="1" si="812"/>
        <v>0</v>
      </c>
      <c r="AQ1578">
        <f t="shared" ca="1" si="804"/>
        <v>0.99999999999999989</v>
      </c>
      <c r="AR1578" t="str">
        <f t="shared" ca="1" si="805"/>
        <v>Supercritical</v>
      </c>
      <c r="AS1578">
        <f t="shared" ca="1" si="806"/>
        <v>2.5955103127295177E-3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190</v>
      </c>
      <c r="I1579">
        <v>0</v>
      </c>
      <c r="J1579">
        <f t="shared" si="807"/>
        <v>1</v>
      </c>
      <c r="K1579">
        <f t="shared" ca="1" si="808"/>
        <v>48.980399999999996</v>
      </c>
      <c r="L1579">
        <f t="shared" ca="1" si="809"/>
        <v>0.61611791882355527</v>
      </c>
      <c r="M1579">
        <f t="shared" ca="1" si="782"/>
        <v>9.2417687823533292</v>
      </c>
      <c r="N1579">
        <f t="shared" ca="1" si="783"/>
        <v>0.56934663066680402</v>
      </c>
      <c r="O1579">
        <f t="shared" ca="1" si="784"/>
        <v>5.299894549788509</v>
      </c>
      <c r="P1579">
        <f t="shared" ca="1" si="785"/>
        <v>629.59411791882349</v>
      </c>
      <c r="Q1579">
        <f t="shared" ca="1" si="786"/>
        <v>631.02576329287433</v>
      </c>
      <c r="R1579">
        <f t="shared" ca="1" si="787"/>
        <v>1.3393105882905959E-2</v>
      </c>
      <c r="S1579">
        <f t="shared" ca="1" si="788"/>
        <v>2.155761964463518</v>
      </c>
      <c r="T1579">
        <f t="shared" ca="1" si="789"/>
        <v>29.30888072482367</v>
      </c>
      <c r="U1579">
        <f t="shared" ca="1" si="810"/>
        <v>-1.3393105882869349E-2</v>
      </c>
      <c r="V1579">
        <f t="shared" ca="1" si="811"/>
        <v>0</v>
      </c>
      <c r="W1579">
        <f t="shared" ca="1" si="790"/>
        <v>12.94183735897367</v>
      </c>
      <c r="X1579">
        <f t="shared" ca="1" si="791"/>
        <v>194.12756038460506</v>
      </c>
      <c r="Y1579">
        <f t="shared" ca="1" si="792"/>
        <v>4.7482904050057382</v>
      </c>
      <c r="Z1579">
        <f t="shared" ca="1" si="793"/>
        <v>0.25231038757691149</v>
      </c>
      <c r="AA1579">
        <f t="shared" ca="1" si="794"/>
        <v>641.91983735897361</v>
      </c>
      <c r="AB1579">
        <f t="shared" ca="1" si="795"/>
        <v>641.92308203439052</v>
      </c>
      <c r="AC1579">
        <f t="shared" ca="1" si="796"/>
        <v>1.794746366931451E-6</v>
      </c>
      <c r="AD1579">
        <f t="shared" ca="1" si="797"/>
        <v>2.2392503881810449E-2</v>
      </c>
      <c r="AE1579">
        <f t="shared" ca="1" si="798"/>
        <v>1257.4434185417874</v>
      </c>
      <c r="AF1579">
        <f t="shared" ca="1" si="799"/>
        <v>-1.8395602470491212E-3</v>
      </c>
      <c r="AG1579">
        <f t="shared" ca="1" si="800"/>
        <v>0</v>
      </c>
      <c r="AH1579">
        <f ca="1"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+99)&gt;=IFERROR(AE1579,-1E+99)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>1.0281686946926449</v>
      </c>
      <c r="AI1579">
        <f t="shared" ca="1" si="801"/>
        <v>630.00616869469263</v>
      </c>
      <c r="AJ1579">
        <f t="shared" ca="1" si="802"/>
        <v>630.52025304203892</v>
      </c>
      <c r="AK1579">
        <v>635.5</v>
      </c>
      <c r="AM1579">
        <f t="shared" ca="1" si="813"/>
        <v>0</v>
      </c>
      <c r="AN1579">
        <v>0</v>
      </c>
      <c r="AO1579">
        <f t="shared" ca="1" si="803"/>
        <v>0</v>
      </c>
      <c r="AP1579">
        <f t="shared" ca="1" si="812"/>
        <v>0</v>
      </c>
      <c r="AQ1579">
        <f t="shared" ca="1" si="804"/>
        <v>0.99999999999999989</v>
      </c>
      <c r="AR1579" t="str">
        <f t="shared" ca="1" si="805"/>
        <v>Supercritical</v>
      </c>
      <c r="AS1579">
        <f t="shared" ca="1" si="806"/>
        <v>2.5955103127295177E-3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190</v>
      </c>
      <c r="I1580">
        <v>0</v>
      </c>
      <c r="J1580">
        <f t="shared" si="807"/>
        <v>1</v>
      </c>
      <c r="K1580">
        <f t="shared" ca="1" si="808"/>
        <v>48.980399999999996</v>
      </c>
      <c r="L1580">
        <f t="shared" ca="1" si="809"/>
        <v>0.61611791882355527</v>
      </c>
      <c r="M1580">
        <f t="shared" ca="1" si="782"/>
        <v>9.2417687823533292</v>
      </c>
      <c r="N1580">
        <f t="shared" ca="1" si="783"/>
        <v>0.56934663066680402</v>
      </c>
      <c r="O1580">
        <f t="shared" ca="1" si="784"/>
        <v>5.299894549788509</v>
      </c>
      <c r="P1580">
        <f t="shared" ca="1" si="785"/>
        <v>629.59411791882349</v>
      </c>
      <c r="Q1580">
        <f t="shared" ca="1" si="786"/>
        <v>631.02576329287433</v>
      </c>
      <c r="R1580">
        <f t="shared" ca="1" si="787"/>
        <v>1.3393105882905959E-2</v>
      </c>
      <c r="S1580">
        <f t="shared" ca="1" si="788"/>
        <v>2.155761964463518</v>
      </c>
      <c r="T1580">
        <f t="shared" ca="1" si="789"/>
        <v>29.30888072482367</v>
      </c>
      <c r="U1580">
        <f t="shared" ca="1" si="810"/>
        <v>-1.3393105882869349E-2</v>
      </c>
      <c r="V1580">
        <f t="shared" ca="1" si="811"/>
        <v>0</v>
      </c>
      <c r="W1580">
        <f t="shared" ca="1" si="790"/>
        <v>12.94203912678492</v>
      </c>
      <c r="X1580">
        <f t="shared" ca="1" si="791"/>
        <v>194.1305869017738</v>
      </c>
      <c r="Y1580">
        <f t="shared" ca="1" si="792"/>
        <v>4.7483175650370217</v>
      </c>
      <c r="Z1580">
        <f t="shared" ca="1" si="793"/>
        <v>0.25230645403026108</v>
      </c>
      <c r="AA1580">
        <f t="shared" ca="1" si="794"/>
        <v>641.9200391267849</v>
      </c>
      <c r="AB1580">
        <f t="shared" ca="1" si="795"/>
        <v>641.92328370103291</v>
      </c>
      <c r="AC1580">
        <f t="shared" ca="1" si="796"/>
        <v>1.7946767194632613E-6</v>
      </c>
      <c r="AD1580">
        <f t="shared" ca="1" si="797"/>
        <v>2.2391980231459496E-2</v>
      </c>
      <c r="AE1580">
        <f t="shared" ca="1" si="798"/>
        <v>1257.4825679002508</v>
      </c>
      <c r="AF1580">
        <f t="shared" ca="1" si="799"/>
        <v>-1.8395028977238326E-3</v>
      </c>
      <c r="AG1580">
        <f t="shared" ca="1" si="800"/>
        <v>0</v>
      </c>
      <c r="AH1580">
        <f ca="1"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+99)&gt;=IFERROR(AE1580,-1E+99)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>1.0281686946926449</v>
      </c>
      <c r="AI1580">
        <f t="shared" ca="1" si="801"/>
        <v>630.00616869469263</v>
      </c>
      <c r="AJ1580">
        <f t="shared" ca="1" si="802"/>
        <v>630.52025304203892</v>
      </c>
      <c r="AK1580">
        <v>635.5</v>
      </c>
      <c r="AM1580">
        <f t="shared" ca="1" si="813"/>
        <v>0</v>
      </c>
      <c r="AN1580">
        <v>0</v>
      </c>
      <c r="AO1580">
        <f t="shared" ca="1" si="803"/>
        <v>0</v>
      </c>
      <c r="AP1580">
        <f t="shared" ca="1" si="812"/>
        <v>0</v>
      </c>
      <c r="AQ1580">
        <f t="shared" ca="1" si="804"/>
        <v>0.99999999999999989</v>
      </c>
      <c r="AR1580" t="str">
        <f t="shared" ca="1" si="805"/>
        <v>Supercritical</v>
      </c>
      <c r="AS1580">
        <f t="shared" ca="1" si="806"/>
        <v>2.5955103127295177E-3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190</v>
      </c>
      <c r="I1581">
        <v>0</v>
      </c>
      <c r="J1581">
        <f t="shared" si="807"/>
        <v>1</v>
      </c>
      <c r="K1581">
        <f t="shared" ca="1" si="808"/>
        <v>48.980399999999996</v>
      </c>
      <c r="L1581">
        <f t="shared" ca="1" si="809"/>
        <v>0.61611791882355527</v>
      </c>
      <c r="M1581">
        <f t="shared" ca="1" si="782"/>
        <v>9.2417687823533292</v>
      </c>
      <c r="N1581">
        <f t="shared" ca="1" si="783"/>
        <v>0.56934663066680402</v>
      </c>
      <c r="O1581">
        <f t="shared" ca="1" si="784"/>
        <v>5.299894549788509</v>
      </c>
      <c r="P1581">
        <f t="shared" ca="1" si="785"/>
        <v>629.59411791882349</v>
      </c>
      <c r="Q1581">
        <f t="shared" ca="1" si="786"/>
        <v>631.02576329287433</v>
      </c>
      <c r="R1581">
        <f t="shared" ca="1" si="787"/>
        <v>1.3393105882905959E-2</v>
      </c>
      <c r="S1581">
        <f t="shared" ca="1" si="788"/>
        <v>2.155761964463518</v>
      </c>
      <c r="T1581">
        <f t="shared" ca="1" si="789"/>
        <v>29.30888072482367</v>
      </c>
      <c r="U1581">
        <f t="shared" ca="1" si="810"/>
        <v>-1.3393105882869349E-2</v>
      </c>
      <c r="V1581">
        <f t="shared" ca="1" si="811"/>
        <v>0</v>
      </c>
      <c r="W1581">
        <f t="shared" ca="1" si="790"/>
        <v>12.94183744912141</v>
      </c>
      <c r="X1581">
        <f t="shared" ca="1" si="791"/>
        <v>194.12756173682115</v>
      </c>
      <c r="Y1581">
        <f t="shared" ca="1" si="792"/>
        <v>4.7482904171406757</v>
      </c>
      <c r="Z1581">
        <f t="shared" ca="1" si="793"/>
        <v>0.25231038581941678</v>
      </c>
      <c r="AA1581">
        <f t="shared" ca="1" si="794"/>
        <v>641.91983744912136</v>
      </c>
      <c r="AB1581">
        <f t="shared" ca="1" si="795"/>
        <v>641.92308212449302</v>
      </c>
      <c r="AC1581">
        <f t="shared" ca="1" si="796"/>
        <v>1.7947463358128173E-6</v>
      </c>
      <c r="AD1581">
        <f t="shared" ca="1" si="797"/>
        <v>2.2392503647844415E-2</v>
      </c>
      <c r="AE1581">
        <f t="shared" ca="1" si="798"/>
        <v>1257.4434360331734</v>
      </c>
      <c r="AF1581">
        <f t="shared" ca="1" si="799"/>
        <v>-1.8395602213558959E-3</v>
      </c>
      <c r="AG1581">
        <f t="shared" ca="1" si="800"/>
        <v>0</v>
      </c>
      <c r="AH1581">
        <f ca="1"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+99)&gt;=IFERROR(AE1581,-1E+99)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>1.0281686946926449</v>
      </c>
      <c r="AI1581">
        <f t="shared" ca="1" si="801"/>
        <v>630.00616869469263</v>
      </c>
      <c r="AJ1581">
        <f t="shared" ca="1" si="802"/>
        <v>630.52025304203892</v>
      </c>
      <c r="AK1581">
        <v>635.5</v>
      </c>
      <c r="AM1581">
        <f t="shared" ca="1" si="813"/>
        <v>0</v>
      </c>
      <c r="AN1581">
        <v>0</v>
      </c>
      <c r="AO1581">
        <f t="shared" ca="1" si="803"/>
        <v>0</v>
      </c>
      <c r="AP1581">
        <f t="shared" ca="1" si="812"/>
        <v>0</v>
      </c>
      <c r="AQ1581">
        <f t="shared" ca="1" si="804"/>
        <v>0.99999999999999989</v>
      </c>
      <c r="AR1581" t="str">
        <f t="shared" ca="1" si="805"/>
        <v>Supercritical</v>
      </c>
      <c r="AS1581">
        <f t="shared" ca="1" si="806"/>
        <v>2.5955103127295177E-3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190</v>
      </c>
      <c r="I1582">
        <v>0</v>
      </c>
      <c r="J1582">
        <f t="shared" si="807"/>
        <v>1</v>
      </c>
      <c r="K1582">
        <f t="shared" ca="1" si="808"/>
        <v>48.980399999999996</v>
      </c>
      <c r="L1582">
        <f t="shared" ca="1" si="809"/>
        <v>0.61611791882355527</v>
      </c>
      <c r="M1582">
        <f t="shared" ca="1" si="782"/>
        <v>9.2417687823533292</v>
      </c>
      <c r="N1582">
        <f t="shared" ca="1" si="783"/>
        <v>0.56934663066680402</v>
      </c>
      <c r="O1582">
        <f t="shared" ca="1" si="784"/>
        <v>5.299894549788509</v>
      </c>
      <c r="P1582">
        <f t="shared" ca="1" si="785"/>
        <v>629.59411791882349</v>
      </c>
      <c r="Q1582">
        <f t="shared" ca="1" si="786"/>
        <v>631.02576329287433</v>
      </c>
      <c r="R1582">
        <f t="shared" ca="1" si="787"/>
        <v>1.3393105882905959E-2</v>
      </c>
      <c r="S1582">
        <f t="shared" ca="1" si="788"/>
        <v>2.155761964463518</v>
      </c>
      <c r="T1582">
        <f t="shared" ca="1" si="789"/>
        <v>29.30888072482367</v>
      </c>
      <c r="U1582">
        <f t="shared" ca="1" si="810"/>
        <v>-1.3393105882869349E-2</v>
      </c>
      <c r="V1582">
        <f t="shared" ca="1" si="811"/>
        <v>0</v>
      </c>
      <c r="W1582">
        <f t="shared" ca="1" si="790"/>
        <v>12.942039216036246</v>
      </c>
      <c r="X1582">
        <f t="shared" ca="1" si="791"/>
        <v>194.13058824054369</v>
      </c>
      <c r="Y1582">
        <f t="shared" ca="1" si="792"/>
        <v>4.7483175770510533</v>
      </c>
      <c r="Z1582">
        <f t="shared" ca="1" si="793"/>
        <v>0.25230645229029686</v>
      </c>
      <c r="AA1582">
        <f t="shared" ca="1" si="794"/>
        <v>641.92003921603623</v>
      </c>
      <c r="AB1582">
        <f t="shared" ca="1" si="795"/>
        <v>641.92328379023945</v>
      </c>
      <c r="AC1582">
        <f t="shared" ca="1" si="796"/>
        <v>1.7946766886558016E-6</v>
      </c>
      <c r="AD1582">
        <f t="shared" ca="1" si="797"/>
        <v>2.2391979999829007E-2</v>
      </c>
      <c r="AE1582">
        <f t="shared" ca="1" si="798"/>
        <v>1257.4825852179758</v>
      </c>
      <c r="AF1582">
        <f t="shared" ca="1" si="799"/>
        <v>-1.8395028723716678E-3</v>
      </c>
      <c r="AG1582">
        <f t="shared" ca="1" si="800"/>
        <v>0</v>
      </c>
      <c r="AH1582">
        <f ca="1"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+99)&gt;=IFERROR(AE1582,-1E+99)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>1.0281686946926449</v>
      </c>
      <c r="AI1582">
        <f t="shared" ca="1" si="801"/>
        <v>630.00616869469263</v>
      </c>
      <c r="AJ1582">
        <f t="shared" ca="1" si="802"/>
        <v>630.52025304203892</v>
      </c>
      <c r="AK1582">
        <v>635.5</v>
      </c>
      <c r="AM1582">
        <f t="shared" ca="1" si="813"/>
        <v>0</v>
      </c>
      <c r="AN1582">
        <v>0</v>
      </c>
      <c r="AO1582">
        <f t="shared" ca="1" si="803"/>
        <v>0</v>
      </c>
      <c r="AP1582">
        <f t="shared" ca="1" si="812"/>
        <v>0</v>
      </c>
      <c r="AQ1582">
        <f t="shared" ca="1" si="804"/>
        <v>0.99999999999999989</v>
      </c>
      <c r="AR1582" t="str">
        <f t="shared" ca="1" si="805"/>
        <v>Supercritical</v>
      </c>
      <c r="AS1582">
        <f t="shared" ca="1" si="806"/>
        <v>2.5955103127295177E-3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190</v>
      </c>
      <c r="I1583">
        <v>0</v>
      </c>
      <c r="J1583">
        <f t="shared" si="807"/>
        <v>1</v>
      </c>
      <c r="K1583">
        <f t="shared" ca="1" si="808"/>
        <v>48.980399999999996</v>
      </c>
      <c r="L1583">
        <f t="shared" ca="1" si="809"/>
        <v>0.61611791882355527</v>
      </c>
      <c r="M1583">
        <f t="shared" ca="1" si="782"/>
        <v>9.2417687823533292</v>
      </c>
      <c r="N1583">
        <f t="shared" ca="1" si="783"/>
        <v>0.56934663066680402</v>
      </c>
      <c r="O1583">
        <f t="shared" ca="1" si="784"/>
        <v>5.299894549788509</v>
      </c>
      <c r="P1583">
        <f t="shared" ca="1" si="785"/>
        <v>629.59411791882349</v>
      </c>
      <c r="Q1583">
        <f t="shared" ca="1" si="786"/>
        <v>631.02576329287433</v>
      </c>
      <c r="R1583">
        <f t="shared" ca="1" si="787"/>
        <v>1.3393105882905959E-2</v>
      </c>
      <c r="S1583">
        <f t="shared" ca="1" si="788"/>
        <v>2.155761964463518</v>
      </c>
      <c r="T1583">
        <f t="shared" ca="1" si="789"/>
        <v>29.30888072482367</v>
      </c>
      <c r="U1583">
        <f t="shared" ca="1" si="810"/>
        <v>-1.3393105882869349E-2</v>
      </c>
      <c r="V1583">
        <f t="shared" ca="1" si="811"/>
        <v>0</v>
      </c>
      <c r="W1583">
        <f t="shared" ca="1" si="790"/>
        <v>12.941837537480568</v>
      </c>
      <c r="X1583">
        <f t="shared" ca="1" si="791"/>
        <v>194.12756306220851</v>
      </c>
      <c r="Y1583">
        <f t="shared" ca="1" si="792"/>
        <v>4.7482904290348475</v>
      </c>
      <c r="Z1583">
        <f t="shared" ca="1" si="793"/>
        <v>0.2523103840967918</v>
      </c>
      <c r="AA1583">
        <f t="shared" ca="1" si="794"/>
        <v>641.91983753748048</v>
      </c>
      <c r="AB1583">
        <f t="shared" ca="1" si="795"/>
        <v>641.9230822128078</v>
      </c>
      <c r="AC1583">
        <f t="shared" ca="1" si="796"/>
        <v>1.7947463053115958E-6</v>
      </c>
      <c r="AD1583">
        <f t="shared" ca="1" si="797"/>
        <v>2.2392503418520403E-2</v>
      </c>
      <c r="AE1583">
        <f t="shared" ca="1" si="798"/>
        <v>1257.4434531775203</v>
      </c>
      <c r="AF1583">
        <f t="shared" ca="1" si="799"/>
        <v>-1.8395601962311048E-3</v>
      </c>
      <c r="AG1583">
        <f t="shared" ca="1" si="800"/>
        <v>0</v>
      </c>
      <c r="AH1583">
        <f ca="1"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+99)&gt;=IFERROR(AE1583,-1E+99)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>1.0281686946926449</v>
      </c>
      <c r="AI1583">
        <f t="shared" ca="1" si="801"/>
        <v>630.00616869469263</v>
      </c>
      <c r="AJ1583">
        <f t="shared" ca="1" si="802"/>
        <v>630.52025304203892</v>
      </c>
      <c r="AK1583">
        <v>635.5</v>
      </c>
      <c r="AM1583">
        <f t="shared" ca="1" si="813"/>
        <v>0</v>
      </c>
      <c r="AN1583">
        <v>0</v>
      </c>
      <c r="AO1583">
        <f t="shared" ca="1" si="803"/>
        <v>0</v>
      </c>
      <c r="AP1583">
        <f t="shared" ca="1" si="812"/>
        <v>0</v>
      </c>
      <c r="AQ1583">
        <f t="shared" ca="1" si="804"/>
        <v>0.99999999999999989</v>
      </c>
      <c r="AR1583" t="str">
        <f t="shared" ca="1" si="805"/>
        <v>Supercritical</v>
      </c>
      <c r="AS1583">
        <f t="shared" ca="1" si="806"/>
        <v>2.5955103127295177E-3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190</v>
      </c>
      <c r="I1584">
        <v>0</v>
      </c>
      <c r="J1584">
        <f t="shared" si="807"/>
        <v>1</v>
      </c>
      <c r="K1584">
        <f t="shared" ca="1" si="808"/>
        <v>48.980399999999996</v>
      </c>
      <c r="L1584">
        <f t="shared" ca="1" si="809"/>
        <v>0.61611791882355527</v>
      </c>
      <c r="M1584">
        <f t="shared" ca="1" si="782"/>
        <v>9.2417687823533292</v>
      </c>
      <c r="N1584">
        <f t="shared" ca="1" si="783"/>
        <v>0.56934663066680402</v>
      </c>
      <c r="O1584">
        <f t="shared" ca="1" si="784"/>
        <v>5.299894549788509</v>
      </c>
      <c r="P1584">
        <f t="shared" ca="1" si="785"/>
        <v>629.59411791882349</v>
      </c>
      <c r="Q1584">
        <f t="shared" ca="1" si="786"/>
        <v>631.02576329287433</v>
      </c>
      <c r="R1584">
        <f t="shared" ca="1" si="787"/>
        <v>1.3393105882905959E-2</v>
      </c>
      <c r="S1584">
        <f t="shared" ca="1" si="788"/>
        <v>2.155761964463518</v>
      </c>
      <c r="T1584">
        <f t="shared" ca="1" si="789"/>
        <v>29.30888072482367</v>
      </c>
      <c r="U1584">
        <f t="shared" ca="1" si="810"/>
        <v>-1.3393105882869349E-2</v>
      </c>
      <c r="V1584">
        <f t="shared" ca="1" si="811"/>
        <v>0</v>
      </c>
      <c r="W1584">
        <f t="shared" ca="1" si="790"/>
        <v>12.942039303516779</v>
      </c>
      <c r="X1584">
        <f t="shared" ca="1" si="791"/>
        <v>194.1305895527517</v>
      </c>
      <c r="Y1584">
        <f t="shared" ca="1" si="792"/>
        <v>4.7483175888267208</v>
      </c>
      <c r="Z1584">
        <f t="shared" ca="1" si="793"/>
        <v>0.2523064505848544</v>
      </c>
      <c r="AA1584">
        <f t="shared" ca="1" si="794"/>
        <v>641.92003930351677</v>
      </c>
      <c r="AB1584">
        <f t="shared" ca="1" si="795"/>
        <v>641.92328387767611</v>
      </c>
      <c r="AC1584">
        <f t="shared" ca="1" si="796"/>
        <v>1.794676658459578E-6</v>
      </c>
      <c r="AD1584">
        <f t="shared" ca="1" si="797"/>
        <v>2.2391979772794186E-2</v>
      </c>
      <c r="AE1584">
        <f t="shared" ca="1" si="798"/>
        <v>1257.4826021921081</v>
      </c>
      <c r="AF1584">
        <f t="shared" ca="1" si="799"/>
        <v>-1.8395028475879371E-3</v>
      </c>
      <c r="AG1584">
        <f t="shared" ca="1" si="800"/>
        <v>0</v>
      </c>
      <c r="AH1584">
        <f ca="1"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+99)&gt;=IFERROR(AE1584,-1E+99)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>1.0281686946926449</v>
      </c>
      <c r="AI1584">
        <f t="shared" ca="1" si="801"/>
        <v>630.00616869469263</v>
      </c>
      <c r="AJ1584">
        <f t="shared" ca="1" si="802"/>
        <v>630.52025304203892</v>
      </c>
      <c r="AK1584">
        <v>635.5</v>
      </c>
      <c r="AM1584">
        <f t="shared" ca="1" si="813"/>
        <v>0</v>
      </c>
      <c r="AN1584">
        <v>0</v>
      </c>
      <c r="AO1584">
        <f t="shared" ca="1" si="803"/>
        <v>0</v>
      </c>
      <c r="AP1584">
        <f t="shared" ca="1" si="812"/>
        <v>0</v>
      </c>
      <c r="AQ1584">
        <f t="shared" ca="1" si="804"/>
        <v>0.99999999999999989</v>
      </c>
      <c r="AR1584" t="str">
        <f t="shared" ca="1" si="805"/>
        <v>Supercritical</v>
      </c>
      <c r="AS1584">
        <f t="shared" ca="1" si="806"/>
        <v>2.5955103127295177E-3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190</v>
      </c>
      <c r="I1585">
        <v>0</v>
      </c>
      <c r="J1585">
        <f t="shared" si="807"/>
        <v>1</v>
      </c>
      <c r="K1585">
        <f t="shared" ca="1" si="808"/>
        <v>48.980399999999996</v>
      </c>
      <c r="L1585">
        <f t="shared" ca="1" si="809"/>
        <v>0.61611791882355527</v>
      </c>
      <c r="M1585">
        <f t="shared" ca="1" si="782"/>
        <v>9.2417687823533292</v>
      </c>
      <c r="N1585">
        <f t="shared" ca="1" si="783"/>
        <v>0.56934663066680402</v>
      </c>
      <c r="O1585">
        <f t="shared" ca="1" si="784"/>
        <v>5.299894549788509</v>
      </c>
      <c r="P1585">
        <f t="shared" ca="1" si="785"/>
        <v>629.59411791882349</v>
      </c>
      <c r="Q1585">
        <f t="shared" ca="1" si="786"/>
        <v>631.02576329287433</v>
      </c>
      <c r="R1585">
        <f t="shared" ca="1" si="787"/>
        <v>1.3393105882905959E-2</v>
      </c>
      <c r="S1585">
        <f t="shared" ca="1" si="788"/>
        <v>2.155761964463518</v>
      </c>
      <c r="T1585">
        <f t="shared" ca="1" si="789"/>
        <v>29.30888072482367</v>
      </c>
      <c r="U1585">
        <f t="shared" ca="1" si="810"/>
        <v>-1.3393105882869349E-2</v>
      </c>
      <c r="V1585">
        <f t="shared" ca="1" si="811"/>
        <v>0</v>
      </c>
      <c r="W1585">
        <f t="shared" ca="1" si="790"/>
        <v>12.941837624086634</v>
      </c>
      <c r="X1585">
        <f t="shared" ca="1" si="791"/>
        <v>194.12756436129951</v>
      </c>
      <c r="Y1585">
        <f t="shared" ca="1" si="792"/>
        <v>4.7482904406930331</v>
      </c>
      <c r="Z1585">
        <f t="shared" ca="1" si="793"/>
        <v>0.25231038240834452</v>
      </c>
      <c r="AA1585">
        <f t="shared" ca="1" si="794"/>
        <v>641.91983762408654</v>
      </c>
      <c r="AB1585">
        <f t="shared" ca="1" si="795"/>
        <v>641.92308229937044</v>
      </c>
      <c r="AC1585">
        <f t="shared" ca="1" si="796"/>
        <v>1.7947462754155353E-6</v>
      </c>
      <c r="AD1585">
        <f t="shared" ca="1" si="797"/>
        <v>2.2392503193746294E-2</v>
      </c>
      <c r="AE1585">
        <f t="shared" ca="1" si="798"/>
        <v>1257.4434699817148</v>
      </c>
      <c r="AF1585">
        <f t="shared" ca="1" si="799"/>
        <v>-1.839560171561061E-3</v>
      </c>
      <c r="AG1585">
        <f t="shared" ca="1" si="800"/>
        <v>0</v>
      </c>
      <c r="AH1585">
        <f ca="1"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+99)&gt;=IFERROR(AE1585,-1E+99)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>1.0281686946926449</v>
      </c>
      <c r="AI1585">
        <f t="shared" ca="1" si="801"/>
        <v>630.00616869469263</v>
      </c>
      <c r="AJ1585">
        <f t="shared" ca="1" si="802"/>
        <v>630.52025304203892</v>
      </c>
      <c r="AK1585">
        <v>635.5</v>
      </c>
      <c r="AM1585">
        <f t="shared" ca="1" si="813"/>
        <v>0</v>
      </c>
      <c r="AN1585">
        <v>0</v>
      </c>
      <c r="AO1585">
        <f t="shared" ca="1" si="803"/>
        <v>0</v>
      </c>
      <c r="AP1585">
        <f t="shared" ca="1" si="812"/>
        <v>0</v>
      </c>
      <c r="AQ1585">
        <f t="shared" ca="1" si="804"/>
        <v>0.99999999999999989</v>
      </c>
      <c r="AR1585" t="str">
        <f t="shared" ca="1" si="805"/>
        <v>Supercritical</v>
      </c>
      <c r="AS1585">
        <f t="shared" ca="1" si="806"/>
        <v>2.5955103127295177E-3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190</v>
      </c>
      <c r="I1586">
        <v>0</v>
      </c>
      <c r="J1586">
        <f t="shared" si="807"/>
        <v>1</v>
      </c>
      <c r="K1586">
        <f t="shared" ca="1" si="808"/>
        <v>48.980399999999996</v>
      </c>
      <c r="L1586">
        <f t="shared" ca="1" si="809"/>
        <v>0.61611791882355527</v>
      </c>
      <c r="M1586">
        <f t="shared" ca="1" si="782"/>
        <v>9.2417687823533292</v>
      </c>
      <c r="N1586">
        <f t="shared" ca="1" si="783"/>
        <v>0.56934663066680402</v>
      </c>
      <c r="O1586">
        <f t="shared" ca="1" si="784"/>
        <v>5.299894549788509</v>
      </c>
      <c r="P1586">
        <f t="shared" ca="1" si="785"/>
        <v>629.59411791882349</v>
      </c>
      <c r="Q1586">
        <f t="shared" ca="1" si="786"/>
        <v>631.02576329287433</v>
      </c>
      <c r="R1586">
        <f t="shared" ca="1" si="787"/>
        <v>1.3393105882905959E-2</v>
      </c>
      <c r="S1586">
        <f t="shared" ca="1" si="788"/>
        <v>2.155761964463518</v>
      </c>
      <c r="T1586">
        <f t="shared" ca="1" si="789"/>
        <v>29.30888072482367</v>
      </c>
      <c r="U1586">
        <f t="shared" ca="1" si="810"/>
        <v>-1.3393105882869349E-2</v>
      </c>
      <c r="V1586">
        <f t="shared" ca="1" si="811"/>
        <v>0</v>
      </c>
      <c r="W1586">
        <f t="shared" ca="1" si="790"/>
        <v>12.942039389261652</v>
      </c>
      <c r="X1586">
        <f t="shared" ca="1" si="791"/>
        <v>194.13059083892477</v>
      </c>
      <c r="Y1586">
        <f t="shared" ca="1" si="792"/>
        <v>4.7483176003687513</v>
      </c>
      <c r="Z1586">
        <f t="shared" ca="1" si="793"/>
        <v>0.25230644891324888</v>
      </c>
      <c r="AA1586">
        <f t="shared" ca="1" si="794"/>
        <v>641.92003938926155</v>
      </c>
      <c r="AB1586">
        <f t="shared" ca="1" si="795"/>
        <v>641.92328396337791</v>
      </c>
      <c r="AC1586">
        <f t="shared" ca="1" si="796"/>
        <v>1.7946766288624653E-6</v>
      </c>
      <c r="AD1586">
        <f t="shared" ca="1" si="797"/>
        <v>2.2391979550263869E-2</v>
      </c>
      <c r="AE1586">
        <f t="shared" ca="1" si="798"/>
        <v>1257.4826188294646</v>
      </c>
      <c r="AF1586">
        <f t="shared" ca="1" si="799"/>
        <v>-1.839502823145267E-3</v>
      </c>
      <c r="AG1586">
        <f t="shared" ca="1" si="800"/>
        <v>0</v>
      </c>
      <c r="AH1586">
        <f ca="1"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+99)&gt;=IFERROR(AE1586,-1E+99)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>1.0281686946926449</v>
      </c>
      <c r="AI1586">
        <f t="shared" ca="1" si="801"/>
        <v>630.00616869469263</v>
      </c>
      <c r="AJ1586">
        <f t="shared" ca="1" si="802"/>
        <v>630.52025304203892</v>
      </c>
      <c r="AK1586">
        <v>635.5</v>
      </c>
      <c r="AM1586">
        <f t="shared" ca="1" si="813"/>
        <v>0</v>
      </c>
      <c r="AN1586">
        <v>0</v>
      </c>
      <c r="AO1586">
        <f t="shared" ca="1" si="803"/>
        <v>0</v>
      </c>
      <c r="AP1586">
        <f t="shared" ca="1" si="812"/>
        <v>0</v>
      </c>
      <c r="AQ1586">
        <f t="shared" ca="1" si="804"/>
        <v>0.99999999999999989</v>
      </c>
      <c r="AR1586" t="str">
        <f t="shared" ca="1" si="805"/>
        <v>Supercritical</v>
      </c>
      <c r="AS1586">
        <f t="shared" ca="1" si="806"/>
        <v>2.5955103127295177E-3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190</v>
      </c>
      <c r="I1587">
        <v>0</v>
      </c>
      <c r="J1587">
        <f t="shared" si="807"/>
        <v>1</v>
      </c>
      <c r="K1587">
        <f t="shared" ca="1" si="808"/>
        <v>48.980399999999996</v>
      </c>
      <c r="L1587">
        <f t="shared" ca="1" si="809"/>
        <v>0.61611791882355527</v>
      </c>
      <c r="M1587">
        <f t="shared" ca="1" si="782"/>
        <v>9.2417687823533292</v>
      </c>
      <c r="N1587">
        <f t="shared" ca="1" si="783"/>
        <v>0.56934663066680402</v>
      </c>
      <c r="O1587">
        <f t="shared" ca="1" si="784"/>
        <v>5.299894549788509</v>
      </c>
      <c r="P1587">
        <f t="shared" ca="1" si="785"/>
        <v>629.59411791882349</v>
      </c>
      <c r="Q1587">
        <f t="shared" ca="1" si="786"/>
        <v>631.02576329287433</v>
      </c>
      <c r="R1587">
        <f t="shared" ca="1" si="787"/>
        <v>1.3393105882905959E-2</v>
      </c>
      <c r="S1587">
        <f t="shared" ca="1" si="788"/>
        <v>2.155761964463518</v>
      </c>
      <c r="T1587">
        <f t="shared" ca="1" si="789"/>
        <v>29.30888072482367</v>
      </c>
      <c r="U1587">
        <f t="shared" ca="1" si="810"/>
        <v>-1.3393105882869349E-2</v>
      </c>
      <c r="V1587">
        <f t="shared" ca="1" si="811"/>
        <v>0</v>
      </c>
      <c r="W1587">
        <f t="shared" ca="1" si="790"/>
        <v>12.941837708974392</v>
      </c>
      <c r="X1587">
        <f t="shared" ca="1" si="791"/>
        <v>194.12756563461588</v>
      </c>
      <c r="Y1587">
        <f t="shared" ca="1" si="792"/>
        <v>4.7482904521199156</v>
      </c>
      <c r="Z1587">
        <f t="shared" ca="1" si="793"/>
        <v>0.25231038075339701</v>
      </c>
      <c r="AA1587">
        <f t="shared" ca="1" si="794"/>
        <v>641.91983770897434</v>
      </c>
      <c r="AB1587">
        <f t="shared" ca="1" si="795"/>
        <v>641.92308238421572</v>
      </c>
      <c r="AC1587">
        <f t="shared" ca="1" si="796"/>
        <v>1.7947462461126272E-6</v>
      </c>
      <c r="AD1587">
        <f t="shared" ca="1" si="797"/>
        <v>2.239250297343183E-2</v>
      </c>
      <c r="AE1587">
        <f t="shared" ca="1" si="798"/>
        <v>1257.4434864525056</v>
      </c>
      <c r="AF1587">
        <f t="shared" ca="1" si="799"/>
        <v>-1.8395601474594514E-3</v>
      </c>
      <c r="AG1587">
        <f t="shared" ca="1" si="800"/>
        <v>0</v>
      </c>
      <c r="AH1587">
        <f ca="1"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+99)&gt;=IFERROR(AE1587,-1E+99)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>1.0281686946926449</v>
      </c>
      <c r="AI1587">
        <f t="shared" ca="1" si="801"/>
        <v>630.00616869469263</v>
      </c>
      <c r="AJ1587">
        <f t="shared" ca="1" si="802"/>
        <v>630.52025304203892</v>
      </c>
      <c r="AK1587">
        <v>635.5</v>
      </c>
      <c r="AM1587">
        <f t="shared" ca="1" si="813"/>
        <v>0</v>
      </c>
      <c r="AN1587">
        <v>0</v>
      </c>
      <c r="AO1587">
        <f t="shared" ca="1" si="803"/>
        <v>0</v>
      </c>
      <c r="AP1587">
        <f t="shared" ca="1" si="812"/>
        <v>0</v>
      </c>
      <c r="AQ1587">
        <f t="shared" ca="1" si="804"/>
        <v>0.99999999999999989</v>
      </c>
      <c r="AR1587" t="str">
        <f t="shared" ca="1" si="805"/>
        <v>Supercritical</v>
      </c>
      <c r="AS1587">
        <f t="shared" ca="1" si="806"/>
        <v>2.5955103127295177E-3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190</v>
      </c>
      <c r="I1588">
        <v>0</v>
      </c>
      <c r="J1588">
        <f t="shared" si="807"/>
        <v>1</v>
      </c>
      <c r="K1588">
        <f t="shared" ca="1" si="808"/>
        <v>48.980399999999996</v>
      </c>
      <c r="L1588">
        <f t="shared" ca="1" si="809"/>
        <v>0.61611791882355527</v>
      </c>
      <c r="M1588">
        <f t="shared" ca="1" si="782"/>
        <v>9.2417687823533292</v>
      </c>
      <c r="N1588">
        <f t="shared" ca="1" si="783"/>
        <v>0.56934663066680402</v>
      </c>
      <c r="O1588">
        <f t="shared" ca="1" si="784"/>
        <v>5.299894549788509</v>
      </c>
      <c r="P1588">
        <f t="shared" ca="1" si="785"/>
        <v>629.59411791882349</v>
      </c>
      <c r="Q1588">
        <f t="shared" ca="1" si="786"/>
        <v>631.02576329287433</v>
      </c>
      <c r="R1588">
        <f t="shared" ca="1" si="787"/>
        <v>1.3393105882905959E-2</v>
      </c>
      <c r="S1588">
        <f t="shared" ca="1" si="788"/>
        <v>2.155761964463518</v>
      </c>
      <c r="T1588">
        <f t="shared" ca="1" si="789"/>
        <v>29.30888072482367</v>
      </c>
      <c r="U1588">
        <f t="shared" ca="1" si="810"/>
        <v>-1.3393105882869349E-2</v>
      </c>
      <c r="V1588">
        <f t="shared" ca="1" si="811"/>
        <v>0</v>
      </c>
      <c r="W1588">
        <f t="shared" ca="1" si="790"/>
        <v>12.942039473305302</v>
      </c>
      <c r="X1588">
        <f t="shared" ca="1" si="791"/>
        <v>194.13059209957953</v>
      </c>
      <c r="Y1588">
        <f t="shared" ca="1" si="792"/>
        <v>4.7483176116817836</v>
      </c>
      <c r="Z1588">
        <f t="shared" ca="1" si="793"/>
        <v>0.25230644727480889</v>
      </c>
      <c r="AA1588">
        <f t="shared" ca="1" si="794"/>
        <v>641.92003947330522</v>
      </c>
      <c r="AB1588">
        <f t="shared" ca="1" si="795"/>
        <v>641.92328404737941</v>
      </c>
      <c r="AC1588">
        <f t="shared" ca="1" si="796"/>
        <v>1.7946765998525745E-6</v>
      </c>
      <c r="AD1588">
        <f t="shared" ca="1" si="797"/>
        <v>2.2391979332148666E-2</v>
      </c>
      <c r="AE1588">
        <f t="shared" ca="1" si="798"/>
        <v>1257.4826351367276</v>
      </c>
      <c r="AF1588">
        <f t="shared" ca="1" si="799"/>
        <v>-1.8395027992710311E-3</v>
      </c>
      <c r="AG1588">
        <f t="shared" ca="1" si="800"/>
        <v>0</v>
      </c>
      <c r="AH1588">
        <f ca="1"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+99)&gt;=IFERROR(AE1588,-1E+99)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>1.0281686946926449</v>
      </c>
      <c r="AI1588">
        <f t="shared" ca="1" si="801"/>
        <v>630.00616869469263</v>
      </c>
      <c r="AJ1588">
        <f t="shared" ca="1" si="802"/>
        <v>630.52025304203892</v>
      </c>
      <c r="AK1588">
        <v>635.5</v>
      </c>
      <c r="AM1588">
        <f t="shared" ca="1" si="813"/>
        <v>0</v>
      </c>
      <c r="AN1588">
        <v>0</v>
      </c>
      <c r="AO1588">
        <f t="shared" ca="1" si="803"/>
        <v>0</v>
      </c>
      <c r="AP1588">
        <f t="shared" ca="1" si="812"/>
        <v>0</v>
      </c>
      <c r="AQ1588">
        <f t="shared" ca="1" si="804"/>
        <v>0.99999999999999989</v>
      </c>
      <c r="AR1588" t="str">
        <f t="shared" ca="1" si="805"/>
        <v>Supercritical</v>
      </c>
      <c r="AS1588">
        <f t="shared" ca="1" si="806"/>
        <v>2.5955103127295177E-3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190</v>
      </c>
      <c r="I1589">
        <v>0</v>
      </c>
      <c r="J1589">
        <f t="shared" si="807"/>
        <v>1</v>
      </c>
      <c r="K1589">
        <f t="shared" ca="1" si="808"/>
        <v>48.980399999999996</v>
      </c>
      <c r="L1589">
        <f t="shared" ca="1" si="809"/>
        <v>0.61611791882355527</v>
      </c>
      <c r="M1589">
        <f t="shared" ca="1" si="782"/>
        <v>9.2417687823533292</v>
      </c>
      <c r="N1589">
        <f t="shared" ca="1" si="783"/>
        <v>0.56934663066680402</v>
      </c>
      <c r="O1589">
        <f t="shared" ca="1" si="784"/>
        <v>5.299894549788509</v>
      </c>
      <c r="P1589">
        <f t="shared" ca="1" si="785"/>
        <v>629.59411791882349</v>
      </c>
      <c r="Q1589">
        <f t="shared" ca="1" si="786"/>
        <v>631.02576329287433</v>
      </c>
      <c r="R1589">
        <f t="shared" ca="1" si="787"/>
        <v>1.3393105882905959E-2</v>
      </c>
      <c r="S1589">
        <f t="shared" ca="1" si="788"/>
        <v>2.155761964463518</v>
      </c>
      <c r="T1589">
        <f t="shared" ca="1" si="789"/>
        <v>29.30888072482367</v>
      </c>
      <c r="U1589">
        <f t="shared" ca="1" si="810"/>
        <v>-1.3393105882869349E-2</v>
      </c>
      <c r="V1589">
        <f t="shared" ca="1" si="811"/>
        <v>0</v>
      </c>
      <c r="W1589">
        <f t="shared" ca="1" si="790"/>
        <v>12.94183779217793</v>
      </c>
      <c r="X1589">
        <f t="shared" ca="1" si="791"/>
        <v>194.12756688266896</v>
      </c>
      <c r="Y1589">
        <f t="shared" ca="1" si="792"/>
        <v>4.7482904633200809</v>
      </c>
      <c r="Z1589">
        <f t="shared" ca="1" si="793"/>
        <v>0.25231037913128451</v>
      </c>
      <c r="AA1589">
        <f t="shared" ca="1" si="794"/>
        <v>641.91983779217787</v>
      </c>
      <c r="AB1589">
        <f t="shared" ca="1" si="795"/>
        <v>641.92308246737753</v>
      </c>
      <c r="AC1589">
        <f t="shared" ca="1" si="796"/>
        <v>1.7947462173911062E-6</v>
      </c>
      <c r="AD1589">
        <f t="shared" ca="1" si="797"/>
        <v>2.2392502757488525E-2</v>
      </c>
      <c r="AE1589">
        <f t="shared" ca="1" si="798"/>
        <v>1257.443502596507</v>
      </c>
      <c r="AF1589">
        <f t="shared" ca="1" si="799"/>
        <v>-0.5851141272564746</v>
      </c>
      <c r="AG1589">
        <f t="shared" ca="1" si="800"/>
        <v>0</v>
      </c>
      <c r="AH1589">
        <f ca="1"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+99)&gt;=IFERROR(AE1589,-1E+99)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>1.0281686946926449</v>
      </c>
      <c r="AI1589">
        <f t="shared" ca="1" si="801"/>
        <v>630.00616869469263</v>
      </c>
      <c r="AJ1589">
        <f t="shared" ca="1" si="802"/>
        <v>630.52025304203892</v>
      </c>
      <c r="AK1589">
        <v>635.5</v>
      </c>
      <c r="AM1589">
        <f t="shared" ca="1" si="813"/>
        <v>0</v>
      </c>
      <c r="AN1589">
        <v>0</v>
      </c>
      <c r="AO1589">
        <f t="shared" ca="1" si="803"/>
        <v>0</v>
      </c>
      <c r="AP1589">
        <f t="shared" ca="1" si="812"/>
        <v>0</v>
      </c>
      <c r="AQ1589">
        <f t="shared" ca="1" si="804"/>
        <v>0.99999999999999989</v>
      </c>
      <c r="AR1589" t="str">
        <f t="shared" ca="1" si="805"/>
        <v>Supercritical</v>
      </c>
      <c r="AS1589">
        <f t="shared" ca="1" si="806"/>
        <v>2.5955103127295177E-3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190</v>
      </c>
      <c r="I1590">
        <v>0</v>
      </c>
      <c r="J1590">
        <f t="shared" si="807"/>
        <v>1</v>
      </c>
      <c r="K1590">
        <f t="shared" ca="1" si="808"/>
        <v>48.980399999999996</v>
      </c>
      <c r="L1590">
        <f t="shared" ca="1" si="809"/>
        <v>0.61611791882355527</v>
      </c>
      <c r="M1590">
        <f t="shared" ca="1" si="782"/>
        <v>8.9805347847721411</v>
      </c>
      <c r="N1590">
        <f t="shared" ca="1" si="783"/>
        <v>0.56809215632936805</v>
      </c>
      <c r="O1590">
        <f t="shared" ca="1" si="784"/>
        <v>5.4540627227516216</v>
      </c>
      <c r="P1590">
        <f t="shared" ca="1" si="785"/>
        <v>629.01081791882348</v>
      </c>
      <c r="Q1590">
        <f t="shared" ca="1" si="786"/>
        <v>630.52696471717763</v>
      </c>
      <c r="R1590">
        <f t="shared" ca="1" si="787"/>
        <v>1.4225396613473437E-2</v>
      </c>
      <c r="S1590">
        <f t="shared" ca="1" si="788"/>
        <v>2.218470737304663</v>
      </c>
      <c r="T1590">
        <f t="shared" ca="1" si="789"/>
        <v>29.998152323639275</v>
      </c>
      <c r="U1590">
        <f t="shared" ca="1" si="810"/>
        <v>0.47653918201820034</v>
      </c>
      <c r="V1590">
        <f t="shared" ca="1" si="811"/>
        <v>0</v>
      </c>
      <c r="W1590">
        <f t="shared" ca="1" si="790"/>
        <v>12.942039555681479</v>
      </c>
      <c r="X1590">
        <f t="shared" ca="1" si="791"/>
        <v>188.64316856361324</v>
      </c>
      <c r="Y1590">
        <f t="shared" ca="1" si="792"/>
        <v>4.6624517971007622</v>
      </c>
      <c r="Z1590">
        <f t="shared" ca="1" si="793"/>
        <v>0.25964576598745526</v>
      </c>
      <c r="AA1590">
        <f t="shared" ca="1" si="794"/>
        <v>641.33673955568145</v>
      </c>
      <c r="AB1590">
        <f t="shared" ca="1" si="795"/>
        <v>641.3401756374243</v>
      </c>
      <c r="AC1590">
        <f t="shared" ca="1" si="796"/>
        <v>1.9474180974772837E-6</v>
      </c>
      <c r="AD1590">
        <f t="shared" ca="1" si="797"/>
        <v>2.3043337457149763E-2</v>
      </c>
      <c r="AE1590">
        <f t="shared" ca="1" si="798"/>
        <v>1222.010061424525</v>
      </c>
      <c r="AF1590">
        <f t="shared" ca="1" si="799"/>
        <v>-0.58527834904873544</v>
      </c>
      <c r="AG1590">
        <f t="shared" ca="1" si="800"/>
        <v>0</v>
      </c>
      <c r="AH1590">
        <f ca="1"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+99)&gt;=IFERROR(AE1590,-1E+99)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>1.048012130275296</v>
      </c>
      <c r="AI1590">
        <f t="shared" ca="1" si="801"/>
        <v>629.44271213027525</v>
      </c>
      <c r="AJ1590">
        <f t="shared" ca="1" si="802"/>
        <v>629.96671819541291</v>
      </c>
      <c r="AK1590">
        <v>635.5</v>
      </c>
      <c r="AM1590">
        <f t="shared" ca="1" si="813"/>
        <v>0</v>
      </c>
      <c r="AN1590">
        <v>0</v>
      </c>
      <c r="AO1590">
        <f t="shared" ca="1" si="803"/>
        <v>0</v>
      </c>
      <c r="AP1590">
        <f t="shared" ca="1" si="812"/>
        <v>0</v>
      </c>
      <c r="AQ1590">
        <f t="shared" ca="1" si="804"/>
        <v>1</v>
      </c>
      <c r="AR1590" t="str">
        <f t="shared" ca="1" si="805"/>
        <v>Supercritical</v>
      </c>
      <c r="AS1590">
        <f t="shared" ca="1" si="806"/>
        <v>2.5993377912617967E-3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190</v>
      </c>
      <c r="I1591">
        <v>0</v>
      </c>
      <c r="J1591">
        <f t="shared" si="807"/>
        <v>1</v>
      </c>
      <c r="K1591">
        <f t="shared" ca="1" si="808"/>
        <v>48.980399999999996</v>
      </c>
      <c r="L1591">
        <f t="shared" ca="1" si="809"/>
        <v>0.61611791882355527</v>
      </c>
      <c r="M1591">
        <f t="shared" ca="1" si="782"/>
        <v>8.364416865948586</v>
      </c>
      <c r="N1591">
        <f t="shared" ca="1" si="783"/>
        <v>0.56484897712688054</v>
      </c>
      <c r="O1591">
        <f t="shared" ca="1" si="784"/>
        <v>5.855805704686774</v>
      </c>
      <c r="P1591">
        <f t="shared" ca="1" si="785"/>
        <v>628.42741791882349</v>
      </c>
      <c r="Q1591">
        <f t="shared" ca="1" si="786"/>
        <v>630.17514780929457</v>
      </c>
      <c r="R1591">
        <f t="shared" ca="1" si="787"/>
        <v>1.6523905633875402E-2</v>
      </c>
      <c r="S1591">
        <f t="shared" ca="1" si="788"/>
        <v>2.3818819583789606</v>
      </c>
      <c r="T1591">
        <f t="shared" ca="1" si="789"/>
        <v>31.814216301767637</v>
      </c>
      <c r="U1591">
        <f t="shared" ca="1" si="810"/>
        <v>0.31328394754768851</v>
      </c>
      <c r="V1591">
        <f t="shared" ca="1" si="811"/>
        <v>0</v>
      </c>
      <c r="W1591">
        <f t="shared" ca="1" si="790"/>
        <v>12.941837873730664</v>
      </c>
      <c r="X1591">
        <f t="shared" ca="1" si="791"/>
        <v>175.69839097376752</v>
      </c>
      <c r="Y1591">
        <f t="shared" ca="1" si="792"/>
        <v>4.4526060502428537</v>
      </c>
      <c r="Z1591">
        <f t="shared" ca="1" si="793"/>
        <v>0.27877546133767933</v>
      </c>
      <c r="AA1591">
        <f t="shared" ca="1" si="794"/>
        <v>640.75313787373068</v>
      </c>
      <c r="AB1591">
        <f t="shared" ca="1" si="795"/>
        <v>640.75709892153111</v>
      </c>
      <c r="AC1591">
        <f t="shared" ca="1" si="796"/>
        <v>2.3871107855238539E-6</v>
      </c>
      <c r="AD1591">
        <f t="shared" ca="1" si="797"/>
        <v>2.4741274174089927E-2</v>
      </c>
      <c r="AE1591">
        <f t="shared" ca="1" si="798"/>
        <v>1138.3219447791255</v>
      </c>
      <c r="AF1591">
        <f t="shared" ca="1" si="799"/>
        <v>-0.58545860144215567</v>
      </c>
      <c r="AG1591">
        <f t="shared" ca="1" si="800"/>
        <v>0</v>
      </c>
      <c r="AH1591">
        <f ca="1"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+99)&gt;=IFERROR(AE1591,-1E+99)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>1.0988641282130314</v>
      </c>
      <c r="AI1591">
        <f t="shared" ca="1" si="801"/>
        <v>628.91016412821295</v>
      </c>
      <c r="AJ1591">
        <f t="shared" ca="1" si="802"/>
        <v>629.45959619231951</v>
      </c>
      <c r="AK1591">
        <v>635.5</v>
      </c>
      <c r="AM1591">
        <f t="shared" ca="1" si="813"/>
        <v>0</v>
      </c>
      <c r="AN1591">
        <v>0</v>
      </c>
      <c r="AO1591">
        <f t="shared" ca="1" si="803"/>
        <v>0</v>
      </c>
      <c r="AP1591">
        <f t="shared" ca="1" si="812"/>
        <v>0</v>
      </c>
      <c r="AQ1591">
        <f t="shared" ca="1" si="804"/>
        <v>1.0000000000000002</v>
      </c>
      <c r="AR1591" t="str">
        <f t="shared" ca="1" si="805"/>
        <v>Supercritical</v>
      </c>
      <c r="AS1591">
        <f t="shared" ca="1" si="806"/>
        <v>2.6126840495247629E-3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190</v>
      </c>
      <c r="I1592">
        <v>0</v>
      </c>
      <c r="J1592">
        <f t="shared" si="807"/>
        <v>1</v>
      </c>
      <c r="K1592">
        <f t="shared" ca="1" si="808"/>
        <v>48.980399999999996</v>
      </c>
      <c r="L1592">
        <f t="shared" ca="1" si="809"/>
        <v>0.61611791882355527</v>
      </c>
      <c r="M1592">
        <f t="shared" ca="1" si="782"/>
        <v>7.748298947125031</v>
      </c>
      <c r="N1592">
        <f t="shared" ca="1" si="783"/>
        <v>0.56113605229712837</v>
      </c>
      <c r="O1592">
        <f t="shared" ca="1" si="784"/>
        <v>6.3214391099576686</v>
      </c>
      <c r="P1592">
        <f t="shared" ca="1" si="785"/>
        <v>627.84411791882349</v>
      </c>
      <c r="Q1592">
        <f t="shared" ca="1" si="786"/>
        <v>629.88084536127519</v>
      </c>
      <c r="R1592">
        <f t="shared" ca="1" si="787"/>
        <v>1.9426305141957288E-2</v>
      </c>
      <c r="S1592">
        <f t="shared" ca="1" si="788"/>
        <v>2.5712809690643104</v>
      </c>
      <c r="T1592">
        <f t="shared" ca="1" si="789"/>
        <v>33.949279106721072</v>
      </c>
      <c r="U1592">
        <f t="shared" ca="1" si="810"/>
        <v>0.24742758743343529</v>
      </c>
      <c r="V1592">
        <f t="shared" ca="1" si="811"/>
        <v>0</v>
      </c>
      <c r="W1592">
        <f t="shared" ca="1" si="790"/>
        <v>12.942039636423267</v>
      </c>
      <c r="X1592">
        <f t="shared" ca="1" si="791"/>
        <v>162.75909046765901</v>
      </c>
      <c r="Y1592">
        <f t="shared" ca="1" si="792"/>
        <v>4.2318969056979991</v>
      </c>
      <c r="Z1592">
        <f t="shared" ca="1" si="793"/>
        <v>0.30093802969323319</v>
      </c>
      <c r="AA1592">
        <f t="shared" ca="1" si="794"/>
        <v>640.17003963642321</v>
      </c>
      <c r="AB1592">
        <f t="shared" ca="1" si="795"/>
        <v>640.17465552315696</v>
      </c>
      <c r="AC1592">
        <f t="shared" ca="1" si="796"/>
        <v>2.9768473086433784E-6</v>
      </c>
      <c r="AD1592">
        <f t="shared" ca="1" si="797"/>
        <v>2.6707990110704911E-2</v>
      </c>
      <c r="AE1592">
        <f t="shared" ca="1" si="798"/>
        <v>1054.7198550632866</v>
      </c>
      <c r="AF1592">
        <f t="shared" ca="1" si="799"/>
        <v>-0.58580621813473499</v>
      </c>
      <c r="AG1592">
        <f t="shared" ca="1" si="800"/>
        <v>0</v>
      </c>
      <c r="AH1592">
        <f ca="1"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+99)&gt;=IFERROR(AE1592,-1E+99)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>1.1563701258509334</v>
      </c>
      <c r="AI1592">
        <f t="shared" ca="1" si="801"/>
        <v>628.38437012585086</v>
      </c>
      <c r="AJ1592">
        <f t="shared" ca="1" si="802"/>
        <v>628.96255518877638</v>
      </c>
      <c r="AK1592">
        <v>635.5</v>
      </c>
      <c r="AM1592">
        <f t="shared" ca="1" si="813"/>
        <v>0</v>
      </c>
      <c r="AN1592">
        <v>0</v>
      </c>
      <c r="AO1592">
        <f t="shared" ca="1" si="803"/>
        <v>0</v>
      </c>
      <c r="AP1592">
        <f t="shared" ca="1" si="812"/>
        <v>0</v>
      </c>
      <c r="AQ1592">
        <f t="shared" ca="1" si="804"/>
        <v>0.99999999999999989</v>
      </c>
      <c r="AR1592" t="str">
        <f t="shared" ca="1" si="805"/>
        <v>Supercritical</v>
      </c>
      <c r="AS1592">
        <f t="shared" ca="1" si="806"/>
        <v>2.633741440368063E-3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190</v>
      </c>
      <c r="I1593">
        <v>0</v>
      </c>
      <c r="J1593">
        <f t="shared" si="807"/>
        <v>1</v>
      </c>
      <c r="K1593">
        <f t="shared" ca="1" si="808"/>
        <v>48.980399999999996</v>
      </c>
      <c r="L1593">
        <f t="shared" ca="1" si="809"/>
        <v>0.61611791882355527</v>
      </c>
      <c r="M1593">
        <f t="shared" ca="1" si="782"/>
        <v>7.1321810283014759</v>
      </c>
      <c r="N1593">
        <f t="shared" ca="1" si="783"/>
        <v>0.5568433560020758</v>
      </c>
      <c r="O1593">
        <f t="shared" ca="1" si="784"/>
        <v>6.8675205811012123</v>
      </c>
      <c r="P1593">
        <f t="shared" ca="1" si="785"/>
        <v>627.26081791882348</v>
      </c>
      <c r="Q1593">
        <f t="shared" ca="1" si="786"/>
        <v>629.66463233940704</v>
      </c>
      <c r="R1593">
        <f t="shared" ca="1" si="787"/>
        <v>2.3163547250289854E-2</v>
      </c>
      <c r="S1593">
        <f t="shared" ca="1" si="788"/>
        <v>2.7934026837381452</v>
      </c>
      <c r="T1593">
        <f t="shared" ca="1" si="789"/>
        <v>36.4860114780016</v>
      </c>
      <c r="U1593">
        <f t="shared" ca="1" si="810"/>
        <v>0.15820939785885457</v>
      </c>
      <c r="V1593">
        <f t="shared" ca="1" si="811"/>
        <v>0</v>
      </c>
      <c r="W1593">
        <f t="shared" ca="1" si="790"/>
        <v>12.941837953665349</v>
      </c>
      <c r="X1593">
        <f t="shared" ca="1" si="791"/>
        <v>149.81471615163008</v>
      </c>
      <c r="Y1593">
        <f t="shared" ca="1" si="792"/>
        <v>3.9993596453489868</v>
      </c>
      <c r="Z1593">
        <f t="shared" ca="1" si="793"/>
        <v>0.32693984448380947</v>
      </c>
      <c r="AA1593">
        <f t="shared" ca="1" si="794"/>
        <v>639.58653795366524</v>
      </c>
      <c r="AB1593">
        <f t="shared" ca="1" si="795"/>
        <v>639.59198594866575</v>
      </c>
      <c r="AC1593">
        <f t="shared" ca="1" si="796"/>
        <v>3.7884736825085851E-6</v>
      </c>
      <c r="AD1593">
        <f t="shared" ca="1" si="797"/>
        <v>2.9015854792290373E-2</v>
      </c>
      <c r="AE1593">
        <f t="shared" ca="1" si="798"/>
        <v>971.07126940359421</v>
      </c>
      <c r="AF1593">
        <f t="shared" ca="1" si="799"/>
        <v>-0.58634495261333086</v>
      </c>
      <c r="AG1593">
        <f t="shared" ca="1" si="800"/>
        <v>0</v>
      </c>
      <c r="AH1593">
        <f ca="1"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+99)&gt;=IFERROR(AE1593,-1E+99)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>1.2220422011523324</v>
      </c>
      <c r="AI1593">
        <f t="shared" ca="1" si="801"/>
        <v>627.86674220115231</v>
      </c>
      <c r="AJ1593">
        <f t="shared" ca="1" si="802"/>
        <v>628.47776330172849</v>
      </c>
      <c r="AK1593">
        <v>635.5</v>
      </c>
      <c r="AM1593">
        <f t="shared" ca="1" si="813"/>
        <v>0</v>
      </c>
      <c r="AN1593">
        <v>0</v>
      </c>
      <c r="AO1593">
        <f t="shared" ca="1" si="803"/>
        <v>0</v>
      </c>
      <c r="AP1593">
        <f t="shared" ca="1" si="812"/>
        <v>0</v>
      </c>
      <c r="AQ1593">
        <f t="shared" ca="1" si="804"/>
        <v>1</v>
      </c>
      <c r="AR1593" t="str">
        <f t="shared" ca="1" si="805"/>
        <v>Supercritical</v>
      </c>
      <c r="AS1593">
        <f t="shared" ca="1" si="806"/>
        <v>2.6652969619283011E-3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190</v>
      </c>
      <c r="I1594">
        <v>0</v>
      </c>
      <c r="J1594">
        <f t="shared" si="807"/>
        <v>1</v>
      </c>
      <c r="K1594">
        <f t="shared" ca="1" si="808"/>
        <v>48.980399999999996</v>
      </c>
      <c r="L1594">
        <f t="shared" ca="1" si="809"/>
        <v>0.61611791882355527</v>
      </c>
      <c r="M1594">
        <f t="shared" ca="1" si="782"/>
        <v>6.5160631094779209</v>
      </c>
      <c r="N1594">
        <f t="shared" ca="1" si="783"/>
        <v>0.55182359152273674</v>
      </c>
      <c r="O1594">
        <f t="shared" ca="1" si="784"/>
        <v>7.5168701065457295</v>
      </c>
      <c r="P1594">
        <f t="shared" ca="1" si="785"/>
        <v>626.67741791882349</v>
      </c>
      <c r="Q1594">
        <f t="shared" ca="1" si="786"/>
        <v>629.55730253649324</v>
      </c>
      <c r="R1594">
        <f t="shared" ca="1" si="787"/>
        <v>2.8088136348984809E-2</v>
      </c>
      <c r="S1594">
        <f t="shared" ca="1" si="788"/>
        <v>3.0575292612474252</v>
      </c>
      <c r="T1594">
        <f t="shared" ca="1" si="789"/>
        <v>39.538351454469016</v>
      </c>
      <c r="U1594">
        <f t="shared" ca="1" si="810"/>
        <v>3.4096941405550751E-2</v>
      </c>
      <c r="V1594">
        <f t="shared" ca="1" si="811"/>
        <v>0</v>
      </c>
      <c r="W1594">
        <f t="shared" ca="1" si="790"/>
        <v>12.942039715563098</v>
      </c>
      <c r="X1594">
        <f t="shared" ca="1" si="791"/>
        <v>136.87501203179534</v>
      </c>
      <c r="Y1594">
        <f t="shared" ca="1" si="792"/>
        <v>3.7541062490100963</v>
      </c>
      <c r="Z1594">
        <f t="shared" ca="1" si="793"/>
        <v>0.35784763977680684</v>
      </c>
      <c r="AA1594">
        <f t="shared" ca="1" si="794"/>
        <v>639.00333971556302</v>
      </c>
      <c r="AB1594">
        <f t="shared" ca="1" si="795"/>
        <v>639.00986647057289</v>
      </c>
      <c r="AC1594">
        <f t="shared" ca="1" si="796"/>
        <v>4.9382160405149759E-6</v>
      </c>
      <c r="AD1594">
        <f t="shared" ca="1" si="797"/>
        <v>3.1758668735949076E-2</v>
      </c>
      <c r="AE1594">
        <f t="shared" ca="1" si="798"/>
        <v>887.50762023284767</v>
      </c>
      <c r="AF1594">
        <f t="shared" ca="1" si="799"/>
        <v>-0.58692560710710495</v>
      </c>
      <c r="AG1594">
        <f t="shared" ca="1" si="800"/>
        <v>0</v>
      </c>
      <c r="AH1594">
        <f ca="1"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+99)&gt;=IFERROR(AE1594,-1E+99)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>1.2979090313595103</v>
      </c>
      <c r="AI1594">
        <f t="shared" ca="1" si="801"/>
        <v>627.35920903135946</v>
      </c>
      <c r="AJ1594">
        <f t="shared" ca="1" si="802"/>
        <v>628.0081635470392</v>
      </c>
      <c r="AK1594">
        <v>635.5</v>
      </c>
      <c r="AM1594">
        <f t="shared" ca="1" si="813"/>
        <v>0</v>
      </c>
      <c r="AN1594">
        <v>0</v>
      </c>
      <c r="AO1594">
        <f t="shared" ca="1" si="803"/>
        <v>0</v>
      </c>
      <c r="AP1594">
        <f t="shared" ca="1" si="812"/>
        <v>0</v>
      </c>
      <c r="AQ1594">
        <f t="shared" ca="1" si="804"/>
        <v>1</v>
      </c>
      <c r="AR1594" t="str">
        <f t="shared" ca="1" si="805"/>
        <v>Supercritical</v>
      </c>
      <c r="AS1594">
        <f t="shared" ca="1" si="806"/>
        <v>2.7114555063727885E-3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190</v>
      </c>
      <c r="I1595">
        <v>0</v>
      </c>
      <c r="J1595">
        <f t="shared" si="807"/>
        <v>1</v>
      </c>
      <c r="K1595">
        <f t="shared" ca="1" si="808"/>
        <v>48.980399999999996</v>
      </c>
      <c r="L1595">
        <f t="shared" ca="1" si="809"/>
        <v>0.61611791882355527</v>
      </c>
      <c r="M1595">
        <f t="shared" ca="1" si="782"/>
        <v>6.2548291118967327</v>
      </c>
      <c r="N1595">
        <f t="shared" ca="1" si="783"/>
        <v>0.54942898241903249</v>
      </c>
      <c r="O1595">
        <f t="shared" ca="1" si="784"/>
        <v>7.8308134600894057</v>
      </c>
      <c r="P1595">
        <f t="shared" ca="1" si="785"/>
        <v>626.09411791882349</v>
      </c>
      <c r="Q1595">
        <f t="shared" ca="1" si="786"/>
        <v>629.21958374179587</v>
      </c>
      <c r="R1595">
        <f t="shared" ca="1" si="787"/>
        <v>3.0660614570174782E-2</v>
      </c>
      <c r="S1595">
        <f t="shared" ca="1" si="788"/>
        <v>3.1852274888645362</v>
      </c>
      <c r="T1595">
        <f t="shared" ca="1" si="789"/>
        <v>41.0253653830408</v>
      </c>
      <c r="U1595">
        <f t="shared" ca="1" si="810"/>
        <v>0.28378629870746863</v>
      </c>
      <c r="V1595">
        <f t="shared" ca="1" si="811"/>
        <v>0</v>
      </c>
      <c r="W1595">
        <f t="shared" ca="1" si="790"/>
        <v>12.941838032014088</v>
      </c>
      <c r="X1595">
        <f t="shared" ca="1" si="791"/>
        <v>131.38553970100702</v>
      </c>
      <c r="Y1595">
        <f t="shared" ca="1" si="792"/>
        <v>3.6459851472624312</v>
      </c>
      <c r="Z1595">
        <f t="shared" ca="1" si="793"/>
        <v>0.37279901663047765</v>
      </c>
      <c r="AA1595">
        <f t="shared" ca="1" si="794"/>
        <v>638.41983803201401</v>
      </c>
      <c r="AB1595">
        <f t="shared" ca="1" si="795"/>
        <v>638.42692157466445</v>
      </c>
      <c r="AC1595">
        <f t="shared" ca="1" si="796"/>
        <v>5.5724413661089739E-6</v>
      </c>
      <c r="AD1595">
        <f t="shared" ca="1" si="797"/>
        <v>3.308584830825486E-2</v>
      </c>
      <c r="AE1595">
        <f t="shared" ca="1" si="798"/>
        <v>852.04653742782784</v>
      </c>
      <c r="AF1595">
        <f t="shared" ca="1" si="799"/>
        <v>-0.58708281081715086</v>
      </c>
      <c r="AG1595">
        <f t="shared" ca="1" si="800"/>
        <v>0</v>
      </c>
      <c r="AH1595">
        <f ca="1"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+99)&gt;=IFERROR(AE1595,-1E+99)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>1.3338002970501519</v>
      </c>
      <c r="AI1595">
        <f t="shared" ca="1" si="801"/>
        <v>626.81180029705013</v>
      </c>
      <c r="AJ1595">
        <f t="shared" ca="1" si="802"/>
        <v>627.47870044557521</v>
      </c>
      <c r="AK1595">
        <v>635.5</v>
      </c>
      <c r="AM1595">
        <f t="shared" ca="1" si="813"/>
        <v>0</v>
      </c>
      <c r="AN1595">
        <v>0</v>
      </c>
      <c r="AO1595">
        <f t="shared" ca="1" si="803"/>
        <v>0</v>
      </c>
      <c r="AP1595">
        <f t="shared" ca="1" si="812"/>
        <v>0</v>
      </c>
      <c r="AQ1595">
        <f t="shared" ca="1" si="804"/>
        <v>1.0000000000000002</v>
      </c>
      <c r="AR1595" t="str">
        <f t="shared" ca="1" si="805"/>
        <v>Supercritical</v>
      </c>
      <c r="AS1595">
        <f t="shared" ca="1" si="806"/>
        <v>2.736854878119521E-3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190</v>
      </c>
      <c r="I1596">
        <v>0</v>
      </c>
      <c r="J1596">
        <f t="shared" si="807"/>
        <v>1</v>
      </c>
      <c r="K1596">
        <f t="shared" ca="1" si="808"/>
        <v>48.980399999999996</v>
      </c>
      <c r="L1596">
        <f t="shared" ca="1" si="809"/>
        <v>0.61611791882355527</v>
      </c>
      <c r="M1596">
        <f t="shared" ca="1" si="782"/>
        <v>5.601744117943765</v>
      </c>
      <c r="N1596">
        <f t="shared" ca="1" si="783"/>
        <v>0.54258196015991056</v>
      </c>
      <c r="O1596">
        <f t="shared" ca="1" si="784"/>
        <v>8.7437767539405673</v>
      </c>
      <c r="P1596">
        <f t="shared" ca="1" si="785"/>
        <v>625.51081791882348</v>
      </c>
      <c r="Q1596">
        <f t="shared" ca="1" si="786"/>
        <v>629.40753718094129</v>
      </c>
      <c r="R1596">
        <f t="shared" ca="1" si="787"/>
        <v>3.8871100758022865E-2</v>
      </c>
      <c r="S1596">
        <f t="shared" ca="1" si="788"/>
        <v>3.5565804517105994</v>
      </c>
      <c r="T1596">
        <f t="shared" ca="1" si="789"/>
        <v>45.38251587555802</v>
      </c>
      <c r="U1596">
        <f t="shared" ca="1" si="810"/>
        <v>-0.29984464072401806</v>
      </c>
      <c r="V1596">
        <f t="shared" ca="1" si="811"/>
        <v>0</v>
      </c>
      <c r="W1596">
        <f t="shared" ca="1" si="790"/>
        <v>12.942039793132752</v>
      </c>
      <c r="X1596">
        <f t="shared" ca="1" si="791"/>
        <v>117.66902579916298</v>
      </c>
      <c r="Y1596">
        <f t="shared" ca="1" si="792"/>
        <v>3.364271444686715</v>
      </c>
      <c r="Z1596">
        <f t="shared" ca="1" si="793"/>
        <v>0.41625567703432459</v>
      </c>
      <c r="AA1596">
        <f t="shared" ca="1" si="794"/>
        <v>637.83673979313266</v>
      </c>
      <c r="AB1596">
        <f t="shared" ca="1" si="795"/>
        <v>637.84557102599013</v>
      </c>
      <c r="AC1596">
        <f t="shared" ca="1" si="796"/>
        <v>7.7335960685895202E-6</v>
      </c>
      <c r="AD1596">
        <f t="shared" ca="1" si="797"/>
        <v>3.6942331448712631E-2</v>
      </c>
      <c r="AE1596">
        <f t="shared" ca="1" si="798"/>
        <v>763.51693228985107</v>
      </c>
      <c r="AF1596">
        <f t="shared" ca="1" si="799"/>
        <v>-0.58800771024482401</v>
      </c>
      <c r="AG1596">
        <f t="shared" ca="1" si="800"/>
        <v>0</v>
      </c>
      <c r="AH1596">
        <f ca="1"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+99)&gt;=IFERROR(AE1596,-1E+99)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>1.4355520085730007</v>
      </c>
      <c r="AI1596">
        <f t="shared" ca="1" si="801"/>
        <v>626.33025200857298</v>
      </c>
      <c r="AJ1596">
        <f t="shared" ca="1" si="802"/>
        <v>627.0480280128595</v>
      </c>
      <c r="AM1596">
        <v>0</v>
      </c>
      <c r="AN1596">
        <v>0</v>
      </c>
      <c r="AO1596">
        <f t="shared" si="803"/>
        <v>0</v>
      </c>
      <c r="AP1596">
        <f t="shared" ca="1" si="812"/>
        <v>0</v>
      </c>
      <c r="AQ1596">
        <f t="shared" ca="1" si="804"/>
        <v>1</v>
      </c>
      <c r="AR1596" t="str">
        <f t="shared" ca="1" si="805"/>
        <v>Supercritical</v>
      </c>
      <c r="AS1596">
        <f t="shared" ca="1" si="806"/>
        <v>2.8211389963453811E-3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190</v>
      </c>
      <c r="I1597">
        <v>0</v>
      </c>
      <c r="J1597">
        <f t="shared" si="807"/>
        <v>1</v>
      </c>
      <c r="K1597">
        <f t="shared" ca="1" si="808"/>
        <v>48.980399999999996</v>
      </c>
      <c r="L1597">
        <f t="shared" ca="1" si="809"/>
        <v>0.61611791882355527</v>
      </c>
      <c r="M1597">
        <f t="shared" ca="1" si="782"/>
        <v>4.8414546061154971</v>
      </c>
      <c r="N1597">
        <f t="shared" ca="1" si="783"/>
        <v>0.53259944984756791</v>
      </c>
      <c r="O1597">
        <f t="shared" ca="1" si="784"/>
        <v>10.116876844849534</v>
      </c>
      <c r="P1597">
        <f t="shared" ca="1" si="785"/>
        <v>624.92741791882349</v>
      </c>
      <c r="Q1597">
        <f t="shared" ca="1" si="786"/>
        <v>630.14409463104835</v>
      </c>
      <c r="R1597">
        <f t="shared" ca="1" si="787"/>
        <v>5.3342638475008766E-2</v>
      </c>
      <c r="S1597">
        <f t="shared" ca="1" si="788"/>
        <v>4.115096648886837</v>
      </c>
      <c r="T1597">
        <f t="shared" ca="1" si="789"/>
        <v>52.00406046203274</v>
      </c>
      <c r="U1597">
        <f t="shared" ca="1" si="810"/>
        <v>-0.91466006473433481</v>
      </c>
      <c r="V1597">
        <f t="shared" ca="1" si="811"/>
        <v>0</v>
      </c>
      <c r="W1597">
        <f t="shared" ca="1" si="790"/>
        <v>12.941838108808344</v>
      </c>
      <c r="X1597">
        <f t="shared" ca="1" si="791"/>
        <v>101.69696385901597</v>
      </c>
      <c r="Y1597">
        <f t="shared" ca="1" si="792"/>
        <v>3.0139867149196196</v>
      </c>
      <c r="Z1597">
        <f t="shared" ca="1" si="793"/>
        <v>0.48163089773163986</v>
      </c>
      <c r="AA1597">
        <f t="shared" ca="1" si="794"/>
        <v>637.25313810880834</v>
      </c>
      <c r="AB1597">
        <f t="shared" ca="1" si="795"/>
        <v>637.26496116291889</v>
      </c>
      <c r="AC1597">
        <f t="shared" ca="1" si="796"/>
        <v>1.1988258163871245E-5</v>
      </c>
      <c r="AD1597">
        <f t="shared" ca="1" si="797"/>
        <v>4.2744658823589979E-2</v>
      </c>
      <c r="AE1597">
        <f t="shared" ca="1" si="798"/>
        <v>660.47755862353461</v>
      </c>
      <c r="AF1597">
        <f t="shared" ca="1" si="799"/>
        <v>-0.58948579668822276</v>
      </c>
      <c r="AG1597">
        <f t="shared" ca="1" si="800"/>
        <v>0</v>
      </c>
      <c r="AH1597">
        <f ca="1"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+99)&gt;=IFERROR(AE1597,-1E+99)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>1.5821604821548259</v>
      </c>
      <c r="AI1597">
        <f t="shared" ca="1" si="801"/>
        <v>625.89346048215475</v>
      </c>
      <c r="AJ1597">
        <f t="shared" ca="1" si="802"/>
        <v>626.6845407232322</v>
      </c>
      <c r="AM1597">
        <v>0</v>
      </c>
      <c r="AN1597">
        <v>0</v>
      </c>
      <c r="AO1597">
        <f t="shared" si="803"/>
        <v>0</v>
      </c>
      <c r="AP1597">
        <f t="shared" ca="1" si="812"/>
        <v>0</v>
      </c>
      <c r="AQ1597">
        <f t="shared" ca="1" si="804"/>
        <v>1</v>
      </c>
      <c r="AR1597" t="str">
        <f t="shared" ca="1" si="805"/>
        <v>Supercritical</v>
      </c>
      <c r="AS1597">
        <f t="shared" ca="1" si="806"/>
        <v>2.9742859504071108E-3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190</v>
      </c>
      <c r="I1598">
        <v>0</v>
      </c>
      <c r="J1598">
        <f t="shared" si="807"/>
        <v>1</v>
      </c>
      <c r="K1598">
        <f t="shared" ca="1" si="808"/>
        <v>48.980399999999996</v>
      </c>
      <c r="L1598">
        <f t="shared" ca="1" si="809"/>
        <v>0.61611791882355527</v>
      </c>
      <c r="M1598">
        <f t="shared" ca="1" si="782"/>
        <v>4.2025403242954704</v>
      </c>
      <c r="N1598">
        <f t="shared" ca="1" si="783"/>
        <v>0.52184493401391729</v>
      </c>
      <c r="O1598">
        <f t="shared" ca="1" si="784"/>
        <v>11.654950629941011</v>
      </c>
      <c r="P1598">
        <f t="shared" ca="1" si="785"/>
        <v>624.34411791882349</v>
      </c>
      <c r="Q1598">
        <f t="shared" ca="1" si="786"/>
        <v>631.26755697011617</v>
      </c>
      <c r="R1598">
        <f t="shared" ca="1" si="787"/>
        <v>7.2746945938611238E-2</v>
      </c>
      <c r="S1598">
        <f t="shared" ca="1" si="788"/>
        <v>4.7407168255318526</v>
      </c>
      <c r="T1598">
        <f t="shared" ca="1" si="789"/>
        <v>59.486693790907424</v>
      </c>
      <c r="U1598">
        <f t="shared" ca="1" si="810"/>
        <v>-1.3571833651814131</v>
      </c>
      <c r="V1598">
        <f t="shared" ca="1" si="811"/>
        <v>0</v>
      </c>
      <c r="W1598">
        <f t="shared" ca="1" si="790"/>
        <v>12.942039869163381</v>
      </c>
      <c r="X1598">
        <f t="shared" ca="1" si="791"/>
        <v>88.277653947563422</v>
      </c>
      <c r="Y1598">
        <f t="shared" ca="1" si="792"/>
        <v>2.6992031407314294</v>
      </c>
      <c r="Z1598">
        <f t="shared" ca="1" si="793"/>
        <v>0.55484483116298222</v>
      </c>
      <c r="AA1598">
        <f t="shared" ca="1" si="794"/>
        <v>636.67003986916336</v>
      </c>
      <c r="AB1598">
        <f t="shared" ca="1" si="795"/>
        <v>636.68573063300983</v>
      </c>
      <c r="AC1598">
        <f t="shared" ca="1" si="796"/>
        <v>1.843082801165125E-5</v>
      </c>
      <c r="AD1598">
        <f t="shared" ca="1" si="797"/>
        <v>4.9241998910996287E-2</v>
      </c>
      <c r="AE1598">
        <f t="shared" ca="1" si="798"/>
        <v>574.01674611481496</v>
      </c>
      <c r="AF1598">
        <f t="shared" ca="1" si="799"/>
        <v>-0.59137419410171788</v>
      </c>
      <c r="AG1598">
        <f t="shared" ca="1" si="800"/>
        <v>0</v>
      </c>
      <c r="AH1598">
        <f ca="1"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+99)&gt;=IFERROR(AE1598,-1E+99)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>1.7387074547509507</v>
      </c>
      <c r="AI1598">
        <f t="shared" ca="1" si="801"/>
        <v>625.46670745475092</v>
      </c>
      <c r="AJ1598">
        <f t="shared" ca="1" si="802"/>
        <v>626.3360611821264</v>
      </c>
      <c r="AM1598">
        <v>0</v>
      </c>
      <c r="AN1598">
        <v>0</v>
      </c>
      <c r="AO1598">
        <f t="shared" si="803"/>
        <v>0</v>
      </c>
      <c r="AP1598">
        <f t="shared" ca="1" si="812"/>
        <v>0</v>
      </c>
      <c r="AQ1598">
        <f t="shared" ca="1" si="804"/>
        <v>1</v>
      </c>
      <c r="AR1598" t="str">
        <f t="shared" ca="1" si="805"/>
        <v>Supercritical</v>
      </c>
      <c r="AS1598">
        <f t="shared" ca="1" si="806"/>
        <v>3.179355812831425E-3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190</v>
      </c>
      <c r="I1599">
        <v>0</v>
      </c>
      <c r="J1599">
        <f t="shared" si="807"/>
        <v>1</v>
      </c>
      <c r="K1599">
        <f t="shared" ca="1" si="808"/>
        <v>48.980399999999996</v>
      </c>
      <c r="L1599">
        <f t="shared" ca="1" si="809"/>
        <v>0.61611791882355527</v>
      </c>
      <c r="M1599">
        <f t="shared" ca="1" si="782"/>
        <v>3.5630099245566202</v>
      </c>
      <c r="N1599">
        <f t="shared" ca="1" si="783"/>
        <v>0.50789595774326002</v>
      </c>
      <c r="O1599">
        <f t="shared" ca="1" si="784"/>
        <v>13.746916522017575</v>
      </c>
      <c r="P1599">
        <f t="shared" ca="1" si="785"/>
        <v>623.76081791882348</v>
      </c>
      <c r="Q1599">
        <f t="shared" ca="1" si="786"/>
        <v>633.39270955303959</v>
      </c>
      <c r="R1599">
        <f t="shared" ca="1" si="787"/>
        <v>0.10492849259216684</v>
      </c>
      <c r="S1599">
        <f t="shared" ca="1" si="788"/>
        <v>5.5916357369795548</v>
      </c>
      <c r="T1599">
        <f t="shared" ca="1" si="789"/>
        <v>69.734668099664404</v>
      </c>
      <c r="U1599">
        <f t="shared" ca="1" si="810"/>
        <v>-2.4848355604810877</v>
      </c>
      <c r="V1599">
        <f t="shared" ca="1" si="811"/>
        <v>0</v>
      </c>
      <c r="W1599">
        <f t="shared" ca="1" si="790"/>
        <v>12.941838184078961</v>
      </c>
      <c r="X1599">
        <f t="shared" ca="1" si="791"/>
        <v>74.842650218528632</v>
      </c>
      <c r="Y1599">
        <f t="shared" ca="1" si="792"/>
        <v>2.3634513880902839</v>
      </c>
      <c r="Z1599">
        <f t="shared" ca="1" si="793"/>
        <v>0.65444502375296731</v>
      </c>
      <c r="AA1599">
        <f t="shared" ca="1" si="794"/>
        <v>636.0865381840789</v>
      </c>
      <c r="AB1599">
        <f t="shared" ca="1" si="795"/>
        <v>636.10836786242317</v>
      </c>
      <c r="AC1599">
        <f t="shared" ca="1" si="796"/>
        <v>3.0610232307793079E-5</v>
      </c>
      <c r="AD1599">
        <f t="shared" ca="1" si="797"/>
        <v>5.8081882432206945E-2</v>
      </c>
      <c r="AE1599">
        <f t="shared" ca="1" si="798"/>
        <v>487.56831615931947</v>
      </c>
      <c r="AF1599">
        <f t="shared" ca="1" si="799"/>
        <v>-0.59479286090856931</v>
      </c>
      <c r="AG1599">
        <f t="shared" ca="1" si="800"/>
        <v>0</v>
      </c>
      <c r="AH1599">
        <f ca="1"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+99)&gt;=IFERROR(AE1599,-1E+99)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>1.9409890603533007</v>
      </c>
      <c r="AI1599">
        <f t="shared" ca="1" si="801"/>
        <v>625.08568906035327</v>
      </c>
      <c r="AJ1599">
        <f t="shared" ca="1" si="802"/>
        <v>626.05618359052994</v>
      </c>
      <c r="AM1599">
        <v>0</v>
      </c>
      <c r="AN1599">
        <v>0</v>
      </c>
      <c r="AO1599">
        <f t="shared" si="803"/>
        <v>0</v>
      </c>
      <c r="AP1599">
        <f t="shared" ca="1" si="812"/>
        <v>0</v>
      </c>
      <c r="AQ1599">
        <f t="shared" ca="1" si="804"/>
        <v>1</v>
      </c>
      <c r="AR1599" t="str">
        <f t="shared" ca="1" si="805"/>
        <v>Supercritical</v>
      </c>
      <c r="AS1599">
        <f t="shared" ca="1" si="806"/>
        <v>3.5094635828272084E-3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190</v>
      </c>
      <c r="I1600">
        <v>0</v>
      </c>
      <c r="J1600">
        <f t="shared" si="807"/>
        <v>1</v>
      </c>
      <c r="K1600">
        <f t="shared" ca="1" si="808"/>
        <v>48.980399999999996</v>
      </c>
      <c r="L1600">
        <f t="shared" ca="1" si="809"/>
        <v>0.61611791882355527</v>
      </c>
      <c r="M1600">
        <f t="shared" ca="1" si="782"/>
        <v>3.0836701837118938</v>
      </c>
      <c r="N1600">
        <f t="shared" ca="1" si="783"/>
        <v>0.49439691940126396</v>
      </c>
      <c r="O1600">
        <f t="shared" ca="1" si="784"/>
        <v>15.883799849516013</v>
      </c>
      <c r="P1600">
        <f t="shared" ca="1" si="785"/>
        <v>623.17741791882349</v>
      </c>
      <c r="Q1600">
        <f t="shared" ca="1" si="786"/>
        <v>636.03649527149855</v>
      </c>
      <c r="R1600">
        <f t="shared" ca="1" si="787"/>
        <v>0.14520792583431602</v>
      </c>
      <c r="S1600">
        <f t="shared" ca="1" si="788"/>
        <v>6.4608250683222321</v>
      </c>
      <c r="T1600">
        <f t="shared" ca="1" si="789"/>
        <v>80.256259072941404</v>
      </c>
      <c r="U1600">
        <f t="shared" ca="1" si="810"/>
        <v>-3.091572499518179</v>
      </c>
      <c r="V1600">
        <f t="shared" ca="1" si="811"/>
        <v>0</v>
      </c>
      <c r="W1600">
        <f t="shared" ca="1" si="790"/>
        <v>12.94203994368552</v>
      </c>
      <c r="X1600">
        <f t="shared" ca="1" si="791"/>
        <v>64.774909918146022</v>
      </c>
      <c r="Y1600">
        <f t="shared" ca="1" si="792"/>
        <v>2.0970164910813405</v>
      </c>
      <c r="Z1600">
        <f t="shared" ca="1" si="793"/>
        <v>0.75616315116292643</v>
      </c>
      <c r="AA1600">
        <f t="shared" ca="1" si="794"/>
        <v>635.50333994368543</v>
      </c>
      <c r="AB1600">
        <f t="shared" ca="1" si="795"/>
        <v>635.53248279338868</v>
      </c>
      <c r="AC1600">
        <f t="shared" ca="1" si="796"/>
        <v>4.7930402565854448E-5</v>
      </c>
      <c r="AD1600">
        <f t="shared" ca="1" si="797"/>
        <v>6.7108825508659362E-2</v>
      </c>
      <c r="AE1600">
        <f t="shared" ca="1" si="798"/>
        <v>422.93518668320343</v>
      </c>
      <c r="AF1600">
        <f t="shared" ca="1" si="799"/>
        <v>-2.0168582935184531E-2</v>
      </c>
      <c r="AG1600">
        <f t="shared" ca="1" si="800"/>
        <v>0</v>
      </c>
      <c r="AH1600">
        <f ca="1"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+99)&gt;=IFERROR(AE1600,-1E+99)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>2.1372524715845214</v>
      </c>
      <c r="AI1600">
        <f t="shared" ca="1" si="801"/>
        <v>624.69855247158443</v>
      </c>
      <c r="AJ1600">
        <f t="shared" ca="1" si="802"/>
        <v>625.76717870737673</v>
      </c>
      <c r="AM1600">
        <v>0</v>
      </c>
      <c r="AN1600">
        <v>0</v>
      </c>
      <c r="AO1600">
        <f t="shared" si="803"/>
        <v>0</v>
      </c>
      <c r="AP1600">
        <f t="shared" ca="1" si="812"/>
        <v>0</v>
      </c>
      <c r="AQ1600">
        <f t="shared" ca="1" si="804"/>
        <v>1</v>
      </c>
      <c r="AR1600" t="str">
        <f t="shared" ca="1" si="805"/>
        <v>Supercritical</v>
      </c>
      <c r="AS1600">
        <f t="shared" ca="1" si="806"/>
        <v>3.9029580524913058E-3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190</v>
      </c>
      <c r="I1601">
        <v>0</v>
      </c>
      <c r="J1601">
        <f t="shared" si="807"/>
        <v>1</v>
      </c>
      <c r="K1601">
        <f t="shared" ca="1" si="808"/>
        <v>48.980399999999996</v>
      </c>
      <c r="L1601">
        <f t="shared" ca="1" si="809"/>
        <v>0.61611791882355527</v>
      </c>
      <c r="M1601">
        <f t="shared" ca="1" si="782"/>
        <v>3.0836701837118938</v>
      </c>
      <c r="N1601">
        <f t="shared" ca="1" si="783"/>
        <v>0.49439691940126396</v>
      </c>
      <c r="O1601">
        <f t="shared" ca="1" si="784"/>
        <v>15.883799849516013</v>
      </c>
      <c r="P1601">
        <f t="shared" ca="1" si="785"/>
        <v>622.59411791882349</v>
      </c>
      <c r="Q1601">
        <f t="shared" ca="1" si="786"/>
        <v>635.45319527149854</v>
      </c>
      <c r="R1601">
        <f t="shared" ca="1" si="787"/>
        <v>0.14520792583431602</v>
      </c>
      <c r="S1601">
        <f t="shared" ca="1" si="788"/>
        <v>6.4608250683222321</v>
      </c>
      <c r="T1601">
        <f t="shared" ca="1" si="789"/>
        <v>80.256259072941404</v>
      </c>
      <c r="U1601">
        <f t="shared" ca="1" si="810"/>
        <v>0.43809207416563822</v>
      </c>
      <c r="V1601">
        <f t="shared" ca="1" si="811"/>
        <v>0</v>
      </c>
      <c r="W1601">
        <f>MAX($D$16,(P7)-E1601)</f>
        <v>13.522000000000048</v>
      </c>
      <c r="X1601">
        <f t="shared" si="791"/>
        <v>67.677610000000243</v>
      </c>
      <c r="Y1601">
        <f t="shared" si="792"/>
        <v>2.1116917844550542</v>
      </c>
      <c r="Z1601">
        <f t="shared" ca="1" si="793"/>
        <v>0.7237312310526306</v>
      </c>
      <c r="AA1601">
        <f t="shared" si="794"/>
        <v>635.5</v>
      </c>
      <c r="AB1601">
        <f t="shared" ca="1" si="795"/>
        <v>635.52669657975537</v>
      </c>
      <c r="AC1601">
        <f t="shared" ca="1" si="796"/>
        <v>4.3500719394967371E-5</v>
      </c>
      <c r="AD1601">
        <f t="shared" ca="1" si="797"/>
        <v>6.2837998648593782E-2</v>
      </c>
      <c r="AE1601">
        <f t="shared" ca="1" si="798"/>
        <v>461.18184263604303</v>
      </c>
      <c r="AF1601">
        <v>0</v>
      </c>
      <c r="AG1601">
        <v>1</v>
      </c>
      <c r="AH1601">
        <f ca="1"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+99)&gt;=IFERROR(AE1601,-1E+99)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>13.522000000000048</v>
      </c>
      <c r="AI1601">
        <f t="shared" ca="1" si="801"/>
        <v>635.5</v>
      </c>
      <c r="AJ1601">
        <f t="shared" ca="1" si="802"/>
        <v>635.52669657975537</v>
      </c>
      <c r="AM1601">
        <v>0</v>
      </c>
      <c r="AN1601">
        <v>0</v>
      </c>
      <c r="AO1601">
        <f t="shared" si="803"/>
        <v>0</v>
      </c>
      <c r="AP1601">
        <f t="shared" ca="1" si="812"/>
        <v>0</v>
      </c>
      <c r="AQ1601">
        <f t="shared" ca="1" si="804"/>
        <v>6.2837998648593782E-2</v>
      </c>
      <c r="AR1601" t="str">
        <f t="shared" ca="1" si="805"/>
        <v>Subcritical</v>
      </c>
      <c r="AS1601">
        <f t="shared" ca="1" si="806"/>
        <v>4.3500719394967371E-5</v>
      </c>
    </row>
    <row r="1604" spans="1:45" x14ac:dyDescent="0.35">
      <c r="A1604" t="s">
        <v>195</v>
      </c>
      <c r="E1604">
        <f>E35</f>
        <v>34.930999999999997</v>
      </c>
      <c r="F1604" t="s">
        <v>140</v>
      </c>
      <c r="H1604">
        <f ca="1">N35</f>
        <v>0.99960000000000093</v>
      </c>
      <c r="I1604" t="s">
        <v>13</v>
      </c>
      <c r="K1604" t="str">
        <f>V35</f>
        <v>Mixed</v>
      </c>
      <c r="L1604" t="s">
        <v>141</v>
      </c>
    </row>
    <row r="1605" spans="1:45" x14ac:dyDescent="0.35">
      <c r="A1605" t="s">
        <v>142</v>
      </c>
      <c r="B1605" t="s">
        <v>143</v>
      </c>
      <c r="C1605" t="s">
        <v>144</v>
      </c>
      <c r="D1605" t="s">
        <v>145</v>
      </c>
      <c r="E1605" t="s">
        <v>146</v>
      </c>
      <c r="F1605" t="s">
        <v>147</v>
      </c>
      <c r="G1605" t="s">
        <v>148</v>
      </c>
      <c r="H1605" t="s">
        <v>9</v>
      </c>
      <c r="I1605" t="s">
        <v>149</v>
      </c>
      <c r="J1605" t="s">
        <v>150</v>
      </c>
      <c r="K1605" t="s">
        <v>151</v>
      </c>
      <c r="L1605" t="s">
        <v>152</v>
      </c>
      <c r="M1605" t="s">
        <v>153</v>
      </c>
      <c r="N1605" t="s">
        <v>154</v>
      </c>
      <c r="O1605" t="s">
        <v>155</v>
      </c>
      <c r="P1605" t="s">
        <v>156</v>
      </c>
      <c r="Q1605" t="s">
        <v>157</v>
      </c>
      <c r="R1605" t="s">
        <v>158</v>
      </c>
      <c r="S1605" t="s">
        <v>159</v>
      </c>
      <c r="T1605" t="s">
        <v>160</v>
      </c>
      <c r="U1605" t="s">
        <v>161</v>
      </c>
      <c r="V1605" t="s">
        <v>162</v>
      </c>
      <c r="W1605" t="s">
        <v>163</v>
      </c>
      <c r="X1605" t="s">
        <v>164</v>
      </c>
      <c r="Y1605" t="s">
        <v>165</v>
      </c>
      <c r="Z1605" t="s">
        <v>166</v>
      </c>
      <c r="AA1605" t="s">
        <v>167</v>
      </c>
      <c r="AB1605" t="s">
        <v>168</v>
      </c>
      <c r="AC1605" t="s">
        <v>169</v>
      </c>
      <c r="AD1605" t="s">
        <v>170</v>
      </c>
      <c r="AE1605" t="s">
        <v>171</v>
      </c>
      <c r="AF1605" t="s">
        <v>172</v>
      </c>
      <c r="AG1605" t="s">
        <v>173</v>
      </c>
      <c r="AH1605" t="s">
        <v>174</v>
      </c>
      <c r="AI1605" t="s">
        <v>175</v>
      </c>
      <c r="AJ1605" t="s">
        <v>176</v>
      </c>
      <c r="AK1605" t="s">
        <v>177</v>
      </c>
      <c r="AL1605" t="s">
        <v>178</v>
      </c>
      <c r="AM1605" t="s">
        <v>179</v>
      </c>
      <c r="AN1605" t="s">
        <v>180</v>
      </c>
      <c r="AO1605" t="s">
        <v>181</v>
      </c>
      <c r="AP1605" t="s">
        <v>182</v>
      </c>
      <c r="AQ1605" t="s">
        <v>183</v>
      </c>
      <c r="AR1605" t="s">
        <v>184</v>
      </c>
      <c r="AS1605" t="s">
        <v>185</v>
      </c>
    </row>
    <row r="1606" spans="1:45" x14ac:dyDescent="0.35">
      <c r="A1606" t="s">
        <v>22</v>
      </c>
      <c r="B1606" t="s">
        <v>51</v>
      </c>
      <c r="C1606" t="s">
        <v>51</v>
      </c>
      <c r="D1606" t="s">
        <v>51</v>
      </c>
      <c r="E1606" t="s">
        <v>51</v>
      </c>
      <c r="F1606" t="s">
        <v>51</v>
      </c>
      <c r="G1606" t="s">
        <v>22</v>
      </c>
      <c r="H1606" t="s">
        <v>22</v>
      </c>
      <c r="I1606" t="s">
        <v>186</v>
      </c>
      <c r="J1606" t="s">
        <v>51</v>
      </c>
      <c r="K1606" t="s">
        <v>13</v>
      </c>
      <c r="L1606" t="s">
        <v>51</v>
      </c>
      <c r="M1606" t="s">
        <v>187</v>
      </c>
      <c r="N1606" t="s">
        <v>51</v>
      </c>
      <c r="O1606" t="s">
        <v>188</v>
      </c>
      <c r="P1606" t="s">
        <v>51</v>
      </c>
      <c r="Q1606" t="s">
        <v>51</v>
      </c>
      <c r="R1606" t="s">
        <v>22</v>
      </c>
      <c r="S1606" t="s">
        <v>22</v>
      </c>
      <c r="T1606" t="s">
        <v>189</v>
      </c>
      <c r="U1606" t="s">
        <v>51</v>
      </c>
      <c r="V1606" t="s">
        <v>22</v>
      </c>
      <c r="W1606" t="s">
        <v>51</v>
      </c>
      <c r="X1606" t="s">
        <v>187</v>
      </c>
      <c r="Y1606" t="s">
        <v>51</v>
      </c>
      <c r="Z1606" t="s">
        <v>188</v>
      </c>
      <c r="AA1606" t="s">
        <v>51</v>
      </c>
      <c r="AB1606" t="s">
        <v>51</v>
      </c>
      <c r="AC1606" t="s">
        <v>22</v>
      </c>
      <c r="AD1606" t="s">
        <v>22</v>
      </c>
      <c r="AE1606" t="s">
        <v>189</v>
      </c>
      <c r="AF1606" t="s">
        <v>51</v>
      </c>
      <c r="AG1606" t="s">
        <v>22</v>
      </c>
      <c r="AH1606" t="s">
        <v>51</v>
      </c>
      <c r="AI1606" t="s">
        <v>51</v>
      </c>
      <c r="AJ1606" t="s">
        <v>51</v>
      </c>
      <c r="AK1606" t="s">
        <v>51</v>
      </c>
      <c r="AL1606" t="s">
        <v>51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191</v>
      </c>
      <c r="I1607">
        <v>0</v>
      </c>
      <c r="J1607">
        <v>0</v>
      </c>
      <c r="K1607">
        <f ca="1">N35</f>
        <v>0.99960000000000093</v>
      </c>
      <c r="L1607">
        <f ca="1">MAX($D$16,($I$14)-E1607)</f>
        <v>8.473581493423012</v>
      </c>
      <c r="M1607">
        <f t="shared" ref="M1607:M1642" ca="1" si="814">((F1607)+(G1607)*(L1607))*(L1607)</f>
        <v>86.48137272187526</v>
      </c>
      <c r="N1607">
        <f t="shared" ref="N1607:N1642" ca="1" si="815">(((F1607)+(G1607)*(L1607))*(L1607))/MAX((F1607)+2*(L1607)*SQRT(1+(G1607)^2),0.000001)</f>
        <v>3.1849465479866921</v>
      </c>
      <c r="O1607">
        <f t="shared" ref="O1607:O1642" ca="1" si="816">ABS(K1607)/MAX(((F1607)+(G1607)*(L1607))*(L1607),0.000001)</f>
        <v>1.1558558433325544E-2</v>
      </c>
      <c r="P1607">
        <f t="shared" ref="P1607:P1642" ca="1" si="817">E1607+L1607</f>
        <v>639.97358149342301</v>
      </c>
      <c r="Q1607">
        <f t="shared" ref="Q1607:Q1642" ca="1" si="818">P1607+((ABS(K1607)/MAX(((F1607)+(G1607)*(L1607))*(L1607),0.000001))^2)/(2*$I$5)</f>
        <v>639.97358830281507</v>
      </c>
      <c r="R1607">
        <f t="shared" ref="R1607:R1642" ca="1" si="819">((ABS(K1607)*$D$6)/(MAX(((F1607)+(G1607)*(L1607))*(L1607),0.000001)*MAX(((((F1607)+(G1607)*(L1607))*(L1607))/MAX((F1607)+2*(L1607)*SQRT(1+(G1607)^2),0.000001))^(2/3),0.000001)))^2</f>
        <v>6.4148572986928643E-9</v>
      </c>
      <c r="S1607">
        <f t="shared" ref="S1607:S1642" ca="1" si="820">ABS(ABS(K1607)/MAX(((F1607)+(G1607)*(L1607))*(L1607),0.000001))/SQRT($I$5*MAX((((F1607)+(G1607)*(L1607))*(L1607))/MAX((F1607)+2*(G1607)*(L1607),0.000001),0.000001))</f>
        <v>1.2677559686594376E-3</v>
      </c>
      <c r="T1607">
        <f t="shared" ref="T1607:T1642" ca="1" si="821">((F1607)*(L1607)^2)/2+(G1607)*(L1607)^3/3+(ABS(K1607)^2)/($I$5*MAX(((F1607)+(G1607)*(L1607))*(L1607),0.000001))</f>
        <v>366.40465748210289</v>
      </c>
      <c r="U1607">
        <v>0</v>
      </c>
      <c r="V1607">
        <v>1</v>
      </c>
      <c r="W1607">
        <f t="shared" ref="W1607:W1641" ca="1" si="822">IF($D$20=0,IFERROR(W1608,MAX($D$16,POWER((ABS(K1607)^2)/($I$5*MAX(F1607,0.1)^2),1/3))),IF(IFERROR(AG1608,0)=0,IFERROR(W1608,MAX($D$16,POWER((ABS(K1607)^2)/($I$5*MAX(F1607,0.1)^2),1/3))),IF(OR(IFERROR(W1607,0)=0,IFERROR(AD1608,0)&gt;1),MAX($D$16,POWER((ABS(K1607)^2)/($I$5*MAX(F1607,0.1)^2),1/3)),IF(IFERROR(AF1607,0)&gt;0,MAX($D$16,IFERROR(W1607,0)+((IFERROR(AF1607,0))*$D$18*IF((IFERROR(AD1607,0))&lt;1,1,-1))),IF(IFERROR(AF1607,0)&lt;0,IF(ABS((MAX($D$16,POWER((ABS(K1607)^2)/($I$5*MAX(F1607,0.1)^2),1/3)))-IFERROR(W1607,0))&gt;$D$19,MAX($D$16,IF((MAX($D$16,POWER((ABS(K1607)^2)/($I$5*MAX(F1607,0.1)^2),1/3)))&gt;IFERROR(W1607,0),MIN((MAX($D$16,POWER((ABS(K1607)^2)/($I$5*MAX(F1607,0.1)^2),1/3))),IFERROR(W1607,0)+(MIN(ABS(IFERROR(AF1607,0))*$D$18,ABS((MAX($D$16,POWER((ABS(K1607)^2)/($I$5*MAX(F1607,0.1)^2),1/3)))-IFERROR(W1607,0))))),MAX((MAX($D$16,POWER((ABS(K1607)^2)/($I$5*MAX(F1607,0.1)^2),1/3))),IFERROR(W1607,0)-(MIN(ABS(IFERROR(AF1607,0))*$D$18,ABS((MAX($D$16,POWER((ABS(K1607)^2)/($I$5*MAX(F1607,0.1)^2),1/3)))-IFERROR(W1607,0))))))),MAX($D$16,POWER((ABS(K1607)^2)/($I$5*MAX(F1607,0.1)^2),1/3))),MAX($D$16,IFERROR(W1607,0)))))))</f>
        <v>7.0305397212746243E-2</v>
      </c>
      <c r="X1607">
        <f t="shared" ref="X1607:X1642" ca="1" si="823">((F1607)+(G1607)*(W1607))*(W1607)</f>
        <v>0.71753688395328807</v>
      </c>
      <c r="Y1607">
        <f t="shared" ref="Y1607:Y1642" ca="1" si="824">(((F1607)+(G1607)*(W1607))*(W1607))/MAX((F1607)+2*(W1607)*SQRT(1+(G1607)^2),0.000001)</f>
        <v>6.9349944461028712E-2</v>
      </c>
      <c r="Z1607">
        <f t="shared" ref="Z1607:Z1642" ca="1" si="825">ABS(K1607)/MAX(((F1607)+(G1607)*(W1607))*(W1607),0.000001)</f>
        <v>1.393099117766154</v>
      </c>
      <c r="AA1607">
        <f t="shared" ref="AA1607:AA1642" ca="1" si="826">E1607+W1607</f>
        <v>631.57030539721279</v>
      </c>
      <c r="AB1607">
        <f t="shared" ref="AB1607:AB1642" ca="1" si="827">AA1607+((ABS(K1607)/MAX(((F1607)+(G1607)*(W1607))*(W1607),0.000001))^2)/(2*$I$5)</f>
        <v>631.66922105225467</v>
      </c>
      <c r="AC1607">
        <f t="shared" ref="AC1607:AC1642" ca="1" si="828">((ABS(K1607)*$D$6)/(MAX(((F1607)+(G1607)*(W1607))*(W1607),0.000001)*MAX(((((F1607)+(G1607)*(W1607))*(W1607))/MAX((F1607)+2*(W1607)*SQRT(1+(G1607)^2),0.000001))^(2/3),0.000001)))^2</f>
        <v>1.5325632093362561E-2</v>
      </c>
      <c r="AD1607">
        <f t="shared" ref="AD1607:AD1642" ca="1" si="829">ABS(ABS(K1607)/MAX(((F1607)+(G1607)*(W1607))*(W1607),0.000001))/SQRT($I$5*MAX((((F1607)+(G1607)*(W1607))*(W1607))/MAX((F1607)+2*(G1607)*(W1607),0.000001),0.000001))</f>
        <v>1.677463891096715</v>
      </c>
      <c r="AE1607">
        <f t="shared" ref="AE1607:AE1642" ca="1" si="830">((F1607)*(W1607)^2)/2+(G1607)*(W1607)^3/3+(ABS(K1607)^2)/($I$5*MAX(((F1607)+(G1607)*(W1607))*(W1607),0.000001))</f>
        <v>0.16717461960640184</v>
      </c>
      <c r="AF1607">
        <f t="shared" ref="AF1607:AF1641" ca="1" si="831">IF($D$20=0,0,IFERROR(AB1608+(((AC1607+AC1608)/2)*J1608)+(IF(Z1607&gt;Z1608,$D$8*((Z1607^2-Z1608^2)/(2*$I$5)),$D$9*((Z1608^2-Z1607^2)/(2*$I$5)))+($D$10*(ABS(I1608)/90)*(MAX(Z1607^2,Z1608^2)/(2*$I$5))))-AB1607,0))</f>
        <v>-7.1035275306030599E-3</v>
      </c>
      <c r="AG1607">
        <f t="shared" ref="AG1607:AG1641" ca="1" si="832">IF($D$20=0,1,IFERROR(IF(ROUND(AD1607,3)=1,1,IF(AND(ABS(AF1607)&lt;$D$19,AD1607&lt;1),1,0)),0))</f>
        <v>0</v>
      </c>
      <c r="AH1607">
        <f ca="1">IFERROR(IF(V35="Supercritical",MAX($D$16,IFERROR(L1607,MAX($D$16,POWER((ABS(K1607)^2)/($I$5*MAX(F1607,0.1)^2),1/3)))),IF(V35="Subcritical",MAX($D$16,IFERROR(W1607,MAX($D$16,POWER((ABS(K1607)^2)/($I$5*MAX(F1607,0.1)^2),1/3)))),IF(AND(IFERROR(V1607,0)=1,IFERROR(AG1607,0)=1),IF(IFERROR(T1607,-1E+99)&gt;=IFERROR(AE1607,-1E+99),MAX($D$16,IFERROR(L1607,MAX($D$16,POWER((ABS(K1607)^2)/($I$5*MAX(F1607,0.1)^2),1/3)))),MAX($D$16,IFERROR(W1607,MAX($D$16,POWER((ABS(K1607)^2)/($I$5*MAX(F1607,0.1)^2),1/3))))),IF(IFERROR(V1607,0)=1,MAX($D$16,IFERROR(L1607,MAX($D$16,POWER((ABS(K1607)^2)/($I$5*MAX(F1607,0.1)^2),1/3)))),IF(IFERROR(AG1607,0)=1,MAX($D$16,IFERROR(W1607,MAX($D$16,POWER((ABS(K1607)^2)/($I$5*MAX(F1607,0.1)^2),1/3)))),MAX($D$16,POWER((ABS(K1607)^2)/($I$5*MAX(F1607,0.1)^2),1/3))))))),MAX($D$16,POWER((ABS(K1607)^2)/($I$5*MAX(F1607,0.1)^2),1/3)))</f>
        <v>8.473581493423012</v>
      </c>
      <c r="AI1607">
        <f t="shared" ref="AI1607:AI1642" ca="1" si="833">E1607+AH1607</f>
        <v>639.97358149342301</v>
      </c>
      <c r="AJ1607">
        <f t="shared" ref="AJ1607:AJ1642" ca="1" si="834">AI1607+((ABS(K1607)/MAX(((F1607)+(G1607)*(AH1607))*(AH1607),0.000001))^2)/(2*$I$5)</f>
        <v>639.97358830281507</v>
      </c>
      <c r="AM1607">
        <v>0</v>
      </c>
      <c r="AN1607">
        <v>0</v>
      </c>
      <c r="AO1607">
        <f t="shared" ref="AO1607:AO1641" si="835">AM1607+AN1607</f>
        <v>0</v>
      </c>
      <c r="AP1607">
        <f>AO1607</f>
        <v>0</v>
      </c>
      <c r="AQ1607">
        <f t="shared" ref="AQ1607:AQ1642" ca="1" si="836">ABS(ABS(K1607)/MAX(((F1607)+(G1607)*(AH1607))*(AH1607),0.000001))/SQRT($I$5*MAX((((F1607)+(G1607)*(AH1607))*(AH1607))/MAX((F1607)+2*(G1607)*(AH1607),0.000001),0.000001))</f>
        <v>1.2677559686594376E-3</v>
      </c>
      <c r="AR1607" t="str">
        <f t="shared" ref="AR1607:AR1642" ca="1" si="837">IF(AQ1607&lt;1,"Subcritical","Supercritical")</f>
        <v>Subcritical</v>
      </c>
      <c r="AS1607">
        <f t="shared" ref="AS1607:AS1642" ca="1" si="838">((ABS(K1607)*$D$6)/(MAX(((F1607)+(G1607)*(AH1607))*(AH1607),0.000001)*MAX(((((F1607)+(G1607)*(AH1607))*(AH1607))/MAX((F1607)+2*(AH1607)*SQRT(1+(G1607)^2),0.000001))^(2/3),0.000001)))^2</f>
        <v>6.4148572986928643E-9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191</v>
      </c>
      <c r="I1608">
        <v>7.1999999999999995E-2</v>
      </c>
      <c r="J1608">
        <f t="shared" ref="J1608:J1642" si="839">B1608-B1607</f>
        <v>1</v>
      </c>
      <c r="K1608">
        <f t="shared" ref="K1608:K1642" ca="1" si="840">MAX(0.05,K1607-AO1607)</f>
        <v>0.99960000000000093</v>
      </c>
      <c r="L1608">
        <f t="shared" ref="L1608:L1642" ca="1" si="841">IF($D$20=0,IFERROR(L1607,MAX($D$16,POWER((ABS(K1608)^2)/($I$5*MAX(F1608,0.1)^2),1/3))),IF(IFERROR(V1607,0)=0,IFERROR(L1607,MAX($D$16,POWER((ABS(K1608)^2)/($I$5*MAX(F1608,0.1)^2),1/3))),IF(OR(IFERROR(L1608,0)=0,IFERROR(S1607,0)&lt;1,IFERROR(S1608,0)&lt;1),MAX($D$16,POWER((ABS(K1608)^2)/($I$5*MAX(F1608,0.1)^2),1/3)),IF(IFERROR(U1608,0)&gt;0,MAX($D$16,IFERROR(L1608,0)+((IFERROR(U1608,0))*$D$18*IF((IFERROR(S1608,0))&lt;1,1,-1))),IF(IFERROR(U1608,0)&lt;0,IF(ABS((MAX($D$16,POWER((ABS(K1608)^2)/($I$5*MAX(F1608,0.1)^2),1/3)))-IFERROR(L1608,0))&gt;$D$19,MAX($D$16,IF((MAX($D$16,POWER((ABS(K1608)^2)/($I$5*MAX(F1608,0.1)^2),1/3)))&gt;IFERROR(L1608,0),MIN((MAX($D$16,POWER((ABS(K1608)^2)/($I$5*MAX(F1608,0.1)^2),1/3))),IFERROR(L1608,0)+(MIN(ABS(IFERROR(U1608,0))*$D$18,ABS((MAX($D$16,POWER((ABS(K1608)^2)/($I$5*MAX(F1608,0.1)^2),1/3)))-IFERROR(L1608,0))))),MAX((MAX($D$16,POWER((ABS(K1608)^2)/($I$5*MAX(F1608,0.1)^2),1/3))),IFERROR(L1608,0)-(MIN(ABS(IFERROR(U1608,0))*$D$18,ABS((MAX($D$16,POWER((ABS(K1608)^2)/($I$5*MAX(F1608,0.1)^2),1/3)))-IFERROR(L1608,0))))))),MAX($D$16,POWER((ABS(K1608)^2)/($I$5*MAX(F1608,0.1)^2),1/3))),MAX($D$16,IFERROR(L1608,0)))))))</f>
        <v>8.8480884058391857E-2</v>
      </c>
      <c r="M1608">
        <f t="shared" ca="1" si="814"/>
        <v>1.0729192000920595</v>
      </c>
      <c r="N1608">
        <f t="shared" ca="1" si="815"/>
        <v>8.7208204033644779E-2</v>
      </c>
      <c r="O1608">
        <f t="shared" ca="1" si="816"/>
        <v>0.93166381952548938</v>
      </c>
      <c r="P1608">
        <f t="shared" ca="1" si="817"/>
        <v>631.58848088405841</v>
      </c>
      <c r="Q1608">
        <f t="shared" ca="1" si="818"/>
        <v>631.63272132608756</v>
      </c>
      <c r="R1608">
        <f t="shared" ca="1" si="819"/>
        <v>5.0499977944469341E-3</v>
      </c>
      <c r="S1608">
        <f t="shared" ca="1" si="820"/>
        <v>0.99999999999999978</v>
      </c>
      <c r="T1608">
        <f t="shared" ca="1" si="821"/>
        <v>0.14239925902105202</v>
      </c>
      <c r="U1608">
        <f t="shared" ref="U1608:U1642" ca="1" si="842">IF($D$20=0,0,IFERROR(Q1607-(((R1607+R1608)/2)*J1608)-(IF(O1607&gt;O1608,$D$8*((O1607^2-O1608^2)/(2*$I$5)),$D$9*((O1608^2-O1607^2)/(2*$I$5)))+($D$10*(ABS(I1608)/90)*(MAX(O1607^2,O1608^2)/(2*$I$5))))-Q1608,0))</f>
        <v>8.3339133025060619</v>
      </c>
      <c r="V1608">
        <f t="shared" ref="V1608:V1642" ca="1" si="843">IF($D$20=0,1,IFERROR(IF(ROUND(S1608,3)=1,1,IF(AND(ABS(U1608)&lt;$D$19,S1608&gt;1),1,0)),0))</f>
        <v>1</v>
      </c>
      <c r="W1608">
        <f t="shared" ca="1" si="822"/>
        <v>7.0185044905109517E-2</v>
      </c>
      <c r="X1608">
        <f t="shared" ca="1" si="823"/>
        <v>0.85106385451935795</v>
      </c>
      <c r="Y1608">
        <f t="shared" ca="1" si="824"/>
        <v>6.9381883009248538E-2</v>
      </c>
      <c r="Z1608">
        <f t="shared" ca="1" si="825"/>
        <v>1.1745299658678718</v>
      </c>
      <c r="AA1608">
        <f t="shared" ca="1" si="826"/>
        <v>631.57018504490509</v>
      </c>
      <c r="AB1608">
        <f t="shared" ca="1" si="827"/>
        <v>631.64049700416717</v>
      </c>
      <c r="AC1608">
        <f t="shared" ca="1" si="828"/>
        <v>1.0887193569728216E-2</v>
      </c>
      <c r="AD1608">
        <f t="shared" ca="1" si="829"/>
        <v>1.4154916333563934</v>
      </c>
      <c r="AE1608">
        <f t="shared" ca="1" si="830"/>
        <v>0.14954591156002919</v>
      </c>
      <c r="AF1608">
        <f t="shared" ca="1" si="831"/>
        <v>1.2079136856300465E-2</v>
      </c>
      <c r="AG1608">
        <f t="shared" ca="1" si="832"/>
        <v>0</v>
      </c>
      <c r="AH1608">
        <f ca="1">IFERROR(IF(V35="Supercritical",MAX($D$16,IFERROR(L1608,MAX($D$16,POWER((ABS(K1608)^2)/($I$5*MAX(F1608,0.1)^2),1/3)))),IF(V35="Subcritical",MAX($D$16,IFERROR(W1608,MAX($D$16,POWER((ABS(K1608)^2)/($I$5*MAX(F1608,0.1)^2),1/3)))),IF(AND(IFERROR(V1608,0)=1,IFERROR(AG1608,0)=1),IF(IFERROR(T1608,-1E+99)&gt;=IFERROR(AE1608,-1E+99),MAX($D$16,IFERROR(L1608,MAX($D$16,POWER((ABS(K1608)^2)/($I$5*MAX(F1608,0.1)^2),1/3)))),MAX($D$16,IFERROR(W1608,MAX($D$16,POWER((ABS(K1608)^2)/($I$5*MAX(F1608,0.1)^2),1/3))))),IF(IFERROR(V1608,0)=1,MAX($D$16,IFERROR(L1608,MAX($D$16,POWER((ABS(K1608)^2)/($I$5*MAX(F1608,0.1)^2),1/3)))),IF(IFERROR(AG1608,0)=1,MAX($D$16,IFERROR(W1608,MAX($D$16,POWER((ABS(K1608)^2)/($I$5*MAX(F1608,0.1)^2),1/3)))),MAX($D$16,POWER((ABS(K1608)^2)/($I$5*MAX(F1608,0.1)^2),1/3))))))),MAX($D$16,POWER((ABS(K1608)^2)/($I$5*MAX(F1608,0.1)^2),1/3)))</f>
        <v>8.8480884058391857E-2</v>
      </c>
      <c r="AI1608">
        <f t="shared" ca="1" si="833"/>
        <v>631.58848088405841</v>
      </c>
      <c r="AJ1608">
        <f t="shared" ca="1" si="834"/>
        <v>631.63272132608756</v>
      </c>
      <c r="AM1608">
        <v>0</v>
      </c>
      <c r="AN1608">
        <v>0</v>
      </c>
      <c r="AO1608">
        <f t="shared" si="835"/>
        <v>0</v>
      </c>
      <c r="AP1608">
        <f t="shared" ref="AP1608:AP1642" si="844">AP1607+AO1608</f>
        <v>0</v>
      </c>
      <c r="AQ1608">
        <f t="shared" ca="1" si="836"/>
        <v>0.99999999999999978</v>
      </c>
      <c r="AR1608" t="str">
        <f t="shared" ca="1" si="837"/>
        <v>Supercritical</v>
      </c>
      <c r="AS1608">
        <f t="shared" ca="1" si="838"/>
        <v>5.0499977944469341E-3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191</v>
      </c>
      <c r="I1609">
        <v>7.1999999999999995E-2</v>
      </c>
      <c r="J1609">
        <f t="shared" si="839"/>
        <v>1.0009999999999999</v>
      </c>
      <c r="K1609">
        <f t="shared" ca="1" si="840"/>
        <v>0.99960000000000093</v>
      </c>
      <c r="L1609">
        <f t="shared" ca="1" si="841"/>
        <v>7.2114041212064078E-2</v>
      </c>
      <c r="M1609">
        <f t="shared" ca="1" si="814"/>
        <v>0.9839239782974023</v>
      </c>
      <c r="N1609">
        <f t="shared" ca="1" si="815"/>
        <v>7.1359711517363963E-2</v>
      </c>
      <c r="O1609">
        <f t="shared" ca="1" si="816"/>
        <v>1.0159321472475187</v>
      </c>
      <c r="P1609">
        <f t="shared" ca="1" si="817"/>
        <v>631.5721140412121</v>
      </c>
      <c r="Q1609">
        <f t="shared" ca="1" si="818"/>
        <v>631.6247194503768</v>
      </c>
      <c r="R1609">
        <f t="shared" ca="1" si="819"/>
        <v>7.8458706363646689E-3</v>
      </c>
      <c r="S1609">
        <f t="shared" ca="1" si="820"/>
        <v>1.2078702436926854</v>
      </c>
      <c r="T1609">
        <f t="shared" ca="1" si="821"/>
        <v>0.13899681409078082</v>
      </c>
      <c r="U1609">
        <f t="shared" ca="1" si="842"/>
        <v>7.0468419846747565E-4</v>
      </c>
      <c r="V1609">
        <f t="shared" ca="1" si="843"/>
        <v>1</v>
      </c>
      <c r="W1609">
        <f t="shared" ca="1" si="822"/>
        <v>0.10895523828699084</v>
      </c>
      <c r="X1609">
        <f t="shared" ca="1" si="823"/>
        <v>1.486585271187703</v>
      </c>
      <c r="Y1609">
        <f t="shared" ca="1" si="824"/>
        <v>0.10724245216414914</v>
      </c>
      <c r="Z1609">
        <f t="shared" ca="1" si="825"/>
        <v>0.67241349646991555</v>
      </c>
      <c r="AA1609">
        <f t="shared" ca="1" si="826"/>
        <v>631.60895523828697</v>
      </c>
      <c r="AB1609">
        <f t="shared" ca="1" si="827"/>
        <v>631.63200008590343</v>
      </c>
      <c r="AC1609">
        <f t="shared" ca="1" si="828"/>
        <v>1.9966397550249784E-3</v>
      </c>
      <c r="AD1609">
        <f t="shared" ca="1" si="829"/>
        <v>0.65039599868809839</v>
      </c>
      <c r="AE1609">
        <f t="shared" ca="1" si="830"/>
        <v>0.14950188831487521</v>
      </c>
      <c r="AF1609">
        <f t="shared" ca="1" si="831"/>
        <v>-9.5987788733964408E-4</v>
      </c>
      <c r="AG1609">
        <f t="shared" ca="1" si="832"/>
        <v>1</v>
      </c>
      <c r="AH1609">
        <f ca="1">IFERROR(IF(V35="Supercritical",MAX($D$16,IFERROR(L1609,MAX($D$16,POWER((ABS(K1609)^2)/($I$5*MAX(F1609,0.1)^2),1/3)))),IF(V35="Subcritical",MAX($D$16,IFERROR(W1609,MAX($D$16,POWER((ABS(K1609)^2)/($I$5*MAX(F1609,0.1)^2),1/3)))),IF(AND(IFERROR(V1609,0)=1,IFERROR(AG1609,0)=1),IF(IFERROR(T1609,-1E+99)&gt;=IFERROR(AE1609,-1E+99),MAX($D$16,IFERROR(L1609,MAX($D$16,POWER((ABS(K1609)^2)/($I$5*MAX(F1609,0.1)^2),1/3)))),MAX($D$16,IFERROR(W1609,MAX($D$16,POWER((ABS(K1609)^2)/($I$5*MAX(F1609,0.1)^2),1/3))))),IF(IFERROR(V1609,0)=1,MAX($D$16,IFERROR(L1609,MAX($D$16,POWER((ABS(K1609)^2)/($I$5*MAX(F1609,0.1)^2),1/3)))),IF(IFERROR(AG1609,0)=1,MAX($D$16,IFERROR(W1609,MAX($D$16,POWER((ABS(K1609)^2)/($I$5*MAX(F1609,0.1)^2),1/3)))),MAX($D$16,POWER((ABS(K1609)^2)/($I$5*MAX(F1609,0.1)^2),1/3))))))),MAX($D$16,POWER((ABS(K1609)^2)/($I$5*MAX(F1609,0.1)^2),1/3)))</f>
        <v>0.10895523828699084</v>
      </c>
      <c r="AI1609">
        <f t="shared" ca="1" si="833"/>
        <v>631.60895523828697</v>
      </c>
      <c r="AJ1609">
        <f t="shared" ca="1" si="834"/>
        <v>631.63200008590343</v>
      </c>
      <c r="AM1609">
        <v>0</v>
      </c>
      <c r="AN1609">
        <v>0</v>
      </c>
      <c r="AO1609">
        <f t="shared" si="835"/>
        <v>0</v>
      </c>
      <c r="AP1609">
        <f t="shared" si="844"/>
        <v>0</v>
      </c>
      <c r="AQ1609">
        <f t="shared" ca="1" si="836"/>
        <v>0.65039599868809839</v>
      </c>
      <c r="AR1609" t="str">
        <f t="shared" ca="1" si="837"/>
        <v>Subcritical</v>
      </c>
      <c r="AS1609">
        <f t="shared" ca="1" si="838"/>
        <v>1.9966397550249784E-3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191</v>
      </c>
      <c r="I1610">
        <v>5.5E-2</v>
      </c>
      <c r="J1610">
        <f t="shared" si="839"/>
        <v>1</v>
      </c>
      <c r="K1610">
        <f t="shared" ca="1" si="840"/>
        <v>0.99960000000000093</v>
      </c>
      <c r="L1610">
        <f t="shared" ca="1" si="841"/>
        <v>7.2869879270271817E-2</v>
      </c>
      <c r="M1610">
        <f t="shared" ca="1" si="814"/>
        <v>1.0930481890540773</v>
      </c>
      <c r="N1610">
        <f t="shared" ca="1" si="815"/>
        <v>7.2168689445341716E-2</v>
      </c>
      <c r="O1610">
        <f t="shared" ca="1" si="816"/>
        <v>0.91450679852006678</v>
      </c>
      <c r="P1610">
        <f t="shared" ca="1" si="817"/>
        <v>631.57286987927023</v>
      </c>
      <c r="Q1610">
        <f t="shared" ca="1" si="818"/>
        <v>631.61549590804395</v>
      </c>
      <c r="R1610">
        <f t="shared" ca="1" si="819"/>
        <v>6.2626475327394095E-3</v>
      </c>
      <c r="S1610">
        <f t="shared" ca="1" si="820"/>
        <v>1.0816292164729044</v>
      </c>
      <c r="T1610">
        <f t="shared" ca="1" si="821"/>
        <v>0.13300975190173575</v>
      </c>
      <c r="U1610">
        <f t="shared" ca="1" si="842"/>
        <v>-8.2935303146314254E-4</v>
      </c>
      <c r="V1610">
        <f t="shared" ca="1" si="843"/>
        <v>1</v>
      </c>
      <c r="W1610">
        <f t="shared" ca="1" si="822"/>
        <v>0.10904537642982291</v>
      </c>
      <c r="X1610">
        <f t="shared" ca="1" si="823"/>
        <v>1.6356806464473437</v>
      </c>
      <c r="Y1610">
        <f t="shared" ca="1" si="824"/>
        <v>0.10748264503153797</v>
      </c>
      <c r="Z1610">
        <f t="shared" ca="1" si="825"/>
        <v>0.61112173832410777</v>
      </c>
      <c r="AA1610">
        <f t="shared" ca="1" si="826"/>
        <v>631.60904537642978</v>
      </c>
      <c r="AB1610">
        <f t="shared" ca="1" si="827"/>
        <v>631.62808053336414</v>
      </c>
      <c r="AC1610">
        <f t="shared" ca="1" si="828"/>
        <v>1.6443219553480214E-3</v>
      </c>
      <c r="AD1610">
        <f t="shared" ca="1" si="829"/>
        <v>0.59086681687855025</v>
      </c>
      <c r="AE1610">
        <f t="shared" ca="1" si="830"/>
        <v>0.15145258150467722</v>
      </c>
      <c r="AF1610">
        <f t="shared" ca="1" si="831"/>
        <v>8.9834618188433524E-3</v>
      </c>
      <c r="AG1610">
        <f t="shared" ca="1" si="832"/>
        <v>0</v>
      </c>
      <c r="AH1610">
        <f ca="1"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+99)&gt;=IFERROR(AE1610,-1E+99)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>7.2869879270271817E-2</v>
      </c>
      <c r="AI1610">
        <f t="shared" ca="1" si="833"/>
        <v>631.57286987927023</v>
      </c>
      <c r="AJ1610">
        <f t="shared" ca="1" si="834"/>
        <v>631.61549590804395</v>
      </c>
      <c r="AM1610">
        <v>0</v>
      </c>
      <c r="AN1610">
        <v>0</v>
      </c>
      <c r="AO1610">
        <f t="shared" si="835"/>
        <v>0</v>
      </c>
      <c r="AP1610">
        <f t="shared" si="844"/>
        <v>0</v>
      </c>
      <c r="AQ1610">
        <f t="shared" ca="1" si="836"/>
        <v>1.0816292164729044</v>
      </c>
      <c r="AR1610" t="str">
        <f t="shared" ca="1" si="837"/>
        <v>Supercritical</v>
      </c>
      <c r="AS1610">
        <f t="shared" ca="1" si="838"/>
        <v>6.2626475327394095E-3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191</v>
      </c>
      <c r="I1611">
        <v>5.5E-2</v>
      </c>
      <c r="J1611">
        <f t="shared" si="839"/>
        <v>0.99900000000000011</v>
      </c>
      <c r="K1611">
        <f t="shared" ca="1" si="840"/>
        <v>0.99960000000000093</v>
      </c>
      <c r="L1611">
        <f t="shared" ca="1" si="841"/>
        <v>7.3549745461163926E-2</v>
      </c>
      <c r="M1611">
        <f t="shared" ca="1" si="814"/>
        <v>1.1767959273786228</v>
      </c>
      <c r="N1611">
        <f t="shared" ca="1" si="815"/>
        <v>7.2879709946681193E-2</v>
      </c>
      <c r="O1611">
        <f t="shared" ca="1" si="816"/>
        <v>0.84942510145039718</v>
      </c>
      <c r="P1611">
        <f t="shared" ca="1" si="817"/>
        <v>631.57354974546115</v>
      </c>
      <c r="Q1611">
        <f t="shared" ca="1" si="818"/>
        <v>631.61032461819173</v>
      </c>
      <c r="R1611">
        <f t="shared" ca="1" si="819"/>
        <v>5.3328231981573174E-3</v>
      </c>
      <c r="S1611">
        <f t="shared" ca="1" si="820"/>
        <v>0.99999999999999956</v>
      </c>
      <c r="T1611">
        <f t="shared" ca="1" si="821"/>
        <v>0.12982956137764801</v>
      </c>
      <c r="U1611">
        <f t="shared" ca="1" si="842"/>
        <v>-2.379901976723886E-3</v>
      </c>
      <c r="V1611">
        <f t="shared" ca="1" si="843"/>
        <v>1</v>
      </c>
      <c r="W1611">
        <f t="shared" ca="1" si="822"/>
        <v>0.12045385089969614</v>
      </c>
      <c r="X1611">
        <f t="shared" ca="1" si="823"/>
        <v>1.9272616143951382</v>
      </c>
      <c r="Y1611">
        <f t="shared" ca="1" si="824"/>
        <v>0.11866711207167376</v>
      </c>
      <c r="Z1611">
        <f t="shared" ca="1" si="825"/>
        <v>0.51866336803149615</v>
      </c>
      <c r="AA1611">
        <f t="shared" ca="1" si="826"/>
        <v>631.62045385089971</v>
      </c>
      <c r="AB1611">
        <f t="shared" ca="1" si="827"/>
        <v>631.63416494617684</v>
      </c>
      <c r="AC1611">
        <f t="shared" ca="1" si="828"/>
        <v>1.0379581391322269E-3</v>
      </c>
      <c r="AD1611">
        <f t="shared" ca="1" si="829"/>
        <v>0.47713439855129464</v>
      </c>
      <c r="AE1611">
        <f t="shared" ca="1" si="830"/>
        <v>0.16892277681047926</v>
      </c>
      <c r="AF1611">
        <f t="shared" ca="1" si="831"/>
        <v>-1.1651911381704849E-4</v>
      </c>
      <c r="AG1611">
        <f t="shared" ca="1" si="832"/>
        <v>1</v>
      </c>
      <c r="AH1611">
        <f ca="1"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+99)&gt;=IFERROR(AE1611,-1E+99)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>0.12045385089969614</v>
      </c>
      <c r="AI1611">
        <f t="shared" ca="1" si="833"/>
        <v>631.62045385089971</v>
      </c>
      <c r="AJ1611">
        <f t="shared" ca="1" si="834"/>
        <v>631.63416494617684</v>
      </c>
      <c r="AM1611">
        <v>0</v>
      </c>
      <c r="AN1611">
        <v>0</v>
      </c>
      <c r="AO1611">
        <f t="shared" si="835"/>
        <v>0</v>
      </c>
      <c r="AP1611">
        <f t="shared" si="844"/>
        <v>0</v>
      </c>
      <c r="AQ1611">
        <f t="shared" ca="1" si="836"/>
        <v>0.47713439855129464</v>
      </c>
      <c r="AR1611" t="str">
        <f t="shared" ca="1" si="837"/>
        <v>Subcritical</v>
      </c>
      <c r="AS1611">
        <f t="shared" ca="1" si="838"/>
        <v>1.0379581391322269E-3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191</v>
      </c>
      <c r="I1612">
        <v>5.5E-2</v>
      </c>
      <c r="J1612">
        <f t="shared" si="839"/>
        <v>1</v>
      </c>
      <c r="K1612">
        <f t="shared" ca="1" si="840"/>
        <v>0.99960000000000093</v>
      </c>
      <c r="L1612">
        <f t="shared" ca="1" si="841"/>
        <v>7.0636398542654591E-2</v>
      </c>
      <c r="M1612">
        <f t="shared" ca="1" si="814"/>
        <v>1.200818775225128</v>
      </c>
      <c r="N1612">
        <f t="shared" ca="1" si="815"/>
        <v>7.0054236312563342E-2</v>
      </c>
      <c r="O1612">
        <f t="shared" ca="1" si="816"/>
        <v>0.83243202107045433</v>
      </c>
      <c r="P1612">
        <f t="shared" ca="1" si="817"/>
        <v>631.57063639854266</v>
      </c>
      <c r="Q1612">
        <f t="shared" ca="1" si="818"/>
        <v>631.60595459781393</v>
      </c>
      <c r="R1612">
        <f t="shared" ca="1" si="819"/>
        <v>5.3988451316403724E-3</v>
      </c>
      <c r="S1612">
        <f t="shared" ca="1" si="820"/>
        <v>0.99999999999999989</v>
      </c>
      <c r="T1612">
        <f t="shared" ca="1" si="821"/>
        <v>0.12723227037645671</v>
      </c>
      <c r="U1612">
        <f t="shared" ca="1" si="842"/>
        <v>-1.4361868549030987E-3</v>
      </c>
      <c r="V1612">
        <f t="shared" ca="1" si="843"/>
        <v>1</v>
      </c>
      <c r="W1612">
        <f t="shared" ca="1" si="822"/>
        <v>0.12050157265713893</v>
      </c>
      <c r="X1612">
        <f t="shared" ca="1" si="823"/>
        <v>2.0485267351713619</v>
      </c>
      <c r="Y1612">
        <f t="shared" ca="1" si="824"/>
        <v>0.11881714294148285</v>
      </c>
      <c r="Z1612">
        <f t="shared" ca="1" si="825"/>
        <v>0.48796043656046456</v>
      </c>
      <c r="AA1612">
        <f t="shared" ca="1" si="826"/>
        <v>631.62050157265719</v>
      </c>
      <c r="AB1612">
        <f t="shared" ca="1" si="827"/>
        <v>631.63263742319987</v>
      </c>
      <c r="AC1612">
        <f t="shared" ca="1" si="828"/>
        <v>9.1716245239693817E-4</v>
      </c>
      <c r="AD1612">
        <f t="shared" ca="1" si="829"/>
        <v>0.44880093191956583</v>
      </c>
      <c r="AE1612">
        <f t="shared" ca="1" si="830"/>
        <v>0.17314657519080687</v>
      </c>
      <c r="AF1612">
        <f t="shared" ca="1" si="831"/>
        <v>4.7382321668010263E-3</v>
      </c>
      <c r="AG1612">
        <f t="shared" ca="1" si="832"/>
        <v>0</v>
      </c>
      <c r="AH1612">
        <f ca="1"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+99)&gt;=IFERROR(AE1612,-1E+99)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>7.0636398542654591E-2</v>
      </c>
      <c r="AI1612">
        <f t="shared" ca="1" si="833"/>
        <v>631.57063639854266</v>
      </c>
      <c r="AJ1612">
        <f t="shared" ca="1" si="834"/>
        <v>631.60595459781393</v>
      </c>
      <c r="AM1612">
        <v>0</v>
      </c>
      <c r="AN1612">
        <v>0</v>
      </c>
      <c r="AO1612">
        <f t="shared" si="835"/>
        <v>0</v>
      </c>
      <c r="AP1612">
        <f t="shared" si="844"/>
        <v>0</v>
      </c>
      <c r="AQ1612">
        <f t="shared" ca="1" si="836"/>
        <v>0.99999999999999989</v>
      </c>
      <c r="AR1612" t="str">
        <f t="shared" ca="1" si="837"/>
        <v>Supercritical</v>
      </c>
      <c r="AS1612">
        <f t="shared" ca="1" si="838"/>
        <v>5.3988451316403724E-3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191</v>
      </c>
      <c r="I1613">
        <v>3.6999999999999998E-2</v>
      </c>
      <c r="J1613">
        <f t="shared" si="839"/>
        <v>1</v>
      </c>
      <c r="K1613">
        <f t="shared" ca="1" si="840"/>
        <v>0.99960000000000093</v>
      </c>
      <c r="L1613">
        <f t="shared" ca="1" si="841"/>
        <v>6.7995393654823252E-2</v>
      </c>
      <c r="M1613">
        <f t="shared" ca="1" si="814"/>
        <v>1.2239170857868185</v>
      </c>
      <c r="N1613">
        <f t="shared" ca="1" si="815"/>
        <v>6.748553746747786E-2</v>
      </c>
      <c r="O1613">
        <f t="shared" ca="1" si="816"/>
        <v>0.81672199171677462</v>
      </c>
      <c r="P1613">
        <f t="shared" ca="1" si="817"/>
        <v>631.56799539365477</v>
      </c>
      <c r="Q1613">
        <f t="shared" ca="1" si="818"/>
        <v>631.60199309048221</v>
      </c>
      <c r="R1613">
        <f t="shared" ca="1" si="819"/>
        <v>5.4623987897852158E-3</v>
      </c>
      <c r="S1613">
        <f t="shared" ca="1" si="820"/>
        <v>0.99999999999999933</v>
      </c>
      <c r="T1613">
        <f t="shared" ca="1" si="821"/>
        <v>0.12483108607340812</v>
      </c>
      <c r="U1613">
        <f t="shared" ca="1" si="842"/>
        <v>-1.8674433177920946E-3</v>
      </c>
      <c r="V1613">
        <f t="shared" ca="1" si="843"/>
        <v>1</v>
      </c>
      <c r="W1613">
        <f t="shared" ca="1" si="822"/>
        <v>0.12600022442396264</v>
      </c>
      <c r="X1613">
        <f t="shared" ca="1" si="823"/>
        <v>2.2680040396313275</v>
      </c>
      <c r="Y1613">
        <f t="shared" ca="1" si="824"/>
        <v>0.12426057329921252</v>
      </c>
      <c r="Z1613">
        <f t="shared" ca="1" si="825"/>
        <v>0.44073995572004787</v>
      </c>
      <c r="AA1613">
        <f t="shared" ca="1" si="826"/>
        <v>631.62600022442393</v>
      </c>
      <c r="AB1613">
        <f t="shared" ca="1" si="827"/>
        <v>631.63590092312768</v>
      </c>
      <c r="AC1613">
        <f t="shared" ca="1" si="828"/>
        <v>7.0486004756671009E-4</v>
      </c>
      <c r="AD1613">
        <f t="shared" ca="1" si="829"/>
        <v>0.39642611892497426</v>
      </c>
      <c r="AE1613">
        <f t="shared" ca="1" si="830"/>
        <v>0.18779415830467946</v>
      </c>
      <c r="AF1613">
        <f t="shared" ca="1" si="831"/>
        <v>-4.0616183014208218E-5</v>
      </c>
      <c r="AG1613">
        <f t="shared" ca="1" si="832"/>
        <v>1</v>
      </c>
      <c r="AH1613">
        <f ca="1"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+99)&gt;=IFERROR(AE1613,-1E+99)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>0.12600022442396264</v>
      </c>
      <c r="AI1613">
        <f t="shared" ca="1" si="833"/>
        <v>631.62600022442393</v>
      </c>
      <c r="AJ1613">
        <f t="shared" ca="1" si="834"/>
        <v>631.63590092312768</v>
      </c>
      <c r="AM1613">
        <v>0</v>
      </c>
      <c r="AN1613">
        <v>0</v>
      </c>
      <c r="AO1613">
        <f t="shared" si="835"/>
        <v>0</v>
      </c>
      <c r="AP1613">
        <f t="shared" si="844"/>
        <v>0</v>
      </c>
      <c r="AQ1613">
        <f t="shared" ca="1" si="836"/>
        <v>0.39642611892497426</v>
      </c>
      <c r="AR1613" t="str">
        <f t="shared" ca="1" si="837"/>
        <v>Subcritical</v>
      </c>
      <c r="AS1613">
        <f t="shared" ca="1" si="838"/>
        <v>7.0486004756671009E-4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191</v>
      </c>
      <c r="I1614">
        <v>3.6999999999999998E-2</v>
      </c>
      <c r="J1614">
        <f t="shared" si="839"/>
        <v>1.0010000000000003</v>
      </c>
      <c r="K1614">
        <f t="shared" ca="1" si="840"/>
        <v>0.99960000000000093</v>
      </c>
      <c r="L1614">
        <f t="shared" ca="1" si="841"/>
        <v>6.5588157145335238E-2</v>
      </c>
      <c r="M1614">
        <f t="shared" ca="1" si="814"/>
        <v>1.2461749857613695</v>
      </c>
      <c r="N1614">
        <f t="shared" ca="1" si="815"/>
        <v>6.513844027617359E-2</v>
      </c>
      <c r="O1614">
        <f t="shared" ca="1" si="816"/>
        <v>0.80213454083198443</v>
      </c>
      <c r="P1614">
        <f t="shared" ca="1" si="817"/>
        <v>631.56558815714538</v>
      </c>
      <c r="Q1614">
        <f t="shared" ca="1" si="818"/>
        <v>631.59838223571808</v>
      </c>
      <c r="R1614">
        <f t="shared" ca="1" si="819"/>
        <v>5.5236626526314293E-3</v>
      </c>
      <c r="S1614">
        <f t="shared" ca="1" si="820"/>
        <v>0.99999999999999989</v>
      </c>
      <c r="T1614">
        <f t="shared" ca="1" si="821"/>
        <v>0.1226014811950539</v>
      </c>
      <c r="U1614">
        <f t="shared" ca="1" si="842"/>
        <v>-2.2508509888439221E-3</v>
      </c>
      <c r="V1614">
        <f t="shared" ca="1" si="843"/>
        <v>1</v>
      </c>
      <c r="W1614">
        <f t="shared" ca="1" si="822"/>
        <v>0.12600873772557517</v>
      </c>
      <c r="X1614">
        <f t="shared" ca="1" si="823"/>
        <v>2.394166016785928</v>
      </c>
      <c r="Y1614">
        <f t="shared" ca="1" si="824"/>
        <v>0.12435922727780628</v>
      </c>
      <c r="Z1614">
        <f t="shared" ca="1" si="825"/>
        <v>0.41751490623107412</v>
      </c>
      <c r="AA1614">
        <f t="shared" ca="1" si="826"/>
        <v>631.62600873772556</v>
      </c>
      <c r="AB1614">
        <f t="shared" ca="1" si="827"/>
        <v>631.63489348272685</v>
      </c>
      <c r="AC1614">
        <f t="shared" ca="1" si="828"/>
        <v>6.3186233655374317E-4</v>
      </c>
      <c r="AD1614">
        <f t="shared" ca="1" si="829"/>
        <v>0.37552352690529411</v>
      </c>
      <c r="AE1614">
        <f t="shared" ca="1" si="830"/>
        <v>0.19338602794008503</v>
      </c>
      <c r="AF1614">
        <f t="shared" ca="1" si="831"/>
        <v>7.118457524961741E-2</v>
      </c>
      <c r="AG1614">
        <f t="shared" ca="1" si="832"/>
        <v>0</v>
      </c>
      <c r="AH1614">
        <f ca="1"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+99)&gt;=IFERROR(AE1614,-1E+99)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>6.5588157145335238E-2</v>
      </c>
      <c r="AI1614">
        <f t="shared" ca="1" si="833"/>
        <v>631.56558815714538</v>
      </c>
      <c r="AJ1614">
        <f t="shared" ca="1" si="834"/>
        <v>631.59838223571808</v>
      </c>
      <c r="AM1614">
        <v>0</v>
      </c>
      <c r="AN1614">
        <v>0</v>
      </c>
      <c r="AO1614">
        <f t="shared" si="835"/>
        <v>0</v>
      </c>
      <c r="AP1614">
        <f t="shared" si="844"/>
        <v>0</v>
      </c>
      <c r="AQ1614">
        <f t="shared" ca="1" si="836"/>
        <v>0.99999999999999989</v>
      </c>
      <c r="AR1614" t="str">
        <f t="shared" ca="1" si="837"/>
        <v>Supercritical</v>
      </c>
      <c r="AS1614">
        <f t="shared" ca="1" si="838"/>
        <v>5.5236626526314293E-3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190</v>
      </c>
      <c r="I1615">
        <v>5.5E-2</v>
      </c>
      <c r="J1615">
        <f t="shared" si="839"/>
        <v>0.99899999999999967</v>
      </c>
      <c r="K1615">
        <f t="shared" ca="1" si="840"/>
        <v>0.99960000000000093</v>
      </c>
      <c r="L1615">
        <f t="shared" ca="1" si="841"/>
        <v>0.13109195070382812</v>
      </c>
      <c r="M1615">
        <f t="shared" ca="1" si="814"/>
        <v>0.88146227653254028</v>
      </c>
      <c r="N1615">
        <f t="shared" ca="1" si="815"/>
        <v>0.12617221203623527</v>
      </c>
      <c r="O1615">
        <f t="shared" ca="1" si="816"/>
        <v>1.13402470714026</v>
      </c>
      <c r="P1615">
        <f t="shared" ca="1" si="817"/>
        <v>631.63109195070388</v>
      </c>
      <c r="Q1615">
        <f t="shared" ca="1" si="818"/>
        <v>631.69663792605581</v>
      </c>
      <c r="R1615">
        <f t="shared" ca="1" si="819"/>
        <v>4.5723829361517922E-3</v>
      </c>
      <c r="S1615">
        <f t="shared" ca="1" si="820"/>
        <v>0.99999999999999944</v>
      </c>
      <c r="T1615">
        <f t="shared" ca="1" si="821"/>
        <v>0.17332891395373171</v>
      </c>
      <c r="U1615">
        <f t="shared" ca="1" si="842"/>
        <v>-0.10657986316834922</v>
      </c>
      <c r="V1615">
        <f t="shared" ca="1" si="843"/>
        <v>1</v>
      </c>
      <c r="W1615">
        <f t="shared" ca="1" si="822"/>
        <v>0.12601716651191733</v>
      </c>
      <c r="X1615">
        <f t="shared" ca="1" si="823"/>
        <v>0.84733942762613212</v>
      </c>
      <c r="Y1615">
        <f t="shared" ca="1" si="824"/>
        <v>0.12146434308886837</v>
      </c>
      <c r="Z1615">
        <f t="shared" ca="1" si="825"/>
        <v>1.1796925380900014</v>
      </c>
      <c r="AA1615">
        <f t="shared" ca="1" si="826"/>
        <v>631.62601716651193</v>
      </c>
      <c r="AB1615">
        <f t="shared" ca="1" si="827"/>
        <v>631.69694858773641</v>
      </c>
      <c r="AC1615">
        <f t="shared" ca="1" si="828"/>
        <v>5.2054119957788848E-3</v>
      </c>
      <c r="AD1615">
        <f t="shared" ca="1" si="829"/>
        <v>1.0610099912091024</v>
      </c>
      <c r="AE1615">
        <f t="shared" ca="1" si="830"/>
        <v>0.17359563659383592</v>
      </c>
      <c r="AF1615">
        <f t="shared" ca="1" si="831"/>
        <v>2.4791873843241774E-2</v>
      </c>
      <c r="AG1615">
        <f t="shared" ca="1" si="832"/>
        <v>0</v>
      </c>
      <c r="AH1615">
        <f ca="1"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+99)&gt;=IFERROR(AE1615,-1E+99)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>0.13109195070382812</v>
      </c>
      <c r="AI1615">
        <f t="shared" ca="1" si="833"/>
        <v>631.63109195070388</v>
      </c>
      <c r="AJ1615">
        <f t="shared" ca="1" si="834"/>
        <v>631.69663792605581</v>
      </c>
      <c r="AM1615">
        <v>0</v>
      </c>
      <c r="AN1615">
        <v>0</v>
      </c>
      <c r="AO1615">
        <f t="shared" si="835"/>
        <v>0</v>
      </c>
      <c r="AP1615">
        <f t="shared" si="844"/>
        <v>0</v>
      </c>
      <c r="AQ1615">
        <f t="shared" ca="1" si="836"/>
        <v>0.99999999999999944</v>
      </c>
      <c r="AR1615" t="str">
        <f t="shared" ca="1" si="837"/>
        <v>Subcritical</v>
      </c>
      <c r="AS1615">
        <f t="shared" ca="1" si="838"/>
        <v>4.5723829361517922E-3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190</v>
      </c>
      <c r="I1616">
        <v>5.5E-2</v>
      </c>
      <c r="J1616">
        <f t="shared" si="839"/>
        <v>1</v>
      </c>
      <c r="K1616">
        <f t="shared" ca="1" si="840"/>
        <v>0.99960000000000093</v>
      </c>
      <c r="L1616">
        <f t="shared" ca="1" si="841"/>
        <v>0.14093545890266504</v>
      </c>
      <c r="M1616">
        <f t="shared" ca="1" si="814"/>
        <v>0.85012268810087555</v>
      </c>
      <c r="N1616">
        <f t="shared" ca="1" si="815"/>
        <v>0.13464365983528437</v>
      </c>
      <c r="O1616">
        <f t="shared" ca="1" si="816"/>
        <v>1.1758302819008972</v>
      </c>
      <c r="P1616">
        <f t="shared" ca="1" si="817"/>
        <v>631.64093545890262</v>
      </c>
      <c r="Q1616">
        <f t="shared" ca="1" si="818"/>
        <v>631.71140318835398</v>
      </c>
      <c r="R1616">
        <f t="shared" ca="1" si="819"/>
        <v>4.5077233603447418E-3</v>
      </c>
      <c r="S1616">
        <f t="shared" ca="1" si="820"/>
        <v>0.99999999999999978</v>
      </c>
      <c r="T1616">
        <f t="shared" ca="1" si="821"/>
        <v>0.17971864675659605</v>
      </c>
      <c r="U1616">
        <f t="shared" ca="1" si="842"/>
        <v>-1.9803950398227244E-2</v>
      </c>
      <c r="V1616">
        <f t="shared" ca="1" si="843"/>
        <v>1</v>
      </c>
      <c r="W1616">
        <f t="shared" ca="1" si="822"/>
        <v>0.12602551165448742</v>
      </c>
      <c r="X1616">
        <f t="shared" ca="1" si="823"/>
        <v>0.76018588629986805</v>
      </c>
      <c r="Y1616">
        <f t="shared" ca="1" si="824"/>
        <v>0.1209706737708153</v>
      </c>
      <c r="Z1616">
        <f t="shared" ca="1" si="825"/>
        <v>1.3149415399770945</v>
      </c>
      <c r="AA1616">
        <f t="shared" ca="1" si="826"/>
        <v>631.62602551165446</v>
      </c>
      <c r="AB1616">
        <f t="shared" ca="1" si="827"/>
        <v>631.7141535062292</v>
      </c>
      <c r="AC1616">
        <f t="shared" ca="1" si="828"/>
        <v>6.5026235007956028E-3</v>
      </c>
      <c r="AD1616">
        <f t="shared" ca="1" si="829"/>
        <v>1.1826131585036235</v>
      </c>
      <c r="AE1616">
        <f t="shared" ca="1" si="830"/>
        <v>0.18188872296406017</v>
      </c>
      <c r="AF1616">
        <f t="shared" ca="1" si="831"/>
        <v>1.1904038235570624E-3</v>
      </c>
      <c r="AG1616">
        <f t="shared" ca="1" si="832"/>
        <v>0</v>
      </c>
      <c r="AH1616">
        <f ca="1"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+99)&gt;=IFERROR(AE1616,-1E+99)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>0.14093545890266504</v>
      </c>
      <c r="AI1616">
        <f t="shared" ca="1" si="833"/>
        <v>631.64093545890262</v>
      </c>
      <c r="AJ1616">
        <f t="shared" ca="1" si="834"/>
        <v>631.71140318835398</v>
      </c>
      <c r="AL1616">
        <v>635.5</v>
      </c>
      <c r="AM1616">
        <v>0</v>
      </c>
      <c r="AN1616">
        <f t="shared" ref="AN1616:AN1642" ca="1" si="845">$D$12*MAX(J1616,0.1)*POWER(MAX(0,AI1616-AL1616),1.5)</f>
        <v>0</v>
      </c>
      <c r="AO1616">
        <f t="shared" ca="1" si="835"/>
        <v>0</v>
      </c>
      <c r="AP1616">
        <f t="shared" ca="1" si="844"/>
        <v>0</v>
      </c>
      <c r="AQ1616">
        <f t="shared" ca="1" si="836"/>
        <v>0.99999999999999978</v>
      </c>
      <c r="AR1616" t="str">
        <f t="shared" ca="1" si="837"/>
        <v>Supercritical</v>
      </c>
      <c r="AS1616">
        <f t="shared" ca="1" si="838"/>
        <v>4.5077233603447418E-3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190</v>
      </c>
      <c r="I1617">
        <v>12.169</v>
      </c>
      <c r="J1617">
        <f t="shared" si="839"/>
        <v>1</v>
      </c>
      <c r="K1617">
        <f t="shared" ca="1" si="840"/>
        <v>0.99960000000000093</v>
      </c>
      <c r="L1617">
        <f t="shared" ca="1" si="841"/>
        <v>0.1288399920007561</v>
      </c>
      <c r="M1617">
        <f t="shared" ca="1" si="814"/>
        <v>0.82341638887683222</v>
      </c>
      <c r="N1617">
        <f t="shared" ca="1" si="815"/>
        <v>0.12384659674675132</v>
      </c>
      <c r="O1617">
        <f t="shared" ca="1" si="816"/>
        <v>1.2139666072999702</v>
      </c>
      <c r="P1617">
        <f t="shared" ca="1" si="817"/>
        <v>631.62883999200074</v>
      </c>
      <c r="Q1617">
        <f t="shared" ca="1" si="818"/>
        <v>631.70395288311386</v>
      </c>
      <c r="R1617">
        <f t="shared" ca="1" si="819"/>
        <v>5.3713555028881985E-3</v>
      </c>
      <c r="S1617">
        <f t="shared" ca="1" si="820"/>
        <v>1.0798088745115402</v>
      </c>
      <c r="T1617">
        <f t="shared" ca="1" si="821"/>
        <v>0.17674285159501801</v>
      </c>
      <c r="U1617">
        <f t="shared" ca="1" si="842"/>
        <v>5.2283502247973956E-4</v>
      </c>
      <c r="V1617">
        <f t="shared" ca="1" si="843"/>
        <v>1</v>
      </c>
      <c r="W1617">
        <f t="shared" ca="1" si="822"/>
        <v>0.1260337740151567</v>
      </c>
      <c r="X1617">
        <f t="shared" ca="1" si="823"/>
        <v>0.80548184973086645</v>
      </c>
      <c r="Y1617">
        <f t="shared" ca="1" si="824"/>
        <v>0.12125149171028585</v>
      </c>
      <c r="Z1617">
        <f t="shared" ca="1" si="825"/>
        <v>1.2409963059179976</v>
      </c>
      <c r="AA1617">
        <f t="shared" ca="1" si="826"/>
        <v>631.62603377401513</v>
      </c>
      <c r="AB1617">
        <f t="shared" ca="1" si="827"/>
        <v>631.70452877051366</v>
      </c>
      <c r="AC1617">
        <f t="shared" ca="1" si="828"/>
        <v>5.7739636026775901E-3</v>
      </c>
      <c r="AD1617">
        <f t="shared" ca="1" si="829"/>
        <v>1.1160727754798525</v>
      </c>
      <c r="AE1617">
        <f t="shared" ca="1" si="830"/>
        <v>0.17721154865973152</v>
      </c>
      <c r="AF1617">
        <f t="shared" ca="1" si="831"/>
        <v>2.6132318398367715E-2</v>
      </c>
      <c r="AG1617">
        <f t="shared" ca="1" si="832"/>
        <v>0</v>
      </c>
      <c r="AH1617">
        <f ca="1"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+99)&gt;=IFERROR(AE1617,-1E+99)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>0.1288399920007561</v>
      </c>
      <c r="AI1617">
        <f t="shared" ca="1" si="833"/>
        <v>631.62883999200074</v>
      </c>
      <c r="AJ1617">
        <f t="shared" ca="1" si="834"/>
        <v>631.70395288311386</v>
      </c>
      <c r="AL1617">
        <v>635.5</v>
      </c>
      <c r="AM1617">
        <v>0</v>
      </c>
      <c r="AN1617">
        <f t="shared" ca="1" si="845"/>
        <v>0</v>
      </c>
      <c r="AO1617">
        <f t="shared" ca="1" si="835"/>
        <v>0</v>
      </c>
      <c r="AP1617">
        <f t="shared" ca="1" si="844"/>
        <v>0</v>
      </c>
      <c r="AQ1617">
        <f t="shared" ca="1" si="836"/>
        <v>1.0798088745115402</v>
      </c>
      <c r="AR1617" t="str">
        <f t="shared" ca="1" si="837"/>
        <v>Supercritical</v>
      </c>
      <c r="AS1617">
        <f t="shared" ca="1" si="838"/>
        <v>5.3713555028881985E-3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190</v>
      </c>
      <c r="I1618">
        <v>30.655999999999999</v>
      </c>
      <c r="J1618">
        <f t="shared" si="839"/>
        <v>0.94400000000000084</v>
      </c>
      <c r="K1618">
        <f t="shared" ca="1" si="840"/>
        <v>0.99960000000000093</v>
      </c>
      <c r="L1618">
        <f t="shared" ca="1" si="841"/>
        <v>0.14325649591017861</v>
      </c>
      <c r="M1618">
        <f t="shared" ca="1" si="814"/>
        <v>0.84320773492731127</v>
      </c>
      <c r="N1618">
        <f t="shared" ca="1" si="815"/>
        <v>0.13660687892349627</v>
      </c>
      <c r="O1618">
        <f t="shared" ca="1" si="816"/>
        <v>1.1854729962672501</v>
      </c>
      <c r="P1618">
        <f t="shared" ca="1" si="817"/>
        <v>631.64325649591012</v>
      </c>
      <c r="Q1618">
        <f t="shared" ca="1" si="818"/>
        <v>631.71488474386524</v>
      </c>
      <c r="R1618">
        <f t="shared" ca="1" si="819"/>
        <v>4.4943727713594702E-3</v>
      </c>
      <c r="S1618">
        <f t="shared" ca="1" si="820"/>
        <v>0.99999999999999978</v>
      </c>
      <c r="T1618">
        <f t="shared" ca="1" si="821"/>
        <v>0.18119247814506798</v>
      </c>
      <c r="U1618">
        <f t="shared" ca="1" si="842"/>
        <v>-2.0471645427505791E-2</v>
      </c>
      <c r="V1618">
        <f t="shared" ca="1" si="843"/>
        <v>1</v>
      </c>
      <c r="W1618">
        <f t="shared" ca="1" si="822"/>
        <v>0.12604195444629451</v>
      </c>
      <c r="X1618">
        <f t="shared" ca="1" si="823"/>
        <v>0.74188294387088949</v>
      </c>
      <c r="Y1618">
        <f t="shared" ca="1" si="824"/>
        <v>0.12086555916840461</v>
      </c>
      <c r="Z1618">
        <f t="shared" ca="1" si="825"/>
        <v>1.3473823711115835</v>
      </c>
      <c r="AA1618">
        <f t="shared" ca="1" si="826"/>
        <v>631.62604195444635</v>
      </c>
      <c r="AB1618">
        <f t="shared" ca="1" si="827"/>
        <v>631.71857198777877</v>
      </c>
      <c r="AC1618">
        <f t="shared" ca="1" si="828"/>
        <v>6.835350971393977E-3</v>
      </c>
      <c r="AD1618">
        <f t="shared" ca="1" si="829"/>
        <v>1.2117102808450906</v>
      </c>
      <c r="AE1618">
        <f t="shared" ca="1" si="830"/>
        <v>0.18404709515819789</v>
      </c>
      <c r="AF1618">
        <f t="shared" ca="1" si="831"/>
        <v>2.7590097898610111E-2</v>
      </c>
      <c r="AG1618">
        <f t="shared" ca="1" si="832"/>
        <v>0</v>
      </c>
      <c r="AH1618">
        <f ca="1"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+99)&gt;=IFERROR(AE1618,-1E+99)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>0.14325649591017861</v>
      </c>
      <c r="AI1618">
        <f t="shared" ca="1" si="833"/>
        <v>631.64325649591012</v>
      </c>
      <c r="AJ1618">
        <f t="shared" ca="1" si="834"/>
        <v>631.71488474386524</v>
      </c>
      <c r="AL1618">
        <v>635.5</v>
      </c>
      <c r="AM1618">
        <v>0</v>
      </c>
      <c r="AN1618">
        <f t="shared" ca="1" si="845"/>
        <v>0</v>
      </c>
      <c r="AO1618">
        <f t="shared" ca="1" si="835"/>
        <v>0</v>
      </c>
      <c r="AP1618">
        <f t="shared" ca="1" si="844"/>
        <v>0</v>
      </c>
      <c r="AQ1618">
        <f t="shared" ca="1" si="836"/>
        <v>0.99999999999999978</v>
      </c>
      <c r="AR1618" t="str">
        <f t="shared" ca="1" si="837"/>
        <v>Supercritical</v>
      </c>
      <c r="AS1618">
        <f t="shared" ca="1" si="838"/>
        <v>4.4943727713594702E-3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190</v>
      </c>
      <c r="I1619">
        <v>7.8E-2</v>
      </c>
      <c r="J1619">
        <f t="shared" si="839"/>
        <v>1</v>
      </c>
      <c r="K1619">
        <f t="shared" ca="1" si="840"/>
        <v>0.99960000000000093</v>
      </c>
      <c r="L1619">
        <f t="shared" ca="1" si="841"/>
        <v>0.1521036533430698</v>
      </c>
      <c r="M1619">
        <f t="shared" ca="1" si="814"/>
        <v>0.81831765498571551</v>
      </c>
      <c r="N1619">
        <f t="shared" ca="1" si="815"/>
        <v>0.14396337269809922</v>
      </c>
      <c r="O1619">
        <f t="shared" ca="1" si="816"/>
        <v>1.2215305314626872</v>
      </c>
      <c r="P1619">
        <f t="shared" ca="1" si="817"/>
        <v>631.65210365334303</v>
      </c>
      <c r="Q1619">
        <f t="shared" ca="1" si="818"/>
        <v>631.72815548001461</v>
      </c>
      <c r="R1619">
        <f t="shared" ca="1" si="819"/>
        <v>4.4496087019905879E-3</v>
      </c>
      <c r="S1619">
        <f t="shared" ca="1" si="820"/>
        <v>1</v>
      </c>
      <c r="T1619">
        <f t="shared" ca="1" si="821"/>
        <v>0.1867036573776916</v>
      </c>
      <c r="U1619">
        <f t="shared" ca="1" si="842"/>
        <v>-1.8194971495177015E-2</v>
      </c>
      <c r="V1619">
        <f t="shared" ca="1" si="843"/>
        <v>1</v>
      </c>
      <c r="W1619">
        <f t="shared" ca="1" si="822"/>
        <v>0.12605005379088194</v>
      </c>
      <c r="X1619">
        <f t="shared" ca="1" si="823"/>
        <v>0.67814928939494479</v>
      </c>
      <c r="Y1619">
        <f t="shared" ca="1" si="824"/>
        <v>0.12040788985303025</v>
      </c>
      <c r="Z1619">
        <f t="shared" ca="1" si="825"/>
        <v>1.4740117192954068</v>
      </c>
      <c r="AA1619">
        <f t="shared" ca="1" si="826"/>
        <v>631.62605005379089</v>
      </c>
      <c r="AB1619">
        <f t="shared" ca="1" si="827"/>
        <v>631.7367896332313</v>
      </c>
      <c r="AC1619">
        <f t="shared" ca="1" si="828"/>
        <v>8.2220061455621999E-3</v>
      </c>
      <c r="AD1619">
        <f t="shared" ca="1" si="829"/>
        <v>1.3255463405262482</v>
      </c>
      <c r="AE1619">
        <f t="shared" ca="1" si="830"/>
        <v>0.19293631141401429</v>
      </c>
      <c r="AF1619">
        <f t="shared" ca="1" si="831"/>
        <v>1.7096849482754806E-2</v>
      </c>
      <c r="AG1619">
        <f t="shared" ca="1" si="832"/>
        <v>0</v>
      </c>
      <c r="AH1619">
        <f ca="1"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+99)&gt;=IFERROR(AE1619,-1E+99)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>0.1521036533430698</v>
      </c>
      <c r="AI1619">
        <f t="shared" ca="1" si="833"/>
        <v>631.65210365334303</v>
      </c>
      <c r="AJ1619">
        <f t="shared" ca="1" si="834"/>
        <v>631.72815548001461</v>
      </c>
      <c r="AL1619">
        <v>635.5</v>
      </c>
      <c r="AM1619">
        <v>0</v>
      </c>
      <c r="AN1619">
        <f t="shared" ca="1" si="845"/>
        <v>0</v>
      </c>
      <c r="AO1619">
        <f t="shared" ca="1" si="835"/>
        <v>0</v>
      </c>
      <c r="AP1619">
        <f t="shared" ca="1" si="844"/>
        <v>0</v>
      </c>
      <c r="AQ1619">
        <f t="shared" ca="1" si="836"/>
        <v>1</v>
      </c>
      <c r="AR1619" t="str">
        <f t="shared" ca="1" si="837"/>
        <v>Supercritical</v>
      </c>
      <c r="AS1619">
        <f t="shared" ca="1" si="838"/>
        <v>4.4496087019905879E-3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190</v>
      </c>
      <c r="I1620">
        <v>2.8000000000000001E-2</v>
      </c>
      <c r="J1620">
        <f t="shared" si="839"/>
        <v>0.99899999999999878</v>
      </c>
      <c r="K1620">
        <f t="shared" ca="1" si="840"/>
        <v>0.99960000000000093</v>
      </c>
      <c r="L1620">
        <f t="shared" ca="1" si="841"/>
        <v>0.15559379256134478</v>
      </c>
      <c r="M1620">
        <f t="shared" ca="1" si="814"/>
        <v>0.80908772131899287</v>
      </c>
      <c r="N1620">
        <f t="shared" ca="1" si="815"/>
        <v>0.14680823485361025</v>
      </c>
      <c r="O1620">
        <f t="shared" ca="1" si="816"/>
        <v>1.2354655418208926</v>
      </c>
      <c r="P1620">
        <f t="shared" ca="1" si="817"/>
        <v>631.65559379256138</v>
      </c>
      <c r="Q1620">
        <f t="shared" ca="1" si="818"/>
        <v>631.73339068884206</v>
      </c>
      <c r="R1620">
        <f t="shared" ca="1" si="819"/>
        <v>4.4344854706340614E-3</v>
      </c>
      <c r="S1620">
        <f t="shared" ca="1" si="820"/>
        <v>0.99999999999999978</v>
      </c>
      <c r="T1620">
        <f t="shared" ca="1" si="821"/>
        <v>0.18883354061225774</v>
      </c>
      <c r="U1620">
        <f t="shared" ca="1" si="842"/>
        <v>-9.850951349449133E-3</v>
      </c>
      <c r="V1620">
        <f t="shared" ca="1" si="843"/>
        <v>1</v>
      </c>
      <c r="W1620">
        <f t="shared" ca="1" si="822"/>
        <v>0.12605807288262436</v>
      </c>
      <c r="X1620">
        <f t="shared" ca="1" si="823"/>
        <v>0.65550197898964668</v>
      </c>
      <c r="Y1620">
        <f t="shared" ca="1" si="824"/>
        <v>0.12022890955813298</v>
      </c>
      <c r="Z1620">
        <f t="shared" ca="1" si="825"/>
        <v>1.5249381878918615</v>
      </c>
      <c r="AA1620">
        <f t="shared" ca="1" si="826"/>
        <v>631.62605807288264</v>
      </c>
      <c r="AB1620">
        <f t="shared" ca="1" si="827"/>
        <v>631.74458184846321</v>
      </c>
      <c r="AC1620">
        <f t="shared" ca="1" si="828"/>
        <v>8.8174252726058618E-3</v>
      </c>
      <c r="AD1620">
        <f t="shared" ca="1" si="829"/>
        <v>1.3712997751809062</v>
      </c>
      <c r="AE1620">
        <f t="shared" ca="1" si="830"/>
        <v>0.19670079702187626</v>
      </c>
      <c r="AF1620">
        <f t="shared" ca="1" si="831"/>
        <v>1.2814428778824549E-2</v>
      </c>
      <c r="AG1620">
        <f t="shared" ca="1" si="832"/>
        <v>0</v>
      </c>
      <c r="AH1620">
        <f ca="1"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+99)&gt;=IFERROR(AE1620,-1E+99)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>0.15559379256134478</v>
      </c>
      <c r="AI1620">
        <f t="shared" ca="1" si="833"/>
        <v>631.65559379256138</v>
      </c>
      <c r="AJ1620">
        <f t="shared" ca="1" si="834"/>
        <v>631.73339068884206</v>
      </c>
      <c r="AL1620">
        <v>635.5</v>
      </c>
      <c r="AM1620">
        <v>0</v>
      </c>
      <c r="AN1620">
        <f t="shared" ca="1" si="845"/>
        <v>0</v>
      </c>
      <c r="AO1620">
        <f t="shared" ca="1" si="835"/>
        <v>0</v>
      </c>
      <c r="AP1620">
        <f t="shared" ca="1" si="844"/>
        <v>0</v>
      </c>
      <c r="AQ1620">
        <f t="shared" ca="1" si="836"/>
        <v>0.99999999999999978</v>
      </c>
      <c r="AR1620" t="str">
        <f t="shared" ca="1" si="837"/>
        <v>Supercritical</v>
      </c>
      <c r="AS1620">
        <f t="shared" ca="1" si="838"/>
        <v>4.4344854706340614E-3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190</v>
      </c>
      <c r="I1621">
        <v>0.05</v>
      </c>
      <c r="J1621">
        <f t="shared" si="839"/>
        <v>1.0010000000000012</v>
      </c>
      <c r="K1621">
        <f t="shared" ca="1" si="840"/>
        <v>0.99960000000000093</v>
      </c>
      <c r="L1621">
        <f t="shared" ca="1" si="841"/>
        <v>0.15710810224829735</v>
      </c>
      <c r="M1621">
        <f t="shared" ca="1" si="814"/>
        <v>0.80517902402252395</v>
      </c>
      <c r="N1621">
        <f t="shared" ca="1" si="815"/>
        <v>0.14803217848867328</v>
      </c>
      <c r="O1621">
        <f t="shared" ca="1" si="816"/>
        <v>1.2414630413571706</v>
      </c>
      <c r="P1621">
        <f t="shared" ca="1" si="817"/>
        <v>631.65710810224834</v>
      </c>
      <c r="Q1621">
        <f t="shared" ca="1" si="818"/>
        <v>631.73566215337246</v>
      </c>
      <c r="R1621">
        <f t="shared" ca="1" si="819"/>
        <v>4.4283499567653777E-3</v>
      </c>
      <c r="S1621">
        <f t="shared" ca="1" si="820"/>
        <v>0.99999999999999967</v>
      </c>
      <c r="T1621">
        <f t="shared" ca="1" si="821"/>
        <v>0.18975022265147234</v>
      </c>
      <c r="U1621">
        <f t="shared" ca="1" si="842"/>
        <v>-6.7895753170432727E-3</v>
      </c>
      <c r="V1621">
        <f t="shared" ca="1" si="843"/>
        <v>1</v>
      </c>
      <c r="W1621">
        <f t="shared" ca="1" si="822"/>
        <v>0.12606601254607308</v>
      </c>
      <c r="X1621">
        <f t="shared" ca="1" si="823"/>
        <v>0.64608831429862457</v>
      </c>
      <c r="Y1621">
        <f t="shared" ca="1" si="824"/>
        <v>0.12015481697002832</v>
      </c>
      <c r="Z1621">
        <f t="shared" ca="1" si="825"/>
        <v>1.5471569100969405</v>
      </c>
      <c r="AA1621">
        <f t="shared" ca="1" si="826"/>
        <v>631.62606601254606</v>
      </c>
      <c r="AB1621">
        <f t="shared" ca="1" si="827"/>
        <v>631.7480687905512</v>
      </c>
      <c r="AC1621">
        <f t="shared" ca="1" si="828"/>
        <v>9.0837043891272701E-3</v>
      </c>
      <c r="AD1621">
        <f t="shared" ca="1" si="829"/>
        <v>1.3912361359134584</v>
      </c>
      <c r="AE1621">
        <f t="shared" ca="1" si="830"/>
        <v>0.19837402713029237</v>
      </c>
      <c r="AF1621">
        <f t="shared" ca="1" si="831"/>
        <v>1.3193617195611296E-2</v>
      </c>
      <c r="AG1621">
        <f t="shared" ca="1" si="832"/>
        <v>0</v>
      </c>
      <c r="AH1621">
        <f ca="1"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+99)&gt;=IFERROR(AE1621,-1E+99)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>0.15710810224829735</v>
      </c>
      <c r="AI1621">
        <f t="shared" ca="1" si="833"/>
        <v>631.65710810224834</v>
      </c>
      <c r="AJ1621">
        <f t="shared" ca="1" si="834"/>
        <v>631.73566215337246</v>
      </c>
      <c r="AL1621">
        <v>635.5</v>
      </c>
      <c r="AM1621">
        <v>0</v>
      </c>
      <c r="AN1621">
        <f t="shared" ca="1" si="845"/>
        <v>0</v>
      </c>
      <c r="AO1621">
        <f t="shared" ca="1" si="835"/>
        <v>0</v>
      </c>
      <c r="AP1621">
        <f t="shared" ca="1" si="844"/>
        <v>0</v>
      </c>
      <c r="AQ1621">
        <f t="shared" ca="1" si="836"/>
        <v>0.99999999999999967</v>
      </c>
      <c r="AR1621" t="str">
        <f t="shared" ca="1" si="837"/>
        <v>Supercritical</v>
      </c>
      <c r="AS1621">
        <f t="shared" ca="1" si="838"/>
        <v>4.4283499567653777E-3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190</v>
      </c>
      <c r="I1622">
        <v>0.05</v>
      </c>
      <c r="J1622">
        <f t="shared" si="839"/>
        <v>1</v>
      </c>
      <c r="K1622">
        <f t="shared" ca="1" si="840"/>
        <v>0.99960000000000093</v>
      </c>
      <c r="L1622">
        <f t="shared" ca="1" si="841"/>
        <v>0.15863886116560183</v>
      </c>
      <c r="M1622">
        <f t="shared" ca="1" si="814"/>
        <v>0.80128488774745488</v>
      </c>
      <c r="N1622">
        <f t="shared" ca="1" si="815"/>
        <v>0.1492629348169216</v>
      </c>
      <c r="O1622">
        <f t="shared" ca="1" si="816"/>
        <v>1.2474963839765441</v>
      </c>
      <c r="P1622">
        <f t="shared" ca="1" si="817"/>
        <v>631.65863886116563</v>
      </c>
      <c r="Q1622">
        <f t="shared" ca="1" si="818"/>
        <v>631.73795829174844</v>
      </c>
      <c r="R1622">
        <f t="shared" ca="1" si="819"/>
        <v>4.4224046058612305E-3</v>
      </c>
      <c r="S1622">
        <f t="shared" ca="1" si="820"/>
        <v>0.99999999999999967</v>
      </c>
      <c r="T1622">
        <f t="shared" ca="1" si="821"/>
        <v>0.19067238309219495</v>
      </c>
      <c r="U1622">
        <f t="shared" ca="1" si="842"/>
        <v>-6.80466355572662E-3</v>
      </c>
      <c r="V1622">
        <f t="shared" ca="1" si="843"/>
        <v>1</v>
      </c>
      <c r="W1622">
        <f t="shared" ca="1" si="822"/>
        <v>0.12607387359672995</v>
      </c>
      <c r="X1622">
        <f t="shared" ca="1" si="823"/>
        <v>0.63679913553708301</v>
      </c>
      <c r="Y1622">
        <f t="shared" ca="1" si="824"/>
        <v>0.12007946334779958</v>
      </c>
      <c r="Z1622">
        <f t="shared" ca="1" si="825"/>
        <v>1.5697257490102086</v>
      </c>
      <c r="AA1622">
        <f t="shared" ca="1" si="826"/>
        <v>631.62607387359674</v>
      </c>
      <c r="AB1622">
        <f t="shared" ca="1" si="827"/>
        <v>631.75166199424427</v>
      </c>
      <c r="AC1622">
        <f t="shared" ca="1" si="828"/>
        <v>9.3584752959869743E-3</v>
      </c>
      <c r="AD1622">
        <f t="shared" ca="1" si="829"/>
        <v>1.4114865049490108</v>
      </c>
      <c r="AE1622">
        <f t="shared" ca="1" si="830"/>
        <v>0.20009068018432533</v>
      </c>
      <c r="AF1622">
        <f t="shared" ca="1" si="831"/>
        <v>1.3711764204231258E-2</v>
      </c>
      <c r="AG1622">
        <f t="shared" ca="1" si="832"/>
        <v>0</v>
      </c>
      <c r="AH1622">
        <f ca="1"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+99)&gt;=IFERROR(AE1622,-1E+99)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>0.15863886116560183</v>
      </c>
      <c r="AI1622">
        <f t="shared" ca="1" si="833"/>
        <v>631.65863886116563</v>
      </c>
      <c r="AJ1622">
        <f t="shared" ca="1" si="834"/>
        <v>631.73795829174844</v>
      </c>
      <c r="AL1622">
        <v>635.5</v>
      </c>
      <c r="AM1622">
        <v>0</v>
      </c>
      <c r="AN1622">
        <f t="shared" ca="1" si="845"/>
        <v>0</v>
      </c>
      <c r="AO1622">
        <f t="shared" ca="1" si="835"/>
        <v>0</v>
      </c>
      <c r="AP1622">
        <f t="shared" ca="1" si="844"/>
        <v>0</v>
      </c>
      <c r="AQ1622">
        <f t="shared" ca="1" si="836"/>
        <v>0.99999999999999967</v>
      </c>
      <c r="AR1622" t="str">
        <f t="shared" ca="1" si="837"/>
        <v>Supercritical</v>
      </c>
      <c r="AS1622">
        <f t="shared" ca="1" si="838"/>
        <v>4.4224046058612305E-3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190</v>
      </c>
      <c r="I1623">
        <v>0.05</v>
      </c>
      <c r="J1623">
        <f t="shared" si="839"/>
        <v>1</v>
      </c>
      <c r="K1623">
        <f t="shared" ca="1" si="840"/>
        <v>0.99960000000000093</v>
      </c>
      <c r="L1623">
        <f t="shared" ca="1" si="841"/>
        <v>0.15797569976542927</v>
      </c>
      <c r="M1623">
        <f t="shared" ca="1" si="814"/>
        <v>0.78608708203277611</v>
      </c>
      <c r="N1623">
        <f t="shared" ca="1" si="815"/>
        <v>0.1485438966998949</v>
      </c>
      <c r="O1623">
        <f t="shared" ca="1" si="816"/>
        <v>1.2716148412146562</v>
      </c>
      <c r="P1623">
        <f t="shared" ca="1" si="817"/>
        <v>631.65797569976542</v>
      </c>
      <c r="Q1623">
        <f t="shared" ca="1" si="818"/>
        <v>631.74039182129434</v>
      </c>
      <c r="R1623">
        <f t="shared" ca="1" si="819"/>
        <v>4.6247395264636037E-3</v>
      </c>
      <c r="S1623">
        <f t="shared" ca="1" si="820"/>
        <v>1.0214707626186816</v>
      </c>
      <c r="T1623">
        <f t="shared" ca="1" si="821"/>
        <v>0.19166382540059806</v>
      </c>
      <c r="U1623">
        <f t="shared" ca="1" si="842"/>
        <v>-7.2736387168106376E-3</v>
      </c>
      <c r="V1623">
        <f t="shared" ca="1" si="843"/>
        <v>0</v>
      </c>
      <c r="W1623">
        <f t="shared" ca="1" si="822"/>
        <v>0.12608165684116213</v>
      </c>
      <c r="X1623">
        <f t="shared" ca="1" si="823"/>
        <v>0.62738232444162279</v>
      </c>
      <c r="Y1623">
        <f t="shared" ca="1" si="824"/>
        <v>0.12000052155978692</v>
      </c>
      <c r="Z1623">
        <f t="shared" ca="1" si="825"/>
        <v>1.5932868381168628</v>
      </c>
      <c r="AA1623">
        <f t="shared" ca="1" si="826"/>
        <v>631.62608165684117</v>
      </c>
      <c r="AB1623">
        <f t="shared" ca="1" si="827"/>
        <v>631.75546814759127</v>
      </c>
      <c r="AC1623">
        <f t="shared" ca="1" si="828"/>
        <v>9.649976971890642E-3</v>
      </c>
      <c r="AD1623">
        <f t="shared" ca="1" si="829"/>
        <v>1.4326282514502204</v>
      </c>
      <c r="AE1623">
        <f t="shared" ca="1" si="830"/>
        <v>0.20190029610548016</v>
      </c>
      <c r="AF1623">
        <f t="shared" ca="1" si="831"/>
        <v>1.4204123642230115E-2</v>
      </c>
      <c r="AG1623">
        <f t="shared" ca="1" si="832"/>
        <v>0</v>
      </c>
      <c r="AH1623">
        <f ca="1"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+99)&gt;=IFERROR(AE1623,-1E+99)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>0.16022892343925491</v>
      </c>
      <c r="AI1623">
        <f t="shared" ca="1" si="833"/>
        <v>631.66022892343926</v>
      </c>
      <c r="AJ1623">
        <f t="shared" ca="1" si="834"/>
        <v>631.74034338515889</v>
      </c>
      <c r="AL1623">
        <v>635.5</v>
      </c>
      <c r="AM1623">
        <v>0</v>
      </c>
      <c r="AN1623">
        <f t="shared" ca="1" si="845"/>
        <v>0</v>
      </c>
      <c r="AO1623">
        <f t="shared" ca="1" si="835"/>
        <v>0</v>
      </c>
      <c r="AP1623">
        <f t="shared" ca="1" si="844"/>
        <v>0</v>
      </c>
      <c r="AQ1623">
        <f t="shared" ca="1" si="836"/>
        <v>1</v>
      </c>
      <c r="AR1623" t="str">
        <f t="shared" ca="1" si="837"/>
        <v>Supercritical</v>
      </c>
      <c r="AS1623">
        <f t="shared" ca="1" si="838"/>
        <v>4.4164984796417738E-3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190</v>
      </c>
      <c r="I1624">
        <v>0.05</v>
      </c>
      <c r="J1624">
        <f t="shared" si="839"/>
        <v>0.99999999999999822</v>
      </c>
      <c r="K1624">
        <f t="shared" ca="1" si="840"/>
        <v>0.99960000000000093</v>
      </c>
      <c r="L1624">
        <f t="shared" ca="1" si="841"/>
        <v>0.15797569976542927</v>
      </c>
      <c r="M1624">
        <f t="shared" ca="1" si="814"/>
        <v>0.77423890455036881</v>
      </c>
      <c r="N1624">
        <f t="shared" ca="1" si="815"/>
        <v>0.14840830309824113</v>
      </c>
      <c r="O1624">
        <f t="shared" ca="1" si="816"/>
        <v>1.2910743623513834</v>
      </c>
      <c r="P1624">
        <f t="shared" ca="1" si="817"/>
        <v>631.65797569976542</v>
      </c>
      <c r="Q1624">
        <f t="shared" ca="1" si="818"/>
        <v>631.74293354936378</v>
      </c>
      <c r="R1624">
        <f t="shared" ca="1" si="819"/>
        <v>4.773175834816336E-3</v>
      </c>
      <c r="S1624">
        <f t="shared" ca="1" si="820"/>
        <v>1.0371023290737729</v>
      </c>
      <c r="T1624">
        <f t="shared" ca="1" si="821"/>
        <v>0.19271081117805575</v>
      </c>
      <c r="U1624">
        <f t="shared" ca="1" si="842"/>
        <v>-7.5019383777998883E-3</v>
      </c>
      <c r="V1624">
        <f t="shared" ca="1" si="843"/>
        <v>0</v>
      </c>
      <c r="W1624">
        <f t="shared" ca="1" si="822"/>
        <v>0.12608936307711016</v>
      </c>
      <c r="X1624">
        <f t="shared" ca="1" si="823"/>
        <v>0.61796396844091683</v>
      </c>
      <c r="Y1624">
        <f t="shared" ca="1" si="824"/>
        <v>0.11991898617925462</v>
      </c>
      <c r="Z1624">
        <f t="shared" ca="1" si="825"/>
        <v>1.6175700381398079</v>
      </c>
      <c r="AA1624">
        <f t="shared" ca="1" si="826"/>
        <v>631.62608936307709</v>
      </c>
      <c r="AB1624">
        <f t="shared" ca="1" si="827"/>
        <v>631.75944985381545</v>
      </c>
      <c r="AC1624">
        <f t="shared" ca="1" si="828"/>
        <v>9.9553861113682827E-3</v>
      </c>
      <c r="AD1624">
        <f t="shared" ca="1" si="829"/>
        <v>1.4544184154230713</v>
      </c>
      <c r="AE1624">
        <f t="shared" ca="1" si="830"/>
        <v>0.20378329777253223</v>
      </c>
      <c r="AF1624">
        <f t="shared" ca="1" si="831"/>
        <v>1.4722969820695653E-2</v>
      </c>
      <c r="AG1624">
        <f t="shared" ca="1" si="832"/>
        <v>0</v>
      </c>
      <c r="AH1624">
        <f ca="1"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+99)&gt;=IFERROR(AE1624,-1E+99)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>0.16185943776780184</v>
      </c>
      <c r="AI1624">
        <f t="shared" ca="1" si="833"/>
        <v>631.66185943776782</v>
      </c>
      <c r="AJ1624">
        <f t="shared" ca="1" si="834"/>
        <v>631.74278915665172</v>
      </c>
      <c r="AL1624">
        <v>635.5</v>
      </c>
      <c r="AM1624">
        <v>0</v>
      </c>
      <c r="AN1624">
        <f t="shared" ca="1" si="845"/>
        <v>0</v>
      </c>
      <c r="AO1624">
        <f t="shared" ca="1" si="835"/>
        <v>0</v>
      </c>
      <c r="AP1624">
        <f t="shared" ca="1" si="844"/>
        <v>0</v>
      </c>
      <c r="AQ1624">
        <f t="shared" ca="1" si="836"/>
        <v>0.99999999999999978</v>
      </c>
      <c r="AR1624" t="str">
        <f t="shared" ca="1" si="837"/>
        <v>Supercritical</v>
      </c>
      <c r="AS1624">
        <f t="shared" ca="1" si="838"/>
        <v>4.4107233250631119E-3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190</v>
      </c>
      <c r="I1625">
        <v>0.05</v>
      </c>
      <c r="J1625">
        <f t="shared" si="839"/>
        <v>1</v>
      </c>
      <c r="K1625">
        <f t="shared" ca="1" si="840"/>
        <v>0.99960000000000093</v>
      </c>
      <c r="L1625">
        <f t="shared" ca="1" si="841"/>
        <v>0.15797569976542927</v>
      </c>
      <c r="M1625">
        <f t="shared" ca="1" si="814"/>
        <v>0.76239072706796163</v>
      </c>
      <c r="N1625">
        <f t="shared" ca="1" si="815"/>
        <v>0.14826875398657419</v>
      </c>
      <c r="O1625">
        <f t="shared" ca="1" si="816"/>
        <v>1.3111387173402671</v>
      </c>
      <c r="P1625">
        <f t="shared" ca="1" si="817"/>
        <v>631.65797569976542</v>
      </c>
      <c r="Q1625">
        <f t="shared" ca="1" si="818"/>
        <v>631.7455946975283</v>
      </c>
      <c r="R1625">
        <f t="shared" ca="1" si="819"/>
        <v>4.9288653255160362E-3</v>
      </c>
      <c r="S1625">
        <f t="shared" ca="1" si="820"/>
        <v>1.0532197502674181</v>
      </c>
      <c r="T1625">
        <f t="shared" ca="1" si="821"/>
        <v>0.19381942712051001</v>
      </c>
      <c r="U1625">
        <f t="shared" ca="1" si="842"/>
        <v>-7.7855851443473512E-3</v>
      </c>
      <c r="V1625">
        <f t="shared" ca="1" si="843"/>
        <v>0</v>
      </c>
      <c r="W1625">
        <f t="shared" ca="1" si="822"/>
        <v>0.12609699309359026</v>
      </c>
      <c r="X1625">
        <f t="shared" ca="1" si="823"/>
        <v>0.60854408866966658</v>
      </c>
      <c r="Y1625">
        <f t="shared" ca="1" si="824"/>
        <v>0.11983474643247626</v>
      </c>
      <c r="Z1625">
        <f t="shared" ca="1" si="825"/>
        <v>1.6426090050192068</v>
      </c>
      <c r="AA1625">
        <f t="shared" ca="1" si="826"/>
        <v>631.6260969930936</v>
      </c>
      <c r="AB1625">
        <f t="shared" ca="1" si="827"/>
        <v>631.76361811151207</v>
      </c>
      <c r="AC1625">
        <f t="shared" ca="1" si="828"/>
        <v>1.0275601066842919E-2</v>
      </c>
      <c r="AD1625">
        <f t="shared" ca="1" si="829"/>
        <v>1.476887213199735</v>
      </c>
      <c r="AE1625">
        <f t="shared" ca="1" si="830"/>
        <v>0.20574311723465233</v>
      </c>
      <c r="AF1625">
        <f t="shared" ca="1" si="831"/>
        <v>1.5208821643909687E-2</v>
      </c>
      <c r="AG1625">
        <f t="shared" ca="1" si="832"/>
        <v>0</v>
      </c>
      <c r="AH1625">
        <f ca="1"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+99)&gt;=IFERROR(AE1625,-1E+99)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>0.16353207628206737</v>
      </c>
      <c r="AI1625">
        <f t="shared" ca="1" si="833"/>
        <v>631.66353207628208</v>
      </c>
      <c r="AJ1625">
        <f t="shared" ca="1" si="834"/>
        <v>631.74529811442312</v>
      </c>
      <c r="AL1625">
        <v>635.5</v>
      </c>
      <c r="AM1625">
        <v>0</v>
      </c>
      <c r="AN1625">
        <f t="shared" ca="1" si="845"/>
        <v>0</v>
      </c>
      <c r="AO1625">
        <f t="shared" ca="1" si="835"/>
        <v>0</v>
      </c>
      <c r="AP1625">
        <f t="shared" ca="1" si="844"/>
        <v>0</v>
      </c>
      <c r="AQ1625">
        <f t="shared" ca="1" si="836"/>
        <v>1</v>
      </c>
      <c r="AR1625" t="str">
        <f t="shared" ca="1" si="837"/>
        <v>Supercritical</v>
      </c>
      <c r="AS1625">
        <f t="shared" ca="1" si="838"/>
        <v>4.4050906578857038E-3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190</v>
      </c>
      <c r="I1626">
        <v>7.8E-2</v>
      </c>
      <c r="J1626">
        <f t="shared" si="839"/>
        <v>1</v>
      </c>
      <c r="K1626">
        <f t="shared" ca="1" si="840"/>
        <v>0.99960000000000093</v>
      </c>
      <c r="L1626">
        <f t="shared" ca="1" si="841"/>
        <v>0.15797569976542927</v>
      </c>
      <c r="M1626">
        <f t="shared" ca="1" si="814"/>
        <v>0.75070052528531983</v>
      </c>
      <c r="N1626">
        <f t="shared" ca="1" si="815"/>
        <v>0.1481270174285437</v>
      </c>
      <c r="O1626">
        <f t="shared" ca="1" si="816"/>
        <v>1.3315562815412731</v>
      </c>
      <c r="P1626">
        <f t="shared" ca="1" si="817"/>
        <v>631.65797569976542</v>
      </c>
      <c r="Q1626">
        <f t="shared" ca="1" si="818"/>
        <v>631.7483448195876</v>
      </c>
      <c r="R1626">
        <f t="shared" ca="1" si="819"/>
        <v>5.0900557113167429E-3</v>
      </c>
      <c r="S1626">
        <f t="shared" ca="1" si="820"/>
        <v>1.0696208995771381</v>
      </c>
      <c r="T1626">
        <f t="shared" ca="1" si="821"/>
        <v>0.19497651183834203</v>
      </c>
      <c r="U1626">
        <f t="shared" ca="1" si="842"/>
        <v>-8.0463427692620826E-3</v>
      </c>
      <c r="V1626">
        <f t="shared" ca="1" si="843"/>
        <v>0</v>
      </c>
      <c r="W1626">
        <f t="shared" ca="1" si="822"/>
        <v>0.12610454767100915</v>
      </c>
      <c r="X1626">
        <f t="shared" ca="1" si="823"/>
        <v>0.59924881053263546</v>
      </c>
      <c r="Y1626">
        <f t="shared" ca="1" si="824"/>
        <v>0.11974895515265817</v>
      </c>
      <c r="Z1626">
        <f t="shared" ca="1" si="825"/>
        <v>1.6680884174163282</v>
      </c>
      <c r="AA1626">
        <f t="shared" ca="1" si="826"/>
        <v>631.62610454767105</v>
      </c>
      <c r="AB1626">
        <f t="shared" ca="1" si="827"/>
        <v>631.76792508632138</v>
      </c>
      <c r="AC1626">
        <f t="shared" ca="1" si="828"/>
        <v>1.0606978161690407E-2</v>
      </c>
      <c r="AD1626">
        <f t="shared" ca="1" si="829"/>
        <v>1.4997510986628129</v>
      </c>
      <c r="AE1626">
        <f t="shared" ca="1" si="830"/>
        <v>0.20775557828786101</v>
      </c>
      <c r="AF1626">
        <f t="shared" ca="1" si="831"/>
        <v>3.2273917977363453E-3</v>
      </c>
      <c r="AG1626">
        <f t="shared" ca="1" si="832"/>
        <v>0</v>
      </c>
      <c r="AH1626">
        <f ca="1"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+99)&gt;=IFERROR(AE1626,-1E+99)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>0.16522542381017116</v>
      </c>
      <c r="AI1626">
        <f t="shared" ca="1" si="833"/>
        <v>631.66522542381017</v>
      </c>
      <c r="AJ1626">
        <f t="shared" ca="1" si="834"/>
        <v>631.74783813571526</v>
      </c>
      <c r="AL1626">
        <v>635.5</v>
      </c>
      <c r="AM1626">
        <v>0</v>
      </c>
      <c r="AN1626">
        <f t="shared" ca="1" si="845"/>
        <v>0</v>
      </c>
      <c r="AO1626">
        <f t="shared" ca="1" si="835"/>
        <v>0</v>
      </c>
      <c r="AP1626">
        <f t="shared" ca="1" si="844"/>
        <v>0</v>
      </c>
      <c r="AQ1626">
        <f t="shared" ca="1" si="836"/>
        <v>0.99999999999999944</v>
      </c>
      <c r="AR1626" t="str">
        <f t="shared" ca="1" si="837"/>
        <v>Subcritical</v>
      </c>
      <c r="AS1626">
        <f t="shared" ca="1" si="838"/>
        <v>4.3996849041614489E-3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190</v>
      </c>
      <c r="I1627">
        <v>7.8E-2</v>
      </c>
      <c r="J1627">
        <f t="shared" si="839"/>
        <v>0.99900000000000233</v>
      </c>
      <c r="K1627">
        <f t="shared" ca="1" si="840"/>
        <v>0.99960000000000093</v>
      </c>
      <c r="L1627">
        <f t="shared" ca="1" si="841"/>
        <v>0.15797569976542927</v>
      </c>
      <c r="M1627">
        <f t="shared" ca="1" si="814"/>
        <v>0.77866222414380093</v>
      </c>
      <c r="N1627">
        <f t="shared" ca="1" si="815"/>
        <v>0.1484593783296923</v>
      </c>
      <c r="O1627">
        <f t="shared" ca="1" si="816"/>
        <v>1.2837402008285919</v>
      </c>
      <c r="P1627">
        <f t="shared" ca="1" si="817"/>
        <v>631.65797569976542</v>
      </c>
      <c r="Q1627">
        <f t="shared" ca="1" si="818"/>
        <v>631.74197105670851</v>
      </c>
      <c r="R1627">
        <f t="shared" ca="1" si="819"/>
        <v>4.7169356444542888E-3</v>
      </c>
      <c r="S1627">
        <f t="shared" ca="1" si="820"/>
        <v>1.0312108977055305</v>
      </c>
      <c r="T1627">
        <f t="shared" ca="1" si="821"/>
        <v>0.19231287778012965</v>
      </c>
      <c r="U1627">
        <f t="shared" ca="1" si="842"/>
        <v>-4.4870615249692491E-4</v>
      </c>
      <c r="V1627">
        <f t="shared" ca="1" si="843"/>
        <v>1</v>
      </c>
      <c r="W1627">
        <f t="shared" ca="1" si="822"/>
        <v>0.12611202758126405</v>
      </c>
      <c r="X1627">
        <f t="shared" ca="1" si="823"/>
        <v>0.62160618394805056</v>
      </c>
      <c r="Y1627">
        <f t="shared" ca="1" si="824"/>
        <v>0.11997284373924871</v>
      </c>
      <c r="Z1627">
        <f t="shared" ca="1" si="825"/>
        <v>1.6080921101060675</v>
      </c>
      <c r="AA1627">
        <f t="shared" ca="1" si="826"/>
        <v>631.62611202758126</v>
      </c>
      <c r="AB1627">
        <f t="shared" ca="1" si="827"/>
        <v>631.75791428214723</v>
      </c>
      <c r="AC1627">
        <f t="shared" ca="1" si="828"/>
        <v>9.8331747252060429E-3</v>
      </c>
      <c r="AD1627">
        <f t="shared" ca="1" si="829"/>
        <v>1.4457665196794161</v>
      </c>
      <c r="AE1627">
        <f t="shared" ca="1" si="830"/>
        <v>0.20305420110044142</v>
      </c>
      <c r="AF1627">
        <f t="shared" ca="1" si="831"/>
        <v>4.7325518042953263E-3</v>
      </c>
      <c r="AG1627">
        <f t="shared" ca="1" si="832"/>
        <v>0</v>
      </c>
      <c r="AH1627">
        <f ca="1"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+99)&gt;=IFERROR(AE1627,-1E+99)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>0.15797569976542927</v>
      </c>
      <c r="AI1627">
        <f t="shared" ca="1" si="833"/>
        <v>631.65797569976542</v>
      </c>
      <c r="AJ1627">
        <f t="shared" ca="1" si="834"/>
        <v>631.74197105670851</v>
      </c>
      <c r="AL1627">
        <v>635.5</v>
      </c>
      <c r="AM1627">
        <v>0</v>
      </c>
      <c r="AN1627">
        <f t="shared" ca="1" si="845"/>
        <v>0</v>
      </c>
      <c r="AO1627">
        <f t="shared" ca="1" si="835"/>
        <v>0</v>
      </c>
      <c r="AP1627">
        <f t="shared" ca="1" si="844"/>
        <v>0</v>
      </c>
      <c r="AQ1627">
        <f t="shared" ca="1" si="836"/>
        <v>1.0312108977055305</v>
      </c>
      <c r="AR1627" t="str">
        <f t="shared" ca="1" si="837"/>
        <v>Supercritical</v>
      </c>
      <c r="AS1627">
        <f t="shared" ca="1" si="838"/>
        <v>4.7169356444542888E-3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190</v>
      </c>
      <c r="I1628">
        <v>4.04</v>
      </c>
      <c r="J1628">
        <f t="shared" si="839"/>
        <v>1</v>
      </c>
      <c r="K1628">
        <f t="shared" ca="1" si="840"/>
        <v>0.99960000000000093</v>
      </c>
      <c r="L1628">
        <f t="shared" ca="1" si="841"/>
        <v>0.14926003966248558</v>
      </c>
      <c r="M1628">
        <f t="shared" ca="1" si="814"/>
        <v>0.75943508180272667</v>
      </c>
      <c r="N1628">
        <f t="shared" ca="1" si="815"/>
        <v>0.1409880721911089</v>
      </c>
      <c r="O1628">
        <f t="shared" ca="1" si="816"/>
        <v>1.3162415378904766</v>
      </c>
      <c r="P1628">
        <f t="shared" ca="1" si="817"/>
        <v>631.64926003966252</v>
      </c>
      <c r="Q1628">
        <f t="shared" ca="1" si="818"/>
        <v>631.7375623733052</v>
      </c>
      <c r="R1628">
        <f t="shared" ca="1" si="819"/>
        <v>5.3122341092206593E-3</v>
      </c>
      <c r="S1628">
        <f t="shared" ca="1" si="820"/>
        <v>1.087750551337876</v>
      </c>
      <c r="T1628">
        <f t="shared" ca="1" si="821"/>
        <v>0.19079643516199496</v>
      </c>
      <c r="U1628">
        <f t="shared" ca="1" si="842"/>
        <v>-1.6311681899878749E-3</v>
      </c>
      <c r="V1628">
        <f t="shared" ca="1" si="843"/>
        <v>0</v>
      </c>
      <c r="W1628">
        <f t="shared" ca="1" si="822"/>
        <v>0.12611943358784283</v>
      </c>
      <c r="X1628">
        <f t="shared" ca="1" si="823"/>
        <v>0.64169567809494432</v>
      </c>
      <c r="Y1628">
        <f t="shared" ca="1" si="824"/>
        <v>0.12016235491621756</v>
      </c>
      <c r="Z1628">
        <f t="shared" ca="1" si="825"/>
        <v>1.5577477519680312</v>
      </c>
      <c r="AA1628">
        <f t="shared" ca="1" si="826"/>
        <v>631.62611943358786</v>
      </c>
      <c r="AB1628">
        <f t="shared" ca="1" si="827"/>
        <v>631.7497982337286</v>
      </c>
      <c r="AC1628">
        <f t="shared" ca="1" si="828"/>
        <v>9.2077222394654282E-3</v>
      </c>
      <c r="AD1628">
        <f t="shared" ca="1" si="829"/>
        <v>1.4004629495529568</v>
      </c>
      <c r="AE1628">
        <f t="shared" ca="1" si="830"/>
        <v>0.19919345077312195</v>
      </c>
      <c r="AF1628">
        <f t="shared" ca="1" si="831"/>
        <v>4.4133942253665737E-3</v>
      </c>
      <c r="AG1628">
        <f t="shared" ca="1" si="832"/>
        <v>0</v>
      </c>
      <c r="AH1628">
        <f ca="1"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+99)&gt;=IFERROR(AE1628,-1E+99)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>0.15786884348123814</v>
      </c>
      <c r="AI1628">
        <f t="shared" ca="1" si="833"/>
        <v>631.6578688434812</v>
      </c>
      <c r="AJ1628">
        <f t="shared" ca="1" si="834"/>
        <v>631.73680326522185</v>
      </c>
      <c r="AL1628">
        <v>635.5</v>
      </c>
      <c r="AM1628">
        <v>0</v>
      </c>
      <c r="AN1628">
        <f t="shared" ca="1" si="845"/>
        <v>0</v>
      </c>
      <c r="AO1628">
        <f t="shared" ca="1" si="835"/>
        <v>0</v>
      </c>
      <c r="AP1628">
        <f t="shared" ca="1" si="844"/>
        <v>0</v>
      </c>
      <c r="AQ1628">
        <f t="shared" ca="1" si="836"/>
        <v>0.99999999999999978</v>
      </c>
      <c r="AR1628" t="str">
        <f t="shared" ca="1" si="837"/>
        <v>Supercritical</v>
      </c>
      <c r="AS1628">
        <f t="shared" ca="1" si="838"/>
        <v>4.4253632478908535E-3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190</v>
      </c>
      <c r="I1629">
        <v>21.068999999999999</v>
      </c>
      <c r="J1629">
        <f t="shared" si="839"/>
        <v>0.98799999999999955</v>
      </c>
      <c r="K1629">
        <f t="shared" ca="1" si="840"/>
        <v>0.99960000000000093</v>
      </c>
      <c r="L1629">
        <f t="shared" ca="1" si="841"/>
        <v>0.14926003966248558</v>
      </c>
      <c r="M1629">
        <f t="shared" ca="1" si="814"/>
        <v>0.80003381259092277</v>
      </c>
      <c r="N1629">
        <f t="shared" ca="1" si="815"/>
        <v>0.14138569827013181</v>
      </c>
      <c r="O1629">
        <f t="shared" ca="1" si="816"/>
        <v>1.249447191191557</v>
      </c>
      <c r="P1629">
        <f t="shared" ca="1" si="817"/>
        <v>631.64926003966252</v>
      </c>
      <c r="Q1629">
        <f t="shared" ca="1" si="818"/>
        <v>631.72882774015056</v>
      </c>
      <c r="R1629">
        <f t="shared" ca="1" si="819"/>
        <v>4.7688209878894022E-3</v>
      </c>
      <c r="S1629">
        <f t="shared" ca="1" si="820"/>
        <v>1.0325512696281929</v>
      </c>
      <c r="T1629">
        <f t="shared" ca="1" si="821"/>
        <v>0.18702024086049573</v>
      </c>
      <c r="U1629">
        <f t="shared" ca="1" si="842"/>
        <v>-1.9665344556187847E-3</v>
      </c>
      <c r="V1629">
        <f t="shared" ca="1" si="843"/>
        <v>0</v>
      </c>
      <c r="W1629">
        <f t="shared" ca="1" si="822"/>
        <v>0.12612676644592963</v>
      </c>
      <c r="X1629">
        <f t="shared" ca="1" si="823"/>
        <v>0.6760394681501829</v>
      </c>
      <c r="Y1629">
        <f t="shared" ca="1" si="824"/>
        <v>0.12045775626281018</v>
      </c>
      <c r="Z1629">
        <f t="shared" ca="1" si="825"/>
        <v>1.4786118963367072</v>
      </c>
      <c r="AA1629">
        <f t="shared" ca="1" si="826"/>
        <v>631.62612676644596</v>
      </c>
      <c r="AB1629">
        <f t="shared" ca="1" si="827"/>
        <v>631.7375586288307</v>
      </c>
      <c r="AC1629">
        <f t="shared" ca="1" si="828"/>
        <v>8.2688392851381215E-3</v>
      </c>
      <c r="AD1629">
        <f t="shared" ca="1" si="829"/>
        <v>1.3292787480511263</v>
      </c>
      <c r="AE1629">
        <f t="shared" ca="1" si="830"/>
        <v>0.1932980100169209</v>
      </c>
      <c r="AF1629">
        <f t="shared" ca="1" si="831"/>
        <v>1.9900430309576222E-2</v>
      </c>
      <c r="AG1629">
        <f t="shared" ca="1" si="832"/>
        <v>0</v>
      </c>
      <c r="AH1629">
        <f ca="1"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+99)&gt;=IFERROR(AE1629,-1E+99)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>0.15248178572627119</v>
      </c>
      <c r="AI1629">
        <f t="shared" ca="1" si="833"/>
        <v>631.65248178572631</v>
      </c>
      <c r="AJ1629">
        <f t="shared" ca="1" si="834"/>
        <v>631.72872267858941</v>
      </c>
      <c r="AL1629">
        <v>635.5</v>
      </c>
      <c r="AM1629">
        <v>0</v>
      </c>
      <c r="AN1629">
        <f t="shared" ca="1" si="845"/>
        <v>0</v>
      </c>
      <c r="AO1629">
        <f t="shared" ca="1" si="835"/>
        <v>0</v>
      </c>
      <c r="AP1629">
        <f t="shared" ca="1" si="844"/>
        <v>0</v>
      </c>
      <c r="AQ1629">
        <f t="shared" ca="1" si="836"/>
        <v>0.99999999999999978</v>
      </c>
      <c r="AR1629" t="str">
        <f t="shared" ca="1" si="837"/>
        <v>Supercritical</v>
      </c>
      <c r="AS1629">
        <f t="shared" ca="1" si="838"/>
        <v>4.4479030393340044E-3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190</v>
      </c>
      <c r="I1630">
        <v>5.7000000000000002E-2</v>
      </c>
      <c r="J1630">
        <f t="shared" si="839"/>
        <v>0.99899999999999878</v>
      </c>
      <c r="K1630">
        <f t="shared" ca="1" si="840"/>
        <v>0.99960000000000093</v>
      </c>
      <c r="L1630">
        <f t="shared" ca="1" si="841"/>
        <v>0.14926003966248558</v>
      </c>
      <c r="M1630">
        <f t="shared" ca="1" si="814"/>
        <v>0.76570400346855094</v>
      </c>
      <c r="N1630">
        <f t="shared" ca="1" si="815"/>
        <v>0.14105207170271075</v>
      </c>
      <c r="O1630">
        <f t="shared" ca="1" si="816"/>
        <v>1.305465291381432</v>
      </c>
      <c r="P1630">
        <f t="shared" ca="1" si="817"/>
        <v>631.64926003966252</v>
      </c>
      <c r="Q1630">
        <f t="shared" ca="1" si="818"/>
        <v>631.73612240597254</v>
      </c>
      <c r="R1630">
        <f t="shared" ca="1" si="819"/>
        <v>5.2224451224309187E-3</v>
      </c>
      <c r="S1630">
        <f t="shared" ca="1" si="820"/>
        <v>1.0788449912684432</v>
      </c>
      <c r="T1630">
        <f t="shared" ca="1" si="821"/>
        <v>0.19016622823231127</v>
      </c>
      <c r="U1630">
        <f t="shared" ca="1" si="842"/>
        <v>-1.3023021751109809E-2</v>
      </c>
      <c r="V1630">
        <f t="shared" ca="1" si="843"/>
        <v>0</v>
      </c>
      <c r="W1630">
        <f t="shared" ca="1" si="822"/>
        <v>0.12613402690250264</v>
      </c>
      <c r="X1630">
        <f t="shared" ca="1" si="823"/>
        <v>0.64706755800983851</v>
      </c>
      <c r="Y1630">
        <f t="shared" ca="1" si="824"/>
        <v>0.1202220981083231</v>
      </c>
      <c r="Z1630">
        <f t="shared" ca="1" si="825"/>
        <v>1.5448155105696124</v>
      </c>
      <c r="AA1630">
        <f t="shared" ca="1" si="826"/>
        <v>631.62613402690249</v>
      </c>
      <c r="AB1630">
        <f t="shared" ca="1" si="827"/>
        <v>631.74776781699916</v>
      </c>
      <c r="AC1630">
        <f t="shared" ca="1" si="828"/>
        <v>9.0494744189395116E-3</v>
      </c>
      <c r="AD1630">
        <f t="shared" ca="1" si="829"/>
        <v>1.3887561240112836</v>
      </c>
      <c r="AE1630">
        <f t="shared" ca="1" si="830"/>
        <v>0.19821917744352785</v>
      </c>
      <c r="AF1630">
        <f t="shared" ca="1" si="831"/>
        <v>1.5137898262764793E-2</v>
      </c>
      <c r="AG1630">
        <f t="shared" ca="1" si="832"/>
        <v>0</v>
      </c>
      <c r="AH1630">
        <f ca="1"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+99)&gt;=IFERROR(AE1630,-1E+99)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>0.15700600112130314</v>
      </c>
      <c r="AI1630">
        <f t="shared" ca="1" si="833"/>
        <v>631.65700600112132</v>
      </c>
      <c r="AJ1630">
        <f t="shared" ca="1" si="834"/>
        <v>631.73550900168198</v>
      </c>
      <c r="AL1630">
        <v>635.5</v>
      </c>
      <c r="AM1630">
        <v>0</v>
      </c>
      <c r="AN1630">
        <f t="shared" ca="1" si="845"/>
        <v>0</v>
      </c>
      <c r="AO1630">
        <f t="shared" ca="1" si="835"/>
        <v>0</v>
      </c>
      <c r="AP1630">
        <f t="shared" ca="1" si="844"/>
        <v>0</v>
      </c>
      <c r="AQ1630">
        <f t="shared" ca="1" si="836"/>
        <v>0.99999999999999967</v>
      </c>
      <c r="AR1630" t="str">
        <f t="shared" ca="1" si="837"/>
        <v>Supercritical</v>
      </c>
      <c r="AS1630">
        <f t="shared" ca="1" si="838"/>
        <v>4.4287556548948193E-3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190</v>
      </c>
      <c r="I1631">
        <v>5.2999999999999999E-2</v>
      </c>
      <c r="J1631">
        <f t="shared" si="839"/>
        <v>1</v>
      </c>
      <c r="K1631">
        <f t="shared" ca="1" si="840"/>
        <v>0.99960000000000093</v>
      </c>
      <c r="L1631">
        <f t="shared" ca="1" si="841"/>
        <v>0.14926003966248558</v>
      </c>
      <c r="M1631">
        <f t="shared" ca="1" si="814"/>
        <v>0.74943465914534002</v>
      </c>
      <c r="N1631">
        <f t="shared" ca="1" si="815"/>
        <v>0.14088388575843869</v>
      </c>
      <c r="O1631">
        <f t="shared" ca="1" si="816"/>
        <v>1.3338054062510947</v>
      </c>
      <c r="P1631">
        <f t="shared" ca="1" si="817"/>
        <v>631.64926003966252</v>
      </c>
      <c r="Q1631">
        <f t="shared" ca="1" si="818"/>
        <v>631.73993470132132</v>
      </c>
      <c r="R1631">
        <f t="shared" ca="1" si="819"/>
        <v>5.4603318320856327E-3</v>
      </c>
      <c r="S1631">
        <f t="shared" ca="1" si="820"/>
        <v>1.1022654461675192</v>
      </c>
      <c r="T1631">
        <f t="shared" ca="1" si="821"/>
        <v>0.191839791780924</v>
      </c>
      <c r="U1631">
        <f t="shared" ca="1" si="842"/>
        <v>-9.5429229560295425E-3</v>
      </c>
      <c r="V1631">
        <f t="shared" ca="1" si="843"/>
        <v>0</v>
      </c>
      <c r="W1631">
        <f t="shared" ca="1" si="822"/>
        <v>0.12614121569643538</v>
      </c>
      <c r="X1631">
        <f t="shared" ca="1" si="823"/>
        <v>0.63335504401180209</v>
      </c>
      <c r="Y1631">
        <f t="shared" ca="1" si="824"/>
        <v>0.12010641422149455</v>
      </c>
      <c r="Z1631">
        <f t="shared" ca="1" si="825"/>
        <v>1.5782616866336572</v>
      </c>
      <c r="AA1631">
        <f t="shared" ca="1" si="826"/>
        <v>631.62614121569641</v>
      </c>
      <c r="AB1631">
        <f t="shared" ca="1" si="827"/>
        <v>631.75309890945255</v>
      </c>
      <c r="AC1631">
        <f t="shared" ca="1" si="828"/>
        <v>9.4577016716167889E-3</v>
      </c>
      <c r="AD1631">
        <f t="shared" ca="1" si="829"/>
        <v>1.418783091404086</v>
      </c>
      <c r="AE1631">
        <f t="shared" ca="1" si="830"/>
        <v>0.20076467904268902</v>
      </c>
      <c r="AF1631">
        <f t="shared" ca="1" si="831"/>
        <v>1.5965035579256437E-2</v>
      </c>
      <c r="AG1631">
        <f t="shared" ca="1" si="832"/>
        <v>0</v>
      </c>
      <c r="AH1631">
        <f ca="1"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+99)&gt;=IFERROR(AE1631,-1E+99)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>0.15927013503076951</v>
      </c>
      <c r="AI1631">
        <f t="shared" ca="1" si="833"/>
        <v>631.65927013503074</v>
      </c>
      <c r="AJ1631">
        <f t="shared" ca="1" si="834"/>
        <v>631.73890520254611</v>
      </c>
      <c r="AL1631">
        <v>635.5</v>
      </c>
      <c r="AM1631">
        <v>0</v>
      </c>
      <c r="AN1631">
        <f t="shared" ca="1" si="845"/>
        <v>0</v>
      </c>
      <c r="AO1631">
        <f t="shared" ca="1" si="835"/>
        <v>0</v>
      </c>
      <c r="AP1631">
        <f t="shared" ca="1" si="844"/>
        <v>0</v>
      </c>
      <c r="AQ1631">
        <f t="shared" ca="1" si="836"/>
        <v>1</v>
      </c>
      <c r="AR1631" t="str">
        <f t="shared" ca="1" si="837"/>
        <v>Supercritical</v>
      </c>
      <c r="AS1631">
        <f t="shared" ca="1" si="838"/>
        <v>4.4200271387312895E-3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190</v>
      </c>
      <c r="I1632">
        <v>5.2999999999999999E-2</v>
      </c>
      <c r="J1632">
        <f t="shared" si="839"/>
        <v>1.0010000000000012</v>
      </c>
      <c r="K1632">
        <f t="shared" ca="1" si="840"/>
        <v>0.99960000000000093</v>
      </c>
      <c r="L1632">
        <f t="shared" ca="1" si="841"/>
        <v>0.14926003966248558</v>
      </c>
      <c r="M1632">
        <f t="shared" ca="1" si="814"/>
        <v>0.7331653148221291</v>
      </c>
      <c r="N1632">
        <f t="shared" ca="1" si="815"/>
        <v>0.14070866317765182</v>
      </c>
      <c r="O1632">
        <f t="shared" ca="1" si="816"/>
        <v>1.3634032868051194</v>
      </c>
      <c r="P1632">
        <f t="shared" ca="1" si="817"/>
        <v>631.64926003966252</v>
      </c>
      <c r="Q1632">
        <f t="shared" ca="1" si="818"/>
        <v>631.74400359330525</v>
      </c>
      <c r="R1632">
        <f t="shared" ca="1" si="819"/>
        <v>5.7148312216740403E-3</v>
      </c>
      <c r="S1632">
        <f t="shared" ca="1" si="820"/>
        <v>1.1267253267929793</v>
      </c>
      <c r="T1632">
        <f t="shared" ca="1" si="821"/>
        <v>0.19364151665248153</v>
      </c>
      <c r="U1632">
        <f t="shared" ca="1" si="842"/>
        <v>-1.0077319304627963E-2</v>
      </c>
      <c r="V1632">
        <f t="shared" ca="1" si="843"/>
        <v>0</v>
      </c>
      <c r="W1632">
        <f t="shared" ca="1" si="822"/>
        <v>0.12614833355858984</v>
      </c>
      <c r="X1632">
        <f t="shared" ca="1" si="823"/>
        <v>0.61964061443979335</v>
      </c>
      <c r="Y1632">
        <f t="shared" ca="1" si="824"/>
        <v>0.11998547999483732</v>
      </c>
      <c r="Z1632">
        <f t="shared" ca="1" si="825"/>
        <v>1.6131931585919728</v>
      </c>
      <c r="AA1632">
        <f t="shared" ca="1" si="826"/>
        <v>631.6261483335586</v>
      </c>
      <c r="AB1632">
        <f t="shared" ca="1" si="827"/>
        <v>631.75878809741835</v>
      </c>
      <c r="AC1632">
        <f t="shared" ca="1" si="828"/>
        <v>9.8942680129606372E-3</v>
      </c>
      <c r="AD1632">
        <f t="shared" ca="1" si="829"/>
        <v>1.450143929626305</v>
      </c>
      <c r="AE1632">
        <f t="shared" ca="1" si="830"/>
        <v>0.2034612850127874</v>
      </c>
      <c r="AF1632">
        <f t="shared" ca="1" si="831"/>
        <v>1.6892269026925533E-2</v>
      </c>
      <c r="AG1632">
        <f t="shared" ca="1" si="832"/>
        <v>0</v>
      </c>
      <c r="AH1632">
        <f ca="1"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+99)&gt;=IFERROR(AE1632,-1E+99)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>0.16161770066051559</v>
      </c>
      <c r="AI1632">
        <f t="shared" ca="1" si="833"/>
        <v>631.66161770066049</v>
      </c>
      <c r="AJ1632">
        <f t="shared" ca="1" si="834"/>
        <v>631.74242655099079</v>
      </c>
      <c r="AL1632">
        <v>635.5</v>
      </c>
      <c r="AM1632">
        <v>0</v>
      </c>
      <c r="AN1632">
        <f t="shared" ca="1" si="845"/>
        <v>0</v>
      </c>
      <c r="AO1632">
        <f t="shared" ca="1" si="835"/>
        <v>0</v>
      </c>
      <c r="AP1632">
        <f t="shared" ca="1" si="844"/>
        <v>0</v>
      </c>
      <c r="AQ1632">
        <f t="shared" ca="1" si="836"/>
        <v>0.99999999999999967</v>
      </c>
      <c r="AR1632" t="str">
        <f t="shared" ca="1" si="837"/>
        <v>Supercritical</v>
      </c>
      <c r="AS1632">
        <f t="shared" ca="1" si="838"/>
        <v>4.4115617167616427E-3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190</v>
      </c>
      <c r="I1633">
        <v>0</v>
      </c>
      <c r="J1633">
        <f t="shared" si="839"/>
        <v>1</v>
      </c>
      <c r="K1633">
        <f t="shared" ca="1" si="840"/>
        <v>0.99960000000000093</v>
      </c>
      <c r="L1633">
        <f t="shared" ca="1" si="841"/>
        <v>0.14926003966248558</v>
      </c>
      <c r="M1633">
        <f t="shared" ca="1" si="814"/>
        <v>0.71674671045925564</v>
      </c>
      <c r="N1633">
        <f t="shared" ca="1" si="815"/>
        <v>0.14052424053080359</v>
      </c>
      <c r="O1633">
        <f t="shared" ca="1" si="816"/>
        <v>1.3946349322754574</v>
      </c>
      <c r="P1633">
        <f t="shared" ca="1" si="817"/>
        <v>631.64926003966252</v>
      </c>
      <c r="Q1633">
        <f t="shared" ca="1" si="818"/>
        <v>631.74839391297155</v>
      </c>
      <c r="R1633">
        <f t="shared" ca="1" si="819"/>
        <v>5.9901164750004454E-3</v>
      </c>
      <c r="S1633">
        <f t="shared" ca="1" si="820"/>
        <v>1.1525353613509193</v>
      </c>
      <c r="T1633">
        <f t="shared" ca="1" si="821"/>
        <v>0.19559857639420147</v>
      </c>
      <c r="U1633">
        <f t="shared" ca="1" si="842"/>
        <v>-1.0681825481242413E-2</v>
      </c>
      <c r="V1633">
        <f t="shared" ca="1" si="843"/>
        <v>0</v>
      </c>
      <c r="W1633">
        <f t="shared" ca="1" si="822"/>
        <v>0.12615538121191769</v>
      </c>
      <c r="X1633">
        <f t="shared" ca="1" si="823"/>
        <v>0.60579814057962866</v>
      </c>
      <c r="Y1633">
        <f t="shared" ca="1" si="824"/>
        <v>0.11985771533547598</v>
      </c>
      <c r="Z1633">
        <f t="shared" ca="1" si="825"/>
        <v>1.6500545859113764</v>
      </c>
      <c r="AA1633">
        <f t="shared" ca="1" si="826"/>
        <v>631.6261553812119</v>
      </c>
      <c r="AB1633">
        <f t="shared" ca="1" si="827"/>
        <v>631.76492603037025</v>
      </c>
      <c r="AC1633">
        <f t="shared" ca="1" si="828"/>
        <v>1.0366316892600516E-2</v>
      </c>
      <c r="AD1633">
        <f t="shared" ca="1" si="829"/>
        <v>1.4832382535499848</v>
      </c>
      <c r="AE1633">
        <f t="shared" ca="1" si="830"/>
        <v>0.20634635013548067</v>
      </c>
      <c r="AF1633">
        <f t="shared" ca="1" si="831"/>
        <v>1.7794619645769671E-2</v>
      </c>
      <c r="AG1633">
        <f t="shared" ca="1" si="832"/>
        <v>0</v>
      </c>
      <c r="AH1633">
        <f ca="1"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+99)&gt;=IFERROR(AE1633,-1E+99)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>0.16407650329753054</v>
      </c>
      <c r="AI1633">
        <f t="shared" ca="1" si="833"/>
        <v>631.66407650329757</v>
      </c>
      <c r="AJ1633">
        <f t="shared" ca="1" si="834"/>
        <v>631.74611475494635</v>
      </c>
      <c r="AL1633">
        <v>635.5</v>
      </c>
      <c r="AM1633">
        <v>0</v>
      </c>
      <c r="AN1633">
        <f t="shared" ca="1" si="845"/>
        <v>0</v>
      </c>
      <c r="AO1633">
        <f t="shared" ca="1" si="835"/>
        <v>0</v>
      </c>
      <c r="AP1633">
        <f t="shared" ca="1" si="844"/>
        <v>0</v>
      </c>
      <c r="AQ1633">
        <f t="shared" ca="1" si="836"/>
        <v>1.0000000000000002</v>
      </c>
      <c r="AR1633" t="str">
        <f t="shared" ca="1" si="837"/>
        <v>Supercritical</v>
      </c>
      <c r="AS1633">
        <f t="shared" ca="1" si="838"/>
        <v>4.4033203058702099E-3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190</v>
      </c>
      <c r="I1634">
        <v>5.7000000000000002E-2</v>
      </c>
      <c r="J1634">
        <f t="shared" si="839"/>
        <v>0.99899999999999878</v>
      </c>
      <c r="K1634">
        <f t="shared" ca="1" si="840"/>
        <v>0.99960000000000093</v>
      </c>
      <c r="L1634">
        <f t="shared" ca="1" si="841"/>
        <v>0.14926003966248558</v>
      </c>
      <c r="M1634">
        <f t="shared" ca="1" si="814"/>
        <v>0.70047736613604472</v>
      </c>
      <c r="N1634">
        <f t="shared" ca="1" si="815"/>
        <v>0.14033347657709391</v>
      </c>
      <c r="O1634">
        <f t="shared" ca="1" si="816"/>
        <v>1.4270268367327397</v>
      </c>
      <c r="P1634">
        <f t="shared" ca="1" si="817"/>
        <v>631.64926003966252</v>
      </c>
      <c r="Q1634">
        <f t="shared" ca="1" si="818"/>
        <v>631.75305237364603</v>
      </c>
      <c r="R1634">
        <f t="shared" ca="1" si="819"/>
        <v>6.2829714556153476E-3</v>
      </c>
      <c r="S1634">
        <f t="shared" ca="1" si="820"/>
        <v>1.1793042414675292</v>
      </c>
      <c r="T1634">
        <f t="shared" ca="1" si="821"/>
        <v>0.19768500119376065</v>
      </c>
      <c r="U1634">
        <f t="shared" ca="1" si="842"/>
        <v>-1.1264574435017494E-2</v>
      </c>
      <c r="V1634">
        <f t="shared" ca="1" si="843"/>
        <v>0</v>
      </c>
      <c r="W1634">
        <f t="shared" ca="1" si="822"/>
        <v>0.12616235937154663</v>
      </c>
      <c r="X1634">
        <f t="shared" ca="1" si="823"/>
        <v>0.59207995253066825</v>
      </c>
      <c r="Y1634">
        <f t="shared" ca="1" si="824"/>
        <v>0.11972519221774211</v>
      </c>
      <c r="Z1634">
        <f t="shared" ca="1" si="825"/>
        <v>1.6882855021986649</v>
      </c>
      <c r="AA1634">
        <f t="shared" ca="1" si="826"/>
        <v>631.62616235937151</v>
      </c>
      <c r="AB1634">
        <f t="shared" ca="1" si="827"/>
        <v>631.77143799326211</v>
      </c>
      <c r="AC1634">
        <f t="shared" ca="1" si="828"/>
        <v>1.0868265593585637E-2</v>
      </c>
      <c r="AD1634">
        <f t="shared" ca="1" si="829"/>
        <v>1.5175621505531871</v>
      </c>
      <c r="AE1634">
        <f t="shared" ca="1" si="830"/>
        <v>0.2093786827095874</v>
      </c>
      <c r="AF1634">
        <f t="shared" ca="1" si="831"/>
        <v>1.8843518530047731E-2</v>
      </c>
      <c r="AG1634">
        <f t="shared" ca="1" si="832"/>
        <v>0</v>
      </c>
      <c r="AH1634">
        <f ca="1"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+99)&gt;=IFERROR(AE1634,-1E+99)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>0.16660733836425204</v>
      </c>
      <c r="AI1634">
        <f t="shared" ca="1" si="833"/>
        <v>631.6666073383642</v>
      </c>
      <c r="AJ1634">
        <f t="shared" ca="1" si="834"/>
        <v>631.7499110075463</v>
      </c>
      <c r="AL1634">
        <v>635.5</v>
      </c>
      <c r="AM1634">
        <v>0</v>
      </c>
      <c r="AN1634">
        <f t="shared" ca="1" si="845"/>
        <v>0</v>
      </c>
      <c r="AO1634">
        <f t="shared" ca="1" si="835"/>
        <v>0</v>
      </c>
      <c r="AP1634">
        <f t="shared" ca="1" si="844"/>
        <v>0</v>
      </c>
      <c r="AQ1634">
        <f t="shared" ca="1" si="836"/>
        <v>0.99999999999999978</v>
      </c>
      <c r="AR1634" t="str">
        <f t="shared" ca="1" si="837"/>
        <v>Supercritical</v>
      </c>
      <c r="AS1634">
        <f t="shared" ca="1" si="838"/>
        <v>4.3954916198721185E-3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190</v>
      </c>
      <c r="I1635">
        <v>5.7000000000000002E-2</v>
      </c>
      <c r="J1635">
        <f t="shared" si="839"/>
        <v>1</v>
      </c>
      <c r="K1635">
        <f t="shared" ca="1" si="840"/>
        <v>0.99960000000000093</v>
      </c>
      <c r="L1635">
        <f t="shared" ca="1" si="841"/>
        <v>0.14926003966248558</v>
      </c>
      <c r="M1635">
        <f t="shared" ca="1" si="814"/>
        <v>0.6842080218128338</v>
      </c>
      <c r="N1635">
        <f t="shared" ca="1" si="815"/>
        <v>0.14013419518951131</v>
      </c>
      <c r="O1635">
        <f t="shared" ca="1" si="816"/>
        <v>1.4609591938889064</v>
      </c>
      <c r="P1635">
        <f t="shared" ca="1" si="817"/>
        <v>631.64926003966252</v>
      </c>
      <c r="Q1635">
        <f t="shared" ca="1" si="818"/>
        <v>631.75804708177304</v>
      </c>
      <c r="R1635">
        <f t="shared" ca="1" si="819"/>
        <v>6.5978108107508458E-3</v>
      </c>
      <c r="S1635">
        <f t="shared" ca="1" si="820"/>
        <v>1.2073461616943968</v>
      </c>
      <c r="T1635">
        <f t="shared" ca="1" si="821"/>
        <v>0.19992839199921225</v>
      </c>
      <c r="U1635">
        <f t="shared" ca="1" si="842"/>
        <v>-1.1944904841925563E-2</v>
      </c>
      <c r="V1635">
        <f t="shared" ca="1" si="843"/>
        <v>0</v>
      </c>
      <c r="W1635">
        <f t="shared" ca="1" si="822"/>
        <v>0.12616926874488732</v>
      </c>
      <c r="X1635">
        <f t="shared" ca="1" si="823"/>
        <v>0.57835992792656343</v>
      </c>
      <c r="Y1635">
        <f t="shared" ca="1" si="824"/>
        <v>0.1195863199904844</v>
      </c>
      <c r="Z1635">
        <f t="shared" ca="1" si="825"/>
        <v>1.7283355082769911</v>
      </c>
      <c r="AA1635">
        <f t="shared" ca="1" si="826"/>
        <v>631.62616926874489</v>
      </c>
      <c r="AB1635">
        <f t="shared" ca="1" si="827"/>
        <v>631.77841919887589</v>
      </c>
      <c r="AC1635">
        <f t="shared" ca="1" si="828"/>
        <v>1.1407661372198397E-2</v>
      </c>
      <c r="AD1635">
        <f t="shared" ca="1" si="829"/>
        <v>1.5535196677513734</v>
      </c>
      <c r="AE1635">
        <f t="shared" ca="1" si="830"/>
        <v>0.21259614182375008</v>
      </c>
      <c r="AF1635">
        <f t="shared" ca="1" si="831"/>
        <v>1.997107975603285E-2</v>
      </c>
      <c r="AG1635">
        <f t="shared" ca="1" si="832"/>
        <v>0</v>
      </c>
      <c r="AH1635">
        <f ca="1"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+99)&gt;=IFERROR(AE1635,-1E+99)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>0.16923808009286959</v>
      </c>
      <c r="AI1635">
        <f t="shared" ca="1" si="833"/>
        <v>631.6692380800929</v>
      </c>
      <c r="AJ1635">
        <f t="shared" ca="1" si="834"/>
        <v>631.75385712013929</v>
      </c>
      <c r="AL1635">
        <v>635.5</v>
      </c>
      <c r="AM1635">
        <v>0</v>
      </c>
      <c r="AN1635">
        <f t="shared" ca="1" si="845"/>
        <v>0</v>
      </c>
      <c r="AO1635">
        <f t="shared" ca="1" si="835"/>
        <v>0</v>
      </c>
      <c r="AP1635">
        <f t="shared" ca="1" si="844"/>
        <v>0</v>
      </c>
      <c r="AQ1635">
        <f t="shared" ca="1" si="836"/>
        <v>0.99999999999999967</v>
      </c>
      <c r="AR1635" t="str">
        <f t="shared" ca="1" si="837"/>
        <v>Supercritical</v>
      </c>
      <c r="AS1635">
        <f t="shared" ca="1" si="838"/>
        <v>4.3880427056133039E-3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190</v>
      </c>
      <c r="I1636">
        <v>5.2999999999999999E-2</v>
      </c>
      <c r="J1636">
        <f t="shared" si="839"/>
        <v>1</v>
      </c>
      <c r="K1636">
        <f t="shared" ca="1" si="840"/>
        <v>0.99960000000000093</v>
      </c>
      <c r="L1636">
        <f t="shared" ca="1" si="841"/>
        <v>0.14926003966248558</v>
      </c>
      <c r="M1636">
        <f t="shared" ca="1" si="814"/>
        <v>0.66793867748962288</v>
      </c>
      <c r="N1636">
        <f t="shared" ca="1" si="815"/>
        <v>0.13992581289907904</v>
      </c>
      <c r="O1636">
        <f t="shared" ca="1" si="816"/>
        <v>1.4965445686674295</v>
      </c>
      <c r="P1636">
        <f t="shared" ca="1" si="817"/>
        <v>631.64926003966252</v>
      </c>
      <c r="Q1636">
        <f t="shared" ca="1" si="818"/>
        <v>631.76341119389326</v>
      </c>
      <c r="R1636">
        <f t="shared" ca="1" si="819"/>
        <v>6.9368884401241546E-3</v>
      </c>
      <c r="S1636">
        <f t="shared" ca="1" si="820"/>
        <v>1.2367541464149976</v>
      </c>
      <c r="T1636">
        <f t="shared" ca="1" si="821"/>
        <v>0.20234021872875235</v>
      </c>
      <c r="U1636">
        <f t="shared" ca="1" si="842"/>
        <v>-1.2677956309630645E-2</v>
      </c>
      <c r="V1636">
        <f t="shared" ca="1" si="843"/>
        <v>0</v>
      </c>
      <c r="W1636">
        <f t="shared" ca="1" si="822"/>
        <v>0.1261761100317107</v>
      </c>
      <c r="X1636">
        <f t="shared" ca="1" si="823"/>
        <v>0.56463809239190532</v>
      </c>
      <c r="Y1636">
        <f t="shared" ca="1" si="824"/>
        <v>0.11944066490233517</v>
      </c>
      <c r="Z1636">
        <f t="shared" ca="1" si="825"/>
        <v>1.7703375196765794</v>
      </c>
      <c r="AA1636">
        <f t="shared" ca="1" si="826"/>
        <v>631.62617611003168</v>
      </c>
      <c r="AB1636">
        <f t="shared" ca="1" si="827"/>
        <v>631.78591591296617</v>
      </c>
      <c r="AC1636">
        <f t="shared" ca="1" si="828"/>
        <v>1.1988321530396764E-2</v>
      </c>
      <c r="AD1636">
        <f t="shared" ca="1" si="829"/>
        <v>1.5912301642861839</v>
      </c>
      <c r="AE1636">
        <f t="shared" ca="1" si="830"/>
        <v>0.21601227425284272</v>
      </c>
      <c r="AF1636">
        <f t="shared" ca="1" si="831"/>
        <v>2.1212807012716439E-2</v>
      </c>
      <c r="AG1636">
        <f t="shared" ca="1" si="832"/>
        <v>0</v>
      </c>
      <c r="AH1636">
        <f ca="1"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+99)&gt;=IFERROR(AE1636,-1E+99)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>0.17197519190337465</v>
      </c>
      <c r="AI1636">
        <f t="shared" ca="1" si="833"/>
        <v>631.67197519190336</v>
      </c>
      <c r="AJ1636">
        <f t="shared" ca="1" si="834"/>
        <v>631.75796278785504</v>
      </c>
      <c r="AL1636">
        <v>635.5</v>
      </c>
      <c r="AM1636">
        <v>0</v>
      </c>
      <c r="AN1636">
        <f t="shared" ca="1" si="845"/>
        <v>0</v>
      </c>
      <c r="AO1636">
        <f t="shared" ca="1" si="835"/>
        <v>0</v>
      </c>
      <c r="AP1636">
        <f t="shared" ca="1" si="844"/>
        <v>0</v>
      </c>
      <c r="AQ1636">
        <f t="shared" ca="1" si="836"/>
        <v>1</v>
      </c>
      <c r="AR1636" t="str">
        <f t="shared" ca="1" si="837"/>
        <v>Supercritical</v>
      </c>
      <c r="AS1636">
        <f t="shared" ca="1" si="838"/>
        <v>4.3810224443580105E-3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190</v>
      </c>
      <c r="I1637">
        <v>5.2999999999999999E-2</v>
      </c>
      <c r="J1637">
        <f t="shared" si="839"/>
        <v>1.0010000000000012</v>
      </c>
      <c r="K1637">
        <f t="shared" ca="1" si="840"/>
        <v>0.99960000000000093</v>
      </c>
      <c r="L1637">
        <f t="shared" ca="1" si="841"/>
        <v>0.14926003966248558</v>
      </c>
      <c r="M1637">
        <f t="shared" ca="1" si="814"/>
        <v>0.65166933316641196</v>
      </c>
      <c r="N1637">
        <f t="shared" ca="1" si="815"/>
        <v>0.13970769169906086</v>
      </c>
      <c r="O1637">
        <f t="shared" ca="1" si="816"/>
        <v>1.5339067670148296</v>
      </c>
      <c r="P1637">
        <f t="shared" ca="1" si="817"/>
        <v>631.64926003966252</v>
      </c>
      <c r="Q1637">
        <f t="shared" ca="1" si="818"/>
        <v>631.76918205647667</v>
      </c>
      <c r="R1637">
        <f t="shared" ca="1" si="819"/>
        <v>7.3027542931031171E-3</v>
      </c>
      <c r="S1637">
        <f t="shared" ca="1" si="820"/>
        <v>1.2676305096672271</v>
      </c>
      <c r="T1637">
        <f t="shared" ca="1" si="821"/>
        <v>0.20493309671613635</v>
      </c>
      <c r="U1637">
        <f t="shared" ca="1" si="842"/>
        <v>-1.3485483141153054E-2</v>
      </c>
      <c r="V1637">
        <f t="shared" ca="1" si="843"/>
        <v>0</v>
      </c>
      <c r="W1637">
        <f t="shared" ca="1" si="822"/>
        <v>0.12618288392424681</v>
      </c>
      <c r="X1637">
        <f t="shared" ca="1" si="823"/>
        <v>0.55091447121326154</v>
      </c>
      <c r="Y1637">
        <f t="shared" ca="1" si="824"/>
        <v>0.11928775218466725</v>
      </c>
      <c r="Z1637">
        <f t="shared" ca="1" si="825"/>
        <v>1.8144377253307822</v>
      </c>
      <c r="AA1637">
        <f t="shared" ca="1" si="826"/>
        <v>631.62618288392423</v>
      </c>
      <c r="AB1637">
        <f t="shared" ca="1" si="827"/>
        <v>631.79398024677357</v>
      </c>
      <c r="AC1637">
        <f t="shared" ca="1" si="828"/>
        <v>1.2614562095012631E-2</v>
      </c>
      <c r="AD1637">
        <f t="shared" ca="1" si="829"/>
        <v>1.6308249189695627</v>
      </c>
      <c r="AE1637">
        <f t="shared" ca="1" si="830"/>
        <v>0.21964197923686474</v>
      </c>
      <c r="AF1637">
        <f t="shared" ca="1" si="831"/>
        <v>2.2544000595530633E-2</v>
      </c>
      <c r="AG1637">
        <f t="shared" ca="1" si="832"/>
        <v>0</v>
      </c>
      <c r="AH1637">
        <f ca="1"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+99)&gt;=IFERROR(AE1637,-1E+99)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>0.17482572647520986</v>
      </c>
      <c r="AI1637">
        <f t="shared" ca="1" si="833"/>
        <v>631.67482572647521</v>
      </c>
      <c r="AJ1637">
        <f t="shared" ca="1" si="834"/>
        <v>631.76223858971287</v>
      </c>
      <c r="AL1637">
        <v>635.5</v>
      </c>
      <c r="AM1637">
        <v>0</v>
      </c>
      <c r="AN1637">
        <f t="shared" ca="1" si="845"/>
        <v>0</v>
      </c>
      <c r="AO1637">
        <f t="shared" ca="1" si="835"/>
        <v>0</v>
      </c>
      <c r="AP1637">
        <f t="shared" ca="1" si="844"/>
        <v>0</v>
      </c>
      <c r="AQ1637">
        <f t="shared" ca="1" si="836"/>
        <v>1.0000000000000002</v>
      </c>
      <c r="AR1637" t="str">
        <f t="shared" ca="1" si="837"/>
        <v>Supercritical</v>
      </c>
      <c r="AS1637">
        <f t="shared" ca="1" si="838"/>
        <v>4.3744860242822424E-3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190</v>
      </c>
      <c r="I1638">
        <v>5.7000000000000002E-2</v>
      </c>
      <c r="J1638">
        <f t="shared" si="839"/>
        <v>1</v>
      </c>
      <c r="K1638">
        <f t="shared" ca="1" si="840"/>
        <v>0.99960000000000093</v>
      </c>
      <c r="L1638">
        <f t="shared" ca="1" si="841"/>
        <v>0.14926003966248558</v>
      </c>
      <c r="M1638">
        <f t="shared" ca="1" si="814"/>
        <v>0.63539998884320104</v>
      </c>
      <c r="N1638">
        <f t="shared" ca="1" si="815"/>
        <v>0.13947913252033201</v>
      </c>
      <c r="O1638">
        <f t="shared" ca="1" si="816"/>
        <v>1.5731822750262501</v>
      </c>
      <c r="P1638">
        <f t="shared" ca="1" si="817"/>
        <v>631.64926003966252</v>
      </c>
      <c r="Q1638">
        <f t="shared" ca="1" si="818"/>
        <v>631.77540185772864</v>
      </c>
      <c r="R1638">
        <f t="shared" ca="1" si="819"/>
        <v>7.6983022281256874E-3</v>
      </c>
      <c r="S1638">
        <f t="shared" ca="1" si="820"/>
        <v>1.3000880444461156</v>
      </c>
      <c r="T1638">
        <f t="shared" ca="1" si="821"/>
        <v>0.20772093335185421</v>
      </c>
      <c r="U1638">
        <f t="shared" ca="1" si="842"/>
        <v>-1.4354293110500294E-2</v>
      </c>
      <c r="V1638">
        <f t="shared" ca="1" si="843"/>
        <v>0</v>
      </c>
      <c r="W1638">
        <f t="shared" ca="1" si="822"/>
        <v>0.12618959110727582</v>
      </c>
      <c r="X1638">
        <f t="shared" ca="1" si="823"/>
        <v>0.53718908934367315</v>
      </c>
      <c r="Y1638">
        <f t="shared" ca="1" si="824"/>
        <v>0.11912706109577155</v>
      </c>
      <c r="Z1638">
        <f t="shared" ca="1" si="825"/>
        <v>1.8607972868944382</v>
      </c>
      <c r="AA1638">
        <f t="shared" ca="1" si="826"/>
        <v>631.62618959110728</v>
      </c>
      <c r="AB1638">
        <f t="shared" ca="1" si="827"/>
        <v>631.80267106628128</v>
      </c>
      <c r="AC1638">
        <f t="shared" ca="1" si="828"/>
        <v>1.3291278031323527E-2</v>
      </c>
      <c r="AD1638">
        <f t="shared" ca="1" si="829"/>
        <v>1.6724486562906529</v>
      </c>
      <c r="AE1638">
        <f t="shared" ca="1" si="830"/>
        <v>0.22350168163527245</v>
      </c>
      <c r="AF1638">
        <f t="shared" ca="1" si="831"/>
        <v>2.3999479533244994E-2</v>
      </c>
      <c r="AG1638">
        <f t="shared" ca="1" si="832"/>
        <v>0</v>
      </c>
      <c r="AH1638">
        <f ca="1"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+99)&gt;=IFERROR(AE1638,-1E+99)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>0.17779739586514892</v>
      </c>
      <c r="AI1638">
        <f t="shared" ca="1" si="833"/>
        <v>631.67779739586513</v>
      </c>
      <c r="AJ1638">
        <f t="shared" ca="1" si="834"/>
        <v>631.76669609379769</v>
      </c>
      <c r="AL1638">
        <v>635.5</v>
      </c>
      <c r="AM1638">
        <v>0</v>
      </c>
      <c r="AN1638">
        <f t="shared" ca="1" si="845"/>
        <v>0</v>
      </c>
      <c r="AO1638">
        <f t="shared" ca="1" si="835"/>
        <v>0</v>
      </c>
      <c r="AP1638">
        <f t="shared" ca="1" si="844"/>
        <v>0</v>
      </c>
      <c r="AQ1638">
        <f t="shared" ca="1" si="836"/>
        <v>1.0000000000000002</v>
      </c>
      <c r="AR1638" t="str">
        <f t="shared" ca="1" si="837"/>
        <v>Supercritical</v>
      </c>
      <c r="AS1638">
        <f t="shared" ca="1" si="838"/>
        <v>4.3684958994604046E-3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190</v>
      </c>
      <c r="I1639">
        <v>5.7000000000000002E-2</v>
      </c>
      <c r="J1639">
        <f t="shared" si="839"/>
        <v>0.99899999999999878</v>
      </c>
      <c r="K1639">
        <f t="shared" ca="1" si="840"/>
        <v>0.99960000000000093</v>
      </c>
      <c r="L1639">
        <f t="shared" ca="1" si="841"/>
        <v>0.14926003966248558</v>
      </c>
      <c r="M1639">
        <f t="shared" ca="1" si="814"/>
        <v>0.61913064451999011</v>
      </c>
      <c r="N1639">
        <f t="shared" ca="1" si="815"/>
        <v>0.13923936774709914</v>
      </c>
      <c r="O1639">
        <f t="shared" ca="1" si="816"/>
        <v>1.6145219249726968</v>
      </c>
      <c r="P1639">
        <f t="shared" ca="1" si="817"/>
        <v>631.64926003966252</v>
      </c>
      <c r="Q1639">
        <f t="shared" ca="1" si="818"/>
        <v>631.78211840083566</v>
      </c>
      <c r="R1639">
        <f t="shared" ca="1" si="819"/>
        <v>8.1268271364712819E-3</v>
      </c>
      <c r="S1639">
        <f t="shared" ca="1" si="820"/>
        <v>1.3342513995195548</v>
      </c>
      <c r="T1639">
        <f t="shared" ca="1" si="821"/>
        <v>0.2107190978446824</v>
      </c>
      <c r="U1639">
        <f t="shared" ca="1" si="842"/>
        <v>-1.5305471079727795E-2</v>
      </c>
      <c r="V1639">
        <f t="shared" ca="1" si="843"/>
        <v>0</v>
      </c>
      <c r="W1639">
        <f t="shared" ca="1" si="822"/>
        <v>0.12619623225820867</v>
      </c>
      <c r="X1639">
        <f t="shared" ca="1" si="823"/>
        <v>0.52346197140704953</v>
      </c>
      <c r="Y1639">
        <f t="shared" ca="1" si="824"/>
        <v>0.11895801922853615</v>
      </c>
      <c r="Z1639">
        <f t="shared" ca="1" si="825"/>
        <v>1.9095943059877056</v>
      </c>
      <c r="AA1639">
        <f t="shared" ca="1" si="826"/>
        <v>631.62619623225817</v>
      </c>
      <c r="AB1639">
        <f t="shared" ca="1" si="827"/>
        <v>631.81205507086474</v>
      </c>
      <c r="AC1639">
        <f t="shared" ca="1" si="828"/>
        <v>1.4024038908044717E-2</v>
      </c>
      <c r="AD1639">
        <f t="shared" ca="1" si="829"/>
        <v>1.716261313022841</v>
      </c>
      <c r="AE1639">
        <f t="shared" ca="1" si="830"/>
        <v>0.22760953238183884</v>
      </c>
      <c r="AF1639">
        <f t="shared" ca="1" si="831"/>
        <v>2.5734374852959263E-2</v>
      </c>
      <c r="AG1639">
        <f t="shared" ca="1" si="832"/>
        <v>0</v>
      </c>
      <c r="AH1639">
        <f ca="1"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+99)&gt;=IFERROR(AE1639,-1E+99)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>0.18089865202192784</v>
      </c>
      <c r="AI1639">
        <f t="shared" ca="1" si="833"/>
        <v>631.68089865202194</v>
      </c>
      <c r="AJ1639">
        <f t="shared" ca="1" si="834"/>
        <v>631.77134797803285</v>
      </c>
      <c r="AL1639">
        <v>635.5</v>
      </c>
      <c r="AM1639">
        <v>0</v>
      </c>
      <c r="AN1639">
        <f t="shared" ca="1" si="845"/>
        <v>0</v>
      </c>
      <c r="AO1639">
        <f t="shared" ca="1" si="835"/>
        <v>0</v>
      </c>
      <c r="AP1639">
        <f t="shared" ca="1" si="844"/>
        <v>0</v>
      </c>
      <c r="AQ1639">
        <f t="shared" ca="1" si="836"/>
        <v>0.99999999999999978</v>
      </c>
      <c r="AR1639" t="str">
        <f t="shared" ca="1" si="837"/>
        <v>Supercritical</v>
      </c>
      <c r="AS1639">
        <f t="shared" ca="1" si="838"/>
        <v>4.363122921923381E-3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190</v>
      </c>
      <c r="I1640">
        <v>5.2999999999999999E-2</v>
      </c>
      <c r="J1640">
        <f t="shared" si="839"/>
        <v>1</v>
      </c>
      <c r="K1640">
        <f t="shared" ca="1" si="840"/>
        <v>0.99960000000000093</v>
      </c>
      <c r="L1640">
        <f t="shared" ca="1" si="841"/>
        <v>0.14926003966248558</v>
      </c>
      <c r="M1640">
        <f t="shared" ca="1" si="814"/>
        <v>0.60271204015711677</v>
      </c>
      <c r="N1640">
        <f t="shared" ca="1" si="815"/>
        <v>0.13898518377226923</v>
      </c>
      <c r="O1640">
        <f t="shared" ca="1" si="816"/>
        <v>1.6585034533894862</v>
      </c>
      <c r="P1640">
        <f t="shared" ca="1" si="817"/>
        <v>631.64926003966252</v>
      </c>
      <c r="Q1640">
        <f t="shared" ca="1" si="818"/>
        <v>631.78945543746602</v>
      </c>
      <c r="R1640">
        <f t="shared" ca="1" si="819"/>
        <v>8.5965449336413285E-3</v>
      </c>
      <c r="S1640">
        <f t="shared" ca="1" si="820"/>
        <v>1.3705980201107264</v>
      </c>
      <c r="T1640">
        <f t="shared" ca="1" si="821"/>
        <v>0.21397531997103769</v>
      </c>
      <c r="U1640">
        <f t="shared" ca="1" si="842"/>
        <v>-1.6444810255279663E-2</v>
      </c>
      <c r="V1640">
        <f t="shared" ca="1" si="843"/>
        <v>0</v>
      </c>
      <c r="W1640">
        <f t="shared" ca="1" si="822"/>
        <v>0.12620280804718156</v>
      </c>
      <c r="X1640">
        <f t="shared" ca="1" si="823"/>
        <v>0.50960693889451913</v>
      </c>
      <c r="Y1640">
        <f t="shared" ca="1" si="824"/>
        <v>0.11877826585506474</v>
      </c>
      <c r="Z1640">
        <f t="shared" ca="1" si="825"/>
        <v>1.9615117528980563</v>
      </c>
      <c r="AA1640">
        <f t="shared" ca="1" si="826"/>
        <v>631.6262028080472</v>
      </c>
      <c r="AB1640">
        <f t="shared" ca="1" si="827"/>
        <v>631.82230517077687</v>
      </c>
      <c r="AC1640">
        <f t="shared" ca="1" si="828"/>
        <v>1.4826832237180936E-2</v>
      </c>
      <c r="AD1640">
        <f t="shared" ca="1" si="829"/>
        <v>1.7628765545001159</v>
      </c>
      <c r="AE1640">
        <f t="shared" ca="1" si="830"/>
        <v>0.23202716290576406</v>
      </c>
      <c r="AF1640">
        <f t="shared" ca="1" si="831"/>
        <v>-6.511089956120486E-4</v>
      </c>
      <c r="AG1640">
        <f t="shared" ca="1" si="832"/>
        <v>0</v>
      </c>
      <c r="AH1640">
        <f ca="1"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+99)&gt;=IFERROR(AE1640,-1E+99)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>0.18416917929258567</v>
      </c>
      <c r="AI1640">
        <f t="shared" ca="1" si="833"/>
        <v>631.68416917929255</v>
      </c>
      <c r="AJ1640">
        <f t="shared" ca="1" si="834"/>
        <v>631.77625376893889</v>
      </c>
      <c r="AL1640">
        <v>635.5</v>
      </c>
      <c r="AM1640">
        <v>0</v>
      </c>
      <c r="AN1640">
        <f t="shared" ca="1" si="845"/>
        <v>0</v>
      </c>
      <c r="AO1640">
        <f t="shared" ca="1" si="835"/>
        <v>0</v>
      </c>
      <c r="AP1640">
        <f t="shared" ca="1" si="844"/>
        <v>0</v>
      </c>
      <c r="AQ1640">
        <f t="shared" ca="1" si="836"/>
        <v>1</v>
      </c>
      <c r="AR1640" t="str">
        <f t="shared" ca="1" si="837"/>
        <v>Supercritical</v>
      </c>
      <c r="AS1640">
        <f t="shared" ca="1" si="838"/>
        <v>4.3584082968459916E-3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190</v>
      </c>
      <c r="I1641">
        <v>5.2999999999999999E-2</v>
      </c>
      <c r="J1641">
        <f t="shared" si="839"/>
        <v>1.0009999999999977</v>
      </c>
      <c r="K1641">
        <f t="shared" ca="1" si="840"/>
        <v>0.99960000000000093</v>
      </c>
      <c r="L1641">
        <f t="shared" ca="1" si="841"/>
        <v>0.14926003966248558</v>
      </c>
      <c r="M1641">
        <f t="shared" ca="1" si="814"/>
        <v>0.58644269583390585</v>
      </c>
      <c r="N1641">
        <f t="shared" ca="1" si="815"/>
        <v>0.13872026266698326</v>
      </c>
      <c r="O1641">
        <f t="shared" ca="1" si="816"/>
        <v>1.7045143661966775</v>
      </c>
      <c r="P1641">
        <f t="shared" ca="1" si="817"/>
        <v>631.64926003966252</v>
      </c>
      <c r="Q1641">
        <f t="shared" ca="1" si="818"/>
        <v>631.79734205926343</v>
      </c>
      <c r="R1641">
        <f t="shared" ca="1" si="819"/>
        <v>9.1032676825290142E-3</v>
      </c>
      <c r="S1641">
        <f t="shared" ca="1" si="820"/>
        <v>1.4086217371359413</v>
      </c>
      <c r="T1641">
        <f t="shared" ca="1" si="821"/>
        <v>0.21744946757860595</v>
      </c>
      <c r="U1641">
        <f t="shared" ca="1" si="842"/>
        <v>-1.754712077001841E-2</v>
      </c>
      <c r="V1641">
        <f t="shared" ca="1" si="843"/>
        <v>0</v>
      </c>
      <c r="W1641">
        <f t="shared" ca="1" si="822"/>
        <v>0.18755982116222919</v>
      </c>
      <c r="X1641">
        <f t="shared" ca="1" si="823"/>
        <v>0.73692253734639845</v>
      </c>
      <c r="Y1641">
        <f t="shared" ca="1" si="824"/>
        <v>0.17121330227438106</v>
      </c>
      <c r="Z1641">
        <f t="shared" ca="1" si="825"/>
        <v>1.3564519326542568</v>
      </c>
      <c r="AA1641">
        <f t="shared" ca="1" si="826"/>
        <v>631.68755982116227</v>
      </c>
      <c r="AB1641">
        <f t="shared" ca="1" si="827"/>
        <v>631.7813397317434</v>
      </c>
      <c r="AC1641">
        <f t="shared" ca="1" si="828"/>
        <v>4.3545304359462423E-3</v>
      </c>
      <c r="AD1641">
        <f t="shared" ca="1" si="829"/>
        <v>1</v>
      </c>
      <c r="AE1641">
        <f t="shared" ca="1" si="830"/>
        <v>0.20732558897266001</v>
      </c>
      <c r="AF1641">
        <f t="shared" ca="1" si="831"/>
        <v>1.470208716875959</v>
      </c>
      <c r="AG1641">
        <f t="shared" ca="1" si="832"/>
        <v>1</v>
      </c>
      <c r="AH1641">
        <f ca="1"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+99)&gt;=IFERROR(AE1641,-1E+99)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>0.18755982116222919</v>
      </c>
      <c r="AI1641">
        <f t="shared" ca="1" si="833"/>
        <v>631.68755982116227</v>
      </c>
      <c r="AJ1641">
        <f t="shared" ca="1" si="834"/>
        <v>631.7813397317434</v>
      </c>
      <c r="AL1641">
        <v>635.5</v>
      </c>
      <c r="AM1641">
        <v>0</v>
      </c>
      <c r="AN1641">
        <f t="shared" ca="1" si="845"/>
        <v>0</v>
      </c>
      <c r="AO1641">
        <f t="shared" ca="1" si="835"/>
        <v>0</v>
      </c>
      <c r="AP1641">
        <f t="shared" ca="1" si="844"/>
        <v>0</v>
      </c>
      <c r="AQ1641">
        <f t="shared" ca="1" si="836"/>
        <v>1</v>
      </c>
      <c r="AR1641" t="str">
        <f t="shared" ca="1" si="837"/>
        <v>Supercritical</v>
      </c>
      <c r="AS1641">
        <f t="shared" ca="1" si="838"/>
        <v>4.3545304359462423E-3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190</v>
      </c>
      <c r="I1642">
        <v>0</v>
      </c>
      <c r="J1642">
        <f t="shared" si="839"/>
        <v>1</v>
      </c>
      <c r="K1642">
        <f t="shared" ca="1" si="840"/>
        <v>0.99960000000000093</v>
      </c>
      <c r="L1642">
        <f t="shared" ca="1" si="841"/>
        <v>0.14926003966248558</v>
      </c>
      <c r="M1642">
        <f t="shared" ca="1" si="814"/>
        <v>0.57017335151069493</v>
      </c>
      <c r="N1642">
        <f t="shared" ca="1" si="815"/>
        <v>0.13844131885455002</v>
      </c>
      <c r="O1642">
        <f t="shared" ca="1" si="816"/>
        <v>1.7531510326666873</v>
      </c>
      <c r="P1642">
        <f t="shared" ca="1" si="817"/>
        <v>631.64926003966252</v>
      </c>
      <c r="Q1642">
        <f t="shared" ca="1" si="818"/>
        <v>631.80591338030172</v>
      </c>
      <c r="R1642">
        <f t="shared" ca="1" si="819"/>
        <v>9.6560656823378912E-3</v>
      </c>
      <c r="S1642">
        <f t="shared" ca="1" si="820"/>
        <v>1.4488153940332757</v>
      </c>
      <c r="T1642">
        <f t="shared" ca="1" si="821"/>
        <v>0.22119116904563943</v>
      </c>
      <c r="U1642">
        <f t="shared" ca="1" si="842"/>
        <v>-1.880811982459818E-2</v>
      </c>
      <c r="V1642">
        <f t="shared" ca="1" si="843"/>
        <v>0</v>
      </c>
      <c r="W1642">
        <f>MAX($D$16,(P8)-E1642)</f>
        <v>0.05</v>
      </c>
      <c r="X1642">
        <f t="shared" si="823"/>
        <v>0.191</v>
      </c>
      <c r="Y1642">
        <f t="shared" si="824"/>
        <v>4.8724489795918369E-2</v>
      </c>
      <c r="Z1642">
        <f t="shared" ca="1" si="825"/>
        <v>5.2335078534031458</v>
      </c>
      <c r="AA1642">
        <f t="shared" si="826"/>
        <v>631.54999999999995</v>
      </c>
      <c r="AB1642">
        <f t="shared" ca="1" si="827"/>
        <v>632.94600430436446</v>
      </c>
      <c r="AC1642">
        <f t="shared" ca="1" si="828"/>
        <v>0.34628887931717406</v>
      </c>
      <c r="AD1642">
        <f t="shared" ca="1" si="829"/>
        <v>7.4726281972664648</v>
      </c>
      <c r="AE1642">
        <f t="shared" ca="1" si="830"/>
        <v>0.53804864426725685</v>
      </c>
      <c r="AF1642">
        <v>0</v>
      </c>
      <c r="AG1642">
        <v>1</v>
      </c>
      <c r="AH1642">
        <f ca="1"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+99)&gt;=IFERROR(AE1642,-1E+99)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>0.05</v>
      </c>
      <c r="AI1642">
        <f t="shared" ca="1" si="833"/>
        <v>631.54999999999995</v>
      </c>
      <c r="AJ1642">
        <f t="shared" ca="1" si="834"/>
        <v>632.94600430436446</v>
      </c>
      <c r="AL1642">
        <v>635.5</v>
      </c>
      <c r="AM1642">
        <v>0</v>
      </c>
      <c r="AN1642">
        <f t="shared" ca="1" si="845"/>
        <v>0</v>
      </c>
      <c r="AO1642">
        <f ca="1">AM1642+AN1642+MAX(0,K1642-(AM1642+AN1642)-0.05)</f>
        <v>0.94960000000000089</v>
      </c>
      <c r="AP1642">
        <f t="shared" ca="1" si="844"/>
        <v>0.94960000000000089</v>
      </c>
      <c r="AQ1642">
        <f t="shared" ca="1" si="836"/>
        <v>7.4726281972664648</v>
      </c>
      <c r="AR1642" t="str">
        <f t="shared" ca="1" si="837"/>
        <v>Supercritical</v>
      </c>
      <c r="AS1642">
        <f t="shared" ca="1" si="838"/>
        <v>0.34628887931717406</v>
      </c>
    </row>
    <row r="1645" spans="1:45" x14ac:dyDescent="0.35">
      <c r="A1645" t="s">
        <v>196</v>
      </c>
      <c r="E1645">
        <f>E36</f>
        <v>45.363</v>
      </c>
      <c r="F1645" t="s">
        <v>140</v>
      </c>
      <c r="H1645">
        <f ca="1">N36</f>
        <v>0</v>
      </c>
      <c r="I1645" t="s">
        <v>13</v>
      </c>
      <c r="K1645" t="str">
        <f>V36</f>
        <v>Mixed</v>
      </c>
      <c r="L1645" t="s">
        <v>141</v>
      </c>
    </row>
    <row r="1646" spans="1:45" x14ac:dyDescent="0.35">
      <c r="A1646" t="s">
        <v>142</v>
      </c>
      <c r="B1646" t="s">
        <v>143</v>
      </c>
      <c r="C1646" t="s">
        <v>144</v>
      </c>
      <c r="D1646" t="s">
        <v>145</v>
      </c>
      <c r="E1646" t="s">
        <v>146</v>
      </c>
      <c r="F1646" t="s">
        <v>147</v>
      </c>
      <c r="G1646" t="s">
        <v>148</v>
      </c>
      <c r="H1646" t="s">
        <v>9</v>
      </c>
      <c r="I1646" t="s">
        <v>149</v>
      </c>
      <c r="J1646" t="s">
        <v>150</v>
      </c>
      <c r="K1646" t="s">
        <v>151</v>
      </c>
      <c r="L1646" t="s">
        <v>152</v>
      </c>
      <c r="M1646" t="s">
        <v>153</v>
      </c>
      <c r="N1646" t="s">
        <v>154</v>
      </c>
      <c r="O1646" t="s">
        <v>155</v>
      </c>
      <c r="P1646" t="s">
        <v>156</v>
      </c>
      <c r="Q1646" t="s">
        <v>157</v>
      </c>
      <c r="R1646" t="s">
        <v>158</v>
      </c>
      <c r="S1646" t="s">
        <v>159</v>
      </c>
      <c r="T1646" t="s">
        <v>160</v>
      </c>
      <c r="U1646" t="s">
        <v>161</v>
      </c>
      <c r="V1646" t="s">
        <v>162</v>
      </c>
      <c r="W1646" t="s">
        <v>163</v>
      </c>
      <c r="X1646" t="s">
        <v>164</v>
      </c>
      <c r="Y1646" t="s">
        <v>165</v>
      </c>
      <c r="Z1646" t="s">
        <v>166</v>
      </c>
      <c r="AA1646" t="s">
        <v>167</v>
      </c>
      <c r="AB1646" t="s">
        <v>168</v>
      </c>
      <c r="AC1646" t="s">
        <v>169</v>
      </c>
      <c r="AD1646" t="s">
        <v>170</v>
      </c>
      <c r="AE1646" t="s">
        <v>171</v>
      </c>
      <c r="AF1646" t="s">
        <v>172</v>
      </c>
      <c r="AG1646" t="s">
        <v>173</v>
      </c>
      <c r="AH1646" t="s">
        <v>174</v>
      </c>
      <c r="AI1646" t="s">
        <v>175</v>
      </c>
      <c r="AJ1646" t="s">
        <v>176</v>
      </c>
      <c r="AK1646" t="s">
        <v>177</v>
      </c>
      <c r="AL1646" t="s">
        <v>178</v>
      </c>
      <c r="AM1646" t="s">
        <v>179</v>
      </c>
      <c r="AN1646" t="s">
        <v>180</v>
      </c>
      <c r="AO1646" t="s">
        <v>181</v>
      </c>
      <c r="AP1646" t="s">
        <v>182</v>
      </c>
      <c r="AQ1646" t="s">
        <v>183</v>
      </c>
      <c r="AR1646" t="s">
        <v>184</v>
      </c>
      <c r="AS1646" t="s">
        <v>185</v>
      </c>
    </row>
    <row r="1647" spans="1:45" x14ac:dyDescent="0.35">
      <c r="A1647" t="s">
        <v>22</v>
      </c>
      <c r="B1647" t="s">
        <v>51</v>
      </c>
      <c r="C1647" t="s">
        <v>51</v>
      </c>
      <c r="D1647" t="s">
        <v>51</v>
      </c>
      <c r="E1647" t="s">
        <v>51</v>
      </c>
      <c r="F1647" t="s">
        <v>51</v>
      </c>
      <c r="G1647" t="s">
        <v>22</v>
      </c>
      <c r="H1647" t="s">
        <v>22</v>
      </c>
      <c r="I1647" t="s">
        <v>186</v>
      </c>
      <c r="J1647" t="s">
        <v>51</v>
      </c>
      <c r="K1647" t="s">
        <v>13</v>
      </c>
      <c r="L1647" t="s">
        <v>51</v>
      </c>
      <c r="M1647" t="s">
        <v>187</v>
      </c>
      <c r="N1647" t="s">
        <v>51</v>
      </c>
      <c r="O1647" t="s">
        <v>188</v>
      </c>
      <c r="P1647" t="s">
        <v>51</v>
      </c>
      <c r="Q1647" t="s">
        <v>51</v>
      </c>
      <c r="R1647" t="s">
        <v>22</v>
      </c>
      <c r="S1647" t="s">
        <v>22</v>
      </c>
      <c r="T1647" t="s">
        <v>189</v>
      </c>
      <c r="U1647" t="s">
        <v>51</v>
      </c>
      <c r="V1647" t="s">
        <v>22</v>
      </c>
      <c r="W1647" t="s">
        <v>51</v>
      </c>
      <c r="X1647" t="s">
        <v>187</v>
      </c>
      <c r="Y1647" t="s">
        <v>51</v>
      </c>
      <c r="Z1647" t="s">
        <v>188</v>
      </c>
      <c r="AA1647" t="s">
        <v>51</v>
      </c>
      <c r="AB1647" t="s">
        <v>51</v>
      </c>
      <c r="AC1647" t="s">
        <v>22</v>
      </c>
      <c r="AD1647" t="s">
        <v>22</v>
      </c>
      <c r="AE1647" t="s">
        <v>189</v>
      </c>
      <c r="AF1647" t="s">
        <v>51</v>
      </c>
      <c r="AG1647" t="s">
        <v>22</v>
      </c>
      <c r="AH1647" t="s">
        <v>51</v>
      </c>
      <c r="AI1647" t="s">
        <v>51</v>
      </c>
      <c r="AJ1647" t="s">
        <v>51</v>
      </c>
      <c r="AK1647" t="s">
        <v>51</v>
      </c>
      <c r="AL1647" t="s">
        <v>51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190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46">((F1648)+(G1648)*(L1648))*(L1648)</f>
        <v>0.10249999999999999</v>
      </c>
      <c r="N1648">
        <f t="shared" ref="N1648:N1694" si="847">(((F1648)+(G1648)*(L1648))*(L1648))/MAX((F1648)+2*(L1648)*SQRT(1+(G1648)^2),0.000001)</f>
        <v>4.7674418604651159E-2</v>
      </c>
      <c r="O1648">
        <f t="shared" ref="O1648:O1694" si="848">ABS(K1648)/MAX(((F1648)+(G1648)*(L1648))*(L1648),0.000001)</f>
        <v>0</v>
      </c>
      <c r="P1648">
        <f t="shared" ref="P1648:P1694" si="849">E1648+L1648</f>
        <v>631.54999999999995</v>
      </c>
      <c r="Q1648">
        <f t="shared" ref="Q1648:Q1694" si="850">P1648+((ABS(K1648)/MAX(((F1648)+(G1648)*(L1648))*(L1648),0.000001))^2)/(2*$I$5)</f>
        <v>631.54999999999995</v>
      </c>
      <c r="R1648">
        <f t="shared" ref="R1648:R1694" si="851">((ABS(K1648)*$D$6)/(MAX(((F1648)+(G1648)*(L1648))*(L1648),0.000001)*MAX(((((F1648)+(G1648)*(L1648))*(L1648))/MAX((F1648)+2*(L1648)*SQRT(1+(G1648)^2),0.000001))^(2/3),0.000001)))^2</f>
        <v>0</v>
      </c>
      <c r="S1648">
        <f t="shared" ref="S1648:S1694" si="852">ABS(ABS(K1648)/MAX(((F1648)+(G1648)*(L1648))*(L1648),0.000001))/SQRT($I$5*MAX((((F1648)+(G1648)*(L1648))*(L1648))/MAX((F1648)+2*(G1648)*(L1648),0.000001),0.000001))</f>
        <v>0</v>
      </c>
      <c r="T1648">
        <f t="shared" ref="T1648:T1694" si="853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>
        <f t="shared" ref="W1648:W1693" ca="1" si="854">IF($D$20=0,IFERROR(W1649,MAX($D$16,POWER((ABS(K1648)^2)/($I$5*MAX(F1648,0.1)^2),1/3))),IF(IFERROR(AG1649,0)=0,IFERROR(W1649,MAX($D$16,POWER((ABS(K1648)^2)/($I$5*MAX(F1648,0.1)^2),1/3))),IF(OR(IFERROR(W1648,0)=0,IFERROR(AD1649,0)&gt;1),MAX($D$16,POWER((ABS(K1648)^2)/($I$5*MAX(F1648,0.1)^2),1/3)),IF(IFERROR(AF1648,0)&gt;0,MAX($D$16,IFERROR(W1648,0)+((IFERROR(AF1648,0))*$D$18*IF((IFERROR(AD1648,0))&lt;1,1,-1))),IF(IFERROR(AF1648,0)&lt;0,IF(ABS((MAX($D$16,POWER((ABS(K1648)^2)/($I$5*MAX(F1648,0.1)^2),1/3)))-IFERROR(W1648,0))&gt;$D$19,MAX($D$16,IF((MAX($D$16,POWER((ABS(K1648)^2)/($I$5*MAX(F1648,0.1)^2),1/3)))&gt;IFERROR(W1648,0),MIN((MAX($D$16,POWER((ABS(K1648)^2)/($I$5*MAX(F1648,0.1)^2),1/3))),IFERROR(W1648,0)+(MIN(ABS(IFERROR(AF1648,0))*$D$18,ABS((MAX($D$16,POWER((ABS(K1648)^2)/($I$5*MAX(F1648,0.1)^2),1/3)))-IFERROR(W1648,0))))),MAX((MAX($D$16,POWER((ABS(K1648)^2)/($I$5*MAX(F1648,0.1)^2),1/3))),IFERROR(W1648,0)-(MIN(ABS(IFERROR(AF1648,0))*$D$18,ABS((MAX($D$16,POWER((ABS(K1648)^2)/($I$5*MAX(F1648,0.1)^2),1/3)))-IFERROR(W1648,0))))))),MAX($D$16,POWER((ABS(K1648)^2)/($I$5*MAX(F1648,0.1)^2),1/3))),MAX($D$16,IFERROR(W1648,0)))))))</f>
        <v>1.8853499839693133</v>
      </c>
      <c r="X1648">
        <f t="shared" ref="X1648:X1694" ca="1" si="855">((F1648)+(G1648)*(W1648))*(W1648)</f>
        <v>3.8649674671370917</v>
      </c>
      <c r="Y1648">
        <f t="shared" ref="Y1648:Y1694" ca="1" si="856">(((F1648)+(G1648)*(W1648))*(W1648))/MAX((F1648)+2*(W1648)*SQRT(1+(G1648)^2),0.000001)</f>
        <v>0.66400389788615954</v>
      </c>
      <c r="Z1648">
        <f t="shared" ref="Z1648:Z1694" ca="1" si="857">ABS(K1648)/MAX(((F1648)+(G1648)*(W1648))*(W1648),0.000001)</f>
        <v>0</v>
      </c>
      <c r="AA1648">
        <f t="shared" ref="AA1648:AA1694" ca="1" si="858">E1648+W1648</f>
        <v>633.38534998396926</v>
      </c>
      <c r="AB1648">
        <f t="shared" ref="AB1648:AB1694" ca="1" si="859">AA1648+((ABS(K1648)/MAX(((F1648)+(G1648)*(W1648))*(W1648),0.000001))^2)/(2*$I$5)</f>
        <v>633.38534998396926</v>
      </c>
      <c r="AC1648">
        <f t="shared" ref="AC1648:AC1694" ca="1" si="860">((ABS(K1648)*$D$6)/(MAX(((F1648)+(G1648)*(W1648))*(W1648),0.000001)*MAX(((((F1648)+(G1648)*(W1648))*(W1648))/MAX((F1648)+2*(W1648)*SQRT(1+(G1648)^2),0.000001))^(2/3),0.000001)))^2</f>
        <v>0</v>
      </c>
      <c r="AD1648">
        <f t="shared" ref="AD1648:AD1694" ca="1" si="861">ABS(ABS(K1648)/MAX(((F1648)+(G1648)*(W1648))*(W1648),0.000001))/SQRT($I$5*MAX((((F1648)+(G1648)*(W1648))*(W1648))/MAX((F1648)+2*(G1648)*(W1648),0.000001),0.000001))</f>
        <v>0</v>
      </c>
      <c r="AE1648">
        <f t="shared" ref="AE1648:AE1694" ca="1" si="862">((F1648)*(W1648)^2)/2+(G1648)*(W1648)^3/3+(ABS(K1648)^2)/($I$5*MAX(((F1648)+(G1648)*(W1648))*(W1648),0.000001))</f>
        <v>3.6434081761044168</v>
      </c>
      <c r="AF1648">
        <f t="shared" ref="AF1648:AF1693" ca="1" si="863">IF($D$20=0,0,IFERROR(AB1649+(((AC1648+AC1649)/2)*J1649)+(IF(Z1648&gt;Z1649,$D$8*((Z1648^2-Z1649^2)/(2*$I$5)),$D$9*((Z1649^2-Z1648^2)/(2*$I$5)))+($D$10*(ABS(I1649)/90)*(MAX(Z1648^2,Z1649^2)/(2*$I$5))))-AB1648,0))</f>
        <v>1.1637923756779855E-2</v>
      </c>
      <c r="AG1648">
        <f t="shared" ref="AG1648:AG1693" ca="1" si="864">IF($D$20=0,1,IFERROR(IF(ROUND(AD1648,3)=1,1,IF(AND(ABS(AF1648)&lt;$D$19,AD1648&lt;1),1,0)),0))</f>
        <v>0</v>
      </c>
      <c r="AH1648">
        <f ca="1">IFERROR(IF(V36="Supercritical",MAX($D$16,IFERROR(L1648,MAX($D$16,POWER((ABS(K1648)^2)/($I$5*MAX(F1648,0.1)^2),1/3)))),IF(V36="Subcritical",MAX($D$16,IFERROR(W1648,MAX($D$16,POWER((ABS(K1648)^2)/($I$5*MAX(F1648,0.1)^2),1/3)))),IF(AND(IFERROR(V1648,0)=1,IFERROR(AG1648,0)=1),IF(IFERROR(T1648,-1E+99)&gt;=IFERROR(AE1648,-1E+99),MAX($D$16,IFERROR(L1648,MAX($D$16,POWER((ABS(K1648)^2)/($I$5*MAX(F1648,0.1)^2),1/3)))),MAX($D$16,IFERROR(W1648,MAX($D$16,POWER((ABS(K1648)^2)/($I$5*MAX(F1648,0.1)^2),1/3))))),IF(IFERROR(V1648,0)=1,MAX($D$16,IFERROR(L1648,MAX($D$16,POWER((ABS(K1648)^2)/($I$5*MAX(F1648,0.1)^2),1/3)))),IF(IFERROR(AG1648,0)=1,MAX($D$16,IFERROR(W1648,MAX($D$16,POWER((ABS(K1648)^2)/($I$5*MAX(F1648,0.1)^2),1/3)))),MAX($D$16,POWER((ABS(K1648)^2)/($I$5*MAX(F1648,0.1)^2),1/3))))))),MAX($D$16,POWER((ABS(K1648)^2)/($I$5*MAX(F1648,0.1)^2),1/3)))</f>
        <v>0.05</v>
      </c>
      <c r="AI1648">
        <f t="shared" ref="AI1648:AI1694" ca="1" si="865">E1648+AH1648</f>
        <v>631.54999999999995</v>
      </c>
      <c r="AJ1648">
        <f t="shared" ref="AJ1648:AJ1694" ca="1" si="866">AI1648+((ABS(K1648)/MAX(((F1648)+(G1648)*(AH1648))*(AH1648),0.000001))^2)/(2*$I$5)</f>
        <v>631.54999999999995</v>
      </c>
      <c r="AM1648">
        <v>0</v>
      </c>
      <c r="AN1648">
        <v>0</v>
      </c>
      <c r="AO1648">
        <f t="shared" ref="AO1648:AO1694" si="867">AM1648+AN1648</f>
        <v>0</v>
      </c>
      <c r="AP1648">
        <f>AO1648</f>
        <v>0</v>
      </c>
      <c r="AQ1648">
        <f t="shared" ref="AQ1648:AQ1694" ca="1" si="868">ABS(ABS(K1648)/MAX(((F1648)+(G1648)*(AH1648))*(AH1648),0.000001))/SQRT($I$5*MAX((((F1648)+(G1648)*(AH1648))*(AH1648))/MAX((F1648)+2*(G1648)*(AH1648),0.000001),0.000001))</f>
        <v>0</v>
      </c>
      <c r="AR1648" t="str">
        <f t="shared" ref="AR1648:AR1694" ca="1" si="869">IF(AQ1648&lt;1,"Subcritical","Supercritical")</f>
        <v>Subcritical</v>
      </c>
      <c r="AS1648">
        <f t="shared" ref="AS1648:AS1694" ca="1" si="870">((ABS(K1648)*$D$6)/(MAX(((F1648)+(G1648)*(AH1648))*(AH1648),0.000001)*MAX(((((F1648)+(G1648)*(AH1648))*(AH1648))/MAX((F1648)+2*(AH1648)*SQRT(1+(G1648)^2),0.000001))^(2/3),0.000001)))^2</f>
        <v>0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190</v>
      </c>
      <c r="I1649">
        <v>0</v>
      </c>
      <c r="J1649">
        <f t="shared" ref="J1649:J1694" si="871">B1649-B1648</f>
        <v>1</v>
      </c>
      <c r="K1649">
        <v>0</v>
      </c>
      <c r="L1649">
        <f t="shared" ref="L1649:L1694" ca="1" si="872">IF($D$20=0,IFERROR(L1648,MAX($D$16,POWER((ABS(K1649)^2)/($I$5*MAX(F1649,0.1)^2),1/3))),IF(IFERROR(V1648,0)=0,IFERROR(L1648,MAX($D$16,POWER((ABS(K1649)^2)/($I$5*MAX(F1649,0.1)^2),1/3))),IF(OR(IFERROR(L1649,0)=0,IFERROR(S1648,0)&lt;1,IFERROR(S1649,0)&lt;1),MAX($D$16,POWER((ABS(K1649)^2)/($I$5*MAX(F1649,0.1)^2),1/3)),IF(IFERROR(U1649,0)&gt;0,MAX($D$16,IFERROR(L1649,0)+((IFERROR(U1649,0))*$D$18*IF((IFERROR(S1649,0))&lt;1,1,-1))),IF(IFERROR(U1649,0)&lt;0,IF(ABS((MAX($D$16,POWER((ABS(K1649)^2)/($I$5*MAX(F1649,0.1)^2),1/3)))-IFERROR(L1649,0))&gt;$D$19,MAX($D$16,IF((MAX($D$16,POWER((ABS(K1649)^2)/($I$5*MAX(F1649,0.1)^2),1/3)))&gt;IFERROR(L1649,0),MIN((MAX($D$16,POWER((ABS(K1649)^2)/($I$5*MAX(F1649,0.1)^2),1/3))),IFERROR(L1649,0)+(MIN(ABS(IFERROR(U1649,0))*$D$18,ABS((MAX($D$16,POWER((ABS(K1649)^2)/($I$5*MAX(F1649,0.1)^2),1/3)))-IFERROR(L1649,0))))),MAX((MAX($D$16,POWER((ABS(K1649)^2)/($I$5*MAX(F1649,0.1)^2),1/3))),IFERROR(L1649,0)-(MIN(ABS(IFERROR(U1649,0))*$D$18,ABS((MAX($D$16,POWER((ABS(K1649)^2)/($I$5*MAX(F1649,0.1)^2),1/3)))-IFERROR(L1649,0))))))),MAX($D$16,POWER((ABS(K1649)^2)/($I$5*MAX(F1649,0.1)^2),1/3))),MAX($D$16,IFERROR(L1649,0)))))))</f>
        <v>0.05</v>
      </c>
      <c r="M1649">
        <f t="shared" ca="1" si="846"/>
        <v>0.1166</v>
      </c>
      <c r="N1649">
        <f t="shared" ca="1" si="847"/>
        <v>4.7944078947368421E-2</v>
      </c>
      <c r="O1649">
        <f t="shared" ca="1" si="848"/>
        <v>0</v>
      </c>
      <c r="P1649">
        <f t="shared" ca="1" si="849"/>
        <v>631.54999999999995</v>
      </c>
      <c r="Q1649">
        <f t="shared" ca="1" si="850"/>
        <v>631.54999999999995</v>
      </c>
      <c r="R1649">
        <f t="shared" ca="1" si="851"/>
        <v>0</v>
      </c>
      <c r="S1649">
        <f t="shared" ca="1" si="852"/>
        <v>0</v>
      </c>
      <c r="T1649">
        <f t="shared" ca="1" si="853"/>
        <v>2.9150000000000005E-3</v>
      </c>
      <c r="U1649">
        <f t="shared" ref="U1649:U1694" ca="1" si="873">IF($D$20=0,0,IFERROR(Q1648-(((R1648+R1649)/2)*J1649)-(IF(O1648&gt;O1649,$D$8*((O1648^2-O1649^2)/(2*$I$5)),$D$9*((O1649^2-O1648^2)/(2*$I$5)))+($D$10*(ABS(I1649)/90)*(MAX(O1648^2,O1649^2)/(2*$I$5))))-Q1649,0))</f>
        <v>0</v>
      </c>
      <c r="V1649">
        <f t="shared" ref="V1649:V1694" ca="1" si="874">IF($D$20=0,1,IFERROR(IF(ROUND(S1649,3)=1,1,IF(AND(ABS(U1649)&lt;$D$19,S1649&gt;1),1,0)),0))</f>
        <v>0</v>
      </c>
      <c r="W1649">
        <f t="shared" ca="1" si="854"/>
        <v>1.8969879077260123</v>
      </c>
      <c r="X1649">
        <f t="shared" ca="1" si="855"/>
        <v>4.4237758008170607</v>
      </c>
      <c r="Y1649">
        <f t="shared" ca="1" si="856"/>
        <v>0.72213406224337806</v>
      </c>
      <c r="Z1649">
        <f t="shared" ca="1" si="857"/>
        <v>0</v>
      </c>
      <c r="AA1649">
        <f t="shared" ca="1" si="858"/>
        <v>633.39698790772604</v>
      </c>
      <c r="AB1649">
        <f t="shared" ca="1" si="859"/>
        <v>633.39698790772604</v>
      </c>
      <c r="AC1649">
        <f t="shared" ca="1" si="860"/>
        <v>0</v>
      </c>
      <c r="AD1649">
        <f t="shared" ca="1" si="861"/>
        <v>0</v>
      </c>
      <c r="AE1649">
        <f t="shared" ca="1" si="862"/>
        <v>4.1959246003204598</v>
      </c>
      <c r="AF1649">
        <f t="shared" ca="1" si="863"/>
        <v>1.1501541951929539E-2</v>
      </c>
      <c r="AG1649">
        <f t="shared" ca="1" si="864"/>
        <v>0</v>
      </c>
      <c r="AH1649">
        <f ca="1">IFERROR(IF(V36="Supercritical",MAX($D$16,IFERROR(L1649,MAX($D$16,POWER((ABS(K1649)^2)/($I$5*MAX(F1649,0.1)^2),1/3)))),IF(V36="Subcritical",MAX($D$16,IFERROR(W1649,MAX($D$16,POWER((ABS(K1649)^2)/($I$5*MAX(F1649,0.1)^2),1/3)))),IF(AND(IFERROR(V1649,0)=1,IFERROR(AG1649,0)=1),IF(IFERROR(T1649,-1E+99)&gt;=IFERROR(AE1649,-1E+99),MAX($D$16,IFERROR(L1649,MAX($D$16,POWER((ABS(K1649)^2)/($I$5*MAX(F1649,0.1)^2),1/3)))),MAX($D$16,IFERROR(W1649,MAX($D$16,POWER((ABS(K1649)^2)/($I$5*MAX(F1649,0.1)^2),1/3))))),IF(IFERROR(V1649,0)=1,MAX($D$16,IFERROR(L1649,MAX($D$16,POWER((ABS(K1649)^2)/($I$5*MAX(F1649,0.1)^2),1/3)))),IF(IFERROR(AG1649,0)=1,MAX($D$16,IFERROR(W1649,MAX($D$16,POWER((ABS(K1649)^2)/($I$5*MAX(F1649,0.1)^2),1/3)))),MAX($D$16,POWER((ABS(K1649)^2)/($I$5*MAX(F1649,0.1)^2),1/3))))))),MAX($D$16,POWER((ABS(K1649)^2)/($I$5*MAX(F1649,0.1)^2),1/3)))</f>
        <v>0.05</v>
      </c>
      <c r="AI1649">
        <f t="shared" ca="1" si="865"/>
        <v>631.54999999999995</v>
      </c>
      <c r="AJ1649">
        <f t="shared" ca="1" si="866"/>
        <v>631.54999999999995</v>
      </c>
      <c r="AM1649">
        <v>0</v>
      </c>
      <c r="AN1649">
        <v>0</v>
      </c>
      <c r="AO1649">
        <f t="shared" si="867"/>
        <v>0</v>
      </c>
      <c r="AP1649">
        <f t="shared" ref="AP1649:AP1694" si="875">AP1648+AO1649</f>
        <v>0</v>
      </c>
      <c r="AQ1649">
        <f t="shared" ca="1" si="868"/>
        <v>0</v>
      </c>
      <c r="AR1649" t="str">
        <f t="shared" ca="1" si="869"/>
        <v>Subcritical</v>
      </c>
      <c r="AS1649">
        <f t="shared" ca="1" si="870"/>
        <v>0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190</v>
      </c>
      <c r="I1650">
        <v>5.1999999999999998E-2</v>
      </c>
      <c r="J1650">
        <f t="shared" si="871"/>
        <v>1</v>
      </c>
      <c r="K1650">
        <f t="shared" ref="K1650:K1675" ca="1" si="876">K1649+(AO1570 + AO1616)</f>
        <v>0</v>
      </c>
      <c r="L1650">
        <f t="shared" ca="1" si="872"/>
        <v>0.05</v>
      </c>
      <c r="M1650">
        <f t="shared" ca="1" si="846"/>
        <v>0.13070000000000001</v>
      </c>
      <c r="N1650">
        <f t="shared" ca="1" si="847"/>
        <v>4.8157700810611645E-2</v>
      </c>
      <c r="O1650">
        <f t="shared" ca="1" si="848"/>
        <v>0</v>
      </c>
      <c r="P1650">
        <f t="shared" ca="1" si="849"/>
        <v>631.54999999999995</v>
      </c>
      <c r="Q1650">
        <f t="shared" ca="1" si="850"/>
        <v>631.54999999999995</v>
      </c>
      <c r="R1650">
        <f t="shared" ca="1" si="851"/>
        <v>0</v>
      </c>
      <c r="S1650">
        <f t="shared" ca="1" si="852"/>
        <v>0</v>
      </c>
      <c r="T1650">
        <f t="shared" ca="1" si="853"/>
        <v>3.2675000000000004E-3</v>
      </c>
      <c r="U1650">
        <f t="shared" ca="1" si="873"/>
        <v>0</v>
      </c>
      <c r="V1650">
        <f t="shared" ca="1" si="874"/>
        <v>0</v>
      </c>
      <c r="W1650">
        <f t="shared" ca="1" si="854"/>
        <v>1.9084894496780158</v>
      </c>
      <c r="X1650">
        <f t="shared" ca="1" si="855"/>
        <v>4.9887914214583331</v>
      </c>
      <c r="Y1650">
        <f t="shared" ca="1" si="856"/>
        <v>0.77574370862232001</v>
      </c>
      <c r="Z1650">
        <f t="shared" ca="1" si="857"/>
        <v>0</v>
      </c>
      <c r="AA1650">
        <f t="shared" ca="1" si="858"/>
        <v>633.40848944967797</v>
      </c>
      <c r="AB1650">
        <f t="shared" ca="1" si="859"/>
        <v>633.40848944967797</v>
      </c>
      <c r="AC1650">
        <f t="shared" ca="1" si="860"/>
        <v>0</v>
      </c>
      <c r="AD1650">
        <f t="shared" ca="1" si="861"/>
        <v>0</v>
      </c>
      <c r="AE1650">
        <f t="shared" ca="1" si="862"/>
        <v>4.7605278972487106</v>
      </c>
      <c r="AF1650">
        <f t="shared" ca="1" si="863"/>
        <v>1.1365080606879019E-2</v>
      </c>
      <c r="AG1650">
        <f t="shared" ca="1" si="864"/>
        <v>0</v>
      </c>
      <c r="AH1650">
        <f ca="1">IFERROR(IF(V36="Supercritical",MAX($D$16,IFERROR(L1650,MAX($D$16,POWER((ABS(K1650)^2)/($I$5*MAX(F1650,0.1)^2),1/3)))),IF(V36="Subcritical",MAX($D$16,IFERROR(W1650,MAX($D$16,POWER((ABS(K1650)^2)/($I$5*MAX(F1650,0.1)^2),1/3)))),IF(AND(IFERROR(V1650,0)=1,IFERROR(AG1650,0)=1),IF(IFERROR(T1650,-1E+99)&gt;=IFERROR(AE1650,-1E+99),MAX($D$16,IFERROR(L1650,MAX($D$16,POWER((ABS(K1650)^2)/($I$5*MAX(F1650,0.1)^2),1/3)))),MAX($D$16,IFERROR(W1650,MAX($D$16,POWER((ABS(K1650)^2)/($I$5*MAX(F1650,0.1)^2),1/3))))),IF(IFERROR(V1650,0)=1,MAX($D$16,IFERROR(L1650,MAX($D$16,POWER((ABS(K1650)^2)/($I$5*MAX(F1650,0.1)^2),1/3)))),IF(IFERROR(AG1650,0)=1,MAX($D$16,IFERROR(W1650,MAX($D$16,POWER((ABS(K1650)^2)/($I$5*MAX(F1650,0.1)^2),1/3)))),MAX($D$16,POWER((ABS(K1650)^2)/($I$5*MAX(F1650,0.1)^2),1/3))))))),MAX($D$16,POWER((ABS(K1650)^2)/($I$5*MAX(F1650,0.1)^2),1/3)))</f>
        <v>0.05</v>
      </c>
      <c r="AI1650">
        <f t="shared" ca="1" si="865"/>
        <v>631.54999999999995</v>
      </c>
      <c r="AJ1650">
        <f t="shared" ca="1" si="866"/>
        <v>631.54999999999995</v>
      </c>
      <c r="AM1650">
        <v>0</v>
      </c>
      <c r="AN1650">
        <v>0</v>
      </c>
      <c r="AO1650">
        <f t="shared" si="867"/>
        <v>0</v>
      </c>
      <c r="AP1650">
        <f t="shared" si="875"/>
        <v>0</v>
      </c>
      <c r="AQ1650">
        <f t="shared" ca="1" si="868"/>
        <v>0</v>
      </c>
      <c r="AR1650" t="str">
        <f t="shared" ca="1" si="869"/>
        <v>Subcritical</v>
      </c>
      <c r="AS1650">
        <f t="shared" ca="1" si="870"/>
        <v>0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190</v>
      </c>
      <c r="I1651">
        <v>5.1999999999999998E-2</v>
      </c>
      <c r="J1651">
        <f t="shared" si="871"/>
        <v>1</v>
      </c>
      <c r="K1651">
        <f t="shared" ca="1" si="876"/>
        <v>0</v>
      </c>
      <c r="L1651">
        <f t="shared" ca="1" si="872"/>
        <v>0.05</v>
      </c>
      <c r="M1651">
        <f t="shared" ca="1" si="846"/>
        <v>0.14485000000000001</v>
      </c>
      <c r="N1651">
        <f t="shared" ca="1" si="847"/>
        <v>4.8331664998331671E-2</v>
      </c>
      <c r="O1651">
        <f t="shared" ca="1" si="848"/>
        <v>0</v>
      </c>
      <c r="P1651">
        <f t="shared" ca="1" si="849"/>
        <v>631.54999999999995</v>
      </c>
      <c r="Q1651">
        <f t="shared" ca="1" si="850"/>
        <v>631.54999999999995</v>
      </c>
      <c r="R1651">
        <f t="shared" ca="1" si="851"/>
        <v>0</v>
      </c>
      <c r="S1651">
        <f t="shared" ca="1" si="852"/>
        <v>0</v>
      </c>
      <c r="T1651">
        <f t="shared" ca="1" si="853"/>
        <v>3.6212500000000003E-3</v>
      </c>
      <c r="U1651">
        <f t="shared" ca="1" si="873"/>
        <v>0</v>
      </c>
      <c r="V1651">
        <f t="shared" ca="1" si="874"/>
        <v>0</v>
      </c>
      <c r="W1651">
        <f t="shared" ca="1" si="854"/>
        <v>1.9198545302848311</v>
      </c>
      <c r="X1651">
        <f t="shared" ca="1" si="855"/>
        <v>5.5618185742351551</v>
      </c>
      <c r="Y1651">
        <f t="shared" ca="1" si="856"/>
        <v>0.82559874921551724</v>
      </c>
      <c r="Z1651">
        <f t="shared" ca="1" si="857"/>
        <v>0</v>
      </c>
      <c r="AA1651">
        <f t="shared" ca="1" si="858"/>
        <v>633.41985453028485</v>
      </c>
      <c r="AB1651">
        <f t="shared" ca="1" si="859"/>
        <v>633.41985453028485</v>
      </c>
      <c r="AC1651">
        <f t="shared" ca="1" si="860"/>
        <v>0</v>
      </c>
      <c r="AD1651">
        <f t="shared" ca="1" si="861"/>
        <v>0</v>
      </c>
      <c r="AE1651">
        <f t="shared" ca="1" si="862"/>
        <v>5.3389412931838418</v>
      </c>
      <c r="AF1651">
        <f t="shared" ca="1" si="863"/>
        <v>1.122863850810063E-2</v>
      </c>
      <c r="AG1651">
        <f t="shared" ca="1" si="864"/>
        <v>0</v>
      </c>
      <c r="AH1651">
        <f ca="1"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+99)&gt;=IFERROR(AE1651,-1E+99)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>0.05</v>
      </c>
      <c r="AI1651">
        <f t="shared" ca="1" si="865"/>
        <v>631.54999999999995</v>
      </c>
      <c r="AJ1651">
        <f t="shared" ca="1" si="866"/>
        <v>631.54999999999995</v>
      </c>
      <c r="AM1651">
        <v>0</v>
      </c>
      <c r="AN1651">
        <v>0</v>
      </c>
      <c r="AO1651">
        <f t="shared" si="867"/>
        <v>0</v>
      </c>
      <c r="AP1651">
        <f t="shared" si="875"/>
        <v>0</v>
      </c>
      <c r="AQ1651">
        <f t="shared" ca="1" si="868"/>
        <v>0</v>
      </c>
      <c r="AR1651" t="str">
        <f t="shared" ca="1" si="869"/>
        <v>Subcritical</v>
      </c>
      <c r="AS1651">
        <f t="shared" ca="1" si="870"/>
        <v>0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190</v>
      </c>
      <c r="I1652">
        <v>0</v>
      </c>
      <c r="J1652">
        <f t="shared" si="871"/>
        <v>1</v>
      </c>
      <c r="K1652">
        <f t="shared" ca="1" si="876"/>
        <v>0</v>
      </c>
      <c r="L1652">
        <f t="shared" ca="1" si="872"/>
        <v>0.05</v>
      </c>
      <c r="M1652">
        <f t="shared" ca="1" si="846"/>
        <v>0.15895000000000001</v>
      </c>
      <c r="N1652">
        <f t="shared" ca="1" si="847"/>
        <v>4.8475144861238183E-2</v>
      </c>
      <c r="O1652">
        <f t="shared" ca="1" si="848"/>
        <v>0</v>
      </c>
      <c r="P1652">
        <f t="shared" ca="1" si="849"/>
        <v>631.54999999999995</v>
      </c>
      <c r="Q1652">
        <f t="shared" ca="1" si="850"/>
        <v>631.54999999999995</v>
      </c>
      <c r="R1652">
        <f t="shared" ca="1" si="851"/>
        <v>0</v>
      </c>
      <c r="S1652">
        <f t="shared" ca="1" si="852"/>
        <v>0</v>
      </c>
      <c r="T1652">
        <f t="shared" ca="1" si="853"/>
        <v>3.9737500000000007E-3</v>
      </c>
      <c r="U1652">
        <f t="shared" ca="1" si="873"/>
        <v>0</v>
      </c>
      <c r="V1652">
        <f t="shared" ca="1" si="874"/>
        <v>0</v>
      </c>
      <c r="W1652">
        <f t="shared" ca="1" si="854"/>
        <v>1.9310831687929908</v>
      </c>
      <c r="X1652">
        <f t="shared" ca="1" si="855"/>
        <v>6.138913393592917</v>
      </c>
      <c r="Y1652">
        <f t="shared" ca="1" si="856"/>
        <v>0.87186029973801249</v>
      </c>
      <c r="Z1652">
        <f t="shared" ca="1" si="857"/>
        <v>0</v>
      </c>
      <c r="AA1652">
        <f t="shared" ca="1" si="858"/>
        <v>633.43108316879295</v>
      </c>
      <c r="AB1652">
        <f t="shared" ca="1" si="859"/>
        <v>633.43108316879295</v>
      </c>
      <c r="AC1652">
        <f t="shared" ca="1" si="860"/>
        <v>0</v>
      </c>
      <c r="AD1652">
        <f t="shared" ca="1" si="861"/>
        <v>0</v>
      </c>
      <c r="AE1652">
        <f t="shared" ca="1" si="862"/>
        <v>5.9273761645225722</v>
      </c>
      <c r="AF1652">
        <f t="shared" ca="1" si="863"/>
        <v>1.1092308759316438E-2</v>
      </c>
      <c r="AG1652">
        <f t="shared" ca="1" si="864"/>
        <v>0</v>
      </c>
      <c r="AH1652">
        <f ca="1"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+99)&gt;=IFERROR(AE1652,-1E+99)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>0.05</v>
      </c>
      <c r="AI1652">
        <f t="shared" ca="1" si="865"/>
        <v>631.54999999999995</v>
      </c>
      <c r="AJ1652">
        <f t="shared" ca="1" si="866"/>
        <v>631.54999999999995</v>
      </c>
      <c r="AM1652">
        <v>0</v>
      </c>
      <c r="AN1652">
        <v>0</v>
      </c>
      <c r="AO1652">
        <f t="shared" si="867"/>
        <v>0</v>
      </c>
      <c r="AP1652">
        <f t="shared" si="875"/>
        <v>0</v>
      </c>
      <c r="AQ1652">
        <f t="shared" ca="1" si="868"/>
        <v>0</v>
      </c>
      <c r="AR1652" t="str">
        <f t="shared" ca="1" si="869"/>
        <v>Subcritical</v>
      </c>
      <c r="AS1652">
        <f t="shared" ca="1" si="870"/>
        <v>0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190</v>
      </c>
      <c r="I1653">
        <v>5.1999999999999998E-2</v>
      </c>
      <c r="J1653">
        <f t="shared" si="871"/>
        <v>1</v>
      </c>
      <c r="K1653">
        <f t="shared" ca="1" si="876"/>
        <v>0</v>
      </c>
      <c r="L1653">
        <f t="shared" ca="1" si="872"/>
        <v>0.05</v>
      </c>
      <c r="M1653">
        <f t="shared" ca="1" si="846"/>
        <v>0.17305000000000001</v>
      </c>
      <c r="N1653">
        <f t="shared" ca="1" si="847"/>
        <v>4.8595900028081999E-2</v>
      </c>
      <c r="O1653">
        <f t="shared" ca="1" si="848"/>
        <v>0</v>
      </c>
      <c r="P1653">
        <f t="shared" ca="1" si="849"/>
        <v>631.54999999999995</v>
      </c>
      <c r="Q1653">
        <f t="shared" ca="1" si="850"/>
        <v>631.54999999999995</v>
      </c>
      <c r="R1653">
        <f t="shared" ca="1" si="851"/>
        <v>0</v>
      </c>
      <c r="S1653">
        <f t="shared" ca="1" si="852"/>
        <v>0</v>
      </c>
      <c r="T1653">
        <f t="shared" ca="1" si="853"/>
        <v>4.3262500000000002E-3</v>
      </c>
      <c r="U1653">
        <f t="shared" ca="1" si="873"/>
        <v>0</v>
      </c>
      <c r="V1653">
        <f t="shared" ca="1" si="874"/>
        <v>0</v>
      </c>
      <c r="W1653">
        <f t="shared" ca="1" si="854"/>
        <v>1.9421754775522186</v>
      </c>
      <c r="X1653">
        <f t="shared" ca="1" si="855"/>
        <v>6.7218693278082284</v>
      </c>
      <c r="Y1653">
        <f t="shared" ca="1" si="856"/>
        <v>0.91511887844338624</v>
      </c>
      <c r="Z1653">
        <f t="shared" ca="1" si="857"/>
        <v>0</v>
      </c>
      <c r="AA1653">
        <f t="shared" ca="1" si="858"/>
        <v>633.44217547755227</v>
      </c>
      <c r="AB1653">
        <f t="shared" ca="1" si="859"/>
        <v>633.44217547755227</v>
      </c>
      <c r="AC1653">
        <f t="shared" ca="1" si="860"/>
        <v>0</v>
      </c>
      <c r="AD1653">
        <f t="shared" ca="1" si="861"/>
        <v>0</v>
      </c>
      <c r="AE1653">
        <f t="shared" ca="1" si="862"/>
        <v>6.527524885889779</v>
      </c>
      <c r="AF1653">
        <f t="shared" ca="1" si="863"/>
        <v>1.0956179027743929E-2</v>
      </c>
      <c r="AG1653">
        <f t="shared" ca="1" si="864"/>
        <v>0</v>
      </c>
      <c r="AH1653">
        <f ca="1"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+99)&gt;=IFERROR(AE1653,-1E+99)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>0.05</v>
      </c>
      <c r="AI1653">
        <f t="shared" ca="1" si="865"/>
        <v>631.54999999999995</v>
      </c>
      <c r="AJ1653">
        <f t="shared" ca="1" si="866"/>
        <v>631.54999999999995</v>
      </c>
      <c r="AM1653">
        <v>0</v>
      </c>
      <c r="AN1653">
        <v>0</v>
      </c>
      <c r="AO1653">
        <f t="shared" si="867"/>
        <v>0</v>
      </c>
      <c r="AP1653">
        <f t="shared" si="875"/>
        <v>0</v>
      </c>
      <c r="AQ1653">
        <f t="shared" ca="1" si="868"/>
        <v>0</v>
      </c>
      <c r="AR1653" t="str">
        <f t="shared" ca="1" si="869"/>
        <v>Subcritical</v>
      </c>
      <c r="AS1653">
        <f t="shared" ca="1" si="870"/>
        <v>0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190</v>
      </c>
      <c r="I1654">
        <v>5.266</v>
      </c>
      <c r="J1654">
        <f t="shared" si="871"/>
        <v>1.0010000000000003</v>
      </c>
      <c r="K1654">
        <f t="shared" ca="1" si="876"/>
        <v>0</v>
      </c>
      <c r="L1654">
        <f t="shared" ca="1" si="872"/>
        <v>0.05</v>
      </c>
      <c r="M1654">
        <f t="shared" ca="1" si="846"/>
        <v>0.19490000000000002</v>
      </c>
      <c r="N1654">
        <f t="shared" ca="1" si="847"/>
        <v>4.8749374687343673E-2</v>
      </c>
      <c r="O1654">
        <f t="shared" ca="1" si="848"/>
        <v>0</v>
      </c>
      <c r="P1654">
        <f t="shared" ca="1" si="849"/>
        <v>631.54999999999995</v>
      </c>
      <c r="Q1654">
        <f t="shared" ca="1" si="850"/>
        <v>631.54999999999995</v>
      </c>
      <c r="R1654">
        <f t="shared" ca="1" si="851"/>
        <v>0</v>
      </c>
      <c r="S1654">
        <f t="shared" ca="1" si="852"/>
        <v>0</v>
      </c>
      <c r="T1654">
        <f t="shared" ca="1" si="853"/>
        <v>4.872500000000001E-3</v>
      </c>
      <c r="U1654">
        <f t="shared" ca="1" si="873"/>
        <v>0</v>
      </c>
      <c r="V1654">
        <f t="shared" ca="1" si="874"/>
        <v>0</v>
      </c>
      <c r="W1654">
        <f t="shared" ca="1" si="854"/>
        <v>1.9531316565800148</v>
      </c>
      <c r="X1654">
        <f t="shared" ca="1" si="855"/>
        <v>7.6133071973488979</v>
      </c>
      <c r="Y1654">
        <f t="shared" ca="1" si="856"/>
        <v>0.9755318204744412</v>
      </c>
      <c r="Z1654">
        <f t="shared" ca="1" si="857"/>
        <v>0</v>
      </c>
      <c r="AA1654">
        <f t="shared" ca="1" si="858"/>
        <v>633.45313165658001</v>
      </c>
      <c r="AB1654">
        <f t="shared" ca="1" si="859"/>
        <v>633.45313165658001</v>
      </c>
      <c r="AC1654">
        <f t="shared" ca="1" si="860"/>
        <v>0</v>
      </c>
      <c r="AD1654">
        <f t="shared" ca="1" si="861"/>
        <v>0</v>
      </c>
      <c r="AE1654">
        <f t="shared" ca="1" si="862"/>
        <v>7.4348956492053011</v>
      </c>
      <c r="AF1654">
        <f t="shared" ca="1" si="863"/>
        <v>1.1636525654353136E-2</v>
      </c>
      <c r="AG1654">
        <f t="shared" ca="1" si="864"/>
        <v>0</v>
      </c>
      <c r="AH1654">
        <f ca="1"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+99)&gt;=IFERROR(AE1654,-1E+99)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>0.05</v>
      </c>
      <c r="AI1654">
        <f t="shared" ca="1" si="865"/>
        <v>631.54999999999995</v>
      </c>
      <c r="AJ1654">
        <f t="shared" ca="1" si="866"/>
        <v>631.54999999999995</v>
      </c>
      <c r="AM1654">
        <v>0</v>
      </c>
      <c r="AN1654">
        <v>0</v>
      </c>
      <c r="AO1654">
        <f t="shared" si="867"/>
        <v>0</v>
      </c>
      <c r="AP1654">
        <f t="shared" si="875"/>
        <v>0</v>
      </c>
      <c r="AQ1654">
        <f t="shared" ca="1" si="868"/>
        <v>0</v>
      </c>
      <c r="AR1654" t="str">
        <f t="shared" ca="1" si="869"/>
        <v>Subcritical</v>
      </c>
      <c r="AS1654">
        <f t="shared" ca="1" si="870"/>
        <v>0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190</v>
      </c>
      <c r="I1655">
        <v>17.565999999999999</v>
      </c>
      <c r="J1655">
        <f t="shared" si="871"/>
        <v>0.98499999999999943</v>
      </c>
      <c r="K1655">
        <f t="shared" ca="1" si="876"/>
        <v>0</v>
      </c>
      <c r="L1655">
        <f t="shared" ca="1" si="872"/>
        <v>0.05</v>
      </c>
      <c r="M1655">
        <f t="shared" ca="1" si="846"/>
        <v>0.21320000000000003</v>
      </c>
      <c r="N1655">
        <f t="shared" ca="1" si="847"/>
        <v>4.8854262144821275E-2</v>
      </c>
      <c r="O1655">
        <f t="shared" ca="1" si="848"/>
        <v>0</v>
      </c>
      <c r="P1655">
        <f t="shared" ca="1" si="849"/>
        <v>631.54999999999995</v>
      </c>
      <c r="Q1655">
        <f t="shared" ca="1" si="850"/>
        <v>631.54999999999995</v>
      </c>
      <c r="R1655">
        <f t="shared" ca="1" si="851"/>
        <v>0</v>
      </c>
      <c r="S1655">
        <f t="shared" ca="1" si="852"/>
        <v>0</v>
      </c>
      <c r="T1655">
        <f t="shared" ca="1" si="853"/>
        <v>5.3300000000000014E-3</v>
      </c>
      <c r="U1655">
        <f t="shared" ca="1" si="873"/>
        <v>0</v>
      </c>
      <c r="V1655">
        <f t="shared" ca="1" si="874"/>
        <v>0</v>
      </c>
      <c r="W1655">
        <f t="shared" ca="1" si="854"/>
        <v>1.9639519883670322</v>
      </c>
      <c r="X1655">
        <f t="shared" ca="1" si="855"/>
        <v>8.3742912783970258</v>
      </c>
      <c r="Y1655">
        <f t="shared" ca="1" si="856"/>
        <v>1.0222643358834482</v>
      </c>
      <c r="Z1655">
        <f t="shared" ca="1" si="857"/>
        <v>0</v>
      </c>
      <c r="AA1655">
        <f t="shared" ca="1" si="858"/>
        <v>633.46395198836706</v>
      </c>
      <c r="AB1655">
        <f t="shared" ca="1" si="859"/>
        <v>633.46395198836706</v>
      </c>
      <c r="AC1655">
        <f t="shared" ca="1" si="860"/>
        <v>0</v>
      </c>
      <c r="AD1655">
        <f t="shared" ca="1" si="861"/>
        <v>0</v>
      </c>
      <c r="AE1655">
        <f t="shared" ca="1" si="862"/>
        <v>8.2233530036862668</v>
      </c>
      <c r="AF1655">
        <f t="shared" ca="1" si="863"/>
        <v>0.52492720068391918</v>
      </c>
      <c r="AG1655">
        <f t="shared" ca="1" si="864"/>
        <v>0</v>
      </c>
      <c r="AH1655">
        <f ca="1"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+99)&gt;=IFERROR(AE1655,-1E+99)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>0.05</v>
      </c>
      <c r="AI1655">
        <f t="shared" ca="1" si="865"/>
        <v>631.54999999999995</v>
      </c>
      <c r="AJ1655">
        <f t="shared" ca="1" si="866"/>
        <v>631.54999999999995</v>
      </c>
      <c r="AM1655">
        <v>0</v>
      </c>
      <c r="AN1655">
        <v>0</v>
      </c>
      <c r="AO1655">
        <f t="shared" si="867"/>
        <v>0</v>
      </c>
      <c r="AP1655">
        <f t="shared" si="875"/>
        <v>0</v>
      </c>
      <c r="AQ1655">
        <f t="shared" ca="1" si="868"/>
        <v>0</v>
      </c>
      <c r="AR1655" t="str">
        <f t="shared" ca="1" si="869"/>
        <v>Subcritical</v>
      </c>
      <c r="AS1655">
        <f t="shared" ca="1" si="870"/>
        <v>0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190</v>
      </c>
      <c r="I1656">
        <v>5.8999999999999997E-2</v>
      </c>
      <c r="J1656">
        <f t="shared" si="871"/>
        <v>1.0010000000000003</v>
      </c>
      <c r="K1656">
        <f t="shared" ca="1" si="876"/>
        <v>0</v>
      </c>
      <c r="L1656">
        <f t="shared" ca="1" si="872"/>
        <v>0.05</v>
      </c>
      <c r="M1656">
        <f t="shared" ca="1" si="846"/>
        <v>0.2303</v>
      </c>
      <c r="N1656">
        <f t="shared" ca="1" si="847"/>
        <v>4.8937526561835962E-2</v>
      </c>
      <c r="O1656">
        <f t="shared" ca="1" si="848"/>
        <v>0</v>
      </c>
      <c r="P1656">
        <f t="shared" ca="1" si="849"/>
        <v>631.54999999999995</v>
      </c>
      <c r="Q1656">
        <f t="shared" ca="1" si="850"/>
        <v>631.54999999999995</v>
      </c>
      <c r="R1656">
        <f t="shared" ca="1" si="851"/>
        <v>0</v>
      </c>
      <c r="S1656">
        <f t="shared" ca="1" si="852"/>
        <v>0</v>
      </c>
      <c r="T1656">
        <f t="shared" ca="1" si="853"/>
        <v>5.7575000000000013E-3</v>
      </c>
      <c r="U1656">
        <f t="shared" ca="1" si="873"/>
        <v>0</v>
      </c>
      <c r="V1656">
        <f t="shared" ca="1" si="874"/>
        <v>0</v>
      </c>
      <c r="W1656">
        <f t="shared" ca="1" si="854"/>
        <v>1.9754804530501791</v>
      </c>
      <c r="X1656">
        <f t="shared" ca="1" si="855"/>
        <v>9.0990629667491252</v>
      </c>
      <c r="Y1656">
        <f t="shared" ca="1" si="856"/>
        <v>1.0633521721785939</v>
      </c>
      <c r="Z1656">
        <f t="shared" ca="1" si="857"/>
        <v>0</v>
      </c>
      <c r="AA1656">
        <f t="shared" ca="1" si="858"/>
        <v>633.47548045305018</v>
      </c>
      <c r="AB1656">
        <f t="shared" ca="1" si="859"/>
        <v>633.47548045305018</v>
      </c>
      <c r="AC1656">
        <f t="shared" ca="1" si="860"/>
        <v>0</v>
      </c>
      <c r="AD1656">
        <f t="shared" ca="1" si="861"/>
        <v>0</v>
      </c>
      <c r="AE1656">
        <f t="shared" ca="1" si="862"/>
        <v>8.9875105159428337</v>
      </c>
      <c r="AF1656">
        <f t="shared" ca="1" si="863"/>
        <v>0.49483589036321973</v>
      </c>
      <c r="AG1656">
        <f t="shared" ca="1" si="864"/>
        <v>0</v>
      </c>
      <c r="AH1656">
        <f ca="1"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+99)&gt;=IFERROR(AE1656,-1E+99)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>0.05</v>
      </c>
      <c r="AI1656">
        <f t="shared" ca="1" si="865"/>
        <v>631.54999999999995</v>
      </c>
      <c r="AJ1656">
        <f t="shared" ca="1" si="866"/>
        <v>631.54999999999995</v>
      </c>
      <c r="AM1656">
        <v>0</v>
      </c>
      <c r="AN1656">
        <v>0</v>
      </c>
      <c r="AO1656">
        <f t="shared" si="867"/>
        <v>0</v>
      </c>
      <c r="AP1656">
        <f t="shared" si="875"/>
        <v>0</v>
      </c>
      <c r="AQ1656">
        <f t="shared" ca="1" si="868"/>
        <v>0</v>
      </c>
      <c r="AR1656" t="str">
        <f t="shared" ca="1" si="869"/>
        <v>Subcritical</v>
      </c>
      <c r="AS1656">
        <f t="shared" ca="1" si="870"/>
        <v>0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190</v>
      </c>
      <c r="I1657">
        <v>0</v>
      </c>
      <c r="J1657">
        <f t="shared" si="871"/>
        <v>1</v>
      </c>
      <c r="K1657">
        <f t="shared" ca="1" si="876"/>
        <v>0</v>
      </c>
      <c r="L1657">
        <f t="shared" ca="1" si="872"/>
        <v>0.05</v>
      </c>
      <c r="M1657">
        <f t="shared" ca="1" si="846"/>
        <v>0.23580000000000001</v>
      </c>
      <c r="N1657">
        <f t="shared" ca="1" si="847"/>
        <v>4.8961794019933558E-2</v>
      </c>
      <c r="O1657">
        <f t="shared" ca="1" si="848"/>
        <v>0</v>
      </c>
      <c r="P1657">
        <f t="shared" ca="1" si="849"/>
        <v>631.54999999999995</v>
      </c>
      <c r="Q1657">
        <f t="shared" ca="1" si="850"/>
        <v>631.54999999999995</v>
      </c>
      <c r="R1657">
        <f t="shared" ca="1" si="851"/>
        <v>0</v>
      </c>
      <c r="S1657">
        <f t="shared" ca="1" si="852"/>
        <v>0</v>
      </c>
      <c r="T1657">
        <f t="shared" ca="1" si="853"/>
        <v>5.8950000000000018E-3</v>
      </c>
      <c r="U1657">
        <f t="shared" ca="1" si="873"/>
        <v>0</v>
      </c>
      <c r="V1657">
        <f t="shared" ca="1" si="874"/>
        <v>0</v>
      </c>
      <c r="W1657">
        <f t="shared" ca="1" si="854"/>
        <v>1.9746368329154504</v>
      </c>
      <c r="X1657">
        <f t="shared" ca="1" si="855"/>
        <v>9.3123873040292651</v>
      </c>
      <c r="Y1657">
        <f t="shared" ca="1" si="856"/>
        <v>1.0746789614677812</v>
      </c>
      <c r="Z1657">
        <f t="shared" ca="1" si="857"/>
        <v>0</v>
      </c>
      <c r="AA1657">
        <f t="shared" ca="1" si="858"/>
        <v>633.47463683291539</v>
      </c>
      <c r="AB1657">
        <f t="shared" ca="1" si="859"/>
        <v>633.47463683291539</v>
      </c>
      <c r="AC1657">
        <f t="shared" ca="1" si="860"/>
        <v>0</v>
      </c>
      <c r="AD1657">
        <f t="shared" ca="1" si="861"/>
        <v>0</v>
      </c>
      <c r="AE1657">
        <f t="shared" ca="1" si="862"/>
        <v>9.1942914864551994</v>
      </c>
      <c r="AF1657">
        <f t="shared" ca="1" si="863"/>
        <v>0.4731634933677924</v>
      </c>
      <c r="AG1657">
        <f t="shared" ca="1" si="864"/>
        <v>0</v>
      </c>
      <c r="AH1657">
        <f ca="1"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+99)&gt;=IFERROR(AE1657,-1E+99)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>0.05</v>
      </c>
      <c r="AI1657">
        <f t="shared" ca="1" si="865"/>
        <v>631.54999999999995</v>
      </c>
      <c r="AJ1657">
        <f t="shared" ca="1" si="866"/>
        <v>631.54999999999995</v>
      </c>
      <c r="AM1657">
        <v>0</v>
      </c>
      <c r="AN1657">
        <v>0</v>
      </c>
      <c r="AO1657">
        <f t="shared" si="867"/>
        <v>0</v>
      </c>
      <c r="AP1657">
        <f t="shared" si="875"/>
        <v>0</v>
      </c>
      <c r="AQ1657">
        <f t="shared" ca="1" si="868"/>
        <v>0</v>
      </c>
      <c r="AR1657" t="str">
        <f t="shared" ca="1" si="869"/>
        <v>Subcritical</v>
      </c>
      <c r="AS1657">
        <f t="shared" ca="1" si="870"/>
        <v>0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190</v>
      </c>
      <c r="I1658">
        <v>5.7000000000000002E-2</v>
      </c>
      <c r="J1658">
        <f t="shared" si="871"/>
        <v>0.99900000000000055</v>
      </c>
      <c r="K1658">
        <f t="shared" ca="1" si="876"/>
        <v>0</v>
      </c>
      <c r="L1658">
        <f t="shared" ca="1" si="872"/>
        <v>0.05</v>
      </c>
      <c r="M1658">
        <f t="shared" ca="1" si="846"/>
        <v>0.24125000000000002</v>
      </c>
      <c r="N1658">
        <f t="shared" ca="1" si="847"/>
        <v>4.8984771573604063E-2</v>
      </c>
      <c r="O1658">
        <f t="shared" ca="1" si="848"/>
        <v>0</v>
      </c>
      <c r="P1658">
        <f t="shared" ca="1" si="849"/>
        <v>631.54999999999995</v>
      </c>
      <c r="Q1658">
        <f t="shared" ca="1" si="850"/>
        <v>631.54999999999995</v>
      </c>
      <c r="R1658">
        <f t="shared" ca="1" si="851"/>
        <v>0</v>
      </c>
      <c r="S1658">
        <f t="shared" ca="1" si="852"/>
        <v>0</v>
      </c>
      <c r="T1658">
        <f t="shared" ca="1" si="853"/>
        <v>6.031250000000001E-3</v>
      </c>
      <c r="U1658">
        <f t="shared" ca="1" si="873"/>
        <v>0</v>
      </c>
      <c r="V1658">
        <f t="shared" ca="1" si="874"/>
        <v>0</v>
      </c>
      <c r="W1658">
        <f t="shared" ca="1" si="854"/>
        <v>1.9860585874308501</v>
      </c>
      <c r="X1658">
        <f t="shared" ca="1" si="855"/>
        <v>9.5827326843538518</v>
      </c>
      <c r="Y1658">
        <f t="shared" ca="1" si="856"/>
        <v>1.0893037450651557</v>
      </c>
      <c r="Z1658">
        <f t="shared" ca="1" si="857"/>
        <v>0</v>
      </c>
      <c r="AA1658">
        <f t="shared" ca="1" si="858"/>
        <v>633.48605858743088</v>
      </c>
      <c r="AB1658">
        <f t="shared" ca="1" si="859"/>
        <v>633.48605858743088</v>
      </c>
      <c r="AC1658">
        <f t="shared" ca="1" si="860"/>
        <v>0</v>
      </c>
      <c r="AD1658">
        <f t="shared" ca="1" si="861"/>
        <v>0</v>
      </c>
      <c r="AE1658">
        <f t="shared" ca="1" si="862"/>
        <v>9.5159342694076248</v>
      </c>
      <c r="AF1658">
        <f t="shared" ca="1" si="863"/>
        <v>0.447284457347223</v>
      </c>
      <c r="AG1658">
        <f t="shared" ca="1" si="864"/>
        <v>0</v>
      </c>
      <c r="AH1658">
        <f ca="1"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+99)&gt;=IFERROR(AE1658,-1E+99)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>0.05</v>
      </c>
      <c r="AI1658">
        <f t="shared" ca="1" si="865"/>
        <v>631.54999999999995</v>
      </c>
      <c r="AJ1658">
        <f t="shared" ca="1" si="866"/>
        <v>631.54999999999995</v>
      </c>
      <c r="AM1658">
        <v>0</v>
      </c>
      <c r="AN1658">
        <v>0</v>
      </c>
      <c r="AO1658">
        <f t="shared" si="867"/>
        <v>0</v>
      </c>
      <c r="AP1658">
        <f t="shared" si="875"/>
        <v>0</v>
      </c>
      <c r="AQ1658">
        <f t="shared" ca="1" si="868"/>
        <v>0</v>
      </c>
      <c r="AR1658" t="str">
        <f t="shared" ca="1" si="869"/>
        <v>Subcritical</v>
      </c>
      <c r="AS1658">
        <f t="shared" ca="1" si="870"/>
        <v>0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190</v>
      </c>
      <c r="I1659">
        <v>5.5E-2</v>
      </c>
      <c r="J1659">
        <f t="shared" si="871"/>
        <v>1</v>
      </c>
      <c r="K1659">
        <f t="shared" ca="1" si="876"/>
        <v>0</v>
      </c>
      <c r="L1659">
        <f t="shared" ca="1" si="872"/>
        <v>0.05</v>
      </c>
      <c r="M1659">
        <f t="shared" ca="1" si="846"/>
        <v>0.24670000000000003</v>
      </c>
      <c r="N1659">
        <f t="shared" ca="1" si="847"/>
        <v>4.9006754072308312E-2</v>
      </c>
      <c r="O1659">
        <f t="shared" ca="1" si="848"/>
        <v>0</v>
      </c>
      <c r="P1659">
        <f t="shared" ca="1" si="849"/>
        <v>631.54999999999995</v>
      </c>
      <c r="Q1659">
        <f t="shared" ca="1" si="850"/>
        <v>631.54999999999995</v>
      </c>
      <c r="R1659">
        <f t="shared" ca="1" si="851"/>
        <v>0</v>
      </c>
      <c r="S1659">
        <f t="shared" ca="1" si="852"/>
        <v>0</v>
      </c>
      <c r="T1659">
        <f t="shared" ca="1" si="853"/>
        <v>6.1675000000000011E-3</v>
      </c>
      <c r="U1659">
        <f t="shared" ca="1" si="873"/>
        <v>0</v>
      </c>
      <c r="V1659">
        <f t="shared" ca="1" si="874"/>
        <v>0</v>
      </c>
      <c r="W1659">
        <f t="shared" ca="1" si="854"/>
        <v>1.9851866230024833</v>
      </c>
      <c r="X1659">
        <f t="shared" ca="1" si="855"/>
        <v>9.7949107978942536</v>
      </c>
      <c r="Y1659">
        <f t="shared" ca="1" si="856"/>
        <v>1.1000112559622133</v>
      </c>
      <c r="Z1659">
        <f t="shared" ca="1" si="857"/>
        <v>0</v>
      </c>
      <c r="AA1659">
        <f t="shared" ca="1" si="858"/>
        <v>633.48518662300251</v>
      </c>
      <c r="AB1659">
        <f t="shared" ca="1" si="859"/>
        <v>633.48518662300251</v>
      </c>
      <c r="AC1659">
        <f t="shared" ca="1" si="860"/>
        <v>0</v>
      </c>
      <c r="AD1659">
        <f t="shared" ca="1" si="861"/>
        <v>0</v>
      </c>
      <c r="AE1659">
        <f t="shared" ca="1" si="862"/>
        <v>9.7223629447411248</v>
      </c>
      <c r="AF1659">
        <f t="shared" ca="1" si="863"/>
        <v>0.42849124874464906</v>
      </c>
      <c r="AG1659">
        <f t="shared" ca="1" si="864"/>
        <v>0</v>
      </c>
      <c r="AH1659">
        <f ca="1"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+99)&gt;=IFERROR(AE1659,-1E+99)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>0.05</v>
      </c>
      <c r="AI1659">
        <f t="shared" ca="1" si="865"/>
        <v>631.54999999999995</v>
      </c>
      <c r="AJ1659">
        <f t="shared" ca="1" si="866"/>
        <v>631.54999999999995</v>
      </c>
      <c r="AM1659">
        <v>0</v>
      </c>
      <c r="AN1659">
        <v>0</v>
      </c>
      <c r="AO1659">
        <f t="shared" si="867"/>
        <v>0</v>
      </c>
      <c r="AP1659">
        <f t="shared" si="875"/>
        <v>0</v>
      </c>
      <c r="AQ1659">
        <f t="shared" ca="1" si="868"/>
        <v>0</v>
      </c>
      <c r="AR1659" t="str">
        <f t="shared" ca="1" si="869"/>
        <v>Subcritical</v>
      </c>
      <c r="AS1659">
        <f t="shared" ca="1" si="870"/>
        <v>0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190</v>
      </c>
      <c r="I1660">
        <v>2E-3</v>
      </c>
      <c r="J1660">
        <f t="shared" si="871"/>
        <v>1.0009999999999994</v>
      </c>
      <c r="K1660">
        <f t="shared" ca="1" si="876"/>
        <v>0</v>
      </c>
      <c r="L1660">
        <f t="shared" ca="1" si="872"/>
        <v>0.05</v>
      </c>
      <c r="M1660">
        <f t="shared" ca="1" si="846"/>
        <v>0.25215000000000004</v>
      </c>
      <c r="N1660">
        <f t="shared" ca="1" si="847"/>
        <v>4.9027804783200478E-2</v>
      </c>
      <c r="O1660">
        <f t="shared" ca="1" si="848"/>
        <v>0</v>
      </c>
      <c r="P1660">
        <f t="shared" ca="1" si="849"/>
        <v>631.54999999999995</v>
      </c>
      <c r="Q1660">
        <f t="shared" ca="1" si="850"/>
        <v>631.54999999999995</v>
      </c>
      <c r="R1660">
        <f t="shared" ca="1" si="851"/>
        <v>0</v>
      </c>
      <c r="S1660">
        <f t="shared" ca="1" si="852"/>
        <v>0</v>
      </c>
      <c r="T1660">
        <f t="shared" ca="1" si="853"/>
        <v>6.3037500000000012E-3</v>
      </c>
      <c r="U1660">
        <f t="shared" ca="1" si="873"/>
        <v>0</v>
      </c>
      <c r="V1660">
        <f t="shared" ca="1" si="874"/>
        <v>0</v>
      </c>
      <c r="W1660">
        <f t="shared" ca="1" si="854"/>
        <v>1.996503013965532</v>
      </c>
      <c r="X1660">
        <f t="shared" ca="1" si="855"/>
        <v>10.068364699428178</v>
      </c>
      <c r="Y1660">
        <f t="shared" ca="1" si="856"/>
        <v>1.1142494447553495</v>
      </c>
      <c r="Z1660">
        <f t="shared" ca="1" si="857"/>
        <v>0</v>
      </c>
      <c r="AA1660">
        <f t="shared" ca="1" si="858"/>
        <v>633.49650301396548</v>
      </c>
      <c r="AB1660">
        <f t="shared" ca="1" si="859"/>
        <v>633.49650301396548</v>
      </c>
      <c r="AC1660">
        <f t="shared" ca="1" si="860"/>
        <v>0</v>
      </c>
      <c r="AD1660">
        <f t="shared" ca="1" si="861"/>
        <v>0</v>
      </c>
      <c r="AE1660">
        <f t="shared" ca="1" si="862"/>
        <v>10.050760234056263</v>
      </c>
      <c r="AF1660">
        <f t="shared" ca="1" si="863"/>
        <v>0.40593171391219585</v>
      </c>
      <c r="AG1660">
        <f t="shared" ca="1" si="864"/>
        <v>0</v>
      </c>
      <c r="AH1660">
        <f ca="1"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+99)&gt;=IFERROR(AE1660,-1E+99)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>0.05</v>
      </c>
      <c r="AI1660">
        <f t="shared" ca="1" si="865"/>
        <v>631.54999999999995</v>
      </c>
      <c r="AJ1660">
        <f t="shared" ca="1" si="866"/>
        <v>631.54999999999995</v>
      </c>
      <c r="AM1660">
        <v>0</v>
      </c>
      <c r="AN1660">
        <v>0</v>
      </c>
      <c r="AO1660">
        <f t="shared" si="867"/>
        <v>0</v>
      </c>
      <c r="AP1660">
        <f t="shared" si="875"/>
        <v>0</v>
      </c>
      <c r="AQ1660">
        <f t="shared" ca="1" si="868"/>
        <v>0</v>
      </c>
      <c r="AR1660" t="str">
        <f t="shared" ca="1" si="869"/>
        <v>Subcritical</v>
      </c>
      <c r="AS1660">
        <f t="shared" ca="1" si="870"/>
        <v>0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190</v>
      </c>
      <c r="I1661">
        <v>5.7000000000000002E-2</v>
      </c>
      <c r="J1661">
        <f t="shared" si="871"/>
        <v>0.99900000000000055</v>
      </c>
      <c r="K1661">
        <f t="shared" ca="1" si="876"/>
        <v>0</v>
      </c>
      <c r="L1661">
        <f t="shared" ca="1" si="872"/>
        <v>0.05</v>
      </c>
      <c r="M1661">
        <f t="shared" ca="1" si="846"/>
        <v>0.2576</v>
      </c>
      <c r="N1661">
        <f t="shared" ca="1" si="847"/>
        <v>4.9047981721249051E-2</v>
      </c>
      <c r="O1661">
        <f t="shared" ca="1" si="848"/>
        <v>0</v>
      </c>
      <c r="P1661">
        <f t="shared" ca="1" si="849"/>
        <v>631.54999999999995</v>
      </c>
      <c r="Q1661">
        <f t="shared" ca="1" si="850"/>
        <v>631.54999999999995</v>
      </c>
      <c r="R1661">
        <f t="shared" ca="1" si="851"/>
        <v>0</v>
      </c>
      <c r="S1661">
        <f t="shared" ca="1" si="852"/>
        <v>0</v>
      </c>
      <c r="T1661">
        <f t="shared" ca="1" si="853"/>
        <v>6.4400000000000013E-3</v>
      </c>
      <c r="U1661">
        <f t="shared" ca="1" si="873"/>
        <v>0</v>
      </c>
      <c r="V1661">
        <f t="shared" ca="1" si="874"/>
        <v>0</v>
      </c>
      <c r="W1661">
        <f t="shared" ca="1" si="854"/>
        <v>1.9956018596611247</v>
      </c>
      <c r="X1661">
        <f t="shared" ca="1" si="855"/>
        <v>10.281340780974114</v>
      </c>
      <c r="Y1661">
        <f t="shared" ca="1" si="856"/>
        <v>1.1244790225166534</v>
      </c>
      <c r="Z1661">
        <f t="shared" ca="1" si="857"/>
        <v>0</v>
      </c>
      <c r="AA1661">
        <f t="shared" ca="1" si="858"/>
        <v>633.49560185966118</v>
      </c>
      <c r="AB1661">
        <f t="shared" ca="1" si="859"/>
        <v>633.49560185966118</v>
      </c>
      <c r="AC1661">
        <f t="shared" ca="1" si="860"/>
        <v>0</v>
      </c>
      <c r="AD1661">
        <f t="shared" ca="1" si="861"/>
        <v>0</v>
      </c>
      <c r="AE1661">
        <f t="shared" ca="1" si="862"/>
        <v>10.258731391160852</v>
      </c>
      <c r="AF1661">
        <f t="shared" ca="1" si="863"/>
        <v>0.38962871199294113</v>
      </c>
      <c r="AG1661">
        <f t="shared" ca="1" si="864"/>
        <v>0</v>
      </c>
      <c r="AH1661">
        <f ca="1"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+99)&gt;=IFERROR(AE1661,-1E+99)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>0.05</v>
      </c>
      <c r="AI1661">
        <f t="shared" ca="1" si="865"/>
        <v>631.54999999999995</v>
      </c>
      <c r="AJ1661">
        <f t="shared" ca="1" si="866"/>
        <v>631.54999999999995</v>
      </c>
      <c r="AM1661">
        <v>0</v>
      </c>
      <c r="AN1661">
        <v>0</v>
      </c>
      <c r="AO1661">
        <f t="shared" si="867"/>
        <v>0</v>
      </c>
      <c r="AP1661">
        <f t="shared" si="875"/>
        <v>0</v>
      </c>
      <c r="AQ1661">
        <f t="shared" ca="1" si="868"/>
        <v>0</v>
      </c>
      <c r="AR1661" t="str">
        <f t="shared" ca="1" si="869"/>
        <v>Subcritical</v>
      </c>
      <c r="AS1661">
        <f t="shared" ca="1" si="870"/>
        <v>0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190</v>
      </c>
      <c r="I1662">
        <v>5.5E-2</v>
      </c>
      <c r="J1662">
        <f t="shared" si="871"/>
        <v>1</v>
      </c>
      <c r="K1662">
        <f t="shared" ca="1" si="876"/>
        <v>0</v>
      </c>
      <c r="L1662">
        <f t="shared" ca="1" si="872"/>
        <v>0.05</v>
      </c>
      <c r="M1662">
        <f t="shared" ca="1" si="846"/>
        <v>0.26305000000000001</v>
      </c>
      <c r="N1662">
        <f t="shared" ca="1" si="847"/>
        <v>4.9067338183174783E-2</v>
      </c>
      <c r="O1662">
        <f t="shared" ca="1" si="848"/>
        <v>0</v>
      </c>
      <c r="P1662">
        <f t="shared" ca="1" si="849"/>
        <v>631.54999999999995</v>
      </c>
      <c r="Q1662">
        <f t="shared" ca="1" si="850"/>
        <v>631.54999999999995</v>
      </c>
      <c r="R1662">
        <f t="shared" ca="1" si="851"/>
        <v>0</v>
      </c>
      <c r="S1662">
        <f t="shared" ca="1" si="852"/>
        <v>0</v>
      </c>
      <c r="T1662">
        <f t="shared" ca="1" si="853"/>
        <v>6.5762500000000014E-3</v>
      </c>
      <c r="U1662">
        <f t="shared" ca="1" si="873"/>
        <v>0</v>
      </c>
      <c r="V1662">
        <f t="shared" ca="1" si="874"/>
        <v>0</v>
      </c>
      <c r="W1662">
        <f t="shared" ca="1" si="854"/>
        <v>2.0068142288111708</v>
      </c>
      <c r="X1662">
        <f t="shared" ca="1" si="855"/>
        <v>10.55784965777557</v>
      </c>
      <c r="Y1662">
        <f t="shared" ca="1" si="856"/>
        <v>1.1383582324635997</v>
      </c>
      <c r="Z1662">
        <f t="shared" ca="1" si="857"/>
        <v>0</v>
      </c>
      <c r="AA1662">
        <f t="shared" ca="1" si="858"/>
        <v>633.50681422881121</v>
      </c>
      <c r="AB1662">
        <f t="shared" ca="1" si="859"/>
        <v>633.50681422881121</v>
      </c>
      <c r="AC1662">
        <f t="shared" ca="1" si="860"/>
        <v>0</v>
      </c>
      <c r="AD1662">
        <f t="shared" ca="1" si="861"/>
        <v>0</v>
      </c>
      <c r="AE1662">
        <f t="shared" ca="1" si="862"/>
        <v>10.593821459436583</v>
      </c>
      <c r="AF1662">
        <f t="shared" ca="1" si="863"/>
        <v>0.3697657474335756</v>
      </c>
      <c r="AG1662">
        <f t="shared" ca="1" si="864"/>
        <v>0</v>
      </c>
      <c r="AH1662">
        <f ca="1"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+99)&gt;=IFERROR(AE1662,-1E+99)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>0.05</v>
      </c>
      <c r="AI1662">
        <f t="shared" ca="1" si="865"/>
        <v>631.54999999999995</v>
      </c>
      <c r="AJ1662">
        <f t="shared" ca="1" si="866"/>
        <v>631.54999999999995</v>
      </c>
      <c r="AM1662">
        <v>0</v>
      </c>
      <c r="AN1662">
        <v>0</v>
      </c>
      <c r="AO1662">
        <f t="shared" si="867"/>
        <v>0</v>
      </c>
      <c r="AP1662">
        <f t="shared" si="875"/>
        <v>0</v>
      </c>
      <c r="AQ1662">
        <f t="shared" ca="1" si="868"/>
        <v>0</v>
      </c>
      <c r="AR1662" t="str">
        <f t="shared" ca="1" si="869"/>
        <v>Subcritical</v>
      </c>
      <c r="AS1662">
        <f t="shared" ca="1" si="870"/>
        <v>0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190</v>
      </c>
      <c r="I1663">
        <v>2E-3</v>
      </c>
      <c r="J1663">
        <f t="shared" si="871"/>
        <v>1.0009999999999994</v>
      </c>
      <c r="K1663">
        <f t="shared" ca="1" si="876"/>
        <v>0</v>
      </c>
      <c r="L1663">
        <f t="shared" ca="1" si="872"/>
        <v>0.05</v>
      </c>
      <c r="M1663">
        <f t="shared" ca="1" si="846"/>
        <v>0.26850000000000002</v>
      </c>
      <c r="N1663">
        <f t="shared" ca="1" si="847"/>
        <v>4.908592321755028E-2</v>
      </c>
      <c r="O1663">
        <f t="shared" ca="1" si="848"/>
        <v>0</v>
      </c>
      <c r="P1663">
        <f t="shared" ca="1" si="849"/>
        <v>631.54999999999995</v>
      </c>
      <c r="Q1663">
        <f t="shared" ca="1" si="850"/>
        <v>631.54999999999995</v>
      </c>
      <c r="R1663">
        <f t="shared" ca="1" si="851"/>
        <v>0</v>
      </c>
      <c r="S1663">
        <f t="shared" ca="1" si="852"/>
        <v>0</v>
      </c>
      <c r="T1663">
        <f t="shared" ca="1" si="853"/>
        <v>6.7125000000000015E-3</v>
      </c>
      <c r="U1663">
        <f t="shared" ca="1" si="873"/>
        <v>0</v>
      </c>
      <c r="V1663">
        <f t="shared" ca="1" si="874"/>
        <v>0</v>
      </c>
      <c r="W1663">
        <f t="shared" ca="1" si="854"/>
        <v>2.0058831078702766</v>
      </c>
      <c r="X1663">
        <f t="shared" ca="1" si="855"/>
        <v>10.771592289263385</v>
      </c>
      <c r="Y1663">
        <f t="shared" ca="1" si="856"/>
        <v>1.1481411966108266</v>
      </c>
      <c r="Z1663">
        <f t="shared" ca="1" si="857"/>
        <v>0</v>
      </c>
      <c r="AA1663">
        <f t="shared" ca="1" si="858"/>
        <v>633.50588310787032</v>
      </c>
      <c r="AB1663">
        <f t="shared" ca="1" si="859"/>
        <v>633.50588310787032</v>
      </c>
      <c r="AC1663">
        <f t="shared" ca="1" si="860"/>
        <v>0</v>
      </c>
      <c r="AD1663">
        <f t="shared" ca="1" si="861"/>
        <v>0</v>
      </c>
      <c r="AE1663">
        <f t="shared" ca="1" si="862"/>
        <v>10.803277508949574</v>
      </c>
      <c r="AF1663">
        <f t="shared" ca="1" si="863"/>
        <v>0.35542226237066643</v>
      </c>
      <c r="AG1663">
        <f t="shared" ca="1" si="864"/>
        <v>0</v>
      </c>
      <c r="AH1663">
        <f ca="1"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+99)&gt;=IFERROR(AE1663,-1E+99)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>0.05</v>
      </c>
      <c r="AI1663">
        <f t="shared" ca="1" si="865"/>
        <v>631.54999999999995</v>
      </c>
      <c r="AJ1663">
        <f t="shared" ca="1" si="866"/>
        <v>631.54999999999995</v>
      </c>
      <c r="AM1663">
        <v>0</v>
      </c>
      <c r="AN1663">
        <v>0</v>
      </c>
      <c r="AO1663">
        <f t="shared" si="867"/>
        <v>0</v>
      </c>
      <c r="AP1663">
        <f t="shared" si="875"/>
        <v>0</v>
      </c>
      <c r="AQ1663">
        <f t="shared" ca="1" si="868"/>
        <v>0</v>
      </c>
      <c r="AR1663" t="str">
        <f t="shared" ca="1" si="869"/>
        <v>Subcritical</v>
      </c>
      <c r="AS1663">
        <f t="shared" ca="1" si="870"/>
        <v>0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190</v>
      </c>
      <c r="I1664">
        <v>5.7000000000000002E-2</v>
      </c>
      <c r="J1664">
        <f t="shared" si="871"/>
        <v>1</v>
      </c>
      <c r="K1664">
        <f t="shared" ca="1" si="876"/>
        <v>0</v>
      </c>
      <c r="L1664">
        <f t="shared" ca="1" si="872"/>
        <v>0.05</v>
      </c>
      <c r="M1664">
        <f t="shared" ca="1" si="846"/>
        <v>0.27400000000000002</v>
      </c>
      <c r="N1664">
        <f t="shared" ca="1" si="847"/>
        <v>4.910394265232975E-2</v>
      </c>
      <c r="O1664">
        <f t="shared" ca="1" si="848"/>
        <v>0</v>
      </c>
      <c r="P1664">
        <f t="shared" ca="1" si="849"/>
        <v>631.54999999999995</v>
      </c>
      <c r="Q1664">
        <f t="shared" ca="1" si="850"/>
        <v>631.54999999999995</v>
      </c>
      <c r="R1664">
        <f t="shared" ca="1" si="851"/>
        <v>0</v>
      </c>
      <c r="S1664">
        <f t="shared" ca="1" si="852"/>
        <v>0</v>
      </c>
      <c r="T1664">
        <f t="shared" ca="1" si="853"/>
        <v>6.8500000000000019E-3</v>
      </c>
      <c r="U1664">
        <f t="shared" ca="1" si="873"/>
        <v>0</v>
      </c>
      <c r="V1664">
        <f t="shared" ca="1" si="874"/>
        <v>0</v>
      </c>
      <c r="W1664">
        <f t="shared" ca="1" si="854"/>
        <v>2.0169927914259298</v>
      </c>
      <c r="X1664">
        <f t="shared" ca="1" si="855"/>
        <v>11.053120497014095</v>
      </c>
      <c r="Y1664">
        <f t="shared" ca="1" si="856"/>
        <v>1.1617760402051054</v>
      </c>
      <c r="Z1664">
        <f t="shared" ca="1" si="857"/>
        <v>0</v>
      </c>
      <c r="AA1664">
        <f t="shared" ca="1" si="858"/>
        <v>633.51699279142588</v>
      </c>
      <c r="AB1664">
        <f t="shared" ca="1" si="859"/>
        <v>633.51699279142588</v>
      </c>
      <c r="AC1664">
        <f t="shared" ca="1" si="860"/>
        <v>0</v>
      </c>
      <c r="AD1664">
        <f t="shared" ca="1" si="861"/>
        <v>0</v>
      </c>
      <c r="AE1664">
        <f t="shared" ca="1" si="862"/>
        <v>11.147032182619812</v>
      </c>
      <c r="AF1664">
        <f t="shared" ca="1" si="863"/>
        <v>0.3379313599039051</v>
      </c>
      <c r="AG1664">
        <f t="shared" ca="1" si="864"/>
        <v>0</v>
      </c>
      <c r="AH1664">
        <f ca="1"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+99)&gt;=IFERROR(AE1664,-1E+99)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>0.05</v>
      </c>
      <c r="AI1664">
        <f t="shared" ca="1" si="865"/>
        <v>631.54999999999995</v>
      </c>
      <c r="AJ1664">
        <f t="shared" ca="1" si="866"/>
        <v>631.54999999999995</v>
      </c>
      <c r="AM1664">
        <v>0</v>
      </c>
      <c r="AN1664">
        <v>0</v>
      </c>
      <c r="AO1664">
        <f t="shared" si="867"/>
        <v>0</v>
      </c>
      <c r="AP1664">
        <f t="shared" si="875"/>
        <v>0</v>
      </c>
      <c r="AQ1664">
        <f t="shared" ca="1" si="868"/>
        <v>0</v>
      </c>
      <c r="AR1664" t="str">
        <f t="shared" ca="1" si="869"/>
        <v>Subcritical</v>
      </c>
      <c r="AS1664">
        <f t="shared" ca="1" si="870"/>
        <v>0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190</v>
      </c>
      <c r="I1665">
        <v>5.7000000000000002E-2</v>
      </c>
      <c r="J1665">
        <f t="shared" si="871"/>
        <v>0.99900000000000055</v>
      </c>
      <c r="K1665">
        <f t="shared" ca="1" si="876"/>
        <v>0</v>
      </c>
      <c r="L1665">
        <f t="shared" ca="1" si="872"/>
        <v>0.05</v>
      </c>
      <c r="M1665">
        <f t="shared" ca="1" si="846"/>
        <v>0.27945000000000003</v>
      </c>
      <c r="N1665">
        <f t="shared" ca="1" si="847"/>
        <v>4.9121110915802429E-2</v>
      </c>
      <c r="O1665">
        <f t="shared" ca="1" si="848"/>
        <v>0</v>
      </c>
      <c r="P1665">
        <f t="shared" ca="1" si="849"/>
        <v>631.54999999999995</v>
      </c>
      <c r="Q1665">
        <f t="shared" ca="1" si="850"/>
        <v>631.54999999999995</v>
      </c>
      <c r="R1665">
        <f t="shared" ca="1" si="851"/>
        <v>0</v>
      </c>
      <c r="S1665">
        <f t="shared" ca="1" si="852"/>
        <v>0</v>
      </c>
      <c r="T1665">
        <f t="shared" ca="1" si="853"/>
        <v>6.986250000000002E-3</v>
      </c>
      <c r="U1665">
        <f t="shared" ca="1" si="873"/>
        <v>0</v>
      </c>
      <c r="V1665">
        <f t="shared" ca="1" si="874"/>
        <v>0</v>
      </c>
      <c r="W1665">
        <f t="shared" ca="1" si="854"/>
        <v>2.0160309924464648</v>
      </c>
      <c r="X1665">
        <f t="shared" ca="1" si="855"/>
        <v>11.267597216783292</v>
      </c>
      <c r="Y1665">
        <f t="shared" ca="1" si="856"/>
        <v>1.1711386159319799</v>
      </c>
      <c r="Z1665">
        <f t="shared" ca="1" si="857"/>
        <v>0</v>
      </c>
      <c r="AA1665">
        <f t="shared" ca="1" si="858"/>
        <v>633.51603099244642</v>
      </c>
      <c r="AB1665">
        <f t="shared" ca="1" si="859"/>
        <v>633.51603099244642</v>
      </c>
      <c r="AC1665">
        <f t="shared" ca="1" si="860"/>
        <v>0</v>
      </c>
      <c r="AD1665">
        <f t="shared" ca="1" si="861"/>
        <v>0</v>
      </c>
      <c r="AE1665">
        <f t="shared" ca="1" si="862"/>
        <v>11.357912599719322</v>
      </c>
      <c r="AF1665">
        <f t="shared" ca="1" si="863"/>
        <v>0.32540439877413974</v>
      </c>
      <c r="AG1665">
        <f t="shared" ca="1" si="864"/>
        <v>0</v>
      </c>
      <c r="AH1665">
        <f ca="1"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+99)&gt;=IFERROR(AE1665,-1E+99)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>0.05</v>
      </c>
      <c r="AI1665">
        <f t="shared" ca="1" si="865"/>
        <v>631.54999999999995</v>
      </c>
      <c r="AJ1665">
        <f t="shared" ca="1" si="866"/>
        <v>631.54999999999995</v>
      </c>
      <c r="AM1665">
        <v>0</v>
      </c>
      <c r="AN1665">
        <v>0</v>
      </c>
      <c r="AO1665">
        <f t="shared" si="867"/>
        <v>0</v>
      </c>
      <c r="AP1665">
        <f t="shared" si="875"/>
        <v>0</v>
      </c>
      <c r="AQ1665">
        <f t="shared" ca="1" si="868"/>
        <v>0</v>
      </c>
      <c r="AR1665" t="str">
        <f t="shared" ca="1" si="869"/>
        <v>Subcritical</v>
      </c>
      <c r="AS1665">
        <f t="shared" ca="1" si="870"/>
        <v>0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190</v>
      </c>
      <c r="I1666">
        <v>2E-3</v>
      </c>
      <c r="J1666">
        <f t="shared" si="871"/>
        <v>1</v>
      </c>
      <c r="K1666">
        <f t="shared" ca="1" si="876"/>
        <v>0</v>
      </c>
      <c r="L1666">
        <f t="shared" ca="1" si="872"/>
        <v>0.05</v>
      </c>
      <c r="M1666">
        <f t="shared" ca="1" si="846"/>
        <v>0.28490000000000004</v>
      </c>
      <c r="N1666">
        <f t="shared" ca="1" si="847"/>
        <v>4.9137633666781658E-2</v>
      </c>
      <c r="O1666">
        <f t="shared" ca="1" si="848"/>
        <v>0</v>
      </c>
      <c r="P1666">
        <f t="shared" ca="1" si="849"/>
        <v>631.54999999999995</v>
      </c>
      <c r="Q1666">
        <f t="shared" ca="1" si="850"/>
        <v>631.54999999999995</v>
      </c>
      <c r="R1666">
        <f t="shared" ca="1" si="851"/>
        <v>0</v>
      </c>
      <c r="S1666">
        <f t="shared" ca="1" si="852"/>
        <v>0</v>
      </c>
      <c r="T1666">
        <f t="shared" ca="1" si="853"/>
        <v>7.1225000000000021E-3</v>
      </c>
      <c r="U1666">
        <f t="shared" ca="1" si="873"/>
        <v>0</v>
      </c>
      <c r="V1666">
        <f t="shared" ca="1" si="874"/>
        <v>0</v>
      </c>
      <c r="W1666">
        <f t="shared" ca="1" si="854"/>
        <v>2.0270393205022024</v>
      </c>
      <c r="X1666">
        <f t="shared" ca="1" si="855"/>
        <v>11.550070048221549</v>
      </c>
      <c r="Y1666">
        <f t="shared" ca="1" si="856"/>
        <v>1.1843700685161784</v>
      </c>
      <c r="Z1666">
        <f t="shared" ca="1" si="857"/>
        <v>0</v>
      </c>
      <c r="AA1666">
        <f t="shared" ca="1" si="858"/>
        <v>633.52703932050224</v>
      </c>
      <c r="AB1666">
        <f t="shared" ca="1" si="859"/>
        <v>633.52703932050224</v>
      </c>
      <c r="AC1666">
        <f t="shared" ca="1" si="860"/>
        <v>0</v>
      </c>
      <c r="AD1666">
        <f t="shared" ca="1" si="861"/>
        <v>0</v>
      </c>
      <c r="AE1666">
        <f t="shared" ca="1" si="862"/>
        <v>11.706223071149926</v>
      </c>
      <c r="AF1666">
        <f t="shared" ca="1" si="863"/>
        <v>0.30992745853870929</v>
      </c>
      <c r="AG1666">
        <f t="shared" ca="1" si="864"/>
        <v>0</v>
      </c>
      <c r="AH1666">
        <f ca="1"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+99)&gt;=IFERROR(AE1666,-1E+99)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>0.05</v>
      </c>
      <c r="AI1666">
        <f t="shared" ca="1" si="865"/>
        <v>631.54999999999995</v>
      </c>
      <c r="AJ1666">
        <f t="shared" ca="1" si="866"/>
        <v>631.54999999999995</v>
      </c>
      <c r="AM1666">
        <v>0</v>
      </c>
      <c r="AN1666">
        <v>0</v>
      </c>
      <c r="AO1666">
        <f t="shared" si="867"/>
        <v>0</v>
      </c>
      <c r="AP1666">
        <f t="shared" si="875"/>
        <v>0</v>
      </c>
      <c r="AQ1666">
        <f t="shared" ca="1" si="868"/>
        <v>0</v>
      </c>
      <c r="AR1666" t="str">
        <f t="shared" ca="1" si="869"/>
        <v>Subcritical</v>
      </c>
      <c r="AS1666">
        <f t="shared" ca="1" si="870"/>
        <v>0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190</v>
      </c>
      <c r="I1667">
        <v>5.5E-2</v>
      </c>
      <c r="J1667">
        <f t="shared" si="871"/>
        <v>1.0009999999999977</v>
      </c>
      <c r="K1667">
        <f t="shared" ca="1" si="876"/>
        <v>0</v>
      </c>
      <c r="L1667">
        <f t="shared" ca="1" si="872"/>
        <v>0.05</v>
      </c>
      <c r="M1667">
        <f t="shared" ca="1" si="846"/>
        <v>0.29035000000000005</v>
      </c>
      <c r="N1667">
        <f t="shared" ca="1" si="847"/>
        <v>4.9153546639580166E-2</v>
      </c>
      <c r="O1667">
        <f t="shared" ca="1" si="848"/>
        <v>0</v>
      </c>
      <c r="P1667">
        <f t="shared" ca="1" si="849"/>
        <v>631.54999999999995</v>
      </c>
      <c r="Q1667">
        <f t="shared" ca="1" si="850"/>
        <v>631.54999999999995</v>
      </c>
      <c r="R1667">
        <f t="shared" ca="1" si="851"/>
        <v>0</v>
      </c>
      <c r="S1667">
        <f t="shared" ca="1" si="852"/>
        <v>0</v>
      </c>
      <c r="T1667">
        <f t="shared" ca="1" si="853"/>
        <v>7.2587500000000022E-3</v>
      </c>
      <c r="U1667">
        <f t="shared" ca="1" si="873"/>
        <v>0</v>
      </c>
      <c r="V1667">
        <f t="shared" ca="1" si="874"/>
        <v>0</v>
      </c>
      <c r="W1667">
        <f t="shared" ca="1" si="854"/>
        <v>2.0260461941294077</v>
      </c>
      <c r="X1667">
        <f t="shared" ca="1" si="855"/>
        <v>11.765250249309471</v>
      </c>
      <c r="Y1667">
        <f t="shared" ca="1" si="856"/>
        <v>1.1933400952120803</v>
      </c>
      <c r="Z1667">
        <f t="shared" ca="1" si="857"/>
        <v>0</v>
      </c>
      <c r="AA1667">
        <f t="shared" ca="1" si="858"/>
        <v>633.52604619412944</v>
      </c>
      <c r="AB1667">
        <f t="shared" ca="1" si="859"/>
        <v>633.52604619412944</v>
      </c>
      <c r="AC1667">
        <f t="shared" ca="1" si="860"/>
        <v>0</v>
      </c>
      <c r="AD1667">
        <f t="shared" ca="1" si="861"/>
        <v>0</v>
      </c>
      <c r="AE1667">
        <f t="shared" ca="1" si="862"/>
        <v>11.91847024529676</v>
      </c>
      <c r="AF1667">
        <f t="shared" ca="1" si="863"/>
        <v>0.30311504457927185</v>
      </c>
      <c r="AG1667">
        <f t="shared" ca="1" si="864"/>
        <v>0</v>
      </c>
      <c r="AH1667">
        <f ca="1"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+99)&gt;=IFERROR(AE1667,-1E+99)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>0.05</v>
      </c>
      <c r="AI1667">
        <f t="shared" ca="1" si="865"/>
        <v>631.54999999999995</v>
      </c>
      <c r="AJ1667">
        <f t="shared" ca="1" si="866"/>
        <v>631.54999999999995</v>
      </c>
      <c r="AM1667">
        <v>0</v>
      </c>
      <c r="AN1667">
        <v>0</v>
      </c>
      <c r="AO1667">
        <f t="shared" si="867"/>
        <v>0</v>
      </c>
      <c r="AP1667">
        <f t="shared" si="875"/>
        <v>0</v>
      </c>
      <c r="AQ1667">
        <f t="shared" ca="1" si="868"/>
        <v>0</v>
      </c>
      <c r="AR1667" t="str">
        <f t="shared" ca="1" si="869"/>
        <v>Subcritical</v>
      </c>
      <c r="AS1667">
        <f t="shared" ca="1" si="870"/>
        <v>0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190</v>
      </c>
      <c r="I1668">
        <v>9.3789999999999996</v>
      </c>
      <c r="J1668">
        <f t="shared" si="871"/>
        <v>0.99900000000000233</v>
      </c>
      <c r="K1668">
        <f t="shared" ca="1" si="876"/>
        <v>0</v>
      </c>
      <c r="L1668">
        <f t="shared" ca="1" si="872"/>
        <v>0.05</v>
      </c>
      <c r="M1668">
        <f t="shared" ca="1" si="846"/>
        <v>0.29580000000000001</v>
      </c>
      <c r="N1668">
        <f t="shared" ca="1" si="847"/>
        <v>4.9168882978723405E-2</v>
      </c>
      <c r="O1668">
        <f t="shared" ca="1" si="848"/>
        <v>0</v>
      </c>
      <c r="P1668">
        <f t="shared" ca="1" si="849"/>
        <v>631.54999999999995</v>
      </c>
      <c r="Q1668">
        <f t="shared" ca="1" si="850"/>
        <v>631.54999999999995</v>
      </c>
      <c r="R1668">
        <f t="shared" ca="1" si="851"/>
        <v>0</v>
      </c>
      <c r="S1668">
        <f t="shared" ca="1" si="852"/>
        <v>0</v>
      </c>
      <c r="T1668">
        <f t="shared" ca="1" si="853"/>
        <v>7.3950000000000023E-3</v>
      </c>
      <c r="U1668">
        <f t="shared" ca="1" si="873"/>
        <v>0</v>
      </c>
      <c r="V1668">
        <f t="shared" ca="1" si="874"/>
        <v>0</v>
      </c>
      <c r="W1668">
        <f t="shared" ca="1" si="854"/>
        <v>2.0369544900915271</v>
      </c>
      <c r="X1668">
        <f t="shared" ca="1" si="855"/>
        <v>12.050622763381474</v>
      </c>
      <c r="Y1668">
        <f t="shared" ca="1" si="856"/>
        <v>1.2062795354078051</v>
      </c>
      <c r="Z1668">
        <f t="shared" ca="1" si="857"/>
        <v>0</v>
      </c>
      <c r="AA1668">
        <f t="shared" ca="1" si="858"/>
        <v>633.53695449009149</v>
      </c>
      <c r="AB1668">
        <f t="shared" ca="1" si="859"/>
        <v>633.53695449009149</v>
      </c>
      <c r="AC1668">
        <f t="shared" ca="1" si="860"/>
        <v>0</v>
      </c>
      <c r="AD1668">
        <f t="shared" ca="1" si="861"/>
        <v>0</v>
      </c>
      <c r="AE1668">
        <f t="shared" ca="1" si="862"/>
        <v>12.273285073134531</v>
      </c>
      <c r="AF1668">
        <f t="shared" ca="1" si="863"/>
        <v>0.30733704941815176</v>
      </c>
      <c r="AG1668">
        <f t="shared" ca="1" si="864"/>
        <v>0</v>
      </c>
      <c r="AH1668">
        <f ca="1"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+99)&gt;=IFERROR(AE1668,-1E+99)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>0.05</v>
      </c>
      <c r="AI1668">
        <f t="shared" ca="1" si="865"/>
        <v>631.54999999999995</v>
      </c>
      <c r="AJ1668">
        <f t="shared" ca="1" si="866"/>
        <v>631.54999999999995</v>
      </c>
      <c r="AM1668">
        <v>0</v>
      </c>
      <c r="AN1668">
        <v>0</v>
      </c>
      <c r="AO1668">
        <f t="shared" si="867"/>
        <v>0</v>
      </c>
      <c r="AP1668">
        <f t="shared" si="875"/>
        <v>0</v>
      </c>
      <c r="AQ1668">
        <f t="shared" ca="1" si="868"/>
        <v>0</v>
      </c>
      <c r="AR1668" t="str">
        <f t="shared" ca="1" si="869"/>
        <v>Subcritical</v>
      </c>
      <c r="AS1668">
        <f t="shared" ca="1" si="870"/>
        <v>0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190</v>
      </c>
      <c r="I1669">
        <v>24.236999999999998</v>
      </c>
      <c r="J1669">
        <f t="shared" si="871"/>
        <v>0.96600000000000108</v>
      </c>
      <c r="K1669">
        <f t="shared" ca="1" si="876"/>
        <v>0</v>
      </c>
      <c r="L1669">
        <f t="shared" ca="1" si="872"/>
        <v>0.05</v>
      </c>
      <c r="M1669">
        <f t="shared" ca="1" si="846"/>
        <v>0.29540000000000005</v>
      </c>
      <c r="N1669">
        <f t="shared" ca="1" si="847"/>
        <v>4.9167776298268982E-2</v>
      </c>
      <c r="O1669">
        <f t="shared" ca="1" si="848"/>
        <v>0</v>
      </c>
      <c r="P1669">
        <f t="shared" ca="1" si="849"/>
        <v>631.54999999999995</v>
      </c>
      <c r="Q1669">
        <f t="shared" ca="1" si="850"/>
        <v>631.54999999999995</v>
      </c>
      <c r="R1669">
        <f t="shared" ca="1" si="851"/>
        <v>0</v>
      </c>
      <c r="S1669">
        <f t="shared" ca="1" si="852"/>
        <v>0</v>
      </c>
      <c r="T1669">
        <f t="shared" ca="1" si="853"/>
        <v>7.3850000000000018E-3</v>
      </c>
      <c r="U1669">
        <f t="shared" ca="1" si="873"/>
        <v>0</v>
      </c>
      <c r="V1669">
        <f t="shared" ca="1" si="874"/>
        <v>0</v>
      </c>
      <c r="W1669">
        <f t="shared" ca="1" si="854"/>
        <v>2.0359294458539199</v>
      </c>
      <c r="X1669">
        <f t="shared" ca="1" si="855"/>
        <v>12.028271166104959</v>
      </c>
      <c r="Y1669">
        <f t="shared" ca="1" si="856"/>
        <v>1.2052546330188219</v>
      </c>
      <c r="Z1669">
        <f t="shared" ca="1" si="857"/>
        <v>0</v>
      </c>
      <c r="AA1669">
        <f t="shared" ca="1" si="858"/>
        <v>633.53592944585387</v>
      </c>
      <c r="AB1669">
        <f t="shared" ca="1" si="859"/>
        <v>633.53592944585387</v>
      </c>
      <c r="AC1669">
        <f t="shared" ca="1" si="860"/>
        <v>0</v>
      </c>
      <c r="AD1669">
        <f t="shared" ca="1" si="861"/>
        <v>0</v>
      </c>
      <c r="AE1669">
        <f t="shared" ca="1" si="862"/>
        <v>12.244355724894376</v>
      </c>
      <c r="AF1669">
        <f t="shared" ca="1" si="863"/>
        <v>9.2707708524812915E-3</v>
      </c>
      <c r="AG1669">
        <f t="shared" ca="1" si="864"/>
        <v>0</v>
      </c>
      <c r="AH1669">
        <f ca="1"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+99)&gt;=IFERROR(AE1669,-1E+99)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>0.05</v>
      </c>
      <c r="AI1669">
        <f t="shared" ca="1" si="865"/>
        <v>631.54999999999995</v>
      </c>
      <c r="AJ1669">
        <f t="shared" ca="1" si="866"/>
        <v>631.54999999999995</v>
      </c>
      <c r="AM1669">
        <v>0</v>
      </c>
      <c r="AN1669">
        <v>0</v>
      </c>
      <c r="AO1669">
        <f t="shared" si="867"/>
        <v>0</v>
      </c>
      <c r="AP1669">
        <f t="shared" si="875"/>
        <v>0</v>
      </c>
      <c r="AQ1669">
        <f t="shared" ca="1" si="868"/>
        <v>0</v>
      </c>
      <c r="AR1669" t="str">
        <f t="shared" ca="1" si="869"/>
        <v>Subcritical</v>
      </c>
      <c r="AS1669">
        <f t="shared" ca="1" si="870"/>
        <v>0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190</v>
      </c>
      <c r="I1670">
        <v>1.9E-2</v>
      </c>
      <c r="J1670">
        <f t="shared" si="871"/>
        <v>0.99899999999999878</v>
      </c>
      <c r="K1670">
        <f t="shared" ca="1" si="876"/>
        <v>0</v>
      </c>
      <c r="L1670">
        <f t="shared" ca="1" si="872"/>
        <v>0.05</v>
      </c>
      <c r="M1670">
        <f t="shared" ca="1" si="846"/>
        <v>0.25795000000000001</v>
      </c>
      <c r="N1670">
        <f t="shared" ca="1" si="847"/>
        <v>4.9049248906636249E-2</v>
      </c>
      <c r="O1670">
        <f t="shared" ca="1" si="848"/>
        <v>0</v>
      </c>
      <c r="P1670">
        <f t="shared" ca="1" si="849"/>
        <v>631.16999999999996</v>
      </c>
      <c r="Q1670">
        <f t="shared" ca="1" si="850"/>
        <v>631.16999999999996</v>
      </c>
      <c r="R1670">
        <f t="shared" ca="1" si="851"/>
        <v>0</v>
      </c>
      <c r="S1670">
        <f t="shared" ca="1" si="852"/>
        <v>0</v>
      </c>
      <c r="T1670">
        <f t="shared" ca="1" si="853"/>
        <v>6.4487500000000014E-3</v>
      </c>
      <c r="U1670">
        <f t="shared" ca="1" si="873"/>
        <v>0.37999999999999545</v>
      </c>
      <c r="V1670">
        <f t="shared" ca="1" si="874"/>
        <v>0</v>
      </c>
      <c r="W1670">
        <f t="shared" ca="1" si="854"/>
        <v>2.0467390259139866</v>
      </c>
      <c r="X1670">
        <f t="shared" ca="1" si="855"/>
        <v>10.559126634690257</v>
      </c>
      <c r="Y1670">
        <f t="shared" ca="1" si="856"/>
        <v>1.1412214733764361</v>
      </c>
      <c r="Z1670">
        <f t="shared" ca="1" si="857"/>
        <v>0</v>
      </c>
      <c r="AA1670">
        <f t="shared" ca="1" si="858"/>
        <v>633.16673902591401</v>
      </c>
      <c r="AB1670">
        <f t="shared" ca="1" si="859"/>
        <v>633.16673902591401</v>
      </c>
      <c r="AC1670">
        <f t="shared" ca="1" si="860"/>
        <v>0</v>
      </c>
      <c r="AD1670">
        <f t="shared" ca="1" si="861"/>
        <v>0</v>
      </c>
      <c r="AE1670">
        <f t="shared" ca="1" si="862"/>
        <v>10.805888281394182</v>
      </c>
      <c r="AF1670">
        <f t="shared" ca="1" si="863"/>
        <v>5.5319723983757285E-2</v>
      </c>
      <c r="AG1670">
        <f t="shared" ca="1" si="864"/>
        <v>0</v>
      </c>
      <c r="AH1670">
        <f ca="1"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+99)&gt;=IFERROR(AE1670,-1E+99)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>0.05</v>
      </c>
      <c r="AI1670">
        <f t="shared" ca="1" si="865"/>
        <v>631.16999999999996</v>
      </c>
      <c r="AJ1670">
        <f t="shared" ca="1" si="866"/>
        <v>631.16999999999996</v>
      </c>
      <c r="AM1670">
        <v>0</v>
      </c>
      <c r="AN1670">
        <v>0</v>
      </c>
      <c r="AO1670">
        <f t="shared" si="867"/>
        <v>0</v>
      </c>
      <c r="AP1670">
        <f t="shared" si="875"/>
        <v>0</v>
      </c>
      <c r="AQ1670">
        <f t="shared" ca="1" si="868"/>
        <v>0</v>
      </c>
      <c r="AR1670" t="str">
        <f t="shared" ca="1" si="869"/>
        <v>Subcritical</v>
      </c>
      <c r="AS1670">
        <f t="shared" ca="1" si="870"/>
        <v>0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190</v>
      </c>
      <c r="I1671">
        <v>4.9000000000000002E-2</v>
      </c>
      <c r="J1671">
        <f t="shared" si="871"/>
        <v>1.0010000000000012</v>
      </c>
      <c r="K1671">
        <f t="shared" ca="1" si="876"/>
        <v>0</v>
      </c>
      <c r="L1671">
        <f t="shared" ca="1" si="872"/>
        <v>0.05</v>
      </c>
      <c r="M1671">
        <f t="shared" ca="1" si="846"/>
        <v>0.24265</v>
      </c>
      <c r="N1671">
        <f t="shared" ca="1" si="847"/>
        <v>4.899051080153443E-2</v>
      </c>
      <c r="O1671">
        <f t="shared" ca="1" si="848"/>
        <v>0</v>
      </c>
      <c r="P1671">
        <f t="shared" ca="1" si="849"/>
        <v>630.79</v>
      </c>
      <c r="Q1671">
        <f t="shared" ca="1" si="850"/>
        <v>630.79</v>
      </c>
      <c r="R1671">
        <f t="shared" ca="1" si="851"/>
        <v>0</v>
      </c>
      <c r="S1671">
        <f t="shared" ca="1" si="852"/>
        <v>0</v>
      </c>
      <c r="T1671">
        <f t="shared" ca="1" si="853"/>
        <v>6.0662500000000005E-3</v>
      </c>
      <c r="U1671">
        <f t="shared" ca="1" si="873"/>
        <v>0.37999999999999545</v>
      </c>
      <c r="V1671">
        <f t="shared" ca="1" si="874"/>
        <v>0</v>
      </c>
      <c r="W1671">
        <f t="shared" ca="1" si="854"/>
        <v>2.045681529200686</v>
      </c>
      <c r="X1671">
        <f t="shared" ca="1" si="855"/>
        <v>9.9276924612109294</v>
      </c>
      <c r="Y1671">
        <f t="shared" ca="1" si="856"/>
        <v>1.1099384490979405</v>
      </c>
      <c r="Z1671">
        <f t="shared" ca="1" si="857"/>
        <v>0</v>
      </c>
      <c r="AA1671">
        <f t="shared" ca="1" si="858"/>
        <v>632.7856815292007</v>
      </c>
      <c r="AB1671">
        <f t="shared" ca="1" si="859"/>
        <v>632.7856815292007</v>
      </c>
      <c r="AC1671">
        <f t="shared" ca="1" si="860"/>
        <v>0</v>
      </c>
      <c r="AD1671">
        <f t="shared" ca="1" si="861"/>
        <v>0</v>
      </c>
      <c r="AE1671">
        <f t="shared" ca="1" si="862"/>
        <v>10.154448547742046</v>
      </c>
      <c r="AF1671">
        <f t="shared" ca="1" si="863"/>
        <v>0.10230534085610543</v>
      </c>
      <c r="AG1671">
        <f t="shared" ca="1" si="864"/>
        <v>0</v>
      </c>
      <c r="AH1671">
        <f ca="1"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+99)&gt;=IFERROR(AE1671,-1E+99)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>0.05</v>
      </c>
      <c r="AI1671">
        <f t="shared" ca="1" si="865"/>
        <v>630.79</v>
      </c>
      <c r="AJ1671">
        <f t="shared" ca="1" si="866"/>
        <v>630.79</v>
      </c>
      <c r="AM1671">
        <v>0</v>
      </c>
      <c r="AN1671">
        <v>0</v>
      </c>
      <c r="AO1671">
        <f t="shared" si="867"/>
        <v>0</v>
      </c>
      <c r="AP1671">
        <f t="shared" si="875"/>
        <v>0</v>
      </c>
      <c r="AQ1671">
        <f t="shared" ca="1" si="868"/>
        <v>0</v>
      </c>
      <c r="AR1671" t="str">
        <f t="shared" ca="1" si="869"/>
        <v>Subcritical</v>
      </c>
      <c r="AS1671">
        <f t="shared" ca="1" si="870"/>
        <v>0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190</v>
      </c>
      <c r="I1672">
        <v>0.03</v>
      </c>
      <c r="J1672">
        <f t="shared" si="871"/>
        <v>1</v>
      </c>
      <c r="K1672">
        <f t="shared" ca="1" si="876"/>
        <v>0</v>
      </c>
      <c r="L1672">
        <f t="shared" ca="1" si="872"/>
        <v>0.05</v>
      </c>
      <c r="M1672">
        <f t="shared" ca="1" si="846"/>
        <v>0.23065000000000002</v>
      </c>
      <c r="N1672">
        <f t="shared" ca="1" si="847"/>
        <v>4.8939104604286021E-2</v>
      </c>
      <c r="O1672">
        <f t="shared" ca="1" si="848"/>
        <v>0</v>
      </c>
      <c r="P1672">
        <f t="shared" ca="1" si="849"/>
        <v>630.41</v>
      </c>
      <c r="Q1672">
        <f t="shared" ca="1" si="850"/>
        <v>630.41</v>
      </c>
      <c r="R1672">
        <f t="shared" ca="1" si="851"/>
        <v>0</v>
      </c>
      <c r="S1672">
        <f t="shared" ca="1" si="852"/>
        <v>0</v>
      </c>
      <c r="T1672">
        <f t="shared" ca="1" si="853"/>
        <v>5.7662500000000014E-3</v>
      </c>
      <c r="U1672">
        <f t="shared" ca="1" si="873"/>
        <v>0.37999999999999545</v>
      </c>
      <c r="V1672">
        <f t="shared" ca="1" si="874"/>
        <v>0</v>
      </c>
      <c r="W1672">
        <f t="shared" ca="1" si="854"/>
        <v>2.0563937018446294</v>
      </c>
      <c r="X1672">
        <f t="shared" ca="1" si="855"/>
        <v>9.4861441466092771</v>
      </c>
      <c r="Y1672">
        <f t="shared" ca="1" si="856"/>
        <v>1.0871390406095085</v>
      </c>
      <c r="Z1672">
        <f t="shared" ca="1" si="857"/>
        <v>0</v>
      </c>
      <c r="AA1672">
        <f t="shared" ca="1" si="858"/>
        <v>632.41639370184464</v>
      </c>
      <c r="AB1672">
        <f t="shared" ca="1" si="859"/>
        <v>632.41639370184464</v>
      </c>
      <c r="AC1672">
        <f t="shared" ca="1" si="860"/>
        <v>0</v>
      </c>
      <c r="AD1672">
        <f t="shared" ca="1" si="861"/>
        <v>0</v>
      </c>
      <c r="AE1672">
        <f t="shared" ca="1" si="862"/>
        <v>9.7536235389388075</v>
      </c>
      <c r="AF1672">
        <f t="shared" ca="1" si="863"/>
        <v>0.15089773411943952</v>
      </c>
      <c r="AG1672">
        <f t="shared" ca="1" si="864"/>
        <v>0</v>
      </c>
      <c r="AH1672">
        <f ca="1"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+99)&gt;=IFERROR(AE1672,-1E+99)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>0.05</v>
      </c>
      <c r="AI1672">
        <f t="shared" ca="1" si="865"/>
        <v>630.41</v>
      </c>
      <c r="AJ1672">
        <f t="shared" ca="1" si="866"/>
        <v>630.41</v>
      </c>
      <c r="AM1672">
        <v>0</v>
      </c>
      <c r="AN1672">
        <v>0</v>
      </c>
      <c r="AO1672">
        <f t="shared" si="867"/>
        <v>0</v>
      </c>
      <c r="AP1672">
        <f t="shared" si="875"/>
        <v>0</v>
      </c>
      <c r="AQ1672">
        <f t="shared" ca="1" si="868"/>
        <v>0</v>
      </c>
      <c r="AR1672" t="str">
        <f t="shared" ca="1" si="869"/>
        <v>Subcritical</v>
      </c>
      <c r="AS1672">
        <f t="shared" ca="1" si="870"/>
        <v>0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190</v>
      </c>
      <c r="I1673">
        <v>1.9E-2</v>
      </c>
      <c r="J1673">
        <f t="shared" si="871"/>
        <v>0.99899999999999878</v>
      </c>
      <c r="K1673">
        <f t="shared" ca="1" si="876"/>
        <v>0</v>
      </c>
      <c r="L1673">
        <f t="shared" ca="1" si="872"/>
        <v>0.05</v>
      </c>
      <c r="M1673">
        <f t="shared" ca="1" si="846"/>
        <v>0.21870000000000001</v>
      </c>
      <c r="N1673">
        <f t="shared" ca="1" si="847"/>
        <v>4.8882431828341538E-2</v>
      </c>
      <c r="O1673">
        <f t="shared" ca="1" si="848"/>
        <v>0</v>
      </c>
      <c r="P1673">
        <f t="shared" ca="1" si="849"/>
        <v>630.03</v>
      </c>
      <c r="Q1673">
        <f t="shared" ca="1" si="850"/>
        <v>630.03</v>
      </c>
      <c r="R1673">
        <f t="shared" ca="1" si="851"/>
        <v>0</v>
      </c>
      <c r="S1673">
        <f t="shared" ca="1" si="852"/>
        <v>0</v>
      </c>
      <c r="T1673">
        <f t="shared" ca="1" si="853"/>
        <v>5.467500000000001E-3</v>
      </c>
      <c r="U1673">
        <f t="shared" ca="1" si="873"/>
        <v>0.37999999999999545</v>
      </c>
      <c r="V1673">
        <f t="shared" ca="1" si="874"/>
        <v>0</v>
      </c>
      <c r="W1673">
        <f t="shared" ca="1" si="854"/>
        <v>2.0553032710186416</v>
      </c>
      <c r="X1673">
        <f t="shared" ca="1" si="855"/>
        <v>8.989896507435537</v>
      </c>
      <c r="Y1673">
        <f t="shared" ca="1" si="856"/>
        <v>1.0595537297922746</v>
      </c>
      <c r="Z1673">
        <f t="shared" ca="1" si="857"/>
        <v>0</v>
      </c>
      <c r="AA1673">
        <f t="shared" ca="1" si="858"/>
        <v>632.03530327101862</v>
      </c>
      <c r="AB1673">
        <f t="shared" ca="1" si="859"/>
        <v>632.03530327101862</v>
      </c>
      <c r="AC1673">
        <f t="shared" ca="1" si="860"/>
        <v>0</v>
      </c>
      <c r="AD1673">
        <f t="shared" ca="1" si="861"/>
        <v>0</v>
      </c>
      <c r="AE1673">
        <f t="shared" ca="1" si="862"/>
        <v>9.2384818489256624</v>
      </c>
      <c r="AF1673">
        <f t="shared" ca="1" si="863"/>
        <v>0.21503177968577347</v>
      </c>
      <c r="AG1673">
        <f t="shared" ca="1" si="864"/>
        <v>0</v>
      </c>
      <c r="AH1673">
        <f ca="1"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+99)&gt;=IFERROR(AE1673,-1E+99)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>0.05</v>
      </c>
      <c r="AI1673">
        <f t="shared" ca="1" si="865"/>
        <v>630.03</v>
      </c>
      <c r="AJ1673">
        <f t="shared" ca="1" si="866"/>
        <v>630.03</v>
      </c>
      <c r="AM1673">
        <v>0</v>
      </c>
      <c r="AN1673">
        <v>0</v>
      </c>
      <c r="AO1673">
        <f t="shared" si="867"/>
        <v>0</v>
      </c>
      <c r="AP1673">
        <f t="shared" si="875"/>
        <v>0</v>
      </c>
      <c r="AQ1673">
        <f t="shared" ca="1" si="868"/>
        <v>0</v>
      </c>
      <c r="AR1673" t="str">
        <f t="shared" ca="1" si="869"/>
        <v>Subcritical</v>
      </c>
      <c r="AS1673">
        <f t="shared" ca="1" si="870"/>
        <v>0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190</v>
      </c>
      <c r="I1674">
        <v>4.9000000000000002E-2</v>
      </c>
      <c r="J1674">
        <f t="shared" si="871"/>
        <v>1.0010000000000012</v>
      </c>
      <c r="K1674">
        <f t="shared" ca="1" si="876"/>
        <v>0</v>
      </c>
      <c r="L1674">
        <f t="shared" ca="1" si="872"/>
        <v>0.05</v>
      </c>
      <c r="M1674">
        <f t="shared" ca="1" si="846"/>
        <v>0.20670000000000002</v>
      </c>
      <c r="N1674">
        <f t="shared" ca="1" si="847"/>
        <v>4.8819083608880494E-2</v>
      </c>
      <c r="O1674">
        <f t="shared" ca="1" si="848"/>
        <v>0</v>
      </c>
      <c r="P1674">
        <f t="shared" ca="1" si="849"/>
        <v>629.65</v>
      </c>
      <c r="Q1674">
        <f t="shared" ca="1" si="850"/>
        <v>629.65</v>
      </c>
      <c r="R1674">
        <f t="shared" ca="1" si="851"/>
        <v>0</v>
      </c>
      <c r="S1674">
        <f t="shared" ca="1" si="852"/>
        <v>0</v>
      </c>
      <c r="T1674">
        <f t="shared" ca="1" si="853"/>
        <v>5.1675000000000011E-3</v>
      </c>
      <c r="U1674">
        <f t="shared" ca="1" si="873"/>
        <v>0.37999999999999545</v>
      </c>
      <c r="V1674">
        <f t="shared" ca="1" si="874"/>
        <v>0</v>
      </c>
      <c r="W1674">
        <f t="shared" ca="1" si="854"/>
        <v>2.0659193365698494</v>
      </c>
      <c r="X1674">
        <f t="shared" ca="1" si="855"/>
        <v>8.5405105373797578</v>
      </c>
      <c r="Y1674">
        <f t="shared" ca="1" si="856"/>
        <v>1.0332297635002992</v>
      </c>
      <c r="Z1674">
        <f t="shared" ca="1" si="857"/>
        <v>0</v>
      </c>
      <c r="AA1674">
        <f t="shared" ca="1" si="858"/>
        <v>631.66591933656991</v>
      </c>
      <c r="AB1674">
        <f t="shared" ca="1" si="859"/>
        <v>631.66591933656991</v>
      </c>
      <c r="AC1674">
        <f t="shared" ca="1" si="860"/>
        <v>0</v>
      </c>
      <c r="AD1674">
        <f t="shared" ca="1" si="861"/>
        <v>0</v>
      </c>
      <c r="AE1674">
        <f t="shared" ca="1" si="862"/>
        <v>8.8220029316756978</v>
      </c>
      <c r="AF1674">
        <f t="shared" ca="1" si="863"/>
        <v>0.28384194150669373</v>
      </c>
      <c r="AG1674">
        <f t="shared" ca="1" si="864"/>
        <v>0</v>
      </c>
      <c r="AH1674">
        <f ca="1"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+99)&gt;=IFERROR(AE1674,-1E+99)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>0.05</v>
      </c>
      <c r="AI1674">
        <f t="shared" ca="1" si="865"/>
        <v>629.65</v>
      </c>
      <c r="AJ1674">
        <f t="shared" ca="1" si="866"/>
        <v>629.65</v>
      </c>
      <c r="AM1674">
        <v>0</v>
      </c>
      <c r="AN1674">
        <v>0</v>
      </c>
      <c r="AO1674">
        <f t="shared" si="867"/>
        <v>0</v>
      </c>
      <c r="AP1674">
        <f t="shared" si="875"/>
        <v>0</v>
      </c>
      <c r="AQ1674">
        <f t="shared" ca="1" si="868"/>
        <v>0</v>
      </c>
      <c r="AR1674" t="str">
        <f t="shared" ca="1" si="869"/>
        <v>Subcritical</v>
      </c>
      <c r="AS1674">
        <f t="shared" ca="1" si="870"/>
        <v>0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190</v>
      </c>
      <c r="I1675">
        <v>7.9000000000000001E-2</v>
      </c>
      <c r="J1675">
        <f t="shared" si="871"/>
        <v>1</v>
      </c>
      <c r="K1675">
        <f t="shared" ca="1" si="876"/>
        <v>0</v>
      </c>
      <c r="L1675">
        <f t="shared" ca="1" si="872"/>
        <v>0.05</v>
      </c>
      <c r="M1675">
        <f t="shared" ca="1" si="846"/>
        <v>0.19470000000000001</v>
      </c>
      <c r="N1675">
        <f t="shared" ca="1" si="847"/>
        <v>4.8748122183274914E-2</v>
      </c>
      <c r="O1675">
        <f t="shared" ca="1" si="848"/>
        <v>0</v>
      </c>
      <c r="P1675">
        <f t="shared" ca="1" si="849"/>
        <v>629.27</v>
      </c>
      <c r="Q1675">
        <f t="shared" ca="1" si="850"/>
        <v>629.27</v>
      </c>
      <c r="R1675">
        <f t="shared" ca="1" si="851"/>
        <v>0</v>
      </c>
      <c r="S1675">
        <f t="shared" ca="1" si="852"/>
        <v>0</v>
      </c>
      <c r="T1675">
        <f t="shared" ca="1" si="853"/>
        <v>4.8675000000000012E-3</v>
      </c>
      <c r="U1675">
        <f t="shared" ca="1" si="873"/>
        <v>0.37999999999999545</v>
      </c>
      <c r="V1675">
        <f t="shared" ca="1" si="874"/>
        <v>0</v>
      </c>
      <c r="W1675">
        <f t="shared" ca="1" si="854"/>
        <v>2.0647955402119265</v>
      </c>
      <c r="X1675">
        <f t="shared" ca="1" si="855"/>
        <v>8.0403138335852411</v>
      </c>
      <c r="Y1675">
        <f t="shared" ca="1" si="856"/>
        <v>1.0020841980845945</v>
      </c>
      <c r="Z1675">
        <f t="shared" ca="1" si="857"/>
        <v>0</v>
      </c>
      <c r="AA1675">
        <f t="shared" ca="1" si="858"/>
        <v>631.28479554021192</v>
      </c>
      <c r="AB1675">
        <f t="shared" ca="1" si="859"/>
        <v>631.28479554021192</v>
      </c>
      <c r="AC1675">
        <f t="shared" ca="1" si="860"/>
        <v>0</v>
      </c>
      <c r="AD1675">
        <f t="shared" ca="1" si="861"/>
        <v>0</v>
      </c>
      <c r="AE1675">
        <f t="shared" ca="1" si="862"/>
        <v>8.3008020727455314</v>
      </c>
      <c r="AF1675">
        <f t="shared" ca="1" si="863"/>
        <v>0.40202388014483859</v>
      </c>
      <c r="AG1675">
        <f t="shared" ca="1" si="864"/>
        <v>0</v>
      </c>
      <c r="AH1675">
        <f ca="1"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+99)&gt;=IFERROR(AE1675,-1E+99)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>0.05</v>
      </c>
      <c r="AI1675">
        <f t="shared" ca="1" si="865"/>
        <v>629.27</v>
      </c>
      <c r="AJ1675">
        <f t="shared" ca="1" si="866"/>
        <v>629.27</v>
      </c>
      <c r="AM1675">
        <v>0</v>
      </c>
      <c r="AN1675">
        <v>0</v>
      </c>
      <c r="AO1675">
        <f t="shared" si="867"/>
        <v>0</v>
      </c>
      <c r="AP1675">
        <f t="shared" si="875"/>
        <v>0</v>
      </c>
      <c r="AQ1675">
        <f t="shared" ca="1" si="868"/>
        <v>0</v>
      </c>
      <c r="AR1675" t="str">
        <f t="shared" ca="1" si="869"/>
        <v>Subcritical</v>
      </c>
      <c r="AS1675">
        <f t="shared" ca="1" si="870"/>
        <v>0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190</v>
      </c>
      <c r="I1676">
        <v>0.41299999999999998</v>
      </c>
      <c r="J1676">
        <f t="shared" si="871"/>
        <v>0.99899999999999878</v>
      </c>
      <c r="K1676">
        <f ca="1">K1675+(AO1642)</f>
        <v>0.94960000000000089</v>
      </c>
      <c r="L1676">
        <f t="shared" ca="1" si="872"/>
        <v>0.05</v>
      </c>
      <c r="M1676">
        <f t="shared" ca="1" si="846"/>
        <v>0.1857</v>
      </c>
      <c r="N1676">
        <f t="shared" ca="1" si="847"/>
        <v>4.8689040377556371E-2</v>
      </c>
      <c r="O1676">
        <f t="shared" ca="1" si="848"/>
        <v>5.1136241249326915</v>
      </c>
      <c r="P1676">
        <f t="shared" ca="1" si="849"/>
        <v>628.89</v>
      </c>
      <c r="Q1676">
        <f t="shared" ca="1" si="850"/>
        <v>630.22278041239008</v>
      </c>
      <c r="R1676">
        <f t="shared" ca="1" si="851"/>
        <v>0.33092672078082513</v>
      </c>
      <c r="S1676">
        <f t="shared" ca="1" si="852"/>
        <v>7.3014530400190711</v>
      </c>
      <c r="T1676">
        <f t="shared" ca="1" si="853"/>
        <v>0.49963714516168078</v>
      </c>
      <c r="U1676">
        <f t="shared" ca="1" si="873"/>
        <v>-1.2522737478429917</v>
      </c>
      <c r="V1676">
        <f t="shared" ca="1" si="874"/>
        <v>0</v>
      </c>
      <c r="W1676">
        <f t="shared" ca="1" si="854"/>
        <v>2.0753167904066063</v>
      </c>
      <c r="X1676">
        <f t="shared" ca="1" si="855"/>
        <v>7.7077265595701361</v>
      </c>
      <c r="Y1676">
        <f t="shared" ca="1" si="856"/>
        <v>0.98004903602554716</v>
      </c>
      <c r="Z1676">
        <f t="shared" ca="1" si="857"/>
        <v>0.12320104931861524</v>
      </c>
      <c r="AA1676">
        <f t="shared" ca="1" si="858"/>
        <v>630.91531679040668</v>
      </c>
      <c r="AB1676">
        <f t="shared" ca="1" si="859"/>
        <v>630.9160904141861</v>
      </c>
      <c r="AC1676">
        <f t="shared" ca="1" si="860"/>
        <v>3.5081723709642277E-6</v>
      </c>
      <c r="AD1676">
        <f t="shared" ca="1" si="861"/>
        <v>2.7304718481831407E-2</v>
      </c>
      <c r="AE1676">
        <f t="shared" ca="1" si="862"/>
        <v>8.0099129335737018</v>
      </c>
      <c r="AF1676">
        <f t="shared" ca="1" si="863"/>
        <v>0.35594429778200265</v>
      </c>
      <c r="AG1676">
        <f t="shared" ca="1" si="864"/>
        <v>0</v>
      </c>
      <c r="AH1676">
        <f ca="1"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+99)&gt;=IFERROR(AE1676,-1E+99)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>0.18818118625275376</v>
      </c>
      <c r="AI1676">
        <f t="shared" ca="1" si="865"/>
        <v>629.02818118625282</v>
      </c>
      <c r="AJ1676">
        <f t="shared" ca="1" si="866"/>
        <v>629.12227177937916</v>
      </c>
      <c r="AM1676">
        <v>0</v>
      </c>
      <c r="AN1676">
        <v>0</v>
      </c>
      <c r="AO1676">
        <f t="shared" si="867"/>
        <v>0</v>
      </c>
      <c r="AP1676">
        <f t="shared" si="875"/>
        <v>0</v>
      </c>
      <c r="AQ1676">
        <f t="shared" ca="1" si="868"/>
        <v>1</v>
      </c>
      <c r="AR1676" t="str">
        <f t="shared" ca="1" si="869"/>
        <v>Supercritical</v>
      </c>
      <c r="AS1676">
        <f t="shared" ca="1" si="870"/>
        <v>4.3807920517799585E-3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190</v>
      </c>
      <c r="I1677">
        <v>6.0519999999999996</v>
      </c>
      <c r="J1677">
        <f t="shared" si="871"/>
        <v>1</v>
      </c>
      <c r="K1677">
        <f t="shared" ref="K1677:K1694" ca="1" si="877">K1676+0</f>
        <v>0.94960000000000089</v>
      </c>
      <c r="L1677">
        <f t="shared" ca="1" si="872"/>
        <v>0.05</v>
      </c>
      <c r="M1677">
        <f t="shared" ca="1" si="846"/>
        <v>0.19115000000000001</v>
      </c>
      <c r="N1677">
        <f t="shared" ca="1" si="847"/>
        <v>4.8725465205200102E-2</v>
      </c>
      <c r="O1677">
        <f t="shared" ca="1" si="848"/>
        <v>4.9678263144127692</v>
      </c>
      <c r="P1677">
        <f t="shared" ca="1" si="849"/>
        <v>628.51</v>
      </c>
      <c r="Q1677">
        <f t="shared" ca="1" si="850"/>
        <v>629.76786433690984</v>
      </c>
      <c r="R1677">
        <f t="shared" ca="1" si="851"/>
        <v>0.31201394145168732</v>
      </c>
      <c r="S1677">
        <f t="shared" ca="1" si="852"/>
        <v>7.0932766389303765</v>
      </c>
      <c r="T1677">
        <f t="shared" ca="1" si="853"/>
        <v>0.48566028600064931</v>
      </c>
      <c r="U1677">
        <f t="shared" ca="1" si="873"/>
        <v>9.7527609960252448E-2</v>
      </c>
      <c r="V1677">
        <f t="shared" ca="1" si="874"/>
        <v>0</v>
      </c>
      <c r="W1677">
        <f t="shared" ca="1" si="854"/>
        <v>2.0741592446844632</v>
      </c>
      <c r="X1677">
        <f t="shared" ca="1" si="855"/>
        <v>7.9295107924287027</v>
      </c>
      <c r="Y1677">
        <f t="shared" ca="1" si="856"/>
        <v>0.99475523440745961</v>
      </c>
      <c r="Z1677">
        <f t="shared" ca="1" si="857"/>
        <v>0.11975518097619628</v>
      </c>
      <c r="AA1677">
        <f t="shared" ca="1" si="858"/>
        <v>630.53415924468447</v>
      </c>
      <c r="AB1677">
        <f t="shared" ca="1" si="859"/>
        <v>630.5348901979653</v>
      </c>
      <c r="AC1677">
        <f t="shared" ca="1" si="860"/>
        <v>3.2494971729786346E-6</v>
      </c>
      <c r="AD1677">
        <f t="shared" ca="1" si="861"/>
        <v>2.6548424879587283E-2</v>
      </c>
      <c r="AE1677">
        <f t="shared" ca="1" si="862"/>
        <v>8.235126261829425</v>
      </c>
      <c r="AF1677">
        <f t="shared" ca="1" si="863"/>
        <v>0.31195345721675949</v>
      </c>
      <c r="AG1677">
        <f t="shared" ca="1" si="864"/>
        <v>0</v>
      </c>
      <c r="AH1677">
        <f ca="1"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+99)&gt;=IFERROR(AE1677,-1E+99)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>0.18458706715312956</v>
      </c>
      <c r="AI1677">
        <f t="shared" ca="1" si="865"/>
        <v>628.64458706715311</v>
      </c>
      <c r="AJ1677">
        <f t="shared" ca="1" si="866"/>
        <v>628.73688060072971</v>
      </c>
      <c r="AM1677">
        <v>0</v>
      </c>
      <c r="AN1677">
        <v>0</v>
      </c>
      <c r="AO1677">
        <f t="shared" si="867"/>
        <v>0</v>
      </c>
      <c r="AP1677">
        <f t="shared" si="875"/>
        <v>0</v>
      </c>
      <c r="AQ1677">
        <f t="shared" ca="1" si="868"/>
        <v>1.0000000000000002</v>
      </c>
      <c r="AR1677" t="str">
        <f t="shared" ca="1" si="869"/>
        <v>Supercritical</v>
      </c>
      <c r="AS1677">
        <f t="shared" ca="1" si="870"/>
        <v>4.3836020736767968E-3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190</v>
      </c>
      <c r="I1678">
        <v>5.1999999999999998E-2</v>
      </c>
      <c r="J1678">
        <f t="shared" si="871"/>
        <v>1.0010000000000012</v>
      </c>
      <c r="K1678">
        <f t="shared" ca="1" si="877"/>
        <v>0.94960000000000089</v>
      </c>
      <c r="L1678">
        <f t="shared" ca="1" si="872"/>
        <v>0.05</v>
      </c>
      <c r="M1678">
        <f t="shared" ca="1" si="846"/>
        <v>0.19635000000000002</v>
      </c>
      <c r="N1678">
        <f t="shared" ca="1" si="847"/>
        <v>4.8758380928731068E-2</v>
      </c>
      <c r="O1678">
        <f t="shared" ca="1" si="848"/>
        <v>4.8362617774382519</v>
      </c>
      <c r="P1678">
        <f t="shared" ca="1" si="849"/>
        <v>628.13</v>
      </c>
      <c r="Q1678">
        <f t="shared" ca="1" si="850"/>
        <v>629.32212171151423</v>
      </c>
      <c r="R1678">
        <f t="shared" ca="1" si="851"/>
        <v>0.29544031030791584</v>
      </c>
      <c r="S1678">
        <f t="shared" ca="1" si="852"/>
        <v>6.9054231195902291</v>
      </c>
      <c r="T1678">
        <f t="shared" ca="1" si="853"/>
        <v>0.47305494611165833</v>
      </c>
      <c r="U1678">
        <f t="shared" ca="1" si="873"/>
        <v>0.12187996986210692</v>
      </c>
      <c r="V1678">
        <f t="shared" ca="1" si="874"/>
        <v>0</v>
      </c>
      <c r="W1678">
        <f t="shared" ca="1" si="854"/>
        <v>2.0845869622777595</v>
      </c>
      <c r="X1678">
        <f t="shared" ca="1" si="855"/>
        <v>8.1861730008647626</v>
      </c>
      <c r="Y1678">
        <f t="shared" ca="1" si="856"/>
        <v>1.0111162478904114</v>
      </c>
      <c r="Z1678">
        <f t="shared" ca="1" si="857"/>
        <v>0.11600048030986983</v>
      </c>
      <c r="AA1678">
        <f t="shared" ca="1" si="858"/>
        <v>630.16458696227778</v>
      </c>
      <c r="AB1678">
        <f t="shared" ca="1" si="859"/>
        <v>630.16527279874219</v>
      </c>
      <c r="AC1678">
        <f t="shared" ca="1" si="860"/>
        <v>2.9833255031335608E-6</v>
      </c>
      <c r="AD1678">
        <f t="shared" ca="1" si="861"/>
        <v>2.5651648201268241E-2</v>
      </c>
      <c r="AE1678">
        <f t="shared" ca="1" si="862"/>
        <v>8.5436235061726968</v>
      </c>
      <c r="AF1678">
        <f t="shared" ca="1" si="863"/>
        <v>0.27007718894378741</v>
      </c>
      <c r="AG1678">
        <f t="shared" ca="1" si="864"/>
        <v>0</v>
      </c>
      <c r="AH1678">
        <f ca="1"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+99)&gt;=IFERROR(AE1678,-1E+99)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>0.18131352473032808</v>
      </c>
      <c r="AI1678">
        <f t="shared" ca="1" si="865"/>
        <v>628.26131352473033</v>
      </c>
      <c r="AJ1678">
        <f t="shared" ca="1" si="866"/>
        <v>628.35197028709547</v>
      </c>
      <c r="AM1678">
        <v>0</v>
      </c>
      <c r="AN1678">
        <v>0</v>
      </c>
      <c r="AO1678">
        <f t="shared" si="867"/>
        <v>0</v>
      </c>
      <c r="AP1678">
        <f t="shared" si="875"/>
        <v>0</v>
      </c>
      <c r="AQ1678">
        <f t="shared" ca="1" si="868"/>
        <v>1</v>
      </c>
      <c r="AR1678" t="str">
        <f t="shared" ca="1" si="869"/>
        <v>Supercritical</v>
      </c>
      <c r="AS1678">
        <f t="shared" ca="1" si="870"/>
        <v>4.3871885924923462E-3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190</v>
      </c>
      <c r="I1679">
        <v>0</v>
      </c>
      <c r="J1679">
        <f t="shared" si="871"/>
        <v>1</v>
      </c>
      <c r="K1679">
        <f t="shared" ca="1" si="877"/>
        <v>0.94960000000000089</v>
      </c>
      <c r="L1679">
        <f t="shared" ca="1" si="872"/>
        <v>0.05</v>
      </c>
      <c r="M1679">
        <f t="shared" ca="1" si="846"/>
        <v>0.20155000000000001</v>
      </c>
      <c r="N1679">
        <f t="shared" ca="1" si="847"/>
        <v>4.8789639312515141E-2</v>
      </c>
      <c r="O1679">
        <f t="shared" ca="1" si="848"/>
        <v>4.7114859836268961</v>
      </c>
      <c r="P1679">
        <f t="shared" ca="1" si="849"/>
        <v>627.75</v>
      </c>
      <c r="Q1679">
        <f t="shared" ca="1" si="850"/>
        <v>628.88140163985281</v>
      </c>
      <c r="R1679">
        <f t="shared" ca="1" si="851"/>
        <v>0.28015272319833306</v>
      </c>
      <c r="S1679">
        <f t="shared" ca="1" si="852"/>
        <v>6.7272628604889189</v>
      </c>
      <c r="T1679">
        <f t="shared" ca="1" si="853"/>
        <v>0.4611067510246793</v>
      </c>
      <c r="U1679">
        <f t="shared" ca="1" si="873"/>
        <v>0.13470753340982355</v>
      </c>
      <c r="V1679">
        <f t="shared" ca="1" si="874"/>
        <v>0</v>
      </c>
      <c r="W1679">
        <f t="shared" ca="1" si="854"/>
        <v>2.0833953284355506</v>
      </c>
      <c r="X1679">
        <f t="shared" ca="1" si="855"/>
        <v>8.3981665689237044</v>
      </c>
      <c r="Y1679">
        <f t="shared" ca="1" si="856"/>
        <v>1.0244426724759865</v>
      </c>
      <c r="Z1679">
        <f t="shared" ca="1" si="857"/>
        <v>0.11307229884125769</v>
      </c>
      <c r="AA1679">
        <f t="shared" ca="1" si="858"/>
        <v>629.78339532843563</v>
      </c>
      <c r="AB1679">
        <f t="shared" ca="1" si="859"/>
        <v>629.78404697699659</v>
      </c>
      <c r="AC1679">
        <f t="shared" ca="1" si="860"/>
        <v>2.7855529253309657E-6</v>
      </c>
      <c r="AD1679">
        <f t="shared" ca="1" si="861"/>
        <v>2.5011277519729869E-2</v>
      </c>
      <c r="AE1679">
        <f t="shared" ca="1" si="862"/>
        <v>8.7592958048776399</v>
      </c>
      <c r="AF1679">
        <f t="shared" ca="1" si="863"/>
        <v>0.2522994404836254</v>
      </c>
      <c r="AG1679">
        <f t="shared" ca="1" si="864"/>
        <v>0</v>
      </c>
      <c r="AH1679">
        <f ca="1"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+99)&gt;=IFERROR(AE1679,-1E+99)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>0.17818135998472284</v>
      </c>
      <c r="AI1679">
        <f t="shared" ca="1" si="865"/>
        <v>627.87818135998475</v>
      </c>
      <c r="AJ1679">
        <f t="shared" ca="1" si="866"/>
        <v>627.96727203997716</v>
      </c>
      <c r="AM1679">
        <v>0</v>
      </c>
      <c r="AN1679">
        <v>0</v>
      </c>
      <c r="AO1679">
        <f t="shared" si="867"/>
        <v>0</v>
      </c>
      <c r="AP1679">
        <f t="shared" si="875"/>
        <v>0</v>
      </c>
      <c r="AQ1679">
        <f t="shared" ca="1" si="868"/>
        <v>1</v>
      </c>
      <c r="AR1679" t="str">
        <f t="shared" ca="1" si="869"/>
        <v>Supercritical</v>
      </c>
      <c r="AS1679">
        <f t="shared" ca="1" si="870"/>
        <v>4.3915560057911961E-3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190</v>
      </c>
      <c r="I1680">
        <v>14.763999999999999</v>
      </c>
      <c r="J1680">
        <f t="shared" si="871"/>
        <v>0.99899999999999878</v>
      </c>
      <c r="K1680">
        <f t="shared" ca="1" si="877"/>
        <v>0.94960000000000089</v>
      </c>
      <c r="L1680">
        <f t="shared" ca="1" si="872"/>
        <v>0.05</v>
      </c>
      <c r="M1680">
        <f t="shared" ca="1" si="846"/>
        <v>0.20674999999999999</v>
      </c>
      <c r="N1680">
        <f t="shared" ca="1" si="847"/>
        <v>4.8819362455726094E-2</v>
      </c>
      <c r="O1680">
        <f t="shared" ca="1" si="848"/>
        <v>4.5929866989117336</v>
      </c>
      <c r="P1680">
        <f t="shared" ca="1" si="849"/>
        <v>627.37</v>
      </c>
      <c r="Q1680">
        <f t="shared" ca="1" si="850"/>
        <v>628.44520524038637</v>
      </c>
      <c r="R1680">
        <f t="shared" ca="1" si="851"/>
        <v>0.26602151072927738</v>
      </c>
      <c r="S1680">
        <f t="shared" ca="1" si="852"/>
        <v>6.5580644717365981</v>
      </c>
      <c r="T1680">
        <f t="shared" ca="1" si="853"/>
        <v>0.44976611689975399</v>
      </c>
      <c r="U1680">
        <f t="shared" ca="1" si="873"/>
        <v>0.11868342676166321</v>
      </c>
      <c r="V1680">
        <f t="shared" ca="1" si="874"/>
        <v>0</v>
      </c>
      <c r="W1680">
        <f t="shared" ca="1" si="854"/>
        <v>2.0937307868368444</v>
      </c>
      <c r="X1680">
        <f t="shared" ca="1" si="855"/>
        <v>8.6575768035703504</v>
      </c>
      <c r="Y1680">
        <f t="shared" ca="1" si="856"/>
        <v>1.0402663595295802</v>
      </c>
      <c r="Z1680">
        <f t="shared" ca="1" si="857"/>
        <v>0.1096842709623309</v>
      </c>
      <c r="AA1680">
        <f t="shared" ca="1" si="858"/>
        <v>629.41373078683694</v>
      </c>
      <c r="AB1680">
        <f t="shared" ca="1" si="859"/>
        <v>629.41434396926797</v>
      </c>
      <c r="AC1680">
        <f t="shared" ca="1" si="860"/>
        <v>2.568099334132647E-6</v>
      </c>
      <c r="AD1680">
        <f t="shared" ca="1" si="861"/>
        <v>2.4201898194157585E-2</v>
      </c>
      <c r="AE1680">
        <f t="shared" ca="1" si="862"/>
        <v>9.073934894502127</v>
      </c>
      <c r="AF1680">
        <f t="shared" ca="1" si="863"/>
        <v>0.23903468871878886</v>
      </c>
      <c r="AG1680">
        <f t="shared" ca="1" si="864"/>
        <v>0</v>
      </c>
      <c r="AH1680">
        <f ca="1"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+99)&gt;=IFERROR(AE1680,-1E+99)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>0.1751810501978843</v>
      </c>
      <c r="AI1680">
        <f t="shared" ca="1" si="865"/>
        <v>627.49518105019797</v>
      </c>
      <c r="AJ1680">
        <f t="shared" ca="1" si="866"/>
        <v>627.58277157529687</v>
      </c>
      <c r="AM1680">
        <v>0</v>
      </c>
      <c r="AN1680">
        <v>0</v>
      </c>
      <c r="AO1680">
        <f t="shared" si="867"/>
        <v>0</v>
      </c>
      <c r="AP1680">
        <f t="shared" si="875"/>
        <v>0</v>
      </c>
      <c r="AQ1680">
        <f t="shared" ca="1" si="868"/>
        <v>1.0000000000000002</v>
      </c>
      <c r="AR1680" t="str">
        <f t="shared" ca="1" si="869"/>
        <v>Supercritical</v>
      </c>
      <c r="AS1680">
        <f t="shared" ca="1" si="870"/>
        <v>4.3966154049352073E-3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190</v>
      </c>
      <c r="I1681">
        <v>5.2140000000000004</v>
      </c>
      <c r="J1681">
        <f t="shared" si="871"/>
        <v>0.98799999999999955</v>
      </c>
      <c r="K1681">
        <f t="shared" ca="1" si="877"/>
        <v>0.94960000000000089</v>
      </c>
      <c r="L1681">
        <f t="shared" ca="1" si="872"/>
        <v>0.05</v>
      </c>
      <c r="M1681">
        <f t="shared" ca="1" si="846"/>
        <v>0.20644999999999999</v>
      </c>
      <c r="N1681">
        <f t="shared" ca="1" si="847"/>
        <v>4.8817687396547654E-2</v>
      </c>
      <c r="O1681">
        <f t="shared" ca="1" si="848"/>
        <v>4.599660934851058</v>
      </c>
      <c r="P1681">
        <f t="shared" ca="1" si="849"/>
        <v>626.99</v>
      </c>
      <c r="Q1681">
        <f t="shared" ca="1" si="850"/>
        <v>628.06833235043803</v>
      </c>
      <c r="R1681">
        <f t="shared" ca="1" si="851"/>
        <v>0.26680740948431625</v>
      </c>
      <c r="S1681">
        <f t="shared" ca="1" si="852"/>
        <v>6.567594233623355</v>
      </c>
      <c r="T1681">
        <f t="shared" ca="1" si="853"/>
        <v>0.45040467749587854</v>
      </c>
      <c r="U1681">
        <f t="shared" ca="1" si="873"/>
        <v>0.10397198423231657</v>
      </c>
      <c r="V1681">
        <f t="shared" ca="1" si="874"/>
        <v>0</v>
      </c>
      <c r="W1681">
        <f t="shared" ca="1" si="854"/>
        <v>2.0925047687999259</v>
      </c>
      <c r="X1681">
        <f t="shared" ca="1" si="855"/>
        <v>8.6399521903748937</v>
      </c>
      <c r="Y1681">
        <f t="shared" ca="1" si="856"/>
        <v>1.0392040268057159</v>
      </c>
      <c r="Z1681">
        <f t="shared" ca="1" si="857"/>
        <v>0.10990801558576646</v>
      </c>
      <c r="AA1681">
        <f t="shared" ca="1" si="858"/>
        <v>629.03250476879998</v>
      </c>
      <c r="AB1681">
        <f t="shared" ca="1" si="859"/>
        <v>629.03312045544067</v>
      </c>
      <c r="AC1681">
        <f t="shared" ca="1" si="860"/>
        <v>2.5821025715056676E-6</v>
      </c>
      <c r="AD1681">
        <f t="shared" ca="1" si="861"/>
        <v>2.4258371056923793E-2</v>
      </c>
      <c r="AE1681">
        <f t="shared" ca="1" si="862"/>
        <v>9.0502095865607455</v>
      </c>
      <c r="AF1681">
        <f t="shared" ca="1" si="863"/>
        <v>0.36065930065137763</v>
      </c>
      <c r="AG1681">
        <f t="shared" ca="1" si="864"/>
        <v>0</v>
      </c>
      <c r="AH1681">
        <f ca="1"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+99)&gt;=IFERROR(AE1681,-1E+99)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>0.17535071709115982</v>
      </c>
      <c r="AI1681">
        <f t="shared" ca="1" si="865"/>
        <v>627.11535071709125</v>
      </c>
      <c r="AJ1681">
        <f t="shared" ca="1" si="866"/>
        <v>627.20302607563679</v>
      </c>
      <c r="AM1681">
        <v>0</v>
      </c>
      <c r="AN1681">
        <v>0</v>
      </c>
      <c r="AO1681">
        <f t="shared" si="867"/>
        <v>0</v>
      </c>
      <c r="AP1681">
        <f t="shared" si="875"/>
        <v>0</v>
      </c>
      <c r="AQ1681">
        <f t="shared" ca="1" si="868"/>
        <v>0.99999999999999978</v>
      </c>
      <c r="AR1681" t="str">
        <f t="shared" ca="1" si="869"/>
        <v>Supercritical</v>
      </c>
      <c r="AS1681">
        <f t="shared" ca="1" si="870"/>
        <v>4.3963061279935949E-3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190</v>
      </c>
      <c r="I1682">
        <v>4.6479999999999997</v>
      </c>
      <c r="J1682">
        <f t="shared" si="871"/>
        <v>1</v>
      </c>
      <c r="K1682">
        <f t="shared" ca="1" si="877"/>
        <v>0.94960000000000089</v>
      </c>
      <c r="L1682">
        <f t="shared" ca="1" si="872"/>
        <v>0.05</v>
      </c>
      <c r="M1682">
        <f t="shared" ca="1" si="846"/>
        <v>0.1888</v>
      </c>
      <c r="N1682">
        <f t="shared" ca="1" si="847"/>
        <v>4.8710010319917438E-2</v>
      </c>
      <c r="O1682">
        <f t="shared" ca="1" si="848"/>
        <v>5.0296610169491576</v>
      </c>
      <c r="P1682">
        <f t="shared" ca="1" si="849"/>
        <v>626.6099999999999</v>
      </c>
      <c r="Q1682">
        <f t="shared" ca="1" si="850"/>
        <v>627.89937257621898</v>
      </c>
      <c r="R1682">
        <f t="shared" ca="1" si="851"/>
        <v>0.31996488693852659</v>
      </c>
      <c r="S1682">
        <f t="shared" ca="1" si="852"/>
        <v>7.1815668937051997</v>
      </c>
      <c r="T1682">
        <f t="shared" ca="1" si="853"/>
        <v>0.49158708478031848</v>
      </c>
      <c r="U1682">
        <f t="shared" ca="1" si="873"/>
        <v>-0.15551873612753297</v>
      </c>
      <c r="V1682">
        <f t="shared" ca="1" si="874"/>
        <v>0</v>
      </c>
      <c r="W1682">
        <f t="shared" ca="1" si="854"/>
        <v>2.1027492317359022</v>
      </c>
      <c r="X1682">
        <f t="shared" ca="1" si="855"/>
        <v>7.9399810990347666</v>
      </c>
      <c r="Y1682">
        <f t="shared" ca="1" si="856"/>
        <v>0.99479829951392629</v>
      </c>
      <c r="Z1682">
        <f t="shared" ca="1" si="857"/>
        <v>0.11959726202817286</v>
      </c>
      <c r="AA1682">
        <f t="shared" ca="1" si="858"/>
        <v>628.6627492317358</v>
      </c>
      <c r="AB1682">
        <f t="shared" ca="1" si="859"/>
        <v>628.66347825849857</v>
      </c>
      <c r="AC1682">
        <f t="shared" ca="1" si="860"/>
        <v>3.2407456531026588E-6</v>
      </c>
      <c r="AD1682">
        <f t="shared" ca="1" si="861"/>
        <v>2.6332554527998944E-2</v>
      </c>
      <c r="AE1682">
        <f t="shared" ca="1" si="862"/>
        <v>8.3594714954299008</v>
      </c>
      <c r="AF1682">
        <f t="shared" ca="1" si="863"/>
        <v>0.49470449352872947</v>
      </c>
      <c r="AG1682">
        <f t="shared" ca="1" si="864"/>
        <v>0</v>
      </c>
      <c r="AH1682">
        <f ca="1"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+99)&gt;=IFERROR(AE1682,-1E+99)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>0.18611561472323856</v>
      </c>
      <c r="AI1682">
        <f t="shared" ca="1" si="865"/>
        <v>626.74611561472318</v>
      </c>
      <c r="AJ1682">
        <f t="shared" ca="1" si="866"/>
        <v>626.83917342208485</v>
      </c>
      <c r="AM1682">
        <v>0</v>
      </c>
      <c r="AN1682">
        <v>0</v>
      </c>
      <c r="AO1682">
        <f t="shared" si="867"/>
        <v>0</v>
      </c>
      <c r="AP1682">
        <f t="shared" si="875"/>
        <v>0</v>
      </c>
      <c r="AQ1682">
        <f t="shared" ca="1" si="868"/>
        <v>0.99999999999999989</v>
      </c>
      <c r="AR1682" t="str">
        <f t="shared" ca="1" si="869"/>
        <v>Supercritical</v>
      </c>
      <c r="AS1682">
        <f t="shared" ca="1" si="870"/>
        <v>4.3822641287079543E-3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190</v>
      </c>
      <c r="I1683">
        <v>5.7000000000000002E-2</v>
      </c>
      <c r="J1683">
        <f t="shared" si="871"/>
        <v>1</v>
      </c>
      <c r="K1683">
        <f t="shared" ca="1" si="877"/>
        <v>0.94960000000000089</v>
      </c>
      <c r="L1683">
        <f t="shared" ca="1" si="872"/>
        <v>0.05</v>
      </c>
      <c r="M1683">
        <f t="shared" ca="1" si="846"/>
        <v>0.17230000000000001</v>
      </c>
      <c r="N1683">
        <f t="shared" ca="1" si="847"/>
        <v>4.8589960518894526E-2</v>
      </c>
      <c r="O1683">
        <f t="shared" ca="1" si="848"/>
        <v>5.511317469529895</v>
      </c>
      <c r="P1683">
        <f t="shared" ca="1" si="849"/>
        <v>626.2299999999999</v>
      </c>
      <c r="Q1683">
        <f t="shared" ca="1" si="850"/>
        <v>627.778145782362</v>
      </c>
      <c r="R1683">
        <f t="shared" ca="1" si="851"/>
        <v>0.38544697961555596</v>
      </c>
      <c r="S1683">
        <f t="shared" ca="1" si="852"/>
        <v>7.8692967471360511</v>
      </c>
      <c r="T1683">
        <f t="shared" ca="1" si="853"/>
        <v>0.53779853660199728</v>
      </c>
      <c r="U1683">
        <f t="shared" ca="1" si="873"/>
        <v>-0.25750353388377789</v>
      </c>
      <c r="V1683">
        <f t="shared" ca="1" si="874"/>
        <v>0</v>
      </c>
      <c r="W1683">
        <f t="shared" ca="1" si="854"/>
        <v>2.1014885738260878</v>
      </c>
      <c r="X1683">
        <f t="shared" ca="1" si="855"/>
        <v>7.241729625404699</v>
      </c>
      <c r="Y1683">
        <f t="shared" ca="1" si="856"/>
        <v>0.94675791097474005</v>
      </c>
      <c r="Z1683">
        <f t="shared" ca="1" si="857"/>
        <v>0.13112889449347995</v>
      </c>
      <c r="AA1683">
        <f t="shared" ca="1" si="858"/>
        <v>628.28148857382598</v>
      </c>
      <c r="AB1683">
        <f t="shared" ca="1" si="859"/>
        <v>628.2823649645992</v>
      </c>
      <c r="AC1683">
        <f t="shared" ca="1" si="860"/>
        <v>4.1616037623247126E-6</v>
      </c>
      <c r="AD1683">
        <f t="shared" ca="1" si="861"/>
        <v>2.8880212180156978E-2</v>
      </c>
      <c r="AE1683">
        <f t="shared" ca="1" si="862"/>
        <v>7.6218992013150153</v>
      </c>
      <c r="AF1683">
        <f t="shared" ca="1" si="863"/>
        <v>0.63558158172520507</v>
      </c>
      <c r="AG1683">
        <f t="shared" ca="1" si="864"/>
        <v>0</v>
      </c>
      <c r="AH1683">
        <f ca="1"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+99)&gt;=IFERROR(AE1683,-1E+99)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>0.19781563724994689</v>
      </c>
      <c r="AI1683">
        <f t="shared" ca="1" si="865"/>
        <v>626.37781563724991</v>
      </c>
      <c r="AJ1683">
        <f t="shared" ca="1" si="866"/>
        <v>626.47672345587489</v>
      </c>
      <c r="AM1683">
        <v>0</v>
      </c>
      <c r="AN1683">
        <v>0</v>
      </c>
      <c r="AO1683">
        <f t="shared" si="867"/>
        <v>0</v>
      </c>
      <c r="AP1683">
        <f t="shared" si="875"/>
        <v>0</v>
      </c>
      <c r="AQ1683">
        <f t="shared" ca="1" si="868"/>
        <v>1</v>
      </c>
      <c r="AR1683" t="str">
        <f t="shared" ca="1" si="869"/>
        <v>Supercritical</v>
      </c>
      <c r="AS1683">
        <f t="shared" ca="1" si="870"/>
        <v>4.3789016654255178E-3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190</v>
      </c>
      <c r="I1684">
        <v>0</v>
      </c>
      <c r="J1684">
        <f t="shared" si="871"/>
        <v>1</v>
      </c>
      <c r="K1684">
        <f t="shared" ca="1" si="877"/>
        <v>0.94960000000000089</v>
      </c>
      <c r="L1684">
        <f t="shared" ca="1" si="872"/>
        <v>0.05</v>
      </c>
      <c r="M1684">
        <f t="shared" ca="1" si="846"/>
        <v>0.16000000000000003</v>
      </c>
      <c r="N1684">
        <f t="shared" ca="1" si="847"/>
        <v>4.8484848484848492E-2</v>
      </c>
      <c r="O1684">
        <f t="shared" ca="1" si="848"/>
        <v>5.9350000000000041</v>
      </c>
      <c r="P1684">
        <f t="shared" ca="1" si="849"/>
        <v>625.84999999999991</v>
      </c>
      <c r="Q1684">
        <f t="shared" ca="1" si="850"/>
        <v>627.64532237512731</v>
      </c>
      <c r="R1684">
        <f t="shared" ca="1" si="851"/>
        <v>0.44827987378949385</v>
      </c>
      <c r="S1684">
        <f t="shared" ca="1" si="852"/>
        <v>8.4742489345721328</v>
      </c>
      <c r="T1684">
        <f t="shared" ca="1" si="853"/>
        <v>0.57850316004077562</v>
      </c>
      <c r="U1684">
        <f t="shared" ca="1" si="873"/>
        <v>-0.30875767874442772</v>
      </c>
      <c r="V1684">
        <f t="shared" ca="1" si="874"/>
        <v>0</v>
      </c>
      <c r="W1684">
        <f t="shared" ca="1" si="854"/>
        <v>2.1116432950301602</v>
      </c>
      <c r="X1684">
        <f t="shared" ca="1" si="855"/>
        <v>6.7572585440965129</v>
      </c>
      <c r="Y1684">
        <f t="shared" ca="1" si="856"/>
        <v>0.91027854874206116</v>
      </c>
      <c r="Z1684">
        <f t="shared" ca="1" si="857"/>
        <v>0.14053036357912041</v>
      </c>
      <c r="AA1684">
        <f t="shared" ca="1" si="858"/>
        <v>627.9116432950301</v>
      </c>
      <c r="AB1684">
        <f t="shared" ca="1" si="859"/>
        <v>627.91264985889802</v>
      </c>
      <c r="AC1684">
        <f t="shared" ca="1" si="860"/>
        <v>5.036827914581439E-6</v>
      </c>
      <c r="AD1684">
        <f t="shared" ca="1" si="861"/>
        <v>3.0876309621196061E-2</v>
      </c>
      <c r="AE1684">
        <f t="shared" ca="1" si="862"/>
        <v>7.1480630733060666</v>
      </c>
      <c r="AF1684">
        <f t="shared" ca="1" si="863"/>
        <v>0.62567903870944974</v>
      </c>
      <c r="AG1684">
        <f t="shared" ca="1" si="864"/>
        <v>0</v>
      </c>
      <c r="AH1684">
        <f ca="1"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+99)&gt;=IFERROR(AE1684,-1E+99)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>0.20782804355934723</v>
      </c>
      <c r="AI1684">
        <f t="shared" ca="1" si="865"/>
        <v>626.00782804355936</v>
      </c>
      <c r="AJ1684">
        <f t="shared" ca="1" si="866"/>
        <v>626.11174206533906</v>
      </c>
      <c r="AM1684">
        <v>0</v>
      </c>
      <c r="AN1684">
        <v>0</v>
      </c>
      <c r="AO1684">
        <f t="shared" si="867"/>
        <v>0</v>
      </c>
      <c r="AP1684">
        <f t="shared" si="875"/>
        <v>0</v>
      </c>
      <c r="AQ1684">
        <f t="shared" ca="1" si="868"/>
        <v>0.99999999999999989</v>
      </c>
      <c r="AR1684" t="str">
        <f t="shared" ca="1" si="869"/>
        <v>Supercritical</v>
      </c>
      <c r="AS1684">
        <f t="shared" ca="1" si="870"/>
        <v>4.3853035197136793E-3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190</v>
      </c>
      <c r="I1685">
        <v>0</v>
      </c>
      <c r="J1685">
        <f t="shared" si="871"/>
        <v>1</v>
      </c>
      <c r="K1685">
        <f t="shared" ca="1" si="877"/>
        <v>0.94960000000000089</v>
      </c>
      <c r="L1685">
        <f t="shared" ca="1" si="872"/>
        <v>0.05</v>
      </c>
      <c r="M1685">
        <f t="shared" ca="1" si="846"/>
        <v>0.16000000000000003</v>
      </c>
      <c r="N1685">
        <f t="shared" ca="1" si="847"/>
        <v>4.8484848484848492E-2</v>
      </c>
      <c r="O1685">
        <f t="shared" ca="1" si="848"/>
        <v>5.9350000000000041</v>
      </c>
      <c r="P1685">
        <f t="shared" ca="1" si="849"/>
        <v>625.46999999999991</v>
      </c>
      <c r="Q1685">
        <f t="shared" ca="1" si="850"/>
        <v>627.26532237512731</v>
      </c>
      <c r="R1685">
        <f t="shared" ca="1" si="851"/>
        <v>0.44827987378949385</v>
      </c>
      <c r="S1685">
        <f t="shared" ca="1" si="852"/>
        <v>8.4742489345721328</v>
      </c>
      <c r="T1685">
        <f t="shared" ca="1" si="853"/>
        <v>0.57850316004077562</v>
      </c>
      <c r="U1685">
        <f t="shared" ca="1" si="873"/>
        <v>-6.827987378949274E-2</v>
      </c>
      <c r="V1685">
        <f t="shared" ca="1" si="874"/>
        <v>0</v>
      </c>
      <c r="W1685">
        <f t="shared" ca="1" si="854"/>
        <v>2.1103477797867778</v>
      </c>
      <c r="X1685">
        <f t="shared" ca="1" si="855"/>
        <v>6.7531128953176891</v>
      </c>
      <c r="Y1685">
        <f t="shared" ca="1" si="856"/>
        <v>0.91003772370170777</v>
      </c>
      <c r="Z1685">
        <f t="shared" ca="1" si="857"/>
        <v>0.14061663335413979</v>
      </c>
      <c r="AA1685">
        <f t="shared" ca="1" si="858"/>
        <v>627.53034777978678</v>
      </c>
      <c r="AB1685">
        <f t="shared" ca="1" si="859"/>
        <v>627.53135557986707</v>
      </c>
      <c r="AC1685">
        <f t="shared" ca="1" si="860"/>
        <v>5.0447933684289943E-6</v>
      </c>
      <c r="AD1685">
        <f t="shared" ca="1" si="861"/>
        <v>3.0904745835723158E-2</v>
      </c>
      <c r="AE1685">
        <f t="shared" ca="1" si="862"/>
        <v>7.1393199780781753</v>
      </c>
      <c r="AF1685">
        <f t="shared" ca="1" si="863"/>
        <v>0.62700183125900821</v>
      </c>
      <c r="AG1685">
        <f t="shared" ca="1" si="864"/>
        <v>0</v>
      </c>
      <c r="AH1685">
        <f ca="1"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+99)&gt;=IFERROR(AE1685,-1E+99)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>0.20782804355934723</v>
      </c>
      <c r="AI1685">
        <f t="shared" ca="1" si="865"/>
        <v>625.62782804355936</v>
      </c>
      <c r="AJ1685">
        <f t="shared" ca="1" si="866"/>
        <v>625.73174206533906</v>
      </c>
      <c r="AM1685">
        <v>0</v>
      </c>
      <c r="AN1685">
        <v>0</v>
      </c>
      <c r="AO1685">
        <f t="shared" si="867"/>
        <v>0</v>
      </c>
      <c r="AP1685">
        <f t="shared" si="875"/>
        <v>0</v>
      </c>
      <c r="AQ1685">
        <f t="shared" ca="1" si="868"/>
        <v>0.99999999999999989</v>
      </c>
      <c r="AR1685" t="str">
        <f t="shared" ca="1" si="869"/>
        <v>Supercritical</v>
      </c>
      <c r="AS1685">
        <f t="shared" ca="1" si="870"/>
        <v>4.3853035197136793E-3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190</v>
      </c>
      <c r="I1686">
        <v>5.7000000000000002E-2</v>
      </c>
      <c r="J1686">
        <f t="shared" si="871"/>
        <v>1</v>
      </c>
      <c r="K1686">
        <f t="shared" ca="1" si="877"/>
        <v>0.94960000000000089</v>
      </c>
      <c r="L1686">
        <f t="shared" ca="1" si="872"/>
        <v>0.05</v>
      </c>
      <c r="M1686">
        <f t="shared" ca="1" si="846"/>
        <v>0.16000000000000003</v>
      </c>
      <c r="N1686">
        <f t="shared" ca="1" si="847"/>
        <v>4.8484848484848492E-2</v>
      </c>
      <c r="O1686">
        <f t="shared" ca="1" si="848"/>
        <v>5.9350000000000041</v>
      </c>
      <c r="P1686">
        <f t="shared" ca="1" si="849"/>
        <v>625.08999999999992</v>
      </c>
      <c r="Q1686">
        <f t="shared" ca="1" si="850"/>
        <v>626.88532237512732</v>
      </c>
      <c r="R1686">
        <f t="shared" ca="1" si="851"/>
        <v>0.44827987378949385</v>
      </c>
      <c r="S1686">
        <f t="shared" ca="1" si="852"/>
        <v>8.4742489345721328</v>
      </c>
      <c r="T1686">
        <f t="shared" ca="1" si="853"/>
        <v>0.57850316004077562</v>
      </c>
      <c r="U1686">
        <f t="shared" ca="1" si="873"/>
        <v>-6.8450429415179315E-2</v>
      </c>
      <c r="V1686">
        <f t="shared" ca="1" si="874"/>
        <v>0</v>
      </c>
      <c r="W1686">
        <f t="shared" ca="1" si="854"/>
        <v>2.1204140027135554</v>
      </c>
      <c r="X1686">
        <f t="shared" ca="1" si="855"/>
        <v>6.7853248086833773</v>
      </c>
      <c r="Y1686">
        <f t="shared" ca="1" si="856"/>
        <v>0.91190453585734954</v>
      </c>
      <c r="Z1686">
        <f t="shared" ca="1" si="857"/>
        <v>0.13994908523535529</v>
      </c>
      <c r="AA1686">
        <f t="shared" ca="1" si="858"/>
        <v>627.16041400271354</v>
      </c>
      <c r="AB1686">
        <f t="shared" ca="1" si="859"/>
        <v>627.16141225686533</v>
      </c>
      <c r="AC1686">
        <f t="shared" ca="1" si="860"/>
        <v>4.9833739585898578E-6</v>
      </c>
      <c r="AD1686">
        <f t="shared" ca="1" si="861"/>
        <v>3.0684936481630155E-2</v>
      </c>
      <c r="AE1686">
        <f t="shared" ca="1" si="862"/>
        <v>7.2073958259690434</v>
      </c>
      <c r="AF1686">
        <f t="shared" ca="1" si="863"/>
        <v>0.61745727200343481</v>
      </c>
      <c r="AG1686">
        <f t="shared" ca="1" si="864"/>
        <v>0</v>
      </c>
      <c r="AH1686">
        <f ca="1"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+99)&gt;=IFERROR(AE1686,-1E+99)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>0.20782804355934723</v>
      </c>
      <c r="AI1686">
        <f t="shared" ca="1" si="865"/>
        <v>625.24782804355937</v>
      </c>
      <c r="AJ1686">
        <f t="shared" ca="1" si="866"/>
        <v>625.35174206533907</v>
      </c>
      <c r="AM1686">
        <v>0</v>
      </c>
      <c r="AN1686">
        <v>0</v>
      </c>
      <c r="AO1686">
        <f t="shared" si="867"/>
        <v>0</v>
      </c>
      <c r="AP1686">
        <f t="shared" si="875"/>
        <v>0</v>
      </c>
      <c r="AQ1686">
        <f t="shared" ca="1" si="868"/>
        <v>0.99999999999999989</v>
      </c>
      <c r="AR1686" t="str">
        <f t="shared" ca="1" si="869"/>
        <v>Supercritical</v>
      </c>
      <c r="AS1686">
        <f t="shared" ca="1" si="870"/>
        <v>4.3853035197136793E-3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190</v>
      </c>
      <c r="I1687">
        <v>5.7000000000000002E-2</v>
      </c>
      <c r="J1687">
        <f t="shared" si="871"/>
        <v>1</v>
      </c>
      <c r="K1687">
        <f t="shared" ca="1" si="877"/>
        <v>0.94960000000000089</v>
      </c>
      <c r="L1687">
        <f t="shared" ca="1" si="872"/>
        <v>0.05</v>
      </c>
      <c r="M1687">
        <f t="shared" ca="1" si="846"/>
        <v>0.16000000000000003</v>
      </c>
      <c r="N1687">
        <f t="shared" ca="1" si="847"/>
        <v>4.8484848484848492E-2</v>
      </c>
      <c r="O1687">
        <f t="shared" ca="1" si="848"/>
        <v>5.9350000000000041</v>
      </c>
      <c r="P1687">
        <f t="shared" ca="1" si="849"/>
        <v>624.70999999999992</v>
      </c>
      <c r="Q1687">
        <f t="shared" ca="1" si="850"/>
        <v>626.50532237512732</v>
      </c>
      <c r="R1687">
        <f t="shared" ca="1" si="851"/>
        <v>0.44827987378949385</v>
      </c>
      <c r="S1687">
        <f t="shared" ca="1" si="852"/>
        <v>8.4742489345721328</v>
      </c>
      <c r="T1687">
        <f t="shared" ca="1" si="853"/>
        <v>0.57850316004077562</v>
      </c>
      <c r="U1687">
        <f t="shared" ca="1" si="873"/>
        <v>-6.8450429415179315E-2</v>
      </c>
      <c r="V1687">
        <f t="shared" ca="1" si="874"/>
        <v>0</v>
      </c>
      <c r="W1687">
        <f t="shared" ca="1" si="854"/>
        <v>2.1190834488158292</v>
      </c>
      <c r="X1687">
        <f t="shared" ca="1" si="855"/>
        <v>6.7810670362106542</v>
      </c>
      <c r="Y1687">
        <f t="shared" ca="1" si="856"/>
        <v>0.91165836012227319</v>
      </c>
      <c r="Z1687">
        <f t="shared" ca="1" si="857"/>
        <v>0.14003695803760249</v>
      </c>
      <c r="AA1687">
        <f t="shared" ca="1" si="858"/>
        <v>626.77908344881575</v>
      </c>
      <c r="AB1687">
        <f t="shared" ca="1" si="859"/>
        <v>626.78008295695111</v>
      </c>
      <c r="AC1687">
        <f t="shared" ca="1" si="860"/>
        <v>4.9914305100472197E-6</v>
      </c>
      <c r="AD1687">
        <f t="shared" ca="1" si="861"/>
        <v>3.0713841221131414E-2</v>
      </c>
      <c r="AE1687">
        <f t="shared" ca="1" si="862"/>
        <v>7.1983789242109877</v>
      </c>
      <c r="AF1687">
        <f t="shared" ca="1" si="863"/>
        <v>0.61862492634372757</v>
      </c>
      <c r="AG1687">
        <f t="shared" ca="1" si="864"/>
        <v>0</v>
      </c>
      <c r="AH1687">
        <f ca="1"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+99)&gt;=IFERROR(AE1687,-1E+99)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>0.20782804355934723</v>
      </c>
      <c r="AI1687">
        <f t="shared" ca="1" si="865"/>
        <v>624.86782804355937</v>
      </c>
      <c r="AJ1687">
        <f t="shared" ca="1" si="866"/>
        <v>624.97174206533907</v>
      </c>
      <c r="AM1687">
        <v>0</v>
      </c>
      <c r="AN1687">
        <v>0</v>
      </c>
      <c r="AO1687">
        <f t="shared" si="867"/>
        <v>0</v>
      </c>
      <c r="AP1687">
        <f t="shared" si="875"/>
        <v>0</v>
      </c>
      <c r="AQ1687">
        <f t="shared" ca="1" si="868"/>
        <v>0.99999999999999989</v>
      </c>
      <c r="AR1687" t="str">
        <f t="shared" ca="1" si="869"/>
        <v>Supercritical</v>
      </c>
      <c r="AS1687">
        <f t="shared" ca="1" si="870"/>
        <v>4.3853035197136793E-3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190</v>
      </c>
      <c r="I1688">
        <v>0</v>
      </c>
      <c r="J1688">
        <f t="shared" si="871"/>
        <v>1</v>
      </c>
      <c r="K1688">
        <f t="shared" ca="1" si="877"/>
        <v>0.94960000000000089</v>
      </c>
      <c r="L1688">
        <f t="shared" ca="1" si="872"/>
        <v>0.05</v>
      </c>
      <c r="M1688">
        <f t="shared" ca="1" si="846"/>
        <v>0.16000000000000003</v>
      </c>
      <c r="N1688">
        <f t="shared" ca="1" si="847"/>
        <v>4.8484848484848492E-2</v>
      </c>
      <c r="O1688">
        <f t="shared" ca="1" si="848"/>
        <v>5.9350000000000041</v>
      </c>
      <c r="P1688">
        <f t="shared" ca="1" si="849"/>
        <v>624.32999999999993</v>
      </c>
      <c r="Q1688">
        <f t="shared" ca="1" si="850"/>
        <v>626.12532237512733</v>
      </c>
      <c r="R1688">
        <f t="shared" ca="1" si="851"/>
        <v>0.44827987378949385</v>
      </c>
      <c r="S1688">
        <f t="shared" ca="1" si="852"/>
        <v>8.4742489345721328</v>
      </c>
      <c r="T1688">
        <f t="shared" ca="1" si="853"/>
        <v>0.57850316004077562</v>
      </c>
      <c r="U1688">
        <f t="shared" ca="1" si="873"/>
        <v>-6.827987378949274E-2</v>
      </c>
      <c r="V1688">
        <f t="shared" ca="1" si="874"/>
        <v>0</v>
      </c>
      <c r="W1688">
        <f t="shared" ca="1" si="854"/>
        <v>2.1290624063793553</v>
      </c>
      <c r="X1688">
        <f t="shared" ca="1" si="855"/>
        <v>6.8129997004139371</v>
      </c>
      <c r="Y1688">
        <f t="shared" ca="1" si="856"/>
        <v>0.91350035987046641</v>
      </c>
      <c r="Z1688">
        <f t="shared" ca="1" si="857"/>
        <v>0.13938060204850825</v>
      </c>
      <c r="AA1688">
        <f t="shared" ca="1" si="858"/>
        <v>626.40906240637935</v>
      </c>
      <c r="AB1688">
        <f t="shared" ca="1" si="859"/>
        <v>626.41005256704329</v>
      </c>
      <c r="AC1688">
        <f t="shared" ca="1" si="860"/>
        <v>4.9314605123449813E-6</v>
      </c>
      <c r="AD1688">
        <f t="shared" ca="1" si="861"/>
        <v>3.0498159870587672E-2</v>
      </c>
      <c r="AE1688">
        <f t="shared" ca="1" si="862"/>
        <v>7.2661426970267584</v>
      </c>
      <c r="AF1688">
        <f t="shared" ca="1" si="863"/>
        <v>0.60927967970678765</v>
      </c>
      <c r="AG1688">
        <f t="shared" ca="1" si="864"/>
        <v>0</v>
      </c>
      <c r="AH1688">
        <f ca="1"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+99)&gt;=IFERROR(AE1688,-1E+99)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>0.20782804355934723</v>
      </c>
      <c r="AI1688">
        <f t="shared" ca="1" si="865"/>
        <v>624.48782804355938</v>
      </c>
      <c r="AJ1688">
        <f t="shared" ca="1" si="866"/>
        <v>624.59174206533908</v>
      </c>
      <c r="AM1688">
        <v>0</v>
      </c>
      <c r="AN1688">
        <v>0</v>
      </c>
      <c r="AO1688">
        <f t="shared" si="867"/>
        <v>0</v>
      </c>
      <c r="AP1688">
        <f t="shared" si="875"/>
        <v>0</v>
      </c>
      <c r="AQ1688">
        <f t="shared" ca="1" si="868"/>
        <v>0.99999999999999989</v>
      </c>
      <c r="AR1688" t="str">
        <f t="shared" ca="1" si="869"/>
        <v>Supercritical</v>
      </c>
      <c r="AS1688">
        <f t="shared" ca="1" si="870"/>
        <v>4.3853035197136793E-3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190</v>
      </c>
      <c r="I1689">
        <v>0</v>
      </c>
      <c r="J1689">
        <f t="shared" si="871"/>
        <v>1</v>
      </c>
      <c r="K1689">
        <f t="shared" ca="1" si="877"/>
        <v>0.94960000000000089</v>
      </c>
      <c r="L1689">
        <f t="shared" ca="1" si="872"/>
        <v>0.05</v>
      </c>
      <c r="M1689">
        <f t="shared" ca="1" si="846"/>
        <v>0.16000000000000003</v>
      </c>
      <c r="N1689">
        <f t="shared" ca="1" si="847"/>
        <v>4.8484848484848492E-2</v>
      </c>
      <c r="O1689">
        <f t="shared" ca="1" si="848"/>
        <v>5.9350000000000041</v>
      </c>
      <c r="P1689">
        <f t="shared" ca="1" si="849"/>
        <v>623.94999999999993</v>
      </c>
      <c r="Q1689">
        <f t="shared" ca="1" si="850"/>
        <v>625.74532237512733</v>
      </c>
      <c r="R1689">
        <f t="shared" ca="1" si="851"/>
        <v>0.44827987378949385</v>
      </c>
      <c r="S1689">
        <f t="shared" ca="1" si="852"/>
        <v>8.4742489345721328</v>
      </c>
      <c r="T1689">
        <f t="shared" ca="1" si="853"/>
        <v>0.57850316004077562</v>
      </c>
      <c r="U1689">
        <f t="shared" ca="1" si="873"/>
        <v>-6.827987378949274E-2</v>
      </c>
      <c r="V1689">
        <f t="shared" ca="1" si="874"/>
        <v>0</v>
      </c>
      <c r="W1689">
        <f t="shared" ca="1" si="854"/>
        <v>2.1276966666657153</v>
      </c>
      <c r="X1689">
        <f t="shared" ca="1" si="855"/>
        <v>6.8086293333302894</v>
      </c>
      <c r="Y1689">
        <f t="shared" ca="1" si="856"/>
        <v>0.91324884267210948</v>
      </c>
      <c r="Z1689">
        <f t="shared" ca="1" si="857"/>
        <v>0.13947006857186706</v>
      </c>
      <c r="AA1689">
        <f t="shared" ca="1" si="858"/>
        <v>626.02769666666575</v>
      </c>
      <c r="AB1689">
        <f t="shared" ca="1" si="859"/>
        <v>626.02868809887923</v>
      </c>
      <c r="AC1689">
        <f t="shared" ca="1" si="860"/>
        <v>4.9396067218167873E-6</v>
      </c>
      <c r="AD1689">
        <f t="shared" ca="1" si="861"/>
        <v>3.0527529116766747E-2</v>
      </c>
      <c r="AE1689">
        <f t="shared" ca="1" si="862"/>
        <v>7.2568495574453316</v>
      </c>
      <c r="AF1689">
        <f t="shared" ca="1" si="863"/>
        <v>0.61063636928508913</v>
      </c>
      <c r="AG1689">
        <f t="shared" ca="1" si="864"/>
        <v>0</v>
      </c>
      <c r="AH1689">
        <f ca="1"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+99)&gt;=IFERROR(AE1689,-1E+99)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>0.20782804355934723</v>
      </c>
      <c r="AI1689">
        <f t="shared" ca="1" si="865"/>
        <v>624.10782804355938</v>
      </c>
      <c r="AJ1689">
        <f t="shared" ca="1" si="866"/>
        <v>624.21174206533908</v>
      </c>
      <c r="AM1689">
        <v>0</v>
      </c>
      <c r="AN1689">
        <v>0</v>
      </c>
      <c r="AO1689">
        <f t="shared" si="867"/>
        <v>0</v>
      </c>
      <c r="AP1689">
        <f t="shared" si="875"/>
        <v>0</v>
      </c>
      <c r="AQ1689">
        <f t="shared" ca="1" si="868"/>
        <v>0.99999999999999989</v>
      </c>
      <c r="AR1689" t="str">
        <f t="shared" ca="1" si="869"/>
        <v>Supercritical</v>
      </c>
      <c r="AS1689">
        <f t="shared" ca="1" si="870"/>
        <v>4.3853035197136793E-3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190</v>
      </c>
      <c r="I1690">
        <v>5.7000000000000002E-2</v>
      </c>
      <c r="J1690">
        <f t="shared" si="871"/>
        <v>1</v>
      </c>
      <c r="K1690">
        <f t="shared" ca="1" si="877"/>
        <v>0.94960000000000089</v>
      </c>
      <c r="L1690">
        <f t="shared" ca="1" si="872"/>
        <v>0.05</v>
      </c>
      <c r="M1690">
        <f t="shared" ca="1" si="846"/>
        <v>0.16000000000000003</v>
      </c>
      <c r="N1690">
        <f t="shared" ca="1" si="847"/>
        <v>4.8484848484848492E-2</v>
      </c>
      <c r="O1690">
        <f t="shared" ca="1" si="848"/>
        <v>5.9350000000000041</v>
      </c>
      <c r="P1690">
        <f t="shared" ca="1" si="849"/>
        <v>623.56999999999994</v>
      </c>
      <c r="Q1690">
        <f t="shared" ca="1" si="850"/>
        <v>625.36532237512733</v>
      </c>
      <c r="R1690">
        <f t="shared" ca="1" si="851"/>
        <v>0.44827987378949385</v>
      </c>
      <c r="S1690">
        <f t="shared" ca="1" si="852"/>
        <v>8.4742489345721328</v>
      </c>
      <c r="T1690">
        <f t="shared" ca="1" si="853"/>
        <v>0.57850316004077562</v>
      </c>
      <c r="U1690">
        <f t="shared" ca="1" si="873"/>
        <v>-6.8450429415179315E-2</v>
      </c>
      <c r="V1690">
        <f t="shared" ca="1" si="874"/>
        <v>0</v>
      </c>
      <c r="W1690">
        <f t="shared" ca="1" si="854"/>
        <v>2.1375895810002499</v>
      </c>
      <c r="X1690">
        <f t="shared" ca="1" si="855"/>
        <v>6.8402866592007996</v>
      </c>
      <c r="Y1690">
        <f t="shared" ca="1" si="856"/>
        <v>0.91506658381820094</v>
      </c>
      <c r="Z1690">
        <f t="shared" ca="1" si="857"/>
        <v>0.13882459132362585</v>
      </c>
      <c r="AA1690">
        <f t="shared" ca="1" si="858"/>
        <v>625.65758958100025</v>
      </c>
      <c r="AB1690">
        <f t="shared" ca="1" si="859"/>
        <v>625.65857185761377</v>
      </c>
      <c r="AC1690">
        <f t="shared" ca="1" si="860"/>
        <v>4.8810328499188372E-6</v>
      </c>
      <c r="AD1690">
        <f t="shared" ca="1" si="861"/>
        <v>3.0315849192390821E-2</v>
      </c>
      <c r="AE1690">
        <f t="shared" ca="1" si="862"/>
        <v>7.3243008541107697</v>
      </c>
      <c r="AF1690">
        <f t="shared" ca="1" si="863"/>
        <v>0.60148223433338899</v>
      </c>
      <c r="AG1690">
        <f t="shared" ca="1" si="864"/>
        <v>0</v>
      </c>
      <c r="AH1690">
        <f ca="1"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+99)&gt;=IFERROR(AE1690,-1E+99)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>0.20782804355934723</v>
      </c>
      <c r="AI1690">
        <f t="shared" ca="1" si="865"/>
        <v>623.72782804355938</v>
      </c>
      <c r="AJ1690">
        <f t="shared" ca="1" si="866"/>
        <v>623.83174206533909</v>
      </c>
      <c r="AM1690">
        <v>0</v>
      </c>
      <c r="AN1690">
        <v>0</v>
      </c>
      <c r="AO1690">
        <f t="shared" si="867"/>
        <v>0</v>
      </c>
      <c r="AP1690">
        <f t="shared" si="875"/>
        <v>0</v>
      </c>
      <c r="AQ1690">
        <f t="shared" ca="1" si="868"/>
        <v>0.99999999999999989</v>
      </c>
      <c r="AR1690" t="str">
        <f t="shared" ca="1" si="869"/>
        <v>Supercritical</v>
      </c>
      <c r="AS1690">
        <f t="shared" ca="1" si="870"/>
        <v>4.3853035197136793E-3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190</v>
      </c>
      <c r="I1691">
        <v>5.7000000000000002E-2</v>
      </c>
      <c r="J1691">
        <f t="shared" si="871"/>
        <v>1</v>
      </c>
      <c r="K1691">
        <f t="shared" ca="1" si="877"/>
        <v>0.94960000000000089</v>
      </c>
      <c r="L1691">
        <f t="shared" ca="1" si="872"/>
        <v>0.05</v>
      </c>
      <c r="M1691">
        <f t="shared" ca="1" si="846"/>
        <v>0.16000000000000003</v>
      </c>
      <c r="N1691">
        <f t="shared" ca="1" si="847"/>
        <v>4.8484848484848492E-2</v>
      </c>
      <c r="O1691">
        <f t="shared" ca="1" si="848"/>
        <v>5.9350000000000041</v>
      </c>
      <c r="P1691">
        <f t="shared" ca="1" si="849"/>
        <v>623.18999999999994</v>
      </c>
      <c r="Q1691">
        <f t="shared" ca="1" si="850"/>
        <v>624.98532237512734</v>
      </c>
      <c r="R1691">
        <f t="shared" ca="1" si="851"/>
        <v>0.44827987378949385</v>
      </c>
      <c r="S1691">
        <f t="shared" ca="1" si="852"/>
        <v>8.4742489345721328</v>
      </c>
      <c r="T1691">
        <f t="shared" ca="1" si="853"/>
        <v>0.57850316004077562</v>
      </c>
      <c r="U1691">
        <f t="shared" ca="1" si="873"/>
        <v>-6.8450429415179315E-2</v>
      </c>
      <c r="V1691">
        <f t="shared" ca="1" si="874"/>
        <v>0</v>
      </c>
      <c r="W1691">
        <f t="shared" ca="1" si="854"/>
        <v>2.1361885405803993</v>
      </c>
      <c r="X1691">
        <f t="shared" ca="1" si="855"/>
        <v>6.8358033298572778</v>
      </c>
      <c r="Y1691">
        <f t="shared" ca="1" si="856"/>
        <v>0.91480973933871224</v>
      </c>
      <c r="Z1691">
        <f t="shared" ca="1" si="857"/>
        <v>0.13891564080732954</v>
      </c>
      <c r="AA1691">
        <f t="shared" ca="1" si="858"/>
        <v>625.27618854058039</v>
      </c>
      <c r="AB1691">
        <f t="shared" ca="1" si="859"/>
        <v>625.27717210608807</v>
      </c>
      <c r="AC1691">
        <f t="shared" ca="1" si="860"/>
        <v>4.8892671963509265E-6</v>
      </c>
      <c r="AD1691">
        <f t="shared" ca="1" si="861"/>
        <v>3.0345678507114275E-2</v>
      </c>
      <c r="AE1691">
        <f t="shared" ca="1" si="862"/>
        <v>7.3147292901964498</v>
      </c>
      <c r="AF1691">
        <f t="shared" ca="1" si="863"/>
        <v>0.6026861470699032</v>
      </c>
      <c r="AG1691">
        <f t="shared" ca="1" si="864"/>
        <v>0</v>
      </c>
      <c r="AH1691">
        <f ca="1"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+99)&gt;=IFERROR(AE1691,-1E+99)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>0.20782804355934723</v>
      </c>
      <c r="AI1691">
        <f t="shared" ca="1" si="865"/>
        <v>623.34782804355939</v>
      </c>
      <c r="AJ1691">
        <f t="shared" ca="1" si="866"/>
        <v>623.45174206533909</v>
      </c>
      <c r="AM1691">
        <v>0</v>
      </c>
      <c r="AN1691">
        <v>0</v>
      </c>
      <c r="AO1691">
        <f t="shared" si="867"/>
        <v>0</v>
      </c>
      <c r="AP1691">
        <f t="shared" si="875"/>
        <v>0</v>
      </c>
      <c r="AQ1691">
        <f t="shared" ca="1" si="868"/>
        <v>0.99999999999999989</v>
      </c>
      <c r="AR1691" t="str">
        <f t="shared" ca="1" si="869"/>
        <v>Supercritical</v>
      </c>
      <c r="AS1691">
        <f t="shared" ca="1" si="870"/>
        <v>4.3853035197136793E-3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190</v>
      </c>
      <c r="I1692">
        <v>0</v>
      </c>
      <c r="J1692">
        <f t="shared" si="871"/>
        <v>1</v>
      </c>
      <c r="K1692">
        <f t="shared" ca="1" si="877"/>
        <v>0.94960000000000089</v>
      </c>
      <c r="L1692">
        <f t="shared" ca="1" si="872"/>
        <v>0.05</v>
      </c>
      <c r="M1692">
        <f t="shared" ca="1" si="846"/>
        <v>0.16000000000000003</v>
      </c>
      <c r="N1692">
        <f t="shared" ca="1" si="847"/>
        <v>4.8484848484848492E-2</v>
      </c>
      <c r="O1692">
        <f t="shared" ca="1" si="848"/>
        <v>5.9350000000000041</v>
      </c>
      <c r="P1692">
        <f t="shared" ca="1" si="849"/>
        <v>622.80999999999995</v>
      </c>
      <c r="Q1692">
        <f t="shared" ca="1" si="850"/>
        <v>624.60532237512734</v>
      </c>
      <c r="R1692">
        <f t="shared" ca="1" si="851"/>
        <v>0.44827987378949385</v>
      </c>
      <c r="S1692">
        <f t="shared" ca="1" si="852"/>
        <v>8.4742489345721328</v>
      </c>
      <c r="T1692">
        <f t="shared" ca="1" si="853"/>
        <v>0.57850316004077562</v>
      </c>
      <c r="U1692">
        <f t="shared" ca="1" si="873"/>
        <v>-6.827987378949274E-2</v>
      </c>
      <c r="V1692">
        <f t="shared" ca="1" si="874"/>
        <v>0</v>
      </c>
      <c r="W1692">
        <f t="shared" ca="1" si="854"/>
        <v>2.1459966228226168</v>
      </c>
      <c r="X1692">
        <f t="shared" ca="1" si="855"/>
        <v>6.8671891930323739</v>
      </c>
      <c r="Y1692">
        <f t="shared" ca="1" si="856"/>
        <v>0.91660376189260029</v>
      </c>
      <c r="Z1692">
        <f t="shared" ca="1" si="857"/>
        <v>0.13828073951471867</v>
      </c>
      <c r="AA1692">
        <f t="shared" ca="1" si="858"/>
        <v>624.90599662282261</v>
      </c>
      <c r="AB1692">
        <f t="shared" ca="1" si="859"/>
        <v>624.90697121828237</v>
      </c>
      <c r="AC1692">
        <f t="shared" ca="1" si="860"/>
        <v>4.8320385590352394E-6</v>
      </c>
      <c r="AD1692">
        <f t="shared" ca="1" si="861"/>
        <v>3.0137878150994918E-2</v>
      </c>
      <c r="AE1692">
        <f t="shared" ca="1" si="862"/>
        <v>7.381867871083581</v>
      </c>
      <c r="AF1692">
        <f t="shared" ca="1" si="863"/>
        <v>0.59380974447651624</v>
      </c>
      <c r="AG1692">
        <f t="shared" ca="1" si="864"/>
        <v>0</v>
      </c>
      <c r="AH1692">
        <f ca="1"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+99)&gt;=IFERROR(AE1692,-1E+99)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>0.20782804355934723</v>
      </c>
      <c r="AI1692">
        <f t="shared" ca="1" si="865"/>
        <v>622.96782804355939</v>
      </c>
      <c r="AJ1692">
        <f t="shared" ca="1" si="866"/>
        <v>623.07174206533909</v>
      </c>
      <c r="AM1692">
        <v>0</v>
      </c>
      <c r="AN1692">
        <v>0</v>
      </c>
      <c r="AO1692">
        <f t="shared" si="867"/>
        <v>0</v>
      </c>
      <c r="AP1692">
        <f t="shared" si="875"/>
        <v>0</v>
      </c>
      <c r="AQ1692">
        <f t="shared" ca="1" si="868"/>
        <v>0.99999999999999989</v>
      </c>
      <c r="AR1692" t="str">
        <f t="shared" ca="1" si="869"/>
        <v>Supercritical</v>
      </c>
      <c r="AS1692">
        <f t="shared" ca="1" si="870"/>
        <v>4.3853035197136793E-3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190</v>
      </c>
      <c r="I1693">
        <v>6.2E-2</v>
      </c>
      <c r="J1693">
        <f t="shared" si="871"/>
        <v>1</v>
      </c>
      <c r="K1693">
        <f t="shared" ca="1" si="877"/>
        <v>0.94960000000000089</v>
      </c>
      <c r="L1693">
        <f t="shared" ca="1" si="872"/>
        <v>0.05</v>
      </c>
      <c r="M1693">
        <f t="shared" ca="1" si="846"/>
        <v>0.16000000000000003</v>
      </c>
      <c r="N1693">
        <f t="shared" ca="1" si="847"/>
        <v>4.8484848484848492E-2</v>
      </c>
      <c r="O1693">
        <f t="shared" ca="1" si="848"/>
        <v>5.9350000000000041</v>
      </c>
      <c r="P1693">
        <f t="shared" ca="1" si="849"/>
        <v>622.42999999999995</v>
      </c>
      <c r="Q1693">
        <f t="shared" ca="1" si="850"/>
        <v>624.22532237512735</v>
      </c>
      <c r="R1693">
        <f t="shared" ca="1" si="851"/>
        <v>0.44827987378949385</v>
      </c>
      <c r="S1693">
        <f t="shared" ca="1" si="852"/>
        <v>8.4742489345721328</v>
      </c>
      <c r="T1693">
        <f t="shared" ca="1" si="853"/>
        <v>0.57850316004077562</v>
      </c>
      <c r="U1693">
        <f t="shared" ca="1" si="873"/>
        <v>-6.8465390434880646E-2</v>
      </c>
      <c r="V1693">
        <f t="shared" ca="1" si="874"/>
        <v>0</v>
      </c>
      <c r="W1693">
        <f t="shared" ca="1" si="854"/>
        <v>2.1445601972782757</v>
      </c>
      <c r="X1693">
        <f t="shared" ca="1" si="855"/>
        <v>6.8625926312904824</v>
      </c>
      <c r="Y1693">
        <f t="shared" ca="1" si="856"/>
        <v>0.91634160885950511</v>
      </c>
      <c r="Z1693">
        <f t="shared" ca="1" si="857"/>
        <v>0.13837335989757452</v>
      </c>
      <c r="AA1693">
        <f t="shared" ca="1" si="858"/>
        <v>624.52456019727822</v>
      </c>
      <c r="AB1693">
        <f t="shared" ca="1" si="859"/>
        <v>624.52553609874246</v>
      </c>
      <c r="AC1693">
        <f t="shared" ca="1" si="860"/>
        <v>4.8403594548402592E-6</v>
      </c>
      <c r="AD1693">
        <f t="shared" ca="1" si="861"/>
        <v>3.0168162728446257E-2</v>
      </c>
      <c r="AE1693">
        <f t="shared" ca="1" si="862"/>
        <v>7.3720159319957652</v>
      </c>
      <c r="AF1693">
        <f t="shared" ca="1" si="863"/>
        <v>0.97244500914575838</v>
      </c>
      <c r="AG1693">
        <f t="shared" ca="1" si="864"/>
        <v>0</v>
      </c>
      <c r="AH1693">
        <f ca="1"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+99)&gt;=IFERROR(AE1693,-1E+99)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>0.20782804355934723</v>
      </c>
      <c r="AI1693">
        <f t="shared" ca="1" si="865"/>
        <v>622.5878280435594</v>
      </c>
      <c r="AJ1693">
        <f t="shared" ca="1" si="866"/>
        <v>622.6917420653391</v>
      </c>
      <c r="AM1693">
        <v>0</v>
      </c>
      <c r="AN1693">
        <v>0</v>
      </c>
      <c r="AO1693">
        <f t="shared" si="867"/>
        <v>0</v>
      </c>
      <c r="AP1693">
        <f t="shared" si="875"/>
        <v>0</v>
      </c>
      <c r="AQ1693">
        <f t="shared" ca="1" si="868"/>
        <v>0.99999999999999989</v>
      </c>
      <c r="AR1693" t="str">
        <f t="shared" ca="1" si="869"/>
        <v>Supercritical</v>
      </c>
      <c r="AS1693">
        <f t="shared" ca="1" si="870"/>
        <v>4.3853035197136793E-3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190</v>
      </c>
      <c r="I1694">
        <v>0</v>
      </c>
      <c r="J1694">
        <f t="shared" si="871"/>
        <v>0.42399999999999949</v>
      </c>
      <c r="K1694">
        <f t="shared" ca="1" si="877"/>
        <v>0.94960000000000089</v>
      </c>
      <c r="L1694">
        <f t="shared" ca="1" si="872"/>
        <v>0.05</v>
      </c>
      <c r="M1694">
        <f t="shared" ca="1" si="846"/>
        <v>0.16000000000000003</v>
      </c>
      <c r="N1694">
        <f t="shared" ca="1" si="847"/>
        <v>4.8484848484848492E-2</v>
      </c>
      <c r="O1694">
        <f t="shared" ca="1" si="848"/>
        <v>5.9350000000000041</v>
      </c>
      <c r="P1694">
        <f t="shared" ca="1" si="849"/>
        <v>622.04999999999995</v>
      </c>
      <c r="Q1694">
        <f t="shared" ca="1" si="850"/>
        <v>623.84532237512735</v>
      </c>
      <c r="R1694">
        <f t="shared" ca="1" si="851"/>
        <v>0.44827987378949385</v>
      </c>
      <c r="S1694">
        <f t="shared" ca="1" si="852"/>
        <v>8.4742489345721328</v>
      </c>
      <c r="T1694">
        <f t="shared" ca="1" si="853"/>
        <v>0.57850316004077562</v>
      </c>
      <c r="U1694">
        <f t="shared" ca="1" si="873"/>
        <v>0.18992933351330521</v>
      </c>
      <c r="V1694">
        <f t="shared" ca="1" si="874"/>
        <v>0</v>
      </c>
      <c r="W1694">
        <f>MAX($D$16,(P10)-E1694)</f>
        <v>3</v>
      </c>
      <c r="X1694">
        <f t="shared" si="855"/>
        <v>9.6000000000000014</v>
      </c>
      <c r="Y1694">
        <f t="shared" si="856"/>
        <v>1.0434782608695654</v>
      </c>
      <c r="Z1694">
        <f t="shared" ca="1" si="857"/>
        <v>9.891666666666675E-2</v>
      </c>
      <c r="AA1694">
        <f t="shared" si="858"/>
        <v>625</v>
      </c>
      <c r="AB1694">
        <f t="shared" ca="1" si="859"/>
        <v>625.0004987006597</v>
      </c>
      <c r="AC1694">
        <f t="shared" ca="1" si="860"/>
        <v>2.0800650792507538E-6</v>
      </c>
      <c r="AD1694">
        <f t="shared" ca="1" si="861"/>
        <v>1.8233680552896567E-2</v>
      </c>
      <c r="AE1694">
        <f t="shared" ca="1" si="862"/>
        <v>14.409575052667346</v>
      </c>
      <c r="AF1694">
        <v>0</v>
      </c>
      <c r="AG1694">
        <v>1</v>
      </c>
      <c r="AH1694">
        <f ca="1"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+99)&gt;=IFERROR(AE1694,-1E+99)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>3</v>
      </c>
      <c r="AI1694">
        <f t="shared" ca="1" si="865"/>
        <v>625</v>
      </c>
      <c r="AJ1694">
        <f t="shared" ca="1" si="866"/>
        <v>625.0004987006597</v>
      </c>
      <c r="AM1694">
        <v>0</v>
      </c>
      <c r="AN1694">
        <v>0</v>
      </c>
      <c r="AO1694">
        <f t="shared" si="867"/>
        <v>0</v>
      </c>
      <c r="AP1694">
        <f t="shared" si="875"/>
        <v>0</v>
      </c>
      <c r="AQ1694">
        <f t="shared" ca="1" si="868"/>
        <v>1.8233680552896567E-2</v>
      </c>
      <c r="AR1694" t="str">
        <f t="shared" ca="1" si="869"/>
        <v>Subcritical</v>
      </c>
      <c r="AS1694">
        <f t="shared" ca="1" si="870"/>
        <v>2.0800650792507538E-6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2026-04-20T03:43:33Z</dcterms:created>
  <dcterms:modified xsi:type="dcterms:W3CDTF">2026-04-20T08:46:17Z</dcterms:modified>
</cp:coreProperties>
</file>