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MetaShare" sheetId="1" r:id="rId1"/>
    <sheet name="Details" sheetId="2" r:id="rId2"/>
  </sheets>
  <calcPr calcId="144525"/>
</workbook>
</file>

<file path=xl/comments1.xml><?xml version="1.0" encoding="utf-8"?>
<comments xmlns="http://schemas.openxmlformats.org/spreadsheetml/2006/main">
  <authors>
    <author>Bella Bi</author>
  </authors>
  <commentList>
    <comment ref="C163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此列数据为实际工时</t>
        </r>
      </text>
    </comment>
    <comment ref="D163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此列数据为预付工时</t>
        </r>
      </text>
    </comment>
    <comment ref="C168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72小时为预付，用于支付19年1月份开发工时</t>
        </r>
      </text>
    </comment>
    <comment ref="C177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此列数据为实际工时</t>
        </r>
      </text>
    </comment>
    <comment ref="D177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此列数据为预付工时</t>
        </r>
      </text>
    </comment>
    <comment ref="C187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此列数据为实际工时</t>
        </r>
      </text>
    </comment>
    <comment ref="D187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此列数据为预付工时</t>
        </r>
      </text>
    </comment>
    <comment ref="C194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此列数据为实际工时</t>
        </r>
      </text>
    </comment>
    <comment ref="D194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此列数据为预付工时</t>
        </r>
      </text>
    </comment>
    <comment ref="C202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此列数据为实际工时</t>
        </r>
      </text>
    </comment>
    <comment ref="D202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此列数据为预付工时</t>
        </r>
      </text>
    </comment>
    <comment ref="C210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此列数据为实际工时</t>
        </r>
      </text>
    </comment>
    <comment ref="D210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此列数据为预付工时</t>
        </r>
      </text>
    </comment>
    <comment ref="C218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此列数据为实际工时</t>
        </r>
      </text>
    </comment>
    <comment ref="D218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此列数据为预付工时</t>
        </r>
      </text>
    </comment>
    <comment ref="C220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Sanjel需要支付50%-112人时</t>
        </r>
      </text>
    </comment>
    <comment ref="C228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此列数据为实际工时</t>
        </r>
      </text>
    </comment>
    <comment ref="D228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此列数据为预付工时</t>
        </r>
      </text>
    </comment>
    <comment ref="B231" authorId="0">
      <text>
        <r>
          <rPr>
            <b/>
            <sz val="9"/>
            <rFont val="Tahoma"/>
            <charset val="1"/>
          </rPr>
          <t>Bella Bi:本月共花费550人时
Sanjel支付475，预付支付75人时</t>
        </r>
      </text>
    </comment>
    <comment ref="E232" authorId="0">
      <text>
        <r>
          <rPr>
            <b/>
            <sz val="9"/>
            <rFont val="Tahoma"/>
            <charset val="1"/>
          </rPr>
          <t>Bella Bi:</t>
        </r>
        <r>
          <rPr>
            <sz val="9"/>
            <rFont val="Tahoma"/>
            <charset val="1"/>
          </rPr>
          <t xml:space="preserve">
总共预付工时272，本次使用75人时，余197人时</t>
        </r>
      </text>
    </comment>
    <comment ref="C236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此列数据为实际工时</t>
        </r>
      </text>
    </comment>
    <comment ref="D236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此列数据为预付工时</t>
        </r>
      </text>
    </comment>
    <comment ref="C244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此列数据为实际工时</t>
        </r>
      </text>
    </comment>
    <comment ref="D244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此列数据为预付工时</t>
        </r>
      </text>
    </comment>
    <comment ref="C251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此列数据为实际工时</t>
        </r>
      </text>
    </comment>
    <comment ref="D251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此列数据为预付工时</t>
        </r>
      </text>
    </comment>
    <comment ref="C258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此列数据为实际工时</t>
        </r>
      </text>
    </comment>
    <comment ref="D258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此列数据为预付工时</t>
        </r>
      </text>
    </comment>
    <comment ref="C265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此列数据为实际工时</t>
        </r>
      </text>
    </comment>
    <comment ref="D265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此列数据为预付工时</t>
        </r>
      </text>
    </comment>
    <comment ref="C272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此列数据为实际工时</t>
        </r>
      </text>
    </comment>
    <comment ref="D272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此列数据为预付工时</t>
        </r>
      </text>
    </comment>
    <comment ref="C279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此列数据为实际工时</t>
        </r>
      </text>
    </comment>
    <comment ref="D279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此列数据为预付工时</t>
        </r>
      </text>
    </comment>
  </commentList>
</comments>
</file>

<file path=xl/sharedStrings.xml><?xml version="1.0" encoding="utf-8"?>
<sst xmlns="http://schemas.openxmlformats.org/spreadsheetml/2006/main" count="347" uniqueCount="77">
  <si>
    <t>Part 1</t>
  </si>
  <si>
    <t>Hourly Rate(CAD)</t>
  </si>
  <si>
    <t>Weekly Rate(CAD)</t>
  </si>
  <si>
    <t>Unit</t>
  </si>
  <si>
    <t>Weekly Cost(CAD)</t>
  </si>
  <si>
    <t>System Analyst &amp; Tester &amp; PM</t>
  </si>
  <si>
    <t>Architect</t>
  </si>
  <si>
    <t>Developer</t>
  </si>
  <si>
    <t>　</t>
  </si>
  <si>
    <t>Weekly Total Cost(CAD)</t>
  </si>
  <si>
    <t>Duration(Weeks)</t>
  </si>
  <si>
    <t>Total Cost(CAD)</t>
  </si>
  <si>
    <t>Part 2</t>
  </si>
  <si>
    <t>Part 3</t>
  </si>
  <si>
    <t>Part 4</t>
  </si>
  <si>
    <t>Part 5</t>
  </si>
  <si>
    <t>Workflow</t>
  </si>
  <si>
    <t>Hour</t>
  </si>
  <si>
    <t>Part</t>
  </si>
  <si>
    <t>Hours</t>
  </si>
  <si>
    <t>Rate</t>
  </si>
  <si>
    <t>Cost</t>
  </si>
  <si>
    <t>Requirements</t>
  </si>
  <si>
    <t>Total</t>
  </si>
  <si>
    <t>Project Management</t>
  </si>
  <si>
    <t>Implementation</t>
  </si>
  <si>
    <t>Part 9 Cost for Apr. 2018(From 20180402 to 20180428)</t>
  </si>
  <si>
    <t>Test</t>
  </si>
  <si>
    <t>Architecture design</t>
  </si>
  <si>
    <t>Part 5 From20170710 to 20170818</t>
  </si>
  <si>
    <t>Part 6 From20171012</t>
  </si>
  <si>
    <t>Total Hours</t>
  </si>
  <si>
    <t>Part 7-1 From20171203</t>
  </si>
  <si>
    <t>Part 7-2 From20180103 to 20180126</t>
  </si>
  <si>
    <t>Part 8 Cost for Feb. 2018(From20180129 to 20180228)</t>
  </si>
  <si>
    <t>Part 8 Cost for Mar. 2018(From20180301 to 20180330)</t>
  </si>
  <si>
    <t>Part 10 Cost for May. 2018(From 20180501 to 20180531)</t>
  </si>
  <si>
    <t>Sanjel Need to Pay</t>
  </si>
  <si>
    <t>Part 10 Cost for Jun. 2018(From 20180601 to 20180630)</t>
  </si>
  <si>
    <t>Part 10 Cost for Jul. 2018(From 20180701 to 20180731)</t>
  </si>
  <si>
    <t>Transfer for eService</t>
  </si>
  <si>
    <t>Part 11 Cost for Aug. 2018(From 20180801 to 20180831)</t>
  </si>
  <si>
    <t>Design</t>
  </si>
  <si>
    <t>CodeReview</t>
  </si>
  <si>
    <t>Thinking training</t>
  </si>
  <si>
    <t>Part 11 Cost for Sep. 2018(From 20180901 to 20180930)</t>
  </si>
  <si>
    <t>Eservice Express</t>
  </si>
  <si>
    <t xml:space="preserve">     Project Management</t>
  </si>
  <si>
    <t xml:space="preserve">     Requirements</t>
  </si>
  <si>
    <t xml:space="preserve">     Implementation</t>
  </si>
  <si>
    <t>Eservice Refactoring with new Blend Master Data database</t>
  </si>
  <si>
    <t xml:space="preserve">     Design</t>
  </si>
  <si>
    <t>Sanjel Blend Master Data Database</t>
  </si>
  <si>
    <t>Part 11 Cost for Oct. 2018(From 20181001 to 20181031)</t>
  </si>
  <si>
    <t>Eservice Online</t>
  </si>
  <si>
    <t>Part 11 Cost for Nov. 2018(From 20181101 to 20181130)</t>
  </si>
  <si>
    <t>Actual cost</t>
  </si>
  <si>
    <t>Prepaid</t>
  </si>
  <si>
    <t>Part 12 Cost for Dec. 2018(From 20181201 to 20181231)</t>
  </si>
  <si>
    <t xml:space="preserve">Database Conversion </t>
  </si>
  <si>
    <t xml:space="preserve">eService Refactoring with Cost Analysis </t>
  </si>
  <si>
    <t>Part 12 Cost for Jan. 2019(From 20190101 to 20190131)</t>
  </si>
  <si>
    <t>Part 12 Cost for Feb. 2019(From 20190201 to 20190228)</t>
  </si>
  <si>
    <t>Part 12 Cost for Mar. 2019(From 20190301 to 20190331)</t>
  </si>
  <si>
    <t>Part 12 Cost for Apr. 2019(From 20190401 to 20190430)</t>
  </si>
  <si>
    <t>Eservice Application</t>
  </si>
  <si>
    <t>Part 12 Cost for May. 2019(From 20190501 to 20190531)</t>
  </si>
  <si>
    <t>Sanjel Master Data Database</t>
  </si>
  <si>
    <t>Part 12 Cost for July 2019(From 20190701 to 20190731)</t>
  </si>
  <si>
    <t>Part 13 Cost for Aug. 2019(From 20190801 to 20190831)</t>
  </si>
  <si>
    <t>Part 14 Cost for Oct. 2019(From 20191001 to 20191031)</t>
  </si>
  <si>
    <t>Part 15 Cost for Nov. 2019(From 20191101 to 20191130)</t>
  </si>
  <si>
    <t>Part 16 Cost for Dec. 2019(From 20191201 to 20191231)</t>
  </si>
  <si>
    <t>Eservice</t>
  </si>
  <si>
    <t>Part 17 Cost for Jen. 2020(From 20200101 to 20200131)</t>
  </si>
  <si>
    <t>Part 18 Cost for Feb. 2020(From 20200201 to 20200229)</t>
  </si>
  <si>
    <t>Part 19 Cost for Mar. 2020(From 20200301 to 20200331)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</si>
</sst>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&quot;$&quot;#,##0.00"/>
    <numFmt numFmtId="177" formatCode="&quot;$&quot;#,##0.00_);[Red]\(&quot;$&quot;#,##0.00\)"/>
    <numFmt numFmtId="178" formatCode="[$¥-804]#,##0.00"/>
    <numFmt numFmtId="179" formatCode="&quot;$&quot;#,##0.00;[Red]&quot;$&quot;#,##0.00"/>
  </numFmts>
  <fonts count="34">
    <font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i/>
      <sz val="11"/>
      <color rgb="FF0070C0"/>
      <name val="宋体"/>
      <charset val="134"/>
      <scheme val="minor"/>
    </font>
    <font>
      <i/>
      <sz val="11"/>
      <color rgb="FF000000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i/>
      <u/>
      <sz val="11"/>
      <color rgb="FF000000"/>
      <name val="宋体"/>
      <charset val="134"/>
      <scheme val="minor"/>
    </font>
    <font>
      <b/>
      <i/>
      <u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9"/>
      <name val="Tahoma"/>
      <charset val="1"/>
    </font>
    <font>
      <b/>
      <sz val="9"/>
      <name val="Tahoma"/>
      <charset val="1"/>
    </font>
    <font>
      <sz val="9"/>
      <name val="Tahoma"/>
      <charset val="134"/>
    </font>
    <font>
      <b/>
      <sz val="9"/>
      <name val="Tahoma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  <border>
      <left style="thin">
        <color rgb="FFB1BBCC"/>
      </left>
      <right/>
      <top/>
      <bottom style="thin">
        <color rgb="FFB1BBCC"/>
      </bottom>
      <diagonal/>
    </border>
    <border>
      <left/>
      <right style="thin">
        <color rgb="FFB1BBCC"/>
      </right>
      <top/>
      <bottom style="thin">
        <color rgb="FFB1BBC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11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7" borderId="18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9" fillId="28" borderId="21" applyNumberFormat="0" applyAlignment="0" applyProtection="0">
      <alignment vertical="center"/>
    </xf>
    <xf numFmtId="0" fontId="28" fillId="28" borderId="15" applyNumberFormat="0" applyAlignment="0" applyProtection="0">
      <alignment vertical="center"/>
    </xf>
    <xf numFmtId="0" fontId="16" fillId="10" borderId="14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</cellStyleXfs>
  <cellXfs count="4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/>
    <xf numFmtId="0" fontId="2" fillId="2" borderId="3" xfId="0" applyFont="1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2" fillId="2" borderId="4" xfId="0" applyFont="1" applyFill="1" applyBorder="1"/>
    <xf numFmtId="0" fontId="2" fillId="2" borderId="5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0" fillId="0" borderId="6" xfId="0" applyBorder="1"/>
    <xf numFmtId="0" fontId="0" fillId="0" borderId="7" xfId="0" applyBorder="1" applyAlignment="1">
      <alignment horizontal="left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0" fillId="0" borderId="0" xfId="0" applyBorder="1"/>
    <xf numFmtId="0" fontId="2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 applyAlignment="1">
      <alignment horizontal="right"/>
    </xf>
    <xf numFmtId="178" fontId="0" fillId="2" borderId="1" xfId="0" applyNumberFormat="1" applyFill="1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7" xfId="0" applyBorder="1" applyAlignment="1"/>
    <xf numFmtId="0" fontId="0" fillId="0" borderId="8" xfId="0" applyBorder="1" applyAlignment="1"/>
    <xf numFmtId="0" fontId="0" fillId="5" borderId="1" xfId="0" applyFill="1" applyBorder="1" applyAlignment="1">
      <alignment horizontal="right"/>
    </xf>
    <xf numFmtId="0" fontId="0" fillId="5" borderId="1" xfId="0" applyFill="1" applyBorder="1"/>
    <xf numFmtId="0" fontId="2" fillId="5" borderId="1" xfId="0" applyFont="1" applyFill="1" applyBorder="1"/>
    <xf numFmtId="0" fontId="0" fillId="0" borderId="1" xfId="0" applyBorder="1" applyAlignment="1"/>
    <xf numFmtId="0" fontId="0" fillId="0" borderId="0" xfId="0" applyNumberFormat="1"/>
    <xf numFmtId="0" fontId="6" fillId="5" borderId="9" xfId="0" applyFont="1" applyFill="1" applyBorder="1" applyAlignment="1">
      <alignment vertical="center" wrapText="1"/>
    </xf>
    <xf numFmtId="9" fontId="3" fillId="3" borderId="9" xfId="0" applyNumberFormat="1" applyFont="1" applyFill="1" applyBorder="1" applyAlignment="1">
      <alignment horizontal="right" vertical="center" wrapText="1"/>
    </xf>
    <xf numFmtId="177" fontId="3" fillId="3" borderId="9" xfId="0" applyNumberFormat="1" applyFont="1" applyFill="1" applyBorder="1" applyAlignment="1">
      <alignment horizontal="right" vertical="center" wrapText="1"/>
    </xf>
    <xf numFmtId="0" fontId="3" fillId="3" borderId="9" xfId="0" applyFont="1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176" fontId="0" fillId="3" borderId="9" xfId="0" applyNumberFormat="1" applyFill="1" applyBorder="1" applyAlignment="1">
      <alignment vertical="center" wrapText="1"/>
    </xf>
    <xf numFmtId="0" fontId="3" fillId="3" borderId="10" xfId="0" applyFont="1" applyFill="1" applyBorder="1" applyAlignment="1">
      <alignment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176" fontId="1" fillId="3" borderId="9" xfId="0" applyNumberFormat="1" applyFont="1" applyFill="1" applyBorder="1" applyAlignment="1">
      <alignment vertical="center" wrapText="1"/>
    </xf>
    <xf numFmtId="0" fontId="8" fillId="3" borderId="9" xfId="0" applyFont="1" applyFill="1" applyBorder="1" applyAlignment="1">
      <alignment vertical="center"/>
    </xf>
    <xf numFmtId="0" fontId="8" fillId="3" borderId="9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176" fontId="10" fillId="3" borderId="9" xfId="0" applyNumberFormat="1" applyFont="1" applyFill="1" applyBorder="1" applyAlignment="1">
      <alignment vertical="center" wrapText="1"/>
    </xf>
    <xf numFmtId="0" fontId="9" fillId="3" borderId="9" xfId="0" applyFont="1" applyFill="1" applyBorder="1" applyAlignment="1">
      <alignment vertical="center" wrapText="1"/>
    </xf>
    <xf numFmtId="179" fontId="3" fillId="3" borderId="9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  <a:r>
              <a:rPr lang="en-US" altLang="zh-CN"/>
              <a:t>ost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1"/>
          <c:tx>
            <c:strRef>
              <c:f>Details!$J$2</c:f>
              <c:strCache>
                <c:ptCount val="1"/>
                <c:pt idx="0">
                  <c:v>Cost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Details!$G$4:$G$36</c:f>
              <c:strCache>
                <c:ptCount val="33"/>
                <c:pt idx="0">
                  <c:v>Part 2</c:v>
                </c:pt>
                <c:pt idx="1">
                  <c:v>Part 3</c:v>
                </c:pt>
                <c:pt idx="2">
                  <c:v>Part 4</c:v>
                </c:pt>
                <c:pt idx="3">
                  <c:v>Part 5 From20170710 to 20170818</c:v>
                </c:pt>
                <c:pt idx="4">
                  <c:v>Part 6 From20171012</c:v>
                </c:pt>
                <c:pt idx="5">
                  <c:v>Part 7-1 From20171203</c:v>
                </c:pt>
                <c:pt idx="6">
                  <c:v>Part 7-2 From20180103 to 20180126</c:v>
                </c:pt>
                <c:pt idx="7">
                  <c:v>Part 8 Cost for Feb. 2018(From20180129 to 20180228)</c:v>
                </c:pt>
                <c:pt idx="8">
                  <c:v>Part 8 Cost for Mar. 2018(From20180301 to 20180330)</c:v>
                </c:pt>
                <c:pt idx="9">
                  <c:v>Part 9 Cost for Apr. 2018(From 20180402 to 20180428)</c:v>
                </c:pt>
                <c:pt idx="10">
                  <c:v>Part 10 Cost for May. 2018(From 20180501 to 20180531)</c:v>
                </c:pt>
                <c:pt idx="11">
                  <c:v>Part 10 Cost for Jun. 2018(From 20180601 to 20180630)</c:v>
                </c:pt>
                <c:pt idx="12">
                  <c:v>Part 10 Cost for Jul. 2018(From 20180701 to 20180731)</c:v>
                </c:pt>
                <c:pt idx="13">
                  <c:v>Part 11 Cost for Aug. 2018(From 20180801 to 20180831)</c:v>
                </c:pt>
                <c:pt idx="14">
                  <c:v>Part 11 Cost for Sep. 2018(From 20180901 to 20180930)</c:v>
                </c:pt>
                <c:pt idx="15">
                  <c:v>Part 11 Cost for Oct. 2018(From 20181001 to 20181031)</c:v>
                </c:pt>
                <c:pt idx="16">
                  <c:v>Part 11 Cost for Nov. 2018(From 20181101 to 20181130)</c:v>
                </c:pt>
                <c:pt idx="17">
                  <c:v>Part 12 Cost for Dec. 2018(From 20181201 to 20181231)</c:v>
                </c:pt>
                <c:pt idx="18">
                  <c:v>Part 12 Cost for Jan. 2019(From 20190101 to 20190131)</c:v>
                </c:pt>
                <c:pt idx="19">
                  <c:v>Part 12 Cost for Feb. 2019(From 20190201 to 20190228)</c:v>
                </c:pt>
                <c:pt idx="20">
                  <c:v>Part 12 Cost for Mar. 2019(From 20190301 to 20190331)</c:v>
                </c:pt>
                <c:pt idx="21">
                  <c:v>Part 12 Cost for Apr. 2019(From 20190401 to 20190430)</c:v>
                </c:pt>
                <c:pt idx="22">
                  <c:v>Part 12 Cost for May. 2019(From 20190501 to 20190531)</c:v>
                </c:pt>
                <c:pt idx="23">
                  <c:v>Part 12 Cost for July 2019(From 20190701 to 20190731)</c:v>
                </c:pt>
              </c:strCache>
            </c:strRef>
          </c:cat>
          <c:val>
            <c:numRef>
              <c:f>Details!$J$4:$J$36</c:f>
              <c:numCache>
                <c:formatCode>[$¥-804]#,##0.00</c:formatCode>
                <c:ptCount val="33"/>
                <c:pt idx="0">
                  <c:v>51609.6</c:v>
                </c:pt>
                <c:pt idx="1">
                  <c:v>52684.8</c:v>
                </c:pt>
                <c:pt idx="2">
                  <c:v>60825.6</c:v>
                </c:pt>
                <c:pt idx="3">
                  <c:v>152064</c:v>
                </c:pt>
                <c:pt idx="4">
                  <c:v>165734.4</c:v>
                </c:pt>
                <c:pt idx="5">
                  <c:v>44544</c:v>
                </c:pt>
                <c:pt idx="6">
                  <c:v>40089.6</c:v>
                </c:pt>
                <c:pt idx="7">
                  <c:v>49152</c:v>
                </c:pt>
                <c:pt idx="8">
                  <c:v>85401.6</c:v>
                </c:pt>
                <c:pt idx="9">
                  <c:v>59443.2</c:v>
                </c:pt>
                <c:pt idx="10">
                  <c:v>39936</c:v>
                </c:pt>
                <c:pt idx="11">
                  <c:v>71577.6</c:v>
                </c:pt>
                <c:pt idx="12">
                  <c:v>73113.6</c:v>
                </c:pt>
                <c:pt idx="13">
                  <c:v>22118.4</c:v>
                </c:pt>
                <c:pt idx="14">
                  <c:v>55833.6</c:v>
                </c:pt>
                <c:pt idx="15">
                  <c:v>45696</c:v>
                </c:pt>
                <c:pt idx="16">
                  <c:v>72192</c:v>
                </c:pt>
                <c:pt idx="17">
                  <c:v>72192</c:v>
                </c:pt>
                <c:pt idx="18">
                  <c:v>70195.2</c:v>
                </c:pt>
                <c:pt idx="19">
                  <c:v>31795.2</c:v>
                </c:pt>
                <c:pt idx="20">
                  <c:v>45849.6</c:v>
                </c:pt>
                <c:pt idx="21">
                  <c:v>55603.2</c:v>
                </c:pt>
                <c:pt idx="22">
                  <c:v>54067.2</c:v>
                </c:pt>
                <c:pt idx="23">
                  <c:v>72960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0719888"/>
        <c:axId val="5707277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Details!$G$2</c15:sqref>
                        </c15:formulaRef>
                      </c:ext>
                    </c:extLst>
                    <c:strCache>
                      <c:ptCount val="1"/>
                      <c:pt idx="0">
                        <c:v>Part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1000"/>
                          <a:satMod val="130000"/>
                        </a:schemeClr>
                      </a:gs>
                      <a:gs pos="80000">
                        <a:schemeClr val="accent2">
                          <a:shade val="93000"/>
                          <a:satMod val="130000"/>
                        </a:schemeClr>
                      </a:gs>
                      <a:gs pos="100000">
                        <a:schemeClr val="accent2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Details!$G$4:$G$36</c15:sqref>
                        </c15:formulaRef>
                      </c:ext>
                    </c:extLst>
                    <c:strCache>
                      <c:ptCount val="33"/>
                      <c:pt idx="0">
                        <c:v>Part 2</c:v>
                      </c:pt>
                      <c:pt idx="1">
                        <c:v>Part 3</c:v>
                      </c:pt>
                      <c:pt idx="2">
                        <c:v>Part 4</c:v>
                      </c:pt>
                      <c:pt idx="3">
                        <c:v>Part 5 From20170710 to 20170818</c:v>
                      </c:pt>
                      <c:pt idx="4">
                        <c:v>Part 6 From20171012</c:v>
                      </c:pt>
                      <c:pt idx="5">
                        <c:v>Part 7-1 From20171203</c:v>
                      </c:pt>
                      <c:pt idx="6">
                        <c:v>Part 7-2 From20180103 to 20180126</c:v>
                      </c:pt>
                      <c:pt idx="7">
                        <c:v>Part 8 Cost for Feb. 2018(From20180129 to 20180228)</c:v>
                      </c:pt>
                      <c:pt idx="8">
                        <c:v>Part 8 Cost for Mar. 2018(From20180301 to 20180330)</c:v>
                      </c:pt>
                      <c:pt idx="9">
                        <c:v>Part 9 Cost for Apr. 2018(From 20180402 to 20180428)</c:v>
                      </c:pt>
                      <c:pt idx="10">
                        <c:v>Part 10 Cost for May. 2018(From 20180501 to 20180531)</c:v>
                      </c:pt>
                      <c:pt idx="11">
                        <c:v>Part 10 Cost for Jun. 2018(From 20180601 to 20180630)</c:v>
                      </c:pt>
                      <c:pt idx="12">
                        <c:v>Part 10 Cost for Jul. 2018(From 20180701 to 20180731)</c:v>
                      </c:pt>
                      <c:pt idx="13">
                        <c:v>Part 11 Cost for Aug. 2018(From 20180801 to 20180831)</c:v>
                      </c:pt>
                      <c:pt idx="14">
                        <c:v>Part 11 Cost for Sep. 2018(From 20180901 to 20180930)</c:v>
                      </c:pt>
                      <c:pt idx="15">
                        <c:v>Part 11 Cost for Oct. 2018(From 20181001 to 20181031)</c:v>
                      </c:pt>
                      <c:pt idx="16">
                        <c:v>Part 11 Cost for Nov. 2018(From 20181101 to 20181130)</c:v>
                      </c:pt>
                      <c:pt idx="17">
                        <c:v>Part 12 Cost for Dec. 2018(From 20181201 to 20181231)</c:v>
                      </c:pt>
                      <c:pt idx="18">
                        <c:v>Part 12 Cost for Jan. 2019(From 20190101 to 20190131)</c:v>
                      </c:pt>
                      <c:pt idx="19">
                        <c:v>Part 12 Cost for Feb. 2019(From 20190201 to 20190228)</c:v>
                      </c:pt>
                      <c:pt idx="20">
                        <c:v>Part 12 Cost for Mar. 2019(From 20190301 to 20190331)</c:v>
                      </c:pt>
                      <c:pt idx="21">
                        <c:v>Part 12 Cost for Apr. 2019(From 20190401 to 20190430)</c:v>
                      </c:pt>
                      <c:pt idx="22">
                        <c:v>Part 12 Cost for May. 2019(From 20190501 to 20190531)</c:v>
                      </c:pt>
                      <c:pt idx="23">
                        <c:v>Part 12 Cost for July 2019(From 20190701 to 20190731)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Details!$G$3:$G$36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57071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0727728"/>
        <c:crosses val="autoZero"/>
        <c:auto val="1"/>
        <c:lblAlgn val="ctr"/>
        <c:lblOffset val="100"/>
        <c:noMultiLvlLbl val="0"/>
      </c:catAx>
      <c:valAx>
        <c:axId val="57072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¥-804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071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530224</xdr:colOff>
      <xdr:row>0</xdr:row>
      <xdr:rowOff>117474</xdr:rowOff>
    </xdr:from>
    <xdr:to>
      <xdr:col>31</xdr:col>
      <xdr:colOff>281609</xdr:colOff>
      <xdr:row>26</xdr:row>
      <xdr:rowOff>107950</xdr:rowOff>
    </xdr:to>
    <xdr:graphicFrame>
      <xdr:nvGraphicFramePr>
        <xdr:cNvPr id="2" name="Chart 1"/>
        <xdr:cNvGraphicFramePr/>
      </xdr:nvGraphicFramePr>
      <xdr:xfrm>
        <a:off x="14673580" y="116840"/>
        <a:ext cx="12096115" cy="4923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5"/>
  <sheetViews>
    <sheetView topLeftCell="A37" workbookViewId="0">
      <selection activeCell="J18" sqref="J18"/>
    </sheetView>
  </sheetViews>
  <sheetFormatPr defaultColWidth="9" defaultRowHeight="18" customHeight="1"/>
  <cols>
    <col min="1" max="1" width="17" customWidth="1"/>
    <col min="2" max="2" width="30.4259259259259" customWidth="1"/>
    <col min="3" max="3" width="18.4259259259259" customWidth="1"/>
    <col min="4" max="4" width="17.5740740740741" customWidth="1"/>
    <col min="5" max="5" width="15.1388888888889" customWidth="1"/>
    <col min="6" max="6" width="17.1388888888889" customWidth="1"/>
    <col min="7" max="7" width="10.8518518518519" customWidth="1"/>
    <col min="8" max="8" width="11.4259259259259" customWidth="1"/>
    <col min="10" max="10" width="9.85185185185185" customWidth="1"/>
  </cols>
  <sheetData>
    <row r="1" customHeight="1" spans="1:10">
      <c r="A1" s="31" t="s">
        <v>0</v>
      </c>
      <c r="B1" s="31"/>
      <c r="C1" s="31"/>
      <c r="D1" s="31"/>
      <c r="E1" s="31"/>
      <c r="F1" s="31"/>
      <c r="G1" s="32"/>
      <c r="H1" s="33"/>
      <c r="I1" s="34"/>
      <c r="J1" s="34"/>
    </row>
    <row r="2" customHeight="1" spans="2:10">
      <c r="B2" s="34"/>
      <c r="C2" s="35" t="s">
        <v>1</v>
      </c>
      <c r="D2" s="35" t="s">
        <v>2</v>
      </c>
      <c r="E2" s="34" t="s">
        <v>3</v>
      </c>
      <c r="F2" s="35" t="s">
        <v>4</v>
      </c>
      <c r="G2" s="32"/>
      <c r="H2" s="33"/>
      <c r="I2" s="34"/>
      <c r="J2" s="34"/>
    </row>
    <row r="3" customHeight="1" spans="2:10">
      <c r="B3" s="34" t="s">
        <v>5</v>
      </c>
      <c r="C3" s="36">
        <v>30</v>
      </c>
      <c r="D3" s="36">
        <f t="shared" ref="D3" si="0">C3*8*5</f>
        <v>1200</v>
      </c>
      <c r="E3" s="34">
        <v>0.5</v>
      </c>
      <c r="F3" s="36">
        <f t="shared" ref="F3" si="1">D3*E3</f>
        <v>600</v>
      </c>
      <c r="G3" s="32"/>
      <c r="H3" s="33"/>
      <c r="I3" s="34"/>
      <c r="J3" s="34"/>
    </row>
    <row r="4" customHeight="1" spans="2:10">
      <c r="B4" s="34" t="s">
        <v>6</v>
      </c>
      <c r="C4" s="36">
        <v>30</v>
      </c>
      <c r="D4" s="36">
        <f t="shared" ref="D4:D5" si="2">C4*8*5</f>
        <v>1200</v>
      </c>
      <c r="E4" s="34">
        <v>0.5</v>
      </c>
      <c r="F4" s="36">
        <f t="shared" ref="F4:F5" si="3">D4*E4</f>
        <v>600</v>
      </c>
      <c r="G4" s="32"/>
      <c r="H4" s="33"/>
      <c r="I4" s="34"/>
      <c r="J4" s="34"/>
    </row>
    <row r="5" customHeight="1" spans="1:10">
      <c r="A5" s="34"/>
      <c r="B5" s="34" t="s">
        <v>7</v>
      </c>
      <c r="C5" s="36">
        <v>30</v>
      </c>
      <c r="D5" s="36">
        <f t="shared" si="2"/>
        <v>1200</v>
      </c>
      <c r="E5" s="37">
        <v>2</v>
      </c>
      <c r="F5" s="36">
        <f t="shared" si="3"/>
        <v>2400</v>
      </c>
      <c r="G5" s="32"/>
      <c r="H5" s="33"/>
      <c r="I5" s="34"/>
      <c r="J5" s="34"/>
    </row>
    <row r="6" customHeight="1" spans="1:10">
      <c r="A6" s="34"/>
      <c r="B6" s="34"/>
      <c r="C6" s="36" t="s">
        <v>8</v>
      </c>
      <c r="D6" s="38" t="s">
        <v>9</v>
      </c>
      <c r="E6" s="39"/>
      <c r="F6" s="40">
        <f>SUM(F3:F5)</f>
        <v>3600</v>
      </c>
      <c r="G6" s="32"/>
      <c r="H6" s="33"/>
      <c r="I6" s="34"/>
      <c r="J6" s="34"/>
    </row>
    <row r="7" ht="22.5" customHeight="1" spans="1:10">
      <c r="A7" s="34"/>
      <c r="B7" s="41" t="s">
        <v>10</v>
      </c>
      <c r="C7" s="42">
        <v>2</v>
      </c>
      <c r="D7" s="43" t="s">
        <v>11</v>
      </c>
      <c r="E7" s="44"/>
      <c r="F7" s="45">
        <f>F6*C7</f>
        <v>7200</v>
      </c>
      <c r="G7" s="37">
        <f>F7/C5</f>
        <v>240</v>
      </c>
      <c r="H7" s="33"/>
      <c r="I7" s="34"/>
      <c r="J7" s="34"/>
    </row>
    <row r="8" customHeight="1" spans="1:10">
      <c r="A8" s="34"/>
      <c r="B8" s="41"/>
      <c r="C8" s="42"/>
      <c r="E8" s="46"/>
      <c r="F8" s="45"/>
      <c r="G8" s="32"/>
      <c r="H8" s="33"/>
      <c r="I8" s="34"/>
      <c r="J8" s="34"/>
    </row>
    <row r="9" customHeight="1" spans="1:10">
      <c r="A9" s="34"/>
      <c r="B9" s="34"/>
      <c r="C9" s="35"/>
      <c r="D9" s="35"/>
      <c r="E9" s="34"/>
      <c r="F9" s="35"/>
      <c r="G9" s="32"/>
      <c r="H9" s="33"/>
      <c r="I9" s="34"/>
      <c r="J9" s="34"/>
    </row>
    <row r="10" customHeight="1" spans="1:10">
      <c r="A10" s="31"/>
      <c r="B10" s="31"/>
      <c r="C10" s="31"/>
      <c r="D10" s="31"/>
      <c r="E10" s="31"/>
      <c r="F10" s="31"/>
      <c r="G10" s="32"/>
      <c r="H10" s="33"/>
      <c r="I10" s="34"/>
      <c r="J10" s="34"/>
    </row>
    <row r="11" customHeight="1" spans="7:10">
      <c r="G11" s="32"/>
      <c r="H11" s="33"/>
      <c r="I11" s="34"/>
      <c r="J11" s="34"/>
    </row>
    <row r="12" customHeight="1" spans="1:10">
      <c r="A12" s="31" t="s">
        <v>12</v>
      </c>
      <c r="B12" s="31"/>
      <c r="C12" s="31"/>
      <c r="D12" s="31"/>
      <c r="E12" s="31"/>
      <c r="F12" s="31"/>
      <c r="G12" s="32"/>
      <c r="H12" s="33"/>
      <c r="I12" s="34"/>
      <c r="J12" s="47"/>
    </row>
    <row r="13" customHeight="1" spans="2:10">
      <c r="B13" s="34"/>
      <c r="C13" s="35" t="s">
        <v>1</v>
      </c>
      <c r="D13" s="35" t="s">
        <v>2</v>
      </c>
      <c r="E13" s="34" t="s">
        <v>3</v>
      </c>
      <c r="F13" s="35" t="s">
        <v>4</v>
      </c>
      <c r="G13" s="32"/>
      <c r="H13" s="33"/>
      <c r="I13" s="34"/>
      <c r="J13" s="34"/>
    </row>
    <row r="14" customHeight="1" spans="2:10">
      <c r="B14" s="34" t="s">
        <v>5</v>
      </c>
      <c r="C14" s="36">
        <v>30</v>
      </c>
      <c r="D14" s="36">
        <f t="shared" ref="D14:D16" si="4">C14*8*5</f>
        <v>1200</v>
      </c>
      <c r="E14" s="34">
        <v>0.5</v>
      </c>
      <c r="F14" s="36">
        <f t="shared" ref="F14:F16" si="5">D14*E14</f>
        <v>600</v>
      </c>
      <c r="G14" s="32"/>
      <c r="H14" s="33"/>
      <c r="I14" s="34"/>
      <c r="J14" s="34"/>
    </row>
    <row r="15" customHeight="1" spans="2:10">
      <c r="B15" s="34" t="s">
        <v>6</v>
      </c>
      <c r="C15" s="36">
        <v>30</v>
      </c>
      <c r="D15" s="36">
        <f t="shared" si="4"/>
        <v>1200</v>
      </c>
      <c r="E15" s="34">
        <v>0.2</v>
      </c>
      <c r="F15" s="36">
        <f t="shared" si="5"/>
        <v>240</v>
      </c>
      <c r="G15" s="32"/>
      <c r="H15" s="33"/>
      <c r="I15" s="34"/>
      <c r="J15" s="34"/>
    </row>
    <row r="16" customHeight="1" spans="1:10">
      <c r="A16" s="34"/>
      <c r="B16" s="34" t="s">
        <v>7</v>
      </c>
      <c r="C16" s="36">
        <v>30</v>
      </c>
      <c r="D16" s="36">
        <f t="shared" si="4"/>
        <v>1200</v>
      </c>
      <c r="E16" s="37">
        <v>3.5</v>
      </c>
      <c r="F16" s="36">
        <f t="shared" si="5"/>
        <v>4200</v>
      </c>
      <c r="G16" s="32"/>
      <c r="H16" s="33"/>
      <c r="I16" s="34"/>
      <c r="J16" s="34"/>
    </row>
    <row r="17" customHeight="1" spans="1:10">
      <c r="A17" s="34"/>
      <c r="B17" s="34"/>
      <c r="C17" s="36" t="s">
        <v>8</v>
      </c>
      <c r="D17" s="38" t="s">
        <v>9</v>
      </c>
      <c r="E17" s="39"/>
      <c r="F17" s="40">
        <f>SUM(F14:F16)</f>
        <v>5040</v>
      </c>
      <c r="G17" s="32"/>
      <c r="H17" s="33"/>
      <c r="I17" s="34"/>
      <c r="J17" s="34"/>
    </row>
    <row r="18" customHeight="1" spans="1:10">
      <c r="A18" s="34"/>
      <c r="B18" s="41" t="s">
        <v>10</v>
      </c>
      <c r="C18" s="42">
        <v>2</v>
      </c>
      <c r="D18" s="43" t="s">
        <v>11</v>
      </c>
      <c r="E18" s="44"/>
      <c r="F18" s="45">
        <f>F17*C18</f>
        <v>10080</v>
      </c>
      <c r="G18" s="37">
        <f>F18/C16</f>
        <v>336</v>
      </c>
      <c r="H18" s="33"/>
      <c r="I18" s="34"/>
      <c r="J18" s="34"/>
    </row>
    <row r="19" customHeight="1" spans="1:6">
      <c r="A19" s="34"/>
      <c r="B19" s="41"/>
      <c r="C19" s="42"/>
      <c r="E19" s="46"/>
      <c r="F19" s="45"/>
    </row>
    <row r="20" customHeight="1" spans="1:6">
      <c r="A20" s="34"/>
      <c r="B20" s="34"/>
      <c r="C20" s="35"/>
      <c r="D20" s="35"/>
      <c r="E20" s="34"/>
      <c r="F20" s="35"/>
    </row>
    <row r="21" customHeight="1" spans="1:6">
      <c r="A21" s="31"/>
      <c r="B21" s="31"/>
      <c r="C21" s="31"/>
      <c r="D21" s="31"/>
      <c r="E21" s="31"/>
      <c r="F21" s="31"/>
    </row>
    <row r="23" customHeight="1" spans="1:6">
      <c r="A23" s="31" t="s">
        <v>13</v>
      </c>
      <c r="B23" s="31"/>
      <c r="C23" s="31"/>
      <c r="D23" s="31"/>
      <c r="E23" s="31"/>
      <c r="F23" s="31"/>
    </row>
    <row r="24" customHeight="1" spans="2:10">
      <c r="B24" s="34"/>
      <c r="C24" s="35" t="s">
        <v>1</v>
      </c>
      <c r="D24" s="35" t="s">
        <v>2</v>
      </c>
      <c r="E24" s="34" t="s">
        <v>3</v>
      </c>
      <c r="F24" s="35" t="s">
        <v>4</v>
      </c>
      <c r="G24" s="32"/>
      <c r="H24" s="33"/>
      <c r="I24" s="34"/>
      <c r="J24" s="34"/>
    </row>
    <row r="25" customHeight="1" spans="2:7">
      <c r="B25" s="34" t="s">
        <v>5</v>
      </c>
      <c r="C25" s="36">
        <v>30</v>
      </c>
      <c r="D25" s="36">
        <f t="shared" ref="D25:D27" si="6">C25*8*5</f>
        <v>1200</v>
      </c>
      <c r="E25" s="34">
        <v>1</v>
      </c>
      <c r="F25" s="36">
        <f t="shared" ref="F25:F27" si="7">D25*E25</f>
        <v>1200</v>
      </c>
      <c r="G25">
        <f>E25*$C$29*40</f>
        <v>80</v>
      </c>
    </row>
    <row r="26" customHeight="1" spans="2:7">
      <c r="B26" s="34" t="s">
        <v>6</v>
      </c>
      <c r="C26" s="36">
        <v>30</v>
      </c>
      <c r="D26" s="36">
        <f t="shared" si="6"/>
        <v>1200</v>
      </c>
      <c r="E26" s="34">
        <v>0.3</v>
      </c>
      <c r="F26" s="36">
        <f t="shared" si="7"/>
        <v>360</v>
      </c>
      <c r="G26">
        <f t="shared" ref="G26:G27" si="8">E26*$C$29*40</f>
        <v>24</v>
      </c>
    </row>
    <row r="27" customHeight="1" spans="1:7">
      <c r="A27" s="34"/>
      <c r="B27" s="34" t="s">
        <v>7</v>
      </c>
      <c r="C27" s="36">
        <v>30</v>
      </c>
      <c r="D27" s="36">
        <f t="shared" si="6"/>
        <v>1200</v>
      </c>
      <c r="E27" s="37">
        <v>3</v>
      </c>
      <c r="F27" s="36">
        <f t="shared" si="7"/>
        <v>3600</v>
      </c>
      <c r="G27">
        <f t="shared" si="8"/>
        <v>240</v>
      </c>
    </row>
    <row r="28" customHeight="1" spans="1:6">
      <c r="A28" s="34"/>
      <c r="B28" s="34"/>
      <c r="C28" s="36" t="s">
        <v>8</v>
      </c>
      <c r="D28" s="38" t="s">
        <v>9</v>
      </c>
      <c r="E28" s="39"/>
      <c r="F28" s="40">
        <f>SUM(F25:F27)</f>
        <v>5160</v>
      </c>
    </row>
    <row r="29" customHeight="1" spans="1:7">
      <c r="A29" s="34"/>
      <c r="B29" s="41" t="s">
        <v>10</v>
      </c>
      <c r="C29" s="42">
        <v>2</v>
      </c>
      <c r="D29" s="43" t="s">
        <v>11</v>
      </c>
      <c r="E29" s="44"/>
      <c r="F29" s="45">
        <f>F28*C29</f>
        <v>10320</v>
      </c>
      <c r="G29">
        <f>F29/C25</f>
        <v>344</v>
      </c>
    </row>
    <row r="30" customHeight="1" spans="1:6">
      <c r="A30" s="34"/>
      <c r="B30" s="41"/>
      <c r="C30" s="42"/>
      <c r="E30" s="46"/>
      <c r="F30" s="45"/>
    </row>
    <row r="31" customHeight="1" spans="1:6">
      <c r="A31" s="34"/>
      <c r="B31" s="34"/>
      <c r="C31" s="35"/>
      <c r="D31" s="35"/>
      <c r="E31" s="34"/>
      <c r="F31" s="35"/>
    </row>
    <row r="32" customHeight="1" spans="1:6">
      <c r="A32" s="31"/>
      <c r="B32" s="31"/>
      <c r="C32" s="31"/>
      <c r="D32" s="31"/>
      <c r="E32" s="31"/>
      <c r="F32" s="31"/>
    </row>
    <row r="34" customHeight="1" spans="1:10">
      <c r="A34" s="31" t="s">
        <v>14</v>
      </c>
      <c r="B34" s="31"/>
      <c r="C34" s="31"/>
      <c r="D34" s="31"/>
      <c r="E34" s="31"/>
      <c r="F34" s="31"/>
      <c r="G34" s="32"/>
      <c r="H34" s="33"/>
      <c r="I34" s="34"/>
      <c r="J34" s="34"/>
    </row>
    <row r="35" customHeight="1" spans="2:6">
      <c r="B35" s="34"/>
      <c r="C35" s="35" t="s">
        <v>1</v>
      </c>
      <c r="D35" s="35" t="s">
        <v>2</v>
      </c>
      <c r="E35" s="34" t="s">
        <v>3</v>
      </c>
      <c r="F35" s="35" t="s">
        <v>4</v>
      </c>
    </row>
    <row r="36" customHeight="1" spans="2:7">
      <c r="B36" s="34" t="s">
        <v>5</v>
      </c>
      <c r="C36" s="36">
        <v>30</v>
      </c>
      <c r="D36" s="36">
        <f t="shared" ref="D36:D38" si="9">C36*8*5</f>
        <v>1200</v>
      </c>
      <c r="E36" s="34">
        <v>1</v>
      </c>
      <c r="F36" s="36">
        <f t="shared" ref="F36:F38" si="10">D36*E36</f>
        <v>1200</v>
      </c>
      <c r="G36">
        <f>$C$40*E36*40</f>
        <v>80</v>
      </c>
    </row>
    <row r="37" customHeight="1" spans="2:7">
      <c r="B37" s="34" t="s">
        <v>6</v>
      </c>
      <c r="C37" s="36">
        <v>30</v>
      </c>
      <c r="D37" s="36">
        <f t="shared" si="9"/>
        <v>1200</v>
      </c>
      <c r="E37" s="34">
        <v>1</v>
      </c>
      <c r="F37" s="36">
        <f t="shared" si="10"/>
        <v>1200</v>
      </c>
      <c r="G37">
        <f t="shared" ref="G37:G38" si="11">$C$40*E37*40</f>
        <v>80</v>
      </c>
    </row>
    <row r="38" customHeight="1" spans="1:7">
      <c r="A38" s="34"/>
      <c r="B38" s="34" t="s">
        <v>7</v>
      </c>
      <c r="C38" s="36">
        <v>30</v>
      </c>
      <c r="D38" s="36">
        <f t="shared" si="9"/>
        <v>1200</v>
      </c>
      <c r="E38" s="37">
        <v>3</v>
      </c>
      <c r="F38" s="36">
        <f t="shared" si="10"/>
        <v>3600</v>
      </c>
      <c r="G38">
        <f t="shared" si="11"/>
        <v>240</v>
      </c>
    </row>
    <row r="39" customHeight="1" spans="1:6">
      <c r="A39" s="34"/>
      <c r="B39" s="34"/>
      <c r="C39" s="36" t="s">
        <v>8</v>
      </c>
      <c r="D39" s="38" t="s">
        <v>9</v>
      </c>
      <c r="E39" s="39"/>
      <c r="F39" s="40">
        <f>SUM(F36:F38)</f>
        <v>6000</v>
      </c>
    </row>
    <row r="40" customHeight="1" spans="1:7">
      <c r="A40" s="34"/>
      <c r="B40" s="41" t="s">
        <v>10</v>
      </c>
      <c r="C40" s="42">
        <v>2</v>
      </c>
      <c r="D40" s="43" t="s">
        <v>11</v>
      </c>
      <c r="E40" s="44"/>
      <c r="F40" s="45">
        <f>F39*C40</f>
        <v>12000</v>
      </c>
      <c r="G40">
        <f>F40/C36</f>
        <v>400</v>
      </c>
    </row>
    <row r="41" customHeight="1" spans="1:6">
      <c r="A41" s="34"/>
      <c r="B41" s="41"/>
      <c r="C41" s="42"/>
      <c r="E41" s="46"/>
      <c r="F41" s="45"/>
    </row>
    <row r="42" customHeight="1" spans="1:6">
      <c r="A42" s="34"/>
      <c r="B42" s="34"/>
      <c r="C42" s="35"/>
      <c r="D42" s="35"/>
      <c r="E42" s="34"/>
      <c r="F42" s="35"/>
    </row>
    <row r="43" customHeight="1" spans="1:6">
      <c r="A43" s="31"/>
      <c r="B43" s="31"/>
      <c r="C43" s="31"/>
      <c r="D43" s="31"/>
      <c r="E43" s="31"/>
      <c r="F43" s="31"/>
    </row>
    <row r="44" customHeight="1" spans="7:10">
      <c r="G44" s="32"/>
      <c r="H44" s="33"/>
      <c r="I44" s="34"/>
      <c r="J44" s="34"/>
    </row>
    <row r="46" customHeight="1" spans="1:7">
      <c r="A46" s="31" t="s">
        <v>15</v>
      </c>
      <c r="B46" s="31"/>
      <c r="C46" s="31"/>
      <c r="D46" s="31"/>
      <c r="E46" s="31"/>
      <c r="F46" s="31"/>
      <c r="G46" s="32"/>
    </row>
    <row r="47" customHeight="1" spans="2:6">
      <c r="B47" s="34"/>
      <c r="C47" s="35" t="s">
        <v>1</v>
      </c>
      <c r="D47" s="35" t="s">
        <v>2</v>
      </c>
      <c r="E47" s="34" t="s">
        <v>3</v>
      </c>
      <c r="F47" s="35" t="s">
        <v>4</v>
      </c>
    </row>
    <row r="48" customHeight="1" spans="2:7">
      <c r="B48" s="34" t="s">
        <v>5</v>
      </c>
      <c r="C48" s="36">
        <v>30</v>
      </c>
      <c r="D48" s="36">
        <f t="shared" ref="D48:D50" si="12">C48*8*5</f>
        <v>1200</v>
      </c>
      <c r="E48" s="34">
        <v>1</v>
      </c>
      <c r="F48" s="36">
        <f t="shared" ref="F48:F50" si="13">D48*E48</f>
        <v>1200</v>
      </c>
      <c r="G48">
        <f>$C$52*E48*40</f>
        <v>180</v>
      </c>
    </row>
    <row r="49" customHeight="1" spans="2:7">
      <c r="B49" s="34" t="s">
        <v>6</v>
      </c>
      <c r="C49" s="36">
        <v>30</v>
      </c>
      <c r="D49" s="36">
        <f t="shared" si="12"/>
        <v>1200</v>
      </c>
      <c r="E49" s="34">
        <v>0.5</v>
      </c>
      <c r="F49" s="36">
        <f t="shared" si="13"/>
        <v>600</v>
      </c>
      <c r="G49">
        <f t="shared" ref="G49:G50" si="14">$C$52*E49*40</f>
        <v>90</v>
      </c>
    </row>
    <row r="50" customHeight="1" spans="1:7">
      <c r="A50" s="34"/>
      <c r="B50" s="34" t="s">
        <v>7</v>
      </c>
      <c r="C50" s="36">
        <v>30</v>
      </c>
      <c r="D50" s="36">
        <f t="shared" si="12"/>
        <v>1200</v>
      </c>
      <c r="E50" s="37">
        <v>4</v>
      </c>
      <c r="F50" s="36">
        <f t="shared" si="13"/>
        <v>4800</v>
      </c>
      <c r="G50">
        <f t="shared" si="14"/>
        <v>720</v>
      </c>
    </row>
    <row r="51" customHeight="1" spans="1:6">
      <c r="A51" s="34"/>
      <c r="B51" s="34"/>
      <c r="C51" s="36" t="s">
        <v>8</v>
      </c>
      <c r="D51" s="38" t="s">
        <v>9</v>
      </c>
      <c r="E51" s="39"/>
      <c r="F51" s="40">
        <f>SUM(F48:F50)</f>
        <v>6600</v>
      </c>
    </row>
    <row r="52" customHeight="1" spans="1:7">
      <c r="A52" s="34"/>
      <c r="B52" s="41" t="s">
        <v>10</v>
      </c>
      <c r="C52" s="42">
        <v>4.5</v>
      </c>
      <c r="D52" s="43" t="s">
        <v>11</v>
      </c>
      <c r="E52" s="44"/>
      <c r="F52" s="45">
        <f>F51*C52</f>
        <v>29700</v>
      </c>
      <c r="G52">
        <f>F52/C48</f>
        <v>990</v>
      </c>
    </row>
    <row r="53" customHeight="1" spans="1:6">
      <c r="A53" s="34"/>
      <c r="B53" s="41"/>
      <c r="C53" s="42"/>
      <c r="E53" s="46"/>
      <c r="F53" s="45"/>
    </row>
    <row r="54" customHeight="1" spans="1:6">
      <c r="A54" s="34"/>
      <c r="B54" s="34"/>
      <c r="C54" s="35"/>
      <c r="D54" s="35"/>
      <c r="E54" s="34"/>
      <c r="F54" s="35"/>
    </row>
    <row r="55" customHeight="1" spans="1:6">
      <c r="A55" s="31"/>
      <c r="B55" s="31"/>
      <c r="C55" s="31"/>
      <c r="D55" s="31"/>
      <c r="E55" s="31"/>
      <c r="F55" s="31"/>
    </row>
  </sheetData>
  <mergeCells count="10">
    <mergeCell ref="D6:E6"/>
    <mergeCell ref="D7:E7"/>
    <mergeCell ref="D17:E17"/>
    <mergeCell ref="D18:E18"/>
    <mergeCell ref="D28:E28"/>
    <mergeCell ref="D29:E29"/>
    <mergeCell ref="D39:E39"/>
    <mergeCell ref="D40:E40"/>
    <mergeCell ref="D51:E51"/>
    <mergeCell ref="D52:E52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2"/>
  <sheetViews>
    <sheetView tabSelected="1" topLeftCell="A256" workbookViewId="0">
      <selection activeCell="A278" sqref="A278:D282"/>
    </sheetView>
  </sheetViews>
  <sheetFormatPr defaultColWidth="9" defaultRowHeight="14.4"/>
  <cols>
    <col min="1" max="1" width="42.1388888888889" customWidth="1"/>
    <col min="2" max="2" width="10.4259259259259" customWidth="1"/>
    <col min="3" max="3" width="13.4259259259259" customWidth="1"/>
    <col min="4" max="4" width="10.8518518518519" customWidth="1"/>
    <col min="5" max="6" width="14.8518518518519" customWidth="1"/>
    <col min="7" max="7" width="51.8518518518519" customWidth="1"/>
    <col min="8" max="9" width="12.8518518518519" customWidth="1"/>
    <col min="10" max="10" width="13.1388888888889" customWidth="1"/>
  </cols>
  <sheetData>
    <row r="1" ht="15.15" spans="1:1">
      <c r="A1" s="1" t="s">
        <v>12</v>
      </c>
    </row>
    <row r="2" ht="27.6" customHeight="1" spans="1:10">
      <c r="A2" s="2" t="s">
        <v>16</v>
      </c>
      <c r="B2" s="2" t="s">
        <v>17</v>
      </c>
      <c r="G2" s="3" t="s">
        <v>18</v>
      </c>
      <c r="H2" s="4" t="s">
        <v>19</v>
      </c>
      <c r="I2" s="19" t="s">
        <v>20</v>
      </c>
      <c r="J2" s="20" t="s">
        <v>21</v>
      </c>
    </row>
    <row r="3" spans="1:10">
      <c r="A3" s="5" t="s">
        <v>22</v>
      </c>
      <c r="B3" s="6">
        <v>20</v>
      </c>
      <c r="G3" s="7" t="s">
        <v>23</v>
      </c>
      <c r="H3" s="8">
        <f>SUM(H4:H70)</f>
        <v>10056.5</v>
      </c>
      <c r="I3" s="21"/>
      <c r="J3" s="22">
        <f>H3*30*5.2</f>
        <v>1568814</v>
      </c>
    </row>
    <row r="4" spans="1:10">
      <c r="A4" s="9" t="s">
        <v>24</v>
      </c>
      <c r="B4" s="10">
        <v>20</v>
      </c>
      <c r="G4" s="11" t="str">
        <f>A1</f>
        <v>Part 2</v>
      </c>
      <c r="H4" s="12">
        <f>B6</f>
        <v>336</v>
      </c>
      <c r="I4" s="22">
        <f>30*5.12</f>
        <v>153.6</v>
      </c>
      <c r="J4" s="22">
        <f>I4*H4</f>
        <v>51609.6</v>
      </c>
    </row>
    <row r="5" spans="1:10">
      <c r="A5" s="5" t="s">
        <v>25</v>
      </c>
      <c r="B5" s="6">
        <v>296</v>
      </c>
      <c r="G5" s="11" t="str">
        <f>A10</f>
        <v>Part 3</v>
      </c>
      <c r="H5" s="12">
        <f>B16</f>
        <v>343</v>
      </c>
      <c r="I5" s="22">
        <f t="shared" ref="I5:I27" si="0">30*5.12</f>
        <v>153.6</v>
      </c>
      <c r="J5" s="22">
        <f t="shared" ref="J5:J27" si="1">I5*H5</f>
        <v>52684.8</v>
      </c>
    </row>
    <row r="6" spans="1:10">
      <c r="A6" s="13" t="s">
        <v>23</v>
      </c>
      <c r="B6" s="14">
        <f>SUM(B3:B5)</f>
        <v>336</v>
      </c>
      <c r="G6" s="11" t="str">
        <f>A19</f>
        <v>Part 4</v>
      </c>
      <c r="H6" s="12">
        <f>B26</f>
        <v>396</v>
      </c>
      <c r="I6" s="22">
        <f t="shared" si="0"/>
        <v>153.6</v>
      </c>
      <c r="J6" s="22">
        <f t="shared" si="1"/>
        <v>60825.6</v>
      </c>
    </row>
    <row r="7" spans="7:10">
      <c r="G7" s="11" t="str">
        <f>A29</f>
        <v>Part 5 From20170710 to 20170818</v>
      </c>
      <c r="H7" s="12">
        <f>B35</f>
        <v>990</v>
      </c>
      <c r="I7" s="22">
        <f t="shared" si="0"/>
        <v>153.6</v>
      </c>
      <c r="J7" s="22">
        <f t="shared" si="1"/>
        <v>152064</v>
      </c>
    </row>
    <row r="8" spans="7:10">
      <c r="G8" s="11" t="str">
        <f>A38</f>
        <v>Part 6 From20171012</v>
      </c>
      <c r="H8" s="12">
        <f>B44</f>
        <v>1079</v>
      </c>
      <c r="I8" s="22">
        <f t="shared" si="0"/>
        <v>153.6</v>
      </c>
      <c r="J8" s="22">
        <f t="shared" si="1"/>
        <v>165734.4</v>
      </c>
    </row>
    <row r="9" spans="7:10">
      <c r="G9" s="11" t="str">
        <f>A47</f>
        <v>Part 7-1 From20171203</v>
      </c>
      <c r="H9" s="12">
        <f>B53</f>
        <v>290</v>
      </c>
      <c r="I9" s="22">
        <f t="shared" si="0"/>
        <v>153.6</v>
      </c>
      <c r="J9" s="22">
        <f t="shared" si="1"/>
        <v>44544</v>
      </c>
    </row>
    <row r="10" spans="1:10">
      <c r="A10" s="1" t="s">
        <v>13</v>
      </c>
      <c r="G10" s="11" t="str">
        <f>A56</f>
        <v>Part 7-2 From20180103 to 20180126</v>
      </c>
      <c r="H10" s="12">
        <f>B62</f>
        <v>261</v>
      </c>
      <c r="I10" s="22">
        <f t="shared" si="0"/>
        <v>153.6</v>
      </c>
      <c r="J10" s="22">
        <f t="shared" si="1"/>
        <v>40089.6</v>
      </c>
    </row>
    <row r="11" spans="1:10">
      <c r="A11" s="2" t="s">
        <v>16</v>
      </c>
      <c r="B11" s="2" t="s">
        <v>17</v>
      </c>
      <c r="G11" s="11" t="str">
        <f>A65</f>
        <v>Part 8 Cost for Feb. 2018(From20180129 to 20180228)</v>
      </c>
      <c r="H11" s="12">
        <f>B71</f>
        <v>320</v>
      </c>
      <c r="I11" s="22">
        <f t="shared" si="0"/>
        <v>153.6</v>
      </c>
      <c r="J11" s="22">
        <f t="shared" si="1"/>
        <v>49152</v>
      </c>
    </row>
    <row r="12" spans="1:10">
      <c r="A12" s="5" t="s">
        <v>22</v>
      </c>
      <c r="B12" s="6">
        <v>35</v>
      </c>
      <c r="G12" s="11" t="str">
        <f>A74</f>
        <v>Part 8 Cost for Mar. 2018(From20180301 to 20180330)</v>
      </c>
      <c r="H12" s="12">
        <f>B80</f>
        <v>556</v>
      </c>
      <c r="I12" s="22">
        <f t="shared" si="0"/>
        <v>153.6</v>
      </c>
      <c r="J12" s="22">
        <f t="shared" si="1"/>
        <v>85401.6</v>
      </c>
    </row>
    <row r="13" spans="1:10">
      <c r="A13" s="9" t="s">
        <v>24</v>
      </c>
      <c r="B13" s="10">
        <v>60</v>
      </c>
      <c r="G13" s="11" t="s">
        <v>26</v>
      </c>
      <c r="H13" s="12">
        <f>B89</f>
        <v>387</v>
      </c>
      <c r="I13" s="22">
        <f t="shared" si="0"/>
        <v>153.6</v>
      </c>
      <c r="J13" s="22">
        <f t="shared" si="1"/>
        <v>59443.2</v>
      </c>
    </row>
    <row r="14" spans="1:10">
      <c r="A14" s="5" t="s">
        <v>25</v>
      </c>
      <c r="B14" s="15">
        <v>178</v>
      </c>
      <c r="G14" s="11" t="str">
        <f>A91</f>
        <v>Part 10 Cost for May. 2018(From 20180501 to 20180531)</v>
      </c>
      <c r="H14" s="12">
        <f>B98</f>
        <v>260</v>
      </c>
      <c r="I14" s="22">
        <f t="shared" si="0"/>
        <v>153.6</v>
      </c>
      <c r="J14" s="22">
        <f t="shared" si="1"/>
        <v>39936</v>
      </c>
    </row>
    <row r="15" spans="1:10">
      <c r="A15" s="5" t="s">
        <v>27</v>
      </c>
      <c r="B15" s="6">
        <v>70</v>
      </c>
      <c r="G15" s="11" t="str">
        <f>A100</f>
        <v>Part 10 Cost for Jun. 2018(From 20180601 to 20180630)</v>
      </c>
      <c r="H15" s="12">
        <f>B107</f>
        <v>466</v>
      </c>
      <c r="I15" s="22">
        <f t="shared" si="0"/>
        <v>153.6</v>
      </c>
      <c r="J15" s="22">
        <f t="shared" si="1"/>
        <v>71577.6</v>
      </c>
    </row>
    <row r="16" spans="1:10">
      <c r="A16" s="13" t="s">
        <v>23</v>
      </c>
      <c r="B16" s="14">
        <f>SUM(B12:B15)</f>
        <v>343</v>
      </c>
      <c r="G16" s="11" t="str">
        <f>A109</f>
        <v>Part 10 Cost for Jul. 2018(From 20180701 to 20180731)</v>
      </c>
      <c r="H16" s="12">
        <f>B117</f>
        <v>476</v>
      </c>
      <c r="I16" s="22">
        <f t="shared" si="0"/>
        <v>153.6</v>
      </c>
      <c r="J16" s="22">
        <f t="shared" si="1"/>
        <v>73113.6</v>
      </c>
    </row>
    <row r="17" spans="7:10">
      <c r="G17" s="11" t="str">
        <f>A119</f>
        <v>Part 11 Cost for Aug. 2018(From 20180801 to 20180831)</v>
      </c>
      <c r="H17" s="12">
        <f>B128</f>
        <v>144</v>
      </c>
      <c r="I17" s="22">
        <f t="shared" si="0"/>
        <v>153.6</v>
      </c>
      <c r="J17" s="22">
        <f t="shared" si="1"/>
        <v>22118.4</v>
      </c>
    </row>
    <row r="18" spans="7:10">
      <c r="G18" s="11" t="str">
        <f>A132</f>
        <v>Part 11 Cost for Sep. 2018(From 20180901 to 20180930)</v>
      </c>
      <c r="H18" s="12">
        <f>B144</f>
        <v>363.5</v>
      </c>
      <c r="I18" s="22">
        <f t="shared" si="0"/>
        <v>153.6</v>
      </c>
      <c r="J18" s="22">
        <f t="shared" si="1"/>
        <v>55833.6</v>
      </c>
    </row>
    <row r="19" spans="1:10">
      <c r="A19" s="1" t="s">
        <v>14</v>
      </c>
      <c r="G19" s="11" t="str">
        <f>A148</f>
        <v>Part 11 Cost for Oct. 2018(From 20181001 to 20181031)</v>
      </c>
      <c r="H19" s="12">
        <f>B159</f>
        <v>297.5</v>
      </c>
      <c r="I19" s="22">
        <f t="shared" si="0"/>
        <v>153.6</v>
      </c>
      <c r="J19" s="22">
        <f t="shared" si="1"/>
        <v>45696</v>
      </c>
    </row>
    <row r="20" spans="1:10">
      <c r="A20" s="2" t="s">
        <v>16</v>
      </c>
      <c r="B20" s="2" t="s">
        <v>17</v>
      </c>
      <c r="G20" s="11" t="str">
        <f>A162</f>
        <v>Part 11 Cost for Nov. 2018(From 20181101 to 20181130)</v>
      </c>
      <c r="H20" s="12">
        <f>B173</f>
        <v>470</v>
      </c>
      <c r="I20" s="22">
        <f t="shared" si="0"/>
        <v>153.6</v>
      </c>
      <c r="J20" s="22">
        <f t="shared" si="1"/>
        <v>72192</v>
      </c>
    </row>
    <row r="21" spans="1:10">
      <c r="A21" s="5" t="s">
        <v>22</v>
      </c>
      <c r="B21" s="6">
        <v>50</v>
      </c>
      <c r="G21" s="11" t="str">
        <f>A176</f>
        <v>Part 12 Cost for Dec. 2018(From 20181201 to 20181231)</v>
      </c>
      <c r="H21" s="12">
        <f>B182</f>
        <v>470</v>
      </c>
      <c r="I21" s="22">
        <f t="shared" si="0"/>
        <v>153.6</v>
      </c>
      <c r="J21" s="22">
        <f t="shared" si="1"/>
        <v>72192</v>
      </c>
    </row>
    <row r="22" spans="1:10">
      <c r="A22" s="9" t="s">
        <v>24</v>
      </c>
      <c r="B22" s="10">
        <v>40</v>
      </c>
      <c r="G22" s="11" t="str">
        <f>A186</f>
        <v>Part 12 Cost for Jan. 2019(From 20190101 to 20190131)</v>
      </c>
      <c r="H22" s="12">
        <f>B190</f>
        <v>457</v>
      </c>
      <c r="I22" s="22">
        <f t="shared" si="0"/>
        <v>153.6</v>
      </c>
      <c r="J22" s="22">
        <f t="shared" si="1"/>
        <v>70195.2</v>
      </c>
    </row>
    <row r="23" spans="1:10">
      <c r="A23" s="9" t="s">
        <v>28</v>
      </c>
      <c r="B23" s="10">
        <v>40</v>
      </c>
      <c r="G23" s="11" t="str">
        <f>A193</f>
        <v>Part 12 Cost for Feb. 2019(From 20190201 to 20190228)</v>
      </c>
      <c r="H23" s="12">
        <f>B197</f>
        <v>207</v>
      </c>
      <c r="I23" s="22">
        <f t="shared" si="0"/>
        <v>153.6</v>
      </c>
      <c r="J23" s="22">
        <f t="shared" si="1"/>
        <v>31795.2</v>
      </c>
    </row>
    <row r="24" spans="1:10">
      <c r="A24" s="5" t="s">
        <v>25</v>
      </c>
      <c r="B24" s="15">
        <v>196</v>
      </c>
      <c r="G24" s="11" t="str">
        <f>A201</f>
        <v>Part 12 Cost for Mar. 2019(From 20190301 to 20190331)</v>
      </c>
      <c r="H24" s="12">
        <f>B206</f>
        <v>298.5</v>
      </c>
      <c r="I24" s="22">
        <f t="shared" si="0"/>
        <v>153.6</v>
      </c>
      <c r="J24" s="22">
        <f t="shared" si="1"/>
        <v>45849.6</v>
      </c>
    </row>
    <row r="25" spans="1:10">
      <c r="A25" s="5" t="s">
        <v>27</v>
      </c>
      <c r="B25" s="6">
        <v>70</v>
      </c>
      <c r="G25" s="11" t="str">
        <f>A209</f>
        <v>Part 12 Cost for Apr. 2019(From 20190401 to 20190430)</v>
      </c>
      <c r="H25" s="12">
        <f>B214</f>
        <v>362</v>
      </c>
      <c r="I25" s="22">
        <f t="shared" si="0"/>
        <v>153.6</v>
      </c>
      <c r="J25" s="22">
        <f t="shared" si="1"/>
        <v>55603.2</v>
      </c>
    </row>
    <row r="26" spans="1:10">
      <c r="A26" s="13" t="s">
        <v>23</v>
      </c>
      <c r="B26" s="14">
        <f>SUM(B21:B25)</f>
        <v>396</v>
      </c>
      <c r="G26" s="11" t="str">
        <f>A217</f>
        <v>Part 12 Cost for May. 2019(From 20190501 to 20190531)</v>
      </c>
      <c r="H26" s="12">
        <f>B224</f>
        <v>352</v>
      </c>
      <c r="I26" s="22">
        <f t="shared" si="0"/>
        <v>153.6</v>
      </c>
      <c r="J26" s="22">
        <f t="shared" si="1"/>
        <v>54067.2</v>
      </c>
    </row>
    <row r="27" spans="7:10">
      <c r="G27" s="11" t="str">
        <f>A227</f>
        <v>Part 12 Cost for July 2019(From 20190701 to 20190731)</v>
      </c>
      <c r="H27" s="12">
        <f>B232</f>
        <v>475</v>
      </c>
      <c r="I27" s="22">
        <f t="shared" si="0"/>
        <v>153.6</v>
      </c>
      <c r="J27" s="22">
        <f t="shared" si="1"/>
        <v>72960</v>
      </c>
    </row>
    <row r="28" spans="7:10">
      <c r="G28" s="11"/>
      <c r="H28" s="12"/>
      <c r="I28" s="22"/>
      <c r="J28" s="22"/>
    </row>
    <row r="29" spans="1:10">
      <c r="A29" s="1" t="s">
        <v>29</v>
      </c>
      <c r="G29" s="11"/>
      <c r="H29" s="12"/>
      <c r="I29" s="22"/>
      <c r="J29" s="22"/>
    </row>
    <row r="30" spans="1:10">
      <c r="A30" s="2" t="s">
        <v>16</v>
      </c>
      <c r="B30" s="2" t="s">
        <v>17</v>
      </c>
      <c r="G30" s="11"/>
      <c r="H30" s="12"/>
      <c r="I30" s="22"/>
      <c r="J30" s="22"/>
    </row>
    <row r="31" spans="1:10">
      <c r="A31" s="5" t="s">
        <v>22</v>
      </c>
      <c r="B31" s="6">
        <v>80</v>
      </c>
      <c r="G31" s="11"/>
      <c r="H31" s="12"/>
      <c r="I31" s="22"/>
      <c r="J31" s="22"/>
    </row>
    <row r="32" spans="1:10">
      <c r="A32" s="9" t="s">
        <v>24</v>
      </c>
      <c r="B32" s="16">
        <v>50</v>
      </c>
      <c r="G32" s="11"/>
      <c r="H32" s="12"/>
      <c r="I32" s="22"/>
      <c r="J32" s="22"/>
    </row>
    <row r="33" spans="1:2">
      <c r="A33" s="5" t="s">
        <v>25</v>
      </c>
      <c r="B33" s="17">
        <v>790</v>
      </c>
    </row>
    <row r="34" spans="1:2">
      <c r="A34" s="5" t="s">
        <v>27</v>
      </c>
      <c r="B34" s="17">
        <v>70</v>
      </c>
    </row>
    <row r="35" spans="1:2">
      <c r="A35" s="13" t="s">
        <v>23</v>
      </c>
      <c r="B35" s="14">
        <f>SUM(B31:B34)</f>
        <v>990</v>
      </c>
    </row>
    <row r="38" spans="1:10">
      <c r="A38" s="1" t="s">
        <v>30</v>
      </c>
      <c r="J38" s="18"/>
    </row>
    <row r="39" ht="36" customHeight="1" spans="1:10">
      <c r="A39" s="2" t="s">
        <v>16</v>
      </c>
      <c r="B39" s="2" t="s">
        <v>31</v>
      </c>
      <c r="J39" s="18"/>
    </row>
    <row r="40" spans="1:10">
      <c r="A40" s="5" t="s">
        <v>22</v>
      </c>
      <c r="B40" s="6">
        <v>130</v>
      </c>
      <c r="J40" s="18"/>
    </row>
    <row r="41" spans="1:10">
      <c r="A41" s="5" t="s">
        <v>24</v>
      </c>
      <c r="B41" s="6">
        <v>135</v>
      </c>
      <c r="J41" s="18"/>
    </row>
    <row r="42" spans="1:10">
      <c r="A42" s="5" t="s">
        <v>25</v>
      </c>
      <c r="B42" s="6">
        <v>754</v>
      </c>
      <c r="J42" s="18"/>
    </row>
    <row r="43" spans="1:10">
      <c r="A43" s="5" t="s">
        <v>27</v>
      </c>
      <c r="B43" s="6">
        <v>60</v>
      </c>
      <c r="J43" s="18"/>
    </row>
    <row r="44" spans="1:10">
      <c r="A44" s="13" t="s">
        <v>23</v>
      </c>
      <c r="B44" s="14">
        <f>SUM(B40:B43)</f>
        <v>1079</v>
      </c>
      <c r="J44" s="18"/>
    </row>
    <row r="45" spans="3:10">
      <c r="C45" s="18"/>
      <c r="D45" s="18"/>
      <c r="E45" s="18"/>
      <c r="F45" s="18"/>
      <c r="J45" s="18"/>
    </row>
    <row r="46" spans="7:9">
      <c r="G46" s="18"/>
      <c r="H46" s="18"/>
      <c r="I46" s="18"/>
    </row>
    <row r="47" spans="1:1">
      <c r="A47" s="1" t="s">
        <v>32</v>
      </c>
    </row>
    <row r="48" spans="1:2">
      <c r="A48" s="2" t="s">
        <v>16</v>
      </c>
      <c r="B48" s="2" t="s">
        <v>31</v>
      </c>
    </row>
    <row r="49" spans="1:2">
      <c r="A49" s="5" t="s">
        <v>22</v>
      </c>
      <c r="B49" s="6">
        <v>10</v>
      </c>
    </row>
    <row r="50" spans="1:2">
      <c r="A50" s="5" t="s">
        <v>24</v>
      </c>
      <c r="B50" s="6">
        <v>30</v>
      </c>
    </row>
    <row r="51" spans="1:2">
      <c r="A51" s="5" t="s">
        <v>25</v>
      </c>
      <c r="B51" s="6">
        <v>227</v>
      </c>
    </row>
    <row r="52" spans="1:2">
      <c r="A52" s="5" t="s">
        <v>27</v>
      </c>
      <c r="B52" s="6">
        <v>23</v>
      </c>
    </row>
    <row r="53" spans="1:2">
      <c r="A53" s="13" t="s">
        <v>23</v>
      </c>
      <c r="B53" s="14">
        <f>SUM(B49:B52)</f>
        <v>290</v>
      </c>
    </row>
    <row r="56" spans="1:1">
      <c r="A56" s="1" t="s">
        <v>33</v>
      </c>
    </row>
    <row r="57" spans="1:2">
      <c r="A57" s="2" t="s">
        <v>16</v>
      </c>
      <c r="B57" s="2" t="s">
        <v>31</v>
      </c>
    </row>
    <row r="58" spans="1:2">
      <c r="A58" s="5" t="s">
        <v>22</v>
      </c>
      <c r="B58" s="6">
        <v>20</v>
      </c>
    </row>
    <row r="59" spans="1:2">
      <c r="A59" s="5" t="s">
        <v>24</v>
      </c>
      <c r="B59" s="6">
        <v>16</v>
      </c>
    </row>
    <row r="60" spans="1:2">
      <c r="A60" s="5" t="s">
        <v>25</v>
      </c>
      <c r="B60" s="6">
        <v>205</v>
      </c>
    </row>
    <row r="61" spans="1:2">
      <c r="A61" s="5" t="s">
        <v>27</v>
      </c>
      <c r="B61" s="6">
        <v>20</v>
      </c>
    </row>
    <row r="62" spans="1:2">
      <c r="A62" s="13" t="s">
        <v>23</v>
      </c>
      <c r="B62" s="14">
        <f>SUM(B58:B61)</f>
        <v>261</v>
      </c>
    </row>
    <row r="65" spans="1:1">
      <c r="A65" s="1" t="s">
        <v>34</v>
      </c>
    </row>
    <row r="66" spans="1:2">
      <c r="A66" s="2" t="s">
        <v>16</v>
      </c>
      <c r="B66" s="2" t="s">
        <v>31</v>
      </c>
    </row>
    <row r="67" spans="1:2">
      <c r="A67" s="5" t="s">
        <v>22</v>
      </c>
      <c r="B67" s="6">
        <v>24</v>
      </c>
    </row>
    <row r="68" spans="1:2">
      <c r="A68" s="5" t="s">
        <v>24</v>
      </c>
      <c r="B68" s="6">
        <v>20</v>
      </c>
    </row>
    <row r="69" spans="1:2">
      <c r="A69" s="5" t="s">
        <v>25</v>
      </c>
      <c r="B69" s="6">
        <v>256</v>
      </c>
    </row>
    <row r="70" spans="1:2">
      <c r="A70" s="5" t="s">
        <v>27</v>
      </c>
      <c r="B70" s="6">
        <v>20</v>
      </c>
    </row>
    <row r="71" spans="1:2">
      <c r="A71" s="13" t="s">
        <v>23</v>
      </c>
      <c r="B71" s="14">
        <f>SUM(B67:B70)</f>
        <v>320</v>
      </c>
    </row>
    <row r="74" spans="1:1">
      <c r="A74" s="1" t="s">
        <v>35</v>
      </c>
    </row>
    <row r="75" spans="1:2">
      <c r="A75" s="2" t="s">
        <v>16</v>
      </c>
      <c r="B75" s="2" t="s">
        <v>31</v>
      </c>
    </row>
    <row r="76" spans="1:2">
      <c r="A76" s="5" t="s">
        <v>22</v>
      </c>
      <c r="B76" s="6">
        <v>18</v>
      </c>
    </row>
    <row r="77" spans="1:2">
      <c r="A77" s="5" t="s">
        <v>24</v>
      </c>
      <c r="B77" s="6">
        <v>32</v>
      </c>
    </row>
    <row r="78" spans="1:2">
      <c r="A78" s="5" t="s">
        <v>25</v>
      </c>
      <c r="B78" s="6">
        <v>476</v>
      </c>
    </row>
    <row r="79" spans="1:2">
      <c r="A79" s="5" t="s">
        <v>27</v>
      </c>
      <c r="B79" s="6">
        <v>30</v>
      </c>
    </row>
    <row r="80" spans="1:2">
      <c r="A80" s="13" t="s">
        <v>23</v>
      </c>
      <c r="B80" s="14">
        <f>SUM(B76:B79)</f>
        <v>556</v>
      </c>
    </row>
    <row r="83" spans="1:1">
      <c r="A83" s="1" t="s">
        <v>26</v>
      </c>
    </row>
    <row r="84" spans="1:2">
      <c r="A84" s="2" t="s">
        <v>16</v>
      </c>
      <c r="B84" s="2" t="s">
        <v>31</v>
      </c>
    </row>
    <row r="85" spans="1:2">
      <c r="A85" s="5" t="s">
        <v>22</v>
      </c>
      <c r="B85" s="6">
        <v>56</v>
      </c>
    </row>
    <row r="86" spans="1:2">
      <c r="A86" s="5" t="s">
        <v>24</v>
      </c>
      <c r="B86" s="6">
        <v>58</v>
      </c>
    </row>
    <row r="87" spans="1:2">
      <c r="A87" s="5" t="s">
        <v>25</v>
      </c>
      <c r="B87" s="6">
        <v>233</v>
      </c>
    </row>
    <row r="88" spans="1:2">
      <c r="A88" s="5" t="s">
        <v>27</v>
      </c>
      <c r="B88" s="6">
        <v>40</v>
      </c>
    </row>
    <row r="89" spans="1:2">
      <c r="A89" s="13" t="s">
        <v>23</v>
      </c>
      <c r="B89" s="14">
        <f>SUM(B85:B88)</f>
        <v>387</v>
      </c>
    </row>
    <row r="91" spans="1:1">
      <c r="A91" s="1" t="s">
        <v>36</v>
      </c>
    </row>
    <row r="92" spans="1:2">
      <c r="A92" s="2" t="s">
        <v>16</v>
      </c>
      <c r="B92" s="2" t="s">
        <v>31</v>
      </c>
    </row>
    <row r="93" spans="1:2">
      <c r="A93" s="5" t="s">
        <v>22</v>
      </c>
      <c r="B93" s="6">
        <v>50</v>
      </c>
    </row>
    <row r="94" spans="1:2">
      <c r="A94" s="5" t="s">
        <v>24</v>
      </c>
      <c r="B94" s="6">
        <v>60</v>
      </c>
    </row>
    <row r="95" spans="1:2">
      <c r="A95" s="5" t="s">
        <v>25</v>
      </c>
      <c r="B95" s="6">
        <v>412</v>
      </c>
    </row>
    <row r="96" spans="1:2">
      <c r="A96" s="5" t="s">
        <v>27</v>
      </c>
      <c r="B96" s="6">
        <v>80</v>
      </c>
    </row>
    <row r="97" spans="1:2">
      <c r="A97" s="13" t="s">
        <v>23</v>
      </c>
      <c r="B97" s="14">
        <f>SUM(B93:B96)</f>
        <v>602</v>
      </c>
    </row>
    <row r="98" spans="1:2">
      <c r="A98" s="13" t="s">
        <v>37</v>
      </c>
      <c r="B98" s="14">
        <v>260</v>
      </c>
    </row>
    <row r="100" spans="1:1">
      <c r="A100" s="1" t="s">
        <v>38</v>
      </c>
    </row>
    <row r="101" spans="1:2">
      <c r="A101" s="2" t="s">
        <v>16</v>
      </c>
      <c r="B101" s="2" t="s">
        <v>31</v>
      </c>
    </row>
    <row r="102" spans="1:2">
      <c r="A102" s="5" t="s">
        <v>22</v>
      </c>
      <c r="B102" s="6">
        <v>50</v>
      </c>
    </row>
    <row r="103" spans="1:2">
      <c r="A103" s="5" t="s">
        <v>24</v>
      </c>
      <c r="B103" s="6">
        <v>60</v>
      </c>
    </row>
    <row r="104" spans="1:2">
      <c r="A104" s="5" t="s">
        <v>25</v>
      </c>
      <c r="B104" s="6">
        <v>404</v>
      </c>
    </row>
    <row r="105" spans="1:2">
      <c r="A105" s="5" t="s">
        <v>27</v>
      </c>
      <c r="B105" s="6">
        <v>80</v>
      </c>
    </row>
    <row r="106" spans="1:2">
      <c r="A106" s="13" t="s">
        <v>23</v>
      </c>
      <c r="B106" s="14">
        <f>SUM(B102:B105)</f>
        <v>594</v>
      </c>
    </row>
    <row r="107" spans="1:2">
      <c r="A107" s="13" t="s">
        <v>37</v>
      </c>
      <c r="B107" s="14">
        <v>466</v>
      </c>
    </row>
    <row r="109" spans="1:1">
      <c r="A109" s="1" t="s">
        <v>39</v>
      </c>
    </row>
    <row r="110" spans="1:2">
      <c r="A110" s="2" t="s">
        <v>16</v>
      </c>
      <c r="B110" s="2" t="s">
        <v>31</v>
      </c>
    </row>
    <row r="111" spans="1:2">
      <c r="A111" s="5" t="s">
        <v>22</v>
      </c>
      <c r="B111" s="6">
        <v>38</v>
      </c>
    </row>
    <row r="112" spans="1:2">
      <c r="A112" s="5" t="s">
        <v>24</v>
      </c>
      <c r="B112" s="6">
        <v>53</v>
      </c>
    </row>
    <row r="113" spans="1:2">
      <c r="A113" s="5" t="s">
        <v>25</v>
      </c>
      <c r="B113" s="6">
        <v>375</v>
      </c>
    </row>
    <row r="114" spans="1:2">
      <c r="A114" s="5" t="s">
        <v>27</v>
      </c>
      <c r="B114" s="6">
        <v>10</v>
      </c>
    </row>
    <row r="115" spans="1:2">
      <c r="A115" s="5" t="s">
        <v>40</v>
      </c>
      <c r="B115" s="6">
        <v>101.5</v>
      </c>
    </row>
    <row r="116" spans="1:2">
      <c r="A116" s="13" t="s">
        <v>23</v>
      </c>
      <c r="B116" s="14">
        <f>SUM(B111:B115)</f>
        <v>577.5</v>
      </c>
    </row>
    <row r="117" spans="1:2">
      <c r="A117" s="13" t="s">
        <v>37</v>
      </c>
      <c r="B117" s="14">
        <v>476</v>
      </c>
    </row>
    <row r="119" spans="1:1">
      <c r="A119" s="1" t="s">
        <v>41</v>
      </c>
    </row>
    <row r="120" spans="1:2">
      <c r="A120" s="2" t="s">
        <v>16</v>
      </c>
      <c r="B120" s="2" t="s">
        <v>31</v>
      </c>
    </row>
    <row r="121" spans="1:2">
      <c r="A121" s="5" t="s">
        <v>24</v>
      </c>
      <c r="B121" s="6">
        <v>14</v>
      </c>
    </row>
    <row r="122" spans="1:2">
      <c r="A122" s="5" t="s">
        <v>22</v>
      </c>
      <c r="B122" s="6">
        <v>0</v>
      </c>
    </row>
    <row r="123" spans="1:2">
      <c r="A123" s="5" t="s">
        <v>42</v>
      </c>
      <c r="B123" s="6">
        <v>55</v>
      </c>
    </row>
    <row r="124" spans="1:2">
      <c r="A124" s="5" t="s">
        <v>25</v>
      </c>
      <c r="B124" s="6">
        <v>75</v>
      </c>
    </row>
    <row r="125" spans="1:2">
      <c r="A125" s="5" t="s">
        <v>43</v>
      </c>
      <c r="B125" s="6">
        <v>69</v>
      </c>
    </row>
    <row r="126" spans="1:2">
      <c r="A126" s="5" t="s">
        <v>44</v>
      </c>
      <c r="B126" s="6">
        <v>14.5</v>
      </c>
    </row>
    <row r="127" spans="1:2">
      <c r="A127" s="13" t="s">
        <v>23</v>
      </c>
      <c r="B127" s="14">
        <v>227.5</v>
      </c>
    </row>
    <row r="128" spans="1:2">
      <c r="A128" s="13" t="s">
        <v>37</v>
      </c>
      <c r="B128" s="14">
        <v>144</v>
      </c>
    </row>
    <row r="132" spans="1:1">
      <c r="A132" s="1" t="s">
        <v>45</v>
      </c>
    </row>
    <row r="133" spans="1:2">
      <c r="A133" s="2" t="s">
        <v>16</v>
      </c>
      <c r="B133" s="2" t="s">
        <v>31</v>
      </c>
    </row>
    <row r="134" spans="1:2">
      <c r="A134" s="12" t="s">
        <v>46</v>
      </c>
      <c r="B134" s="23"/>
    </row>
    <row r="135" spans="1:2">
      <c r="A135" s="5" t="s">
        <v>47</v>
      </c>
      <c r="B135" s="6">
        <v>14</v>
      </c>
    </row>
    <row r="136" spans="1:2">
      <c r="A136" s="5" t="s">
        <v>48</v>
      </c>
      <c r="B136" s="6">
        <v>7</v>
      </c>
    </row>
    <row r="137" spans="1:2">
      <c r="A137" s="5" t="s">
        <v>49</v>
      </c>
      <c r="B137" s="6">
        <v>161.5</v>
      </c>
    </row>
    <row r="138" spans="1:2">
      <c r="A138" s="12" t="s">
        <v>50</v>
      </c>
      <c r="B138" s="23"/>
    </row>
    <row r="139" spans="1:2">
      <c r="A139" s="5" t="s">
        <v>47</v>
      </c>
      <c r="B139" s="6">
        <v>4</v>
      </c>
    </row>
    <row r="140" spans="1:2">
      <c r="A140" s="5" t="s">
        <v>51</v>
      </c>
      <c r="B140" s="6">
        <v>15</v>
      </c>
    </row>
    <row r="141" spans="1:2">
      <c r="A141" s="5" t="s">
        <v>49</v>
      </c>
      <c r="B141" s="6">
        <v>27</v>
      </c>
    </row>
    <row r="142" spans="1:2">
      <c r="A142" s="5" t="s">
        <v>52</v>
      </c>
      <c r="B142" s="6">
        <v>135</v>
      </c>
    </row>
    <row r="143" spans="1:2">
      <c r="A143" s="13" t="s">
        <v>23</v>
      </c>
      <c r="B143" s="14">
        <f>SUM(B135:B142)</f>
        <v>363.5</v>
      </c>
    </row>
    <row r="144" spans="1:2">
      <c r="A144" s="13" t="s">
        <v>37</v>
      </c>
      <c r="B144" s="14">
        <f>B143</f>
        <v>363.5</v>
      </c>
    </row>
    <row r="148" spans="1:1">
      <c r="A148" s="1" t="s">
        <v>53</v>
      </c>
    </row>
    <row r="149" spans="1:2">
      <c r="A149" s="2" t="s">
        <v>16</v>
      </c>
      <c r="B149" s="2" t="s">
        <v>31</v>
      </c>
    </row>
    <row r="150" spans="1:2">
      <c r="A150" s="24" t="s">
        <v>46</v>
      </c>
      <c r="B150" s="25"/>
    </row>
    <row r="151" spans="1:2">
      <c r="A151" s="5" t="s">
        <v>47</v>
      </c>
      <c r="B151" s="6">
        <v>6</v>
      </c>
    </row>
    <row r="152" spans="1:2">
      <c r="A152" s="5" t="s">
        <v>49</v>
      </c>
      <c r="B152" s="6">
        <v>31</v>
      </c>
    </row>
    <row r="153" spans="1:2">
      <c r="A153" s="24" t="s">
        <v>54</v>
      </c>
      <c r="B153" s="25"/>
    </row>
    <row r="154" spans="1:2">
      <c r="A154" s="5" t="s">
        <v>49</v>
      </c>
      <c r="B154" s="23">
        <v>16</v>
      </c>
    </row>
    <row r="155" spans="1:2">
      <c r="A155" s="24" t="s">
        <v>50</v>
      </c>
      <c r="B155" s="25"/>
    </row>
    <row r="156" spans="1:2">
      <c r="A156" s="5" t="s">
        <v>49</v>
      </c>
      <c r="B156" s="6">
        <v>174.5</v>
      </c>
    </row>
    <row r="157" spans="1:2">
      <c r="A157" s="5" t="s">
        <v>52</v>
      </c>
      <c r="B157" s="6">
        <v>70</v>
      </c>
    </row>
    <row r="158" spans="1:2">
      <c r="A158" s="13" t="s">
        <v>23</v>
      </c>
      <c r="B158" s="14">
        <f>SUM(B151:B157)</f>
        <v>297.5</v>
      </c>
    </row>
    <row r="159" spans="1:2">
      <c r="A159" s="13" t="s">
        <v>37</v>
      </c>
      <c r="B159" s="14">
        <f>B158</f>
        <v>297.5</v>
      </c>
    </row>
    <row r="162" spans="1:1">
      <c r="A162" s="1" t="s">
        <v>55</v>
      </c>
    </row>
    <row r="163" spans="1:4">
      <c r="A163" s="2" t="s">
        <v>16</v>
      </c>
      <c r="B163" s="2" t="s">
        <v>31</v>
      </c>
      <c r="C163" s="26" t="s">
        <v>56</v>
      </c>
      <c r="D163" s="26" t="s">
        <v>57</v>
      </c>
    </row>
    <row r="164" spans="1:4">
      <c r="A164" s="24" t="s">
        <v>46</v>
      </c>
      <c r="B164" s="25"/>
      <c r="C164" s="27"/>
      <c r="D164" s="27"/>
    </row>
    <row r="165" spans="1:4">
      <c r="A165" s="5" t="s">
        <v>47</v>
      </c>
      <c r="B165" s="6">
        <f>C165+D165</f>
        <v>12</v>
      </c>
      <c r="C165" s="27">
        <v>12</v>
      </c>
      <c r="D165" s="27"/>
    </row>
    <row r="166" spans="1:4">
      <c r="A166" s="5" t="s">
        <v>49</v>
      </c>
      <c r="B166" s="6">
        <f>C166+D166</f>
        <v>70</v>
      </c>
      <c r="C166" s="27">
        <v>70</v>
      </c>
      <c r="D166" s="27"/>
    </row>
    <row r="167" spans="1:4">
      <c r="A167" s="24" t="s">
        <v>54</v>
      </c>
      <c r="B167" s="25"/>
      <c r="C167" s="27"/>
      <c r="D167" s="27"/>
    </row>
    <row r="168" spans="1:4">
      <c r="A168" s="5" t="s">
        <v>49</v>
      </c>
      <c r="B168" s="23">
        <f>C168+D168</f>
        <v>183</v>
      </c>
      <c r="C168" s="27">
        <v>111</v>
      </c>
      <c r="D168" s="27">
        <v>72</v>
      </c>
    </row>
    <row r="169" spans="1:4">
      <c r="A169" s="24" t="s">
        <v>50</v>
      </c>
      <c r="B169" s="25"/>
      <c r="C169" s="27"/>
      <c r="D169" s="27"/>
    </row>
    <row r="170" spans="1:4">
      <c r="A170" s="5" t="s">
        <v>49</v>
      </c>
      <c r="B170" s="6">
        <f>C170+D170</f>
        <v>70</v>
      </c>
      <c r="C170" s="27">
        <v>70</v>
      </c>
      <c r="D170" s="27"/>
    </row>
    <row r="171" spans="1:4">
      <c r="A171" s="5" t="s">
        <v>52</v>
      </c>
      <c r="B171" s="6">
        <f>C171+D171</f>
        <v>135</v>
      </c>
      <c r="C171" s="27">
        <v>135</v>
      </c>
      <c r="D171" s="27"/>
    </row>
    <row r="172" spans="1:4">
      <c r="A172" s="13" t="s">
        <v>23</v>
      </c>
      <c r="B172" s="14">
        <f>SUM(B165:B171)</f>
        <v>470</v>
      </c>
      <c r="C172" s="28">
        <f>SUM(C164:C171)</f>
        <v>398</v>
      </c>
      <c r="D172" s="28">
        <f>SUM(D164:D171)</f>
        <v>72</v>
      </c>
    </row>
    <row r="173" spans="1:4">
      <c r="A173" s="13" t="s">
        <v>37</v>
      </c>
      <c r="B173" s="14">
        <f>B172</f>
        <v>470</v>
      </c>
      <c r="C173" s="27"/>
      <c r="D173" s="27"/>
    </row>
    <row r="176" spans="1:1">
      <c r="A176" s="1" t="s">
        <v>58</v>
      </c>
    </row>
    <row r="177" spans="1:4">
      <c r="A177" s="2" t="s">
        <v>16</v>
      </c>
      <c r="B177" s="2" t="s">
        <v>31</v>
      </c>
      <c r="C177" s="26" t="s">
        <v>56</v>
      </c>
      <c r="D177" s="26" t="s">
        <v>57</v>
      </c>
    </row>
    <row r="178" spans="1:4">
      <c r="A178" s="29" t="s">
        <v>59</v>
      </c>
      <c r="B178" s="6">
        <f>C178+D178</f>
        <v>40</v>
      </c>
      <c r="C178" s="27">
        <v>16</v>
      </c>
      <c r="D178" s="27">
        <v>24</v>
      </c>
    </row>
    <row r="179" spans="1:4">
      <c r="A179" s="29" t="s">
        <v>46</v>
      </c>
      <c r="B179" s="6">
        <f t="shared" ref="B179:B181" si="2">C179+D179</f>
        <v>160</v>
      </c>
      <c r="C179" s="27">
        <v>119</v>
      </c>
      <c r="D179" s="27">
        <v>41</v>
      </c>
    </row>
    <row r="180" spans="1:4">
      <c r="A180" s="29" t="s">
        <v>54</v>
      </c>
      <c r="B180" s="6">
        <f t="shared" si="2"/>
        <v>160</v>
      </c>
      <c r="C180" s="27">
        <v>83</v>
      </c>
      <c r="D180" s="27">
        <v>77</v>
      </c>
    </row>
    <row r="181" spans="1:4">
      <c r="A181" s="29" t="s">
        <v>60</v>
      </c>
      <c r="B181" s="6">
        <f t="shared" si="2"/>
        <v>110</v>
      </c>
      <c r="C181" s="27">
        <v>52</v>
      </c>
      <c r="D181" s="27">
        <v>58</v>
      </c>
    </row>
    <row r="182" spans="1:4">
      <c r="A182" s="13" t="s">
        <v>23</v>
      </c>
      <c r="B182" s="14">
        <f>SUM(B178:B181)</f>
        <v>470</v>
      </c>
      <c r="C182" s="28">
        <f>SUM(C178:C181)</f>
        <v>270</v>
      </c>
      <c r="D182" s="28">
        <f>SUM(D178:D181)</f>
        <v>200</v>
      </c>
    </row>
    <row r="183" spans="1:4">
      <c r="A183" s="13" t="s">
        <v>37</v>
      </c>
      <c r="B183" s="14">
        <f>B182</f>
        <v>470</v>
      </c>
      <c r="C183" s="27"/>
      <c r="D183" s="27"/>
    </row>
    <row r="186" spans="1:1">
      <c r="A186" s="1" t="s">
        <v>61</v>
      </c>
    </row>
    <row r="187" spans="1:4">
      <c r="A187" s="2" t="s">
        <v>16</v>
      </c>
      <c r="B187" s="2" t="s">
        <v>31</v>
      </c>
      <c r="C187" s="26" t="s">
        <v>56</v>
      </c>
      <c r="D187" s="26" t="s">
        <v>57</v>
      </c>
    </row>
    <row r="188" spans="1:4">
      <c r="A188" s="29" t="s">
        <v>54</v>
      </c>
      <c r="B188" s="6">
        <f t="shared" ref="B188" si="3">C188+D188</f>
        <v>457</v>
      </c>
      <c r="C188" s="27">
        <v>457</v>
      </c>
      <c r="D188" s="27">
        <v>0</v>
      </c>
    </row>
    <row r="189" spans="1:4">
      <c r="A189" s="13" t="s">
        <v>23</v>
      </c>
      <c r="B189" s="14">
        <f>SUM(B188:B188)</f>
        <v>457</v>
      </c>
      <c r="C189" s="28">
        <f>SUM(C188:C188)</f>
        <v>457</v>
      </c>
      <c r="D189" s="28">
        <f>SUM(D188:D188)</f>
        <v>0</v>
      </c>
    </row>
    <row r="190" spans="1:4">
      <c r="A190" s="13" t="s">
        <v>37</v>
      </c>
      <c r="B190" s="14">
        <f>B189</f>
        <v>457</v>
      </c>
      <c r="C190" s="27"/>
      <c r="D190" s="27"/>
    </row>
    <row r="193" spans="1:1">
      <c r="A193" s="1" t="s">
        <v>62</v>
      </c>
    </row>
    <row r="194" spans="1:4">
      <c r="A194" s="2" t="s">
        <v>16</v>
      </c>
      <c r="B194" s="2" t="s">
        <v>31</v>
      </c>
      <c r="C194" s="26" t="s">
        <v>56</v>
      </c>
      <c r="D194" s="26" t="s">
        <v>57</v>
      </c>
    </row>
    <row r="195" spans="1:4">
      <c r="A195" s="29" t="s">
        <v>54</v>
      </c>
      <c r="B195" s="6">
        <f t="shared" ref="B195:B196" si="4">C195+D195</f>
        <v>184</v>
      </c>
      <c r="C195" s="27">
        <v>184</v>
      </c>
      <c r="D195" s="27">
        <v>0</v>
      </c>
    </row>
    <row r="196" spans="1:4">
      <c r="A196" s="29" t="s">
        <v>46</v>
      </c>
      <c r="B196" s="6">
        <f t="shared" si="4"/>
        <v>23</v>
      </c>
      <c r="C196" s="27">
        <v>23</v>
      </c>
      <c r="D196" s="27">
        <v>0</v>
      </c>
    </row>
    <row r="197" spans="1:4">
      <c r="A197" s="13" t="s">
        <v>23</v>
      </c>
      <c r="B197" s="14">
        <f>SUM(B195:B196)</f>
        <v>207</v>
      </c>
      <c r="C197" s="28">
        <f>SUM(C195:C196)</f>
        <v>207</v>
      </c>
      <c r="D197" s="28">
        <f>SUM(D195:D195)</f>
        <v>0</v>
      </c>
    </row>
    <row r="198" spans="1:4">
      <c r="A198" s="13" t="s">
        <v>37</v>
      </c>
      <c r="B198" s="14">
        <f>B197</f>
        <v>207</v>
      </c>
      <c r="C198" s="27"/>
      <c r="D198" s="27"/>
    </row>
    <row r="201" spans="1:1">
      <c r="A201" s="1" t="s">
        <v>63</v>
      </c>
    </row>
    <row r="202" spans="1:4">
      <c r="A202" s="2" t="s">
        <v>16</v>
      </c>
      <c r="B202" s="2" t="s">
        <v>31</v>
      </c>
      <c r="C202" s="26" t="s">
        <v>56</v>
      </c>
      <c r="D202" s="26" t="s">
        <v>57</v>
      </c>
    </row>
    <row r="203" spans="1:4">
      <c r="A203" s="29" t="s">
        <v>54</v>
      </c>
      <c r="B203" s="6">
        <f t="shared" ref="B203" si="5">C203+D203</f>
        <v>298.5</v>
      </c>
      <c r="C203" s="27">
        <v>298.5</v>
      </c>
      <c r="D203" s="27">
        <v>0</v>
      </c>
    </row>
    <row r="204" spans="1:4">
      <c r="A204" s="29"/>
      <c r="B204" s="6"/>
      <c r="C204" s="27"/>
      <c r="D204" s="27">
        <v>0</v>
      </c>
    </row>
    <row r="205" spans="1:4">
      <c r="A205" s="13" t="s">
        <v>23</v>
      </c>
      <c r="B205" s="14">
        <f>SUM(B203:B204)</f>
        <v>298.5</v>
      </c>
      <c r="C205" s="28">
        <f>SUM(C203:C204)</f>
        <v>298.5</v>
      </c>
      <c r="D205" s="28">
        <f>SUM(D203:D203)</f>
        <v>0</v>
      </c>
    </row>
    <row r="206" spans="1:4">
      <c r="A206" s="13" t="s">
        <v>37</v>
      </c>
      <c r="B206" s="14">
        <f>B205</f>
        <v>298.5</v>
      </c>
      <c r="C206" s="27"/>
      <c r="D206" s="27"/>
    </row>
    <row r="209" spans="1:1">
      <c r="A209" s="1" t="s">
        <v>64</v>
      </c>
    </row>
    <row r="210" spans="1:4">
      <c r="A210" s="2" t="s">
        <v>16</v>
      </c>
      <c r="B210" s="2" t="s">
        <v>31</v>
      </c>
      <c r="C210" s="26" t="s">
        <v>56</v>
      </c>
      <c r="D210" s="26" t="s">
        <v>57</v>
      </c>
    </row>
    <row r="211" spans="1:4">
      <c r="A211" s="29" t="s">
        <v>54</v>
      </c>
      <c r="B211" s="6">
        <f t="shared" ref="B211:B212" si="6">C211+D211</f>
        <v>350.5</v>
      </c>
      <c r="C211" s="27">
        <v>350.5</v>
      </c>
      <c r="D211" s="27">
        <v>0</v>
      </c>
    </row>
    <row r="212" spans="1:4">
      <c r="A212" s="29" t="s">
        <v>65</v>
      </c>
      <c r="B212" s="6">
        <f t="shared" si="6"/>
        <v>11.5</v>
      </c>
      <c r="C212" s="27">
        <v>11.5</v>
      </c>
      <c r="D212" s="27">
        <v>0</v>
      </c>
    </row>
    <row r="213" spans="1:4">
      <c r="A213" s="13" t="s">
        <v>23</v>
      </c>
      <c r="B213" s="14">
        <f>SUM(B211:B212)</f>
        <v>362</v>
      </c>
      <c r="C213" s="28">
        <f>SUM(C211:C212)</f>
        <v>362</v>
      </c>
      <c r="D213" s="28">
        <f>SUM(D211:D211)</f>
        <v>0</v>
      </c>
    </row>
    <row r="214" spans="1:4">
      <c r="A214" s="13" t="s">
        <v>37</v>
      </c>
      <c r="B214" s="14">
        <f>B213</f>
        <v>362</v>
      </c>
      <c r="C214" s="27"/>
      <c r="D214" s="27"/>
    </row>
    <row r="217" spans="1:1">
      <c r="A217" s="1" t="s">
        <v>66</v>
      </c>
    </row>
    <row r="218" spans="1:4">
      <c r="A218" s="2" t="s">
        <v>16</v>
      </c>
      <c r="B218" s="2" t="s">
        <v>31</v>
      </c>
      <c r="C218" s="26" t="s">
        <v>56</v>
      </c>
      <c r="D218" s="26" t="s">
        <v>57</v>
      </c>
    </row>
    <row r="219" spans="1:4">
      <c r="A219" s="29" t="s">
        <v>54</v>
      </c>
      <c r="B219" s="6">
        <f t="shared" ref="B219:B220" si="7">C219+D219</f>
        <v>239.5</v>
      </c>
      <c r="C219" s="27">
        <v>239.5</v>
      </c>
      <c r="D219" s="27">
        <v>0</v>
      </c>
    </row>
    <row r="220" spans="1:4">
      <c r="A220" s="29" t="s">
        <v>67</v>
      </c>
      <c r="B220" s="6">
        <f t="shared" si="7"/>
        <v>224.5</v>
      </c>
      <c r="C220" s="27">
        <v>224.5</v>
      </c>
      <c r="D220" s="27"/>
    </row>
    <row r="221" spans="1:4">
      <c r="A221" s="29"/>
      <c r="B221" s="6"/>
      <c r="C221" s="27"/>
      <c r="D221" s="27"/>
    </row>
    <row r="222" spans="1:4">
      <c r="A222" s="29"/>
      <c r="B222" s="6"/>
      <c r="C222" s="27"/>
      <c r="D222" s="27">
        <v>0</v>
      </c>
    </row>
    <row r="223" spans="1:4">
      <c r="A223" s="13" t="s">
        <v>23</v>
      </c>
      <c r="B223" s="14">
        <f>SUM(B219:B222)</f>
        <v>464</v>
      </c>
      <c r="C223" s="28">
        <f>SUM(C219:C222)</f>
        <v>464</v>
      </c>
      <c r="D223" s="28">
        <f>SUM(D219:D219)</f>
        <v>0</v>
      </c>
    </row>
    <row r="224" spans="1:4">
      <c r="A224" s="13" t="s">
        <v>37</v>
      </c>
      <c r="B224" s="14">
        <f>C224</f>
        <v>352</v>
      </c>
      <c r="C224" s="27">
        <v>352</v>
      </c>
      <c r="D224" s="27"/>
    </row>
    <row r="227" spans="1:1">
      <c r="A227" s="1" t="s">
        <v>68</v>
      </c>
    </row>
    <row r="228" spans="1:4">
      <c r="A228" s="2" t="s">
        <v>16</v>
      </c>
      <c r="B228" s="2" t="s">
        <v>31</v>
      </c>
      <c r="C228" s="26" t="s">
        <v>56</v>
      </c>
      <c r="D228" s="26" t="s">
        <v>57</v>
      </c>
    </row>
    <row r="229" spans="1:4">
      <c r="A229" s="29" t="s">
        <v>54</v>
      </c>
      <c r="B229" s="6">
        <f t="shared" ref="B229:B230" si="8">C229+D229</f>
        <v>75</v>
      </c>
      <c r="C229" s="27">
        <v>150</v>
      </c>
      <c r="D229" s="27">
        <v>-75</v>
      </c>
    </row>
    <row r="230" spans="1:4">
      <c r="A230" s="29" t="s">
        <v>46</v>
      </c>
      <c r="B230" s="6">
        <f t="shared" si="8"/>
        <v>400</v>
      </c>
      <c r="C230" s="27">
        <v>400</v>
      </c>
      <c r="D230" s="27"/>
    </row>
    <row r="231" spans="1:4">
      <c r="A231" s="13" t="s">
        <v>23</v>
      </c>
      <c r="B231" s="14">
        <f>C231</f>
        <v>550</v>
      </c>
      <c r="C231" s="28">
        <f>SUM(C229:C230)</f>
        <v>550</v>
      </c>
      <c r="D231" s="28"/>
    </row>
    <row r="232" spans="1:5">
      <c r="A232" s="13" t="s">
        <v>37</v>
      </c>
      <c r="B232" s="14">
        <f>SUM(C232:D232)</f>
        <v>475</v>
      </c>
      <c r="C232" s="27">
        <v>550</v>
      </c>
      <c r="D232" s="28">
        <f>SUM(D229:D230)</f>
        <v>-75</v>
      </c>
      <c r="E232">
        <f>272+D232</f>
        <v>197</v>
      </c>
    </row>
    <row r="235" spans="1:1">
      <c r="A235" s="1" t="s">
        <v>69</v>
      </c>
    </row>
    <row r="236" spans="1:4">
      <c r="A236" s="2" t="s">
        <v>16</v>
      </c>
      <c r="B236" s="2" t="s">
        <v>31</v>
      </c>
      <c r="C236" s="26" t="s">
        <v>56</v>
      </c>
      <c r="D236" s="26" t="s">
        <v>57</v>
      </c>
    </row>
    <row r="237" spans="1:4">
      <c r="A237" s="29" t="s">
        <v>54</v>
      </c>
      <c r="B237" s="6">
        <f t="shared" ref="B237:B238" si="9">C237+D237</f>
        <v>106</v>
      </c>
      <c r="C237" s="27">
        <v>106</v>
      </c>
      <c r="D237" s="27"/>
    </row>
    <row r="238" spans="1:4">
      <c r="A238" s="29" t="s">
        <v>46</v>
      </c>
      <c r="B238" s="6">
        <f t="shared" si="9"/>
        <v>65.5</v>
      </c>
      <c r="C238" s="27">
        <v>65.5</v>
      </c>
      <c r="D238" s="27"/>
    </row>
    <row r="239" spans="1:4">
      <c r="A239" s="13" t="s">
        <v>23</v>
      </c>
      <c r="B239" s="14">
        <f>C239</f>
        <v>171.5</v>
      </c>
      <c r="C239" s="28">
        <f>SUM(C237:C238)</f>
        <v>171.5</v>
      </c>
      <c r="D239" s="28"/>
    </row>
    <row r="240" spans="1:4">
      <c r="A240" s="13" t="s">
        <v>37</v>
      </c>
      <c r="B240" s="14">
        <f>SUM(C240:D240)</f>
        <v>171.5</v>
      </c>
      <c r="C240" s="27">
        <f>C239</f>
        <v>171.5</v>
      </c>
      <c r="D240" s="28">
        <f>SUM(D237:D238)</f>
        <v>0</v>
      </c>
    </row>
    <row r="243" spans="1:1">
      <c r="A243" s="1" t="s">
        <v>70</v>
      </c>
    </row>
    <row r="244" spans="1:4">
      <c r="A244" s="2" t="s">
        <v>16</v>
      </c>
      <c r="B244" s="2" t="s">
        <v>31</v>
      </c>
      <c r="C244" s="26" t="s">
        <v>56</v>
      </c>
      <c r="D244" s="26" t="s">
        <v>57</v>
      </c>
    </row>
    <row r="245" spans="1:4">
      <c r="A245" s="29" t="s">
        <v>54</v>
      </c>
      <c r="B245" s="6">
        <f>C245+D245</f>
        <v>21</v>
      </c>
      <c r="C245" s="27">
        <v>21</v>
      </c>
      <c r="D245" s="27"/>
    </row>
    <row r="246" spans="1:4">
      <c r="A246" s="13" t="s">
        <v>23</v>
      </c>
      <c r="B246" s="14">
        <f>C246</f>
        <v>21</v>
      </c>
      <c r="C246" s="28">
        <f>SUM(C245:C245)</f>
        <v>21</v>
      </c>
      <c r="D246" s="28"/>
    </row>
    <row r="247" spans="1:4">
      <c r="A247" s="13" t="s">
        <v>37</v>
      </c>
      <c r="B247" s="14">
        <f>SUM(C247:D247)</f>
        <v>21</v>
      </c>
      <c r="C247" s="27">
        <f>C246</f>
        <v>21</v>
      </c>
      <c r="D247" s="28">
        <f>SUM(D245:D245)</f>
        <v>0</v>
      </c>
    </row>
    <row r="250" spans="1:1">
      <c r="A250" s="1" t="s">
        <v>71</v>
      </c>
    </row>
    <row r="251" spans="1:4">
      <c r="A251" s="2" t="s">
        <v>16</v>
      </c>
      <c r="B251" s="2" t="s">
        <v>31</v>
      </c>
      <c r="C251" s="26" t="s">
        <v>56</v>
      </c>
      <c r="D251" s="26" t="s">
        <v>57</v>
      </c>
    </row>
    <row r="252" spans="1:4">
      <c r="A252" s="29" t="s">
        <v>54</v>
      </c>
      <c r="B252" s="6">
        <f>C252+D252</f>
        <v>11</v>
      </c>
      <c r="C252" s="27">
        <v>11</v>
      </c>
      <c r="D252" s="27"/>
    </row>
    <row r="253" spans="1:4">
      <c r="A253" s="13" t="s">
        <v>23</v>
      </c>
      <c r="B253" s="14">
        <f>C253</f>
        <v>11</v>
      </c>
      <c r="C253" s="28">
        <f>SUM(C252:C252)</f>
        <v>11</v>
      </c>
      <c r="D253" s="28"/>
    </row>
    <row r="254" spans="1:4">
      <c r="A254" s="13" t="s">
        <v>37</v>
      </c>
      <c r="B254" s="14">
        <f>SUM(C254:D254)</f>
        <v>11</v>
      </c>
      <c r="C254" s="27">
        <f>C253</f>
        <v>11</v>
      </c>
      <c r="D254" s="28">
        <f>SUM(D252:D252)</f>
        <v>0</v>
      </c>
    </row>
    <row r="256" spans="6:6">
      <c r="F256" s="30"/>
    </row>
    <row r="257" spans="1:6">
      <c r="A257" s="1" t="s">
        <v>72</v>
      </c>
      <c r="F257" s="30"/>
    </row>
    <row r="258" spans="1:6">
      <c r="A258" s="2" t="s">
        <v>16</v>
      </c>
      <c r="B258" s="2" t="s">
        <v>31</v>
      </c>
      <c r="C258" s="26" t="s">
        <v>56</v>
      </c>
      <c r="D258" s="26" t="s">
        <v>57</v>
      </c>
      <c r="F258" s="30"/>
    </row>
    <row r="259" spans="1:6">
      <c r="A259" s="5" t="s">
        <v>73</v>
      </c>
      <c r="B259" s="6">
        <f>C259+D259</f>
        <v>127.5</v>
      </c>
      <c r="C259" s="27">
        <v>127.5</v>
      </c>
      <c r="D259" s="27"/>
      <c r="F259" s="30"/>
    </row>
    <row r="260" spans="1:7">
      <c r="A260" s="13" t="s">
        <v>23</v>
      </c>
      <c r="B260" s="14">
        <f>C260</f>
        <v>127.5</v>
      </c>
      <c r="C260" s="28">
        <f>SUM(C259:C259)</f>
        <v>127.5</v>
      </c>
      <c r="D260" s="28"/>
      <c r="F260" s="30"/>
      <c r="G260" s="30"/>
    </row>
    <row r="261" spans="1:7">
      <c r="A261" s="13" t="s">
        <v>37</v>
      </c>
      <c r="B261" s="14">
        <f>SUM(C261:D261)</f>
        <v>127.5</v>
      </c>
      <c r="C261" s="27">
        <f>C260</f>
        <v>127.5</v>
      </c>
      <c r="D261" s="28">
        <f>SUM(D259:D259)</f>
        <v>0</v>
      </c>
      <c r="F261" s="30"/>
      <c r="G261" s="30"/>
    </row>
    <row r="262" spans="6:7">
      <c r="F262" s="30"/>
      <c r="G262" s="30"/>
    </row>
    <row r="263" spans="6:6">
      <c r="F263" s="30"/>
    </row>
    <row r="264" spans="1:1">
      <c r="A264" s="1" t="s">
        <v>74</v>
      </c>
    </row>
    <row r="265" spans="1:4">
      <c r="A265" s="2" t="s">
        <v>16</v>
      </c>
      <c r="B265" s="2" t="s">
        <v>31</v>
      </c>
      <c r="C265" s="26" t="s">
        <v>56</v>
      </c>
      <c r="D265" s="26" t="s">
        <v>57</v>
      </c>
    </row>
    <row r="266" spans="1:4">
      <c r="A266" s="5" t="s">
        <v>73</v>
      </c>
      <c r="B266" s="6">
        <f>C266+D266</f>
        <v>130</v>
      </c>
      <c r="C266" s="27">
        <v>130</v>
      </c>
      <c r="D266" s="27"/>
    </row>
    <row r="267" spans="1:4">
      <c r="A267" s="13" t="s">
        <v>23</v>
      </c>
      <c r="B267" s="14">
        <f>C267</f>
        <v>130</v>
      </c>
      <c r="C267" s="28">
        <f>SUM(C266:C266)</f>
        <v>130</v>
      </c>
      <c r="D267" s="28"/>
    </row>
    <row r="268" spans="1:4">
      <c r="A268" s="13" t="s">
        <v>37</v>
      </c>
      <c r="B268" s="14">
        <f>SUM(C268:D268)</f>
        <v>130</v>
      </c>
      <c r="C268" s="27">
        <f>C267</f>
        <v>130</v>
      </c>
      <c r="D268" s="28">
        <f>SUM(D266:D266)</f>
        <v>0</v>
      </c>
    </row>
    <row r="271" spans="1:1">
      <c r="A271" s="1" t="s">
        <v>75</v>
      </c>
    </row>
    <row r="272" spans="1:4">
      <c r="A272" s="2" t="s">
        <v>16</v>
      </c>
      <c r="B272" s="2" t="s">
        <v>31</v>
      </c>
      <c r="C272" s="26" t="s">
        <v>56</v>
      </c>
      <c r="D272" s="26" t="s">
        <v>57</v>
      </c>
    </row>
    <row r="273" spans="1:4">
      <c r="A273" s="5" t="s">
        <v>73</v>
      </c>
      <c r="B273" s="6">
        <f>C273+D273</f>
        <v>152</v>
      </c>
      <c r="C273" s="27">
        <v>152</v>
      </c>
      <c r="D273" s="27"/>
    </row>
    <row r="274" spans="1:4">
      <c r="A274" s="13" t="s">
        <v>23</v>
      </c>
      <c r="B274" s="14">
        <f>C274</f>
        <v>152</v>
      </c>
      <c r="C274" s="28">
        <f>SUM(C273:C273)</f>
        <v>152</v>
      </c>
      <c r="D274" s="28"/>
    </row>
    <row r="275" spans="1:4">
      <c r="A275" s="13" t="s">
        <v>37</v>
      </c>
      <c r="B275" s="14">
        <f>SUM(C275:D275)</f>
        <v>152</v>
      </c>
      <c r="C275" s="27">
        <f>C274</f>
        <v>152</v>
      </c>
      <c r="D275" s="28">
        <f>SUM(D273:D273)</f>
        <v>0</v>
      </c>
    </row>
    <row r="278" spans="1:1">
      <c r="A278" s="1" t="s">
        <v>76</v>
      </c>
    </row>
    <row r="279" spans="1:4">
      <c r="A279" s="2" t="s">
        <v>16</v>
      </c>
      <c r="B279" s="2" t="s">
        <v>31</v>
      </c>
      <c r="C279" s="26" t="s">
        <v>56</v>
      </c>
      <c r="D279" s="26" t="s">
        <v>57</v>
      </c>
    </row>
    <row r="280" spans="1:4">
      <c r="A280" s="5" t="s">
        <v>73</v>
      </c>
      <c r="B280" s="6">
        <f>C280+D280</f>
        <v>330.5</v>
      </c>
      <c r="C280" s="27">
        <v>330.5</v>
      </c>
      <c r="D280" s="27"/>
    </row>
    <row r="281" spans="1:4">
      <c r="A281" s="13" t="s">
        <v>23</v>
      </c>
      <c r="B281" s="14">
        <f>C281</f>
        <v>330.5</v>
      </c>
      <c r="C281" s="28">
        <f>SUM(C280:C280)</f>
        <v>330.5</v>
      </c>
      <c r="D281" s="28"/>
    </row>
    <row r="282" spans="1:4">
      <c r="A282" s="13" t="s">
        <v>37</v>
      </c>
      <c r="B282" s="14">
        <f>SUM(C282:D282)</f>
        <v>330.5</v>
      </c>
      <c r="C282" s="27">
        <f>C281</f>
        <v>330.5</v>
      </c>
      <c r="D282" s="28">
        <f>SUM(D280:D280)</f>
        <v>0</v>
      </c>
    </row>
  </sheetData>
  <mergeCells count="2">
    <mergeCell ref="A134:B134"/>
    <mergeCell ref="A138:B138"/>
  </mergeCells>
  <pageMargins left="0.7" right="0.7" top="0.75" bottom="0.75" header="0.3" footer="0.3"/>
  <pageSetup paperSize="1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PRODT0166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MetaShare</vt:lpstr>
      <vt:lpstr>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Yang</dc:creator>
  <cp:lastModifiedBy>joyce.wang</cp:lastModifiedBy>
  <dcterms:created xsi:type="dcterms:W3CDTF">2013-01-31T16:59:00Z</dcterms:created>
  <dcterms:modified xsi:type="dcterms:W3CDTF">2020-04-01T02:26:26Z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