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New Metashare SVN\SanjelDocuments\Projects\I-Implementation\Burndown\"/>
    </mc:Choice>
  </mc:AlternateContent>
  <xr:revisionPtr revIDLastSave="0" documentId="8_{CE8BEDC7-0977-46A2-89C1-2601815234A6}" xr6:coauthVersionLast="45" xr6:coauthVersionMax="45" xr10:uidLastSave="{00000000-0000-0000-0000-000000000000}"/>
  <bookViews>
    <workbookView xWindow="25080" yWindow="-120" windowWidth="25440" windowHeight="15390" xr2:uid="{00000000-000D-0000-FFFF-FFFF00000000}"/>
  </bookViews>
  <sheets>
    <sheet name="Request" sheetId="1" r:id="rId1"/>
    <sheet name="Sheet1" sheetId="3" r:id="rId2"/>
    <sheet name="Data Validation" sheetId="2" state="hidden" r:id="rId3"/>
  </sheets>
  <definedNames>
    <definedName name="Categories">'Data Validation'!$A$3:$A$6</definedName>
    <definedName name="Discountable">'Data Validation'!$A$10:$A$11</definedName>
    <definedName name="_xlnm.Print_Area" localSheetId="0">Request!$A$1:$V$19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1" l="1"/>
  <c r="G13" i="1" l="1"/>
  <c r="E26" i="3" l="1"/>
  <c r="I42" i="3"/>
  <c r="I34" i="3"/>
  <c r="G34" i="3"/>
  <c r="I18" i="3"/>
  <c r="G18" i="3"/>
  <c r="G20" i="3"/>
  <c r="I41" i="3"/>
  <c r="G41" i="3"/>
  <c r="E41" i="3"/>
  <c r="I40" i="3"/>
  <c r="G40" i="3"/>
  <c r="E40" i="3"/>
  <c r="I39" i="3"/>
  <c r="G39" i="3"/>
  <c r="E39" i="3"/>
  <c r="I38" i="3"/>
  <c r="G38" i="3"/>
  <c r="E38" i="3"/>
  <c r="I37" i="3"/>
  <c r="G37" i="3"/>
  <c r="E37" i="3"/>
  <c r="I36" i="3"/>
  <c r="G36" i="3"/>
  <c r="E36" i="3"/>
  <c r="E35" i="3"/>
  <c r="E42" i="3" s="1"/>
  <c r="I21" i="3"/>
  <c r="I22" i="3"/>
  <c r="I23" i="3"/>
  <c r="I26" i="3" s="1"/>
  <c r="I27" i="3" s="1"/>
  <c r="I24" i="3"/>
  <c r="I25" i="3"/>
  <c r="I20" i="3"/>
  <c r="G21" i="3"/>
  <c r="G22" i="3"/>
  <c r="G26" i="3" s="1"/>
  <c r="G27" i="3" s="1"/>
  <c r="G23" i="3"/>
  <c r="G24" i="3"/>
  <c r="G25" i="3"/>
  <c r="E19" i="3"/>
  <c r="E21" i="3"/>
  <c r="E22" i="3"/>
  <c r="E23" i="3"/>
  <c r="E24" i="3"/>
  <c r="E25" i="3"/>
  <c r="E20" i="3"/>
  <c r="G42" i="3" l="1"/>
  <c r="G43" i="3" s="1"/>
  <c r="G44" i="3" s="1"/>
  <c r="I43" i="3"/>
  <c r="G28" i="3"/>
  <c r="D9" i="3" l="1"/>
  <c r="D7" i="3" s="1"/>
  <c r="E7" i="3"/>
  <c r="F9" i="3"/>
  <c r="F7" i="3" s="1"/>
  <c r="G7" i="3"/>
  <c r="C9" i="3"/>
  <c r="C7" i="3" s="1"/>
  <c r="D5" i="3"/>
  <c r="E5" i="3"/>
  <c r="F5" i="3"/>
  <c r="F6" i="3" s="1"/>
  <c r="G5" i="3"/>
  <c r="C5" i="3"/>
  <c r="D4" i="3"/>
  <c r="E4" i="3"/>
  <c r="F4" i="3"/>
  <c r="G4" i="3"/>
  <c r="C4" i="3"/>
  <c r="E6" i="3" l="1"/>
  <c r="D6" i="3"/>
  <c r="C6" i="3"/>
  <c r="G6" i="3"/>
  <c r="C8" i="3"/>
  <c r="G8" i="3"/>
  <c r="F8" i="3"/>
  <c r="E8" i="3"/>
  <c r="D8" i="3"/>
</calcChain>
</file>

<file path=xl/sharedStrings.xml><?xml version="1.0" encoding="utf-8"?>
<sst xmlns="http://schemas.openxmlformats.org/spreadsheetml/2006/main" count="125" uniqueCount="82">
  <si>
    <t>Price Code</t>
  </si>
  <si>
    <t>Price Book &amp; E-Service Description</t>
  </si>
  <si>
    <t>Categories</t>
  </si>
  <si>
    <t>General</t>
  </si>
  <si>
    <t>Cementing</t>
  </si>
  <si>
    <t>Coiled Tubing</t>
  </si>
  <si>
    <t>Fracturing</t>
  </si>
  <si>
    <t>Requested by:</t>
  </si>
  <si>
    <t>Date Required by:</t>
  </si>
  <si>
    <t>Discountable</t>
  </si>
  <si>
    <t>Yes</t>
  </si>
  <si>
    <t>No</t>
  </si>
  <si>
    <t>Pricing Area 4</t>
  </si>
  <si>
    <t>Pricing Area 5</t>
  </si>
  <si>
    <t>UOM -Unit of Measure</t>
  </si>
  <si>
    <t xml:space="preserve">Price Code Request - for eService &amp; InvoiceApp </t>
  </si>
  <si>
    <t xml:space="preserve">Process Overview: </t>
  </si>
  <si>
    <t>Bundle Category</t>
  </si>
  <si>
    <t>GL Code</t>
  </si>
  <si>
    <t>Heading/Sub-heading</t>
  </si>
  <si>
    <t>Discountable 
(Yes/No)</t>
  </si>
  <si>
    <t>Travel Charge (Yes/No)</t>
  </si>
  <si>
    <t>Depth Charge (Yes/No)</t>
  </si>
  <si>
    <t>Customer 
(if applicable)</t>
  </si>
  <si>
    <r>
      <t xml:space="preserve">Invoice-App Print-Out
max 36 characters
</t>
    </r>
    <r>
      <rPr>
        <b/>
        <sz val="9"/>
        <color rgb="FF000000"/>
        <rFont val="Arial"/>
        <family val="2"/>
      </rPr>
      <t>format:  uom(s) description @ $
ex: job(s) Flow Meter @ $</t>
    </r>
  </si>
  <si>
    <t>Action  / Comments
(ie: add, delete, change - name)</t>
  </si>
  <si>
    <t>Date:</t>
  </si>
  <si>
    <r>
      <t xml:space="preserve"> Forward request to </t>
    </r>
    <r>
      <rPr>
        <b/>
        <sz val="10"/>
        <color rgb="FF000000"/>
        <rFont val="Arial"/>
        <family val="2"/>
      </rPr>
      <t>PriceBook@sanjel.com. Client Solutions Advisor will process the request.</t>
    </r>
  </si>
  <si>
    <r>
      <t xml:space="preserve"> Use headers and sub-headers from the </t>
    </r>
    <r>
      <rPr>
        <b/>
        <sz val="10"/>
        <color rgb="FF000000"/>
        <rFont val="Arial"/>
        <family val="2"/>
      </rPr>
      <t>EXISTING</t>
    </r>
    <r>
      <rPr>
        <sz val="10"/>
        <color rgb="FF000000"/>
        <rFont val="Arial"/>
        <family val="2"/>
      </rPr>
      <t xml:space="preserve"> price book.  Do not make up new headers.</t>
    </r>
  </si>
  <si>
    <t># Character 
Check</t>
  </si>
  <si>
    <t>Melanie Nahayowski</t>
  </si>
  <si>
    <t>N/A</t>
  </si>
  <si>
    <t>SMPRO</t>
  </si>
  <si>
    <t>SMPRO SL</t>
  </si>
  <si>
    <t>Yield (m3/T)</t>
  </si>
  <si>
    <t xml:space="preserve">SMPRO SL </t>
  </si>
  <si>
    <t>redo</t>
  </si>
  <si>
    <t>Difference</t>
  </si>
  <si>
    <t/>
  </si>
  <si>
    <t xml:space="preserve">Pricing 
Area 1 
</t>
  </si>
  <si>
    <t xml:space="preserve">Pricing 
Area 2 </t>
  </si>
  <si>
    <t xml:space="preserve">Pricing 
Area 3 </t>
  </si>
  <si>
    <t xml:space="preserve">Category:
General
Cementing and Acid Services
</t>
  </si>
  <si>
    <r>
      <t xml:space="preserve"> </t>
    </r>
    <r>
      <rPr>
        <b/>
        <sz val="10"/>
        <color rgb="FF000000"/>
        <rFont val="Arial"/>
        <family val="2"/>
      </rPr>
      <t xml:space="preserve">Client Solutions Manager: </t>
    </r>
    <r>
      <rPr>
        <sz val="10"/>
        <color rgb="FF000000"/>
        <rFont val="Arial"/>
        <family val="2"/>
      </rPr>
      <t xml:space="preserve"> Fill ALL columns in the chart below leaving the Price Code column blank. </t>
    </r>
  </si>
  <si>
    <r>
      <t xml:space="preserve"> </t>
    </r>
    <r>
      <rPr>
        <b/>
        <sz val="10"/>
        <color rgb="FF000000"/>
        <rFont val="Arial"/>
        <family val="2"/>
      </rPr>
      <t>eService Team</t>
    </r>
    <r>
      <rPr>
        <sz val="10"/>
        <color rgb="FF000000"/>
        <rFont val="Arial"/>
        <family val="2"/>
      </rPr>
      <t xml:space="preserve"> will process this request as a </t>
    </r>
    <r>
      <rPr>
        <b/>
        <sz val="10"/>
        <color rgb="FF000000"/>
        <rFont val="Arial"/>
        <family val="2"/>
      </rPr>
      <t xml:space="preserve">high priority </t>
    </r>
    <r>
      <rPr>
        <sz val="10"/>
        <color rgb="FF000000"/>
        <rFont val="Arial"/>
        <family val="2"/>
      </rPr>
      <t>and once completed, will notify Client Solutions that the task is complete.</t>
    </r>
  </si>
  <si>
    <r>
      <t xml:space="preserve"> </t>
    </r>
    <r>
      <rPr>
        <b/>
        <sz val="10"/>
        <color rgb="FF000000"/>
        <rFont val="Arial"/>
        <family val="2"/>
      </rPr>
      <t xml:space="preserve">Client Solutions SL-Manager </t>
    </r>
    <r>
      <rPr>
        <sz val="10"/>
        <color rgb="FF000000"/>
        <rFont val="Arial"/>
        <family val="2"/>
      </rPr>
      <t>will advise their teams of the new/changed price codes</t>
    </r>
  </si>
  <si>
    <t>In order to maintain price code consistency between the price book, InvoiceApp and eService, please complete the follow business process:</t>
  </si>
  <si>
    <t>Template Name</t>
  </si>
  <si>
    <t>kg</t>
  </si>
  <si>
    <t>Visweep DM IS</t>
  </si>
  <si>
    <t>WWS-5P</t>
  </si>
  <si>
    <t>1m3</t>
  </si>
  <si>
    <t>WG-6P</t>
  </si>
  <si>
    <t>MT-1</t>
  </si>
  <si>
    <t>CDF-6P</t>
  </si>
  <si>
    <t>CaCO3 (325)</t>
  </si>
  <si>
    <t>Yield</t>
  </si>
  <si>
    <t>m3/T</t>
  </si>
  <si>
    <t>PB A1</t>
  </si>
  <si>
    <t>PB A2</t>
  </si>
  <si>
    <t>Torj</t>
  </si>
  <si>
    <t>SCA-6</t>
  </si>
  <si>
    <t>Discount</t>
  </si>
  <si>
    <t>Cost A1/u</t>
  </si>
  <si>
    <t>PC/PR</t>
  </si>
  <si>
    <t xml:space="preserve">Visweep DM IS@ 1200 </t>
  </si>
  <si>
    <t>Discounted</t>
  </si>
  <si>
    <t>Charge as per m3</t>
  </si>
  <si>
    <t>Visweep DM IS@ 1550</t>
  </si>
  <si>
    <t>T</t>
  </si>
  <si>
    <t>Inventory Code</t>
  </si>
  <si>
    <t>Recipe Required?</t>
  </si>
  <si>
    <r>
      <t xml:space="preserve"> </t>
    </r>
    <r>
      <rPr>
        <b/>
        <sz val="10"/>
        <color rgb="FF000000"/>
        <rFont val="Arial"/>
        <family val="2"/>
      </rPr>
      <t xml:space="preserve">Apllications Manager </t>
    </r>
    <r>
      <rPr>
        <sz val="10"/>
        <color rgb="FF000000"/>
        <rFont val="Arial"/>
        <family val="2"/>
      </rPr>
      <t xml:space="preserve">witll update Program Template  </t>
    </r>
  </si>
  <si>
    <r>
      <t xml:space="preserve"> </t>
    </r>
    <r>
      <rPr>
        <b/>
        <sz val="10"/>
        <color rgb="FF000000"/>
        <rFont val="Arial"/>
        <family val="2"/>
      </rPr>
      <t>eService</t>
    </r>
    <r>
      <rPr>
        <sz val="10"/>
        <color rgb="FF000000"/>
        <rFont val="Arial"/>
        <family val="2"/>
      </rPr>
      <t xml:space="preserve"> Team will notify Client Solutions-Manager, AR team, Applications Manager and Lab manager if applicable.</t>
    </r>
  </si>
  <si>
    <t>m3</t>
  </si>
  <si>
    <t>N/a</t>
  </si>
  <si>
    <t xml:space="preserve">Pricing and Information / Miscellaneous </t>
  </si>
  <si>
    <t>4% Manitoba Surcharge</t>
  </si>
  <si>
    <t>job</t>
  </si>
  <si>
    <t>4% Manitoba Surcharge @ $</t>
  </si>
  <si>
    <t>POR</t>
  </si>
  <si>
    <t>Require a Surchareg for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</si>
</sst>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&quot;$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6"/>
      <color theme="1"/>
      <name val="Arial"/>
      <family val="2"/>
    </font>
    <font>
      <sz val="16"/>
      <color theme="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Symbol"/>
      <family val="1"/>
      <charset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10"/>
      <color theme="3" tint="0.3999755851924192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6E273D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3">
    <xf numFmtId="0" fontId="0" fillId="0" borderId="0" xfId="0"/>
    <xf numFmtId="0" fontId="3" fillId="0" borderId="0" xfId="0" applyFont="1"/>
    <xf numFmtId="0" fontId="3" fillId="0" borderId="0" xfId="0" applyFont="1" applyProtection="1"/>
    <xf numFmtId="0" fontId="4" fillId="0" borderId="0" xfId="0" applyFont="1" applyProtection="1"/>
    <xf numFmtId="0" fontId="2" fillId="0" borderId="0" xfId="0" applyFont="1" applyAlignment="1" applyProtection="1">
      <alignment vertical="center"/>
    </xf>
    <xf numFmtId="0" fontId="8" fillId="0" borderId="0" xfId="0" applyFont="1" applyAlignment="1" applyProtection="1">
      <alignment vertical="center"/>
    </xf>
    <xf numFmtId="0" fontId="3" fillId="0" borderId="0" xfId="0" applyFont="1" applyAlignment="1" applyProtection="1"/>
    <xf numFmtId="0" fontId="2" fillId="0" borderId="0" xfId="0" applyFont="1" applyAlignment="1" applyProtection="1">
      <alignment horizontal="left" vertical="center"/>
    </xf>
    <xf numFmtId="0" fontId="8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vertical="center" wrapText="1"/>
      <protection locked="0"/>
    </xf>
    <xf numFmtId="0" fontId="2" fillId="0" borderId="0" xfId="0" applyFont="1" applyAlignment="1" applyProtection="1">
      <alignment horizontal="left" vertical="center"/>
    </xf>
    <xf numFmtId="0" fontId="8" fillId="0" borderId="0" xfId="0" applyFont="1" applyAlignment="1" applyProtection="1">
      <alignment horizontal="left" vertical="center"/>
    </xf>
    <xf numFmtId="0" fontId="3" fillId="0" borderId="0" xfId="0" applyFont="1" applyFill="1" applyProtection="1"/>
    <xf numFmtId="0" fontId="3" fillId="0" borderId="0" xfId="0" applyFont="1" applyFill="1"/>
    <xf numFmtId="0" fontId="3" fillId="0" borderId="0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left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</xf>
    <xf numFmtId="43" fontId="3" fillId="0" borderId="0" xfId="1" applyFont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vertical="center" wrapText="1"/>
      <protection locked="0"/>
    </xf>
    <xf numFmtId="14" fontId="11" fillId="0" borderId="0" xfId="0" applyNumberFormat="1" applyFont="1" applyProtection="1"/>
    <xf numFmtId="0" fontId="3" fillId="0" borderId="0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/>
    </xf>
    <xf numFmtId="0" fontId="3" fillId="0" borderId="0" xfId="0" applyFont="1" applyAlignment="1">
      <alignment horizontal="center"/>
    </xf>
    <xf numFmtId="44" fontId="0" fillId="0" borderId="0" xfId="2" applyFont="1"/>
    <xf numFmtId="0" fontId="0" fillId="0" borderId="0" xfId="0" quotePrefix="1"/>
    <xf numFmtId="0" fontId="0" fillId="0" borderId="4" xfId="0" applyBorder="1"/>
    <xf numFmtId="44" fontId="0" fillId="0" borderId="4" xfId="2" applyFont="1" applyBorder="1"/>
    <xf numFmtId="44" fontId="0" fillId="2" borderId="0" xfId="2" applyFont="1" applyFill="1"/>
    <xf numFmtId="0" fontId="3" fillId="0" borderId="0" xfId="0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left" vertical="center"/>
    </xf>
    <xf numFmtId="0" fontId="6" fillId="0" borderId="0" xfId="0" applyFont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 applyProtection="1">
      <alignment horizontal="left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/>
    <xf numFmtId="0" fontId="3" fillId="0" borderId="0" xfId="0" applyFont="1" applyFill="1" applyProtection="1">
      <protection locked="0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 applyProtection="1">
      <alignment vertical="center" wrapText="1"/>
      <protection locked="0"/>
    </xf>
    <xf numFmtId="0" fontId="12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vertical="center" wrapText="1"/>
      <protection locked="0"/>
    </xf>
    <xf numFmtId="165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vertical="center" wrapText="1"/>
      <protection locked="0"/>
    </xf>
    <xf numFmtId="0" fontId="0" fillId="3" borderId="0" xfId="0" applyFill="1"/>
    <xf numFmtId="0" fontId="13" fillId="0" borderId="0" xfId="0" applyFont="1"/>
    <xf numFmtId="165" fontId="0" fillId="0" borderId="4" xfId="0" applyNumberFormat="1" applyBorder="1"/>
    <xf numFmtId="0" fontId="0" fillId="3" borderId="7" xfId="0" applyFill="1" applyBorder="1"/>
    <xf numFmtId="0" fontId="0" fillId="0" borderId="8" xfId="0" applyBorder="1"/>
    <xf numFmtId="0" fontId="0" fillId="0" borderId="7" xfId="0" applyBorder="1"/>
    <xf numFmtId="0" fontId="0" fillId="0" borderId="9" xfId="0" applyBorder="1"/>
    <xf numFmtId="165" fontId="0" fillId="0" borderId="10" xfId="0" applyNumberFormat="1" applyBorder="1"/>
    <xf numFmtId="0" fontId="0" fillId="3" borderId="8" xfId="0" applyFill="1" applyBorder="1"/>
    <xf numFmtId="165" fontId="0" fillId="0" borderId="8" xfId="0" applyNumberFormat="1" applyFill="1" applyBorder="1"/>
    <xf numFmtId="0" fontId="13" fillId="0" borderId="5" xfId="0" applyFont="1" applyBorder="1"/>
    <xf numFmtId="0" fontId="0" fillId="0" borderId="6" xfId="0" applyBorder="1"/>
    <xf numFmtId="165" fontId="0" fillId="3" borderId="7" xfId="0" applyNumberFormat="1" applyFill="1" applyBorder="1"/>
    <xf numFmtId="165" fontId="0" fillId="3" borderId="8" xfId="0" applyNumberFormat="1" applyFill="1" applyBorder="1"/>
    <xf numFmtId="165" fontId="0" fillId="0" borderId="7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0" fontId="0" fillId="0" borderId="10" xfId="0" applyBorder="1"/>
    <xf numFmtId="0" fontId="0" fillId="0" borderId="5" xfId="0" applyBorder="1"/>
    <xf numFmtId="165" fontId="0" fillId="0" borderId="6" xfId="0" applyNumberFormat="1" applyBorder="1"/>
    <xf numFmtId="2" fontId="0" fillId="0" borderId="10" xfId="0" applyNumberFormat="1" applyBorder="1"/>
    <xf numFmtId="0" fontId="0" fillId="2" borderId="0" xfId="0" applyFill="1"/>
    <xf numFmtId="9" fontId="0" fillId="2" borderId="0" xfId="0" applyNumberFormat="1" applyFill="1"/>
    <xf numFmtId="0" fontId="13" fillId="0" borderId="7" xfId="0" applyFont="1" applyBorder="1"/>
    <xf numFmtId="165" fontId="0" fillId="0" borderId="8" xfId="0" applyNumberFormat="1" applyFont="1" applyBorder="1" applyAlignment="1">
      <alignment horizontal="center"/>
    </xf>
    <xf numFmtId="165" fontId="13" fillId="0" borderId="7" xfId="0" applyNumberFormat="1" applyFont="1" applyBorder="1" applyAlignment="1">
      <alignment horizontal="center"/>
    </xf>
    <xf numFmtId="165" fontId="13" fillId="0" borderId="8" xfId="0" applyNumberFormat="1" applyFont="1" applyBorder="1" applyAlignment="1">
      <alignment horizontal="center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left" wrapText="1"/>
      <protection locked="0"/>
    </xf>
    <xf numFmtId="164" fontId="11" fillId="0" borderId="0" xfId="0" applyNumberFormat="1" applyFont="1" applyBorder="1" applyAlignment="1" applyProtection="1">
      <alignment horizontal="left" wrapText="1"/>
      <protection locked="0"/>
    </xf>
    <xf numFmtId="164" fontId="11" fillId="0" borderId="0" xfId="0" applyNumberFormat="1" applyFont="1" applyBorder="1" applyAlignment="1" applyProtection="1">
      <alignment wrapText="1"/>
      <protection locked="0"/>
    </xf>
    <xf numFmtId="0" fontId="11" fillId="0" borderId="0" xfId="0" applyFont="1" applyBorder="1" applyAlignment="1" applyProtection="1">
      <alignment wrapText="1"/>
      <protection locked="0"/>
    </xf>
    <xf numFmtId="0" fontId="5" fillId="4" borderId="0" xfId="0" applyFont="1" applyFill="1" applyAlignment="1" applyProtection="1">
      <alignment horizontal="left"/>
    </xf>
    <xf numFmtId="0" fontId="4" fillId="4" borderId="0" xfId="0" applyFont="1" applyFill="1" applyProtection="1"/>
    <xf numFmtId="0" fontId="3" fillId="4" borderId="0" xfId="0" applyFont="1" applyFill="1" applyProtection="1"/>
    <xf numFmtId="0" fontId="3" fillId="4" borderId="0" xfId="0" applyFont="1" applyFill="1" applyAlignment="1" applyProtection="1">
      <alignment horizontal="left"/>
    </xf>
    <xf numFmtId="0" fontId="3" fillId="4" borderId="0" xfId="0" applyFont="1" applyFill="1" applyAlignment="1" applyProtection="1">
      <alignment horizontal="center"/>
    </xf>
    <xf numFmtId="0" fontId="3" fillId="0" borderId="0" xfId="0" quotePrefix="1" applyFont="1"/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7" fillId="0" borderId="0" xfId="0" applyFont="1" applyBorder="1" applyAlignment="1" applyProtection="1">
      <alignment horizontal="left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left" vertical="center"/>
    </xf>
    <xf numFmtId="0" fontId="8" fillId="0" borderId="0" xfId="0" applyFont="1" applyAlignment="1" applyProtection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E273D"/>
      <color rgb="FFFF3399"/>
      <color rgb="FF8600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4"/>
  <sheetViews>
    <sheetView tabSelected="1" zoomScale="80" zoomScaleNormal="80" zoomScaleSheetLayoutView="80" zoomScalePageLayoutView="80" workbookViewId="0">
      <selection activeCell="H20" sqref="H20"/>
    </sheetView>
  </sheetViews>
  <sheetFormatPr defaultRowHeight="12.75" x14ac:dyDescent="0.2"/>
  <cols>
    <col min="1" max="1" width="10.7109375" style="23" customWidth="1"/>
    <col min="2" max="2" width="11.42578125" style="23" customWidth="1"/>
    <col min="3" max="3" width="10.7109375" style="23" customWidth="1"/>
    <col min="4" max="4" width="23" style="1" customWidth="1"/>
    <col min="5" max="5" width="24.85546875" style="1" customWidth="1"/>
    <col min="6" max="6" width="27.85546875" style="1" customWidth="1"/>
    <col min="7" max="7" width="29.5703125" style="34" customWidth="1"/>
    <col min="8" max="8" width="28" style="1" customWidth="1"/>
    <col min="9" max="9" width="14.140625" style="1" customWidth="1"/>
    <col min="10" max="10" width="10" style="1" customWidth="1"/>
    <col min="11" max="12" width="12.42578125" style="1" customWidth="1"/>
    <col min="13" max="13" width="12" style="1" customWidth="1"/>
    <col min="14" max="15" width="11.5703125" style="1" customWidth="1"/>
    <col min="16" max="16" width="11.5703125" style="1" bestFit="1" customWidth="1"/>
    <col min="17" max="17" width="9" style="1" customWidth="1"/>
    <col min="18" max="18" width="11.28515625" style="1" customWidth="1"/>
    <col min="19" max="19" width="10" style="13" customWidth="1"/>
    <col min="20" max="20" width="7.7109375" style="1" bestFit="1" customWidth="1"/>
    <col min="21" max="21" width="12.85546875" style="23" customWidth="1"/>
    <col min="22" max="22" width="32" style="1" customWidth="1"/>
    <col min="23" max="16384" width="9.140625" style="1"/>
  </cols>
  <sheetData>
    <row r="1" spans="1:22" s="2" customFormat="1" ht="5.25" customHeight="1" x14ac:dyDescent="0.2">
      <c r="A1" s="22"/>
      <c r="B1" s="22"/>
      <c r="C1" s="22"/>
      <c r="G1" s="33"/>
      <c r="S1" s="12"/>
      <c r="U1" s="22"/>
    </row>
    <row r="2" spans="1:22" s="2" customFormat="1" ht="20.25" x14ac:dyDescent="0.3">
      <c r="A2" s="81" t="s">
        <v>15</v>
      </c>
      <c r="B2" s="81"/>
      <c r="C2" s="81"/>
      <c r="D2" s="82"/>
      <c r="E2" s="83"/>
      <c r="F2" s="83"/>
      <c r="G2" s="84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5"/>
      <c r="V2" s="83"/>
    </row>
    <row r="3" spans="1:22" s="2" customFormat="1" ht="20.25" x14ac:dyDescent="0.3">
      <c r="A3" s="35" t="s">
        <v>16</v>
      </c>
      <c r="B3" s="35"/>
      <c r="C3" s="35"/>
      <c r="D3" s="3"/>
      <c r="G3" s="33"/>
      <c r="S3" s="12"/>
      <c r="U3" s="22"/>
    </row>
    <row r="4" spans="1:22" s="2" customFormat="1" ht="15" customHeight="1" x14ac:dyDescent="0.3">
      <c r="A4" s="33" t="s">
        <v>46</v>
      </c>
      <c r="B4" s="33"/>
      <c r="C4" s="33"/>
      <c r="D4" s="3"/>
      <c r="G4" s="33"/>
      <c r="S4" s="12"/>
      <c r="U4" s="22"/>
    </row>
    <row r="5" spans="1:22" s="2" customFormat="1" ht="15" customHeight="1" x14ac:dyDescent="0.25">
      <c r="A5" s="31"/>
      <c r="B5" s="31"/>
      <c r="C5" s="31"/>
      <c r="D5" s="96" t="s">
        <v>43</v>
      </c>
      <c r="E5" s="97"/>
      <c r="F5" s="97"/>
      <c r="G5" s="97"/>
      <c r="H5" s="97"/>
      <c r="I5" s="97"/>
      <c r="J5" s="97"/>
      <c r="K5" s="97"/>
      <c r="L5" s="97"/>
      <c r="M5" s="97"/>
      <c r="S5" s="12"/>
      <c r="U5" s="22"/>
    </row>
    <row r="6" spans="1:22" s="2" customFormat="1" ht="15" customHeight="1" x14ac:dyDescent="0.3">
      <c r="A6" s="32"/>
      <c r="B6" s="32"/>
      <c r="C6" s="32"/>
      <c r="D6" s="4" t="s">
        <v>27</v>
      </c>
      <c r="E6" s="5"/>
      <c r="F6" s="5"/>
      <c r="G6" s="30"/>
      <c r="H6" s="5"/>
      <c r="I6" s="5"/>
      <c r="J6" s="5"/>
      <c r="K6" s="5"/>
      <c r="L6" s="5"/>
      <c r="M6" s="5"/>
      <c r="N6" s="6"/>
      <c r="O6" s="6"/>
      <c r="P6" s="6"/>
      <c r="S6" s="12"/>
      <c r="U6" s="22"/>
    </row>
    <row r="7" spans="1:22" s="2" customFormat="1" ht="15" customHeight="1" x14ac:dyDescent="0.3">
      <c r="A7" s="32"/>
      <c r="B7" s="32"/>
      <c r="C7" s="32"/>
      <c r="D7" s="4" t="s">
        <v>28</v>
      </c>
      <c r="E7" s="5"/>
      <c r="F7" s="5"/>
      <c r="G7" s="30"/>
      <c r="H7" s="5"/>
      <c r="I7" s="5"/>
      <c r="J7" s="5"/>
      <c r="K7" s="5"/>
      <c r="L7" s="5"/>
      <c r="M7" s="5"/>
      <c r="N7" s="6"/>
      <c r="O7" s="6"/>
      <c r="P7" s="6"/>
      <c r="S7" s="12"/>
      <c r="U7" s="22"/>
    </row>
    <row r="8" spans="1:22" s="2" customFormat="1" ht="13.5" customHeight="1" x14ac:dyDescent="0.3">
      <c r="A8" s="32"/>
      <c r="B8" s="32"/>
      <c r="C8" s="32"/>
      <c r="D8" s="7" t="s">
        <v>44</v>
      </c>
      <c r="E8" s="8"/>
      <c r="F8" s="37"/>
      <c r="G8" s="30"/>
      <c r="H8" s="8"/>
      <c r="I8" s="8"/>
      <c r="J8" s="8"/>
      <c r="K8" s="8"/>
      <c r="L8" s="8"/>
      <c r="M8" s="8"/>
      <c r="S8" s="12"/>
      <c r="U8" s="22"/>
    </row>
    <row r="9" spans="1:22" s="2" customFormat="1" ht="13.5" customHeight="1" x14ac:dyDescent="0.3">
      <c r="A9" s="32"/>
      <c r="B9" s="32"/>
      <c r="C9" s="32"/>
      <c r="D9" s="10" t="s">
        <v>73</v>
      </c>
      <c r="E9" s="11"/>
      <c r="F9" s="37"/>
      <c r="G9" s="30"/>
      <c r="H9" s="11"/>
      <c r="I9" s="11"/>
      <c r="J9" s="11"/>
      <c r="K9" s="11"/>
      <c r="L9" s="11"/>
      <c r="M9" s="11"/>
      <c r="S9" s="12"/>
      <c r="U9" s="22"/>
    </row>
    <row r="10" spans="1:22" s="2" customFormat="1" ht="19.5" customHeight="1" x14ac:dyDescent="0.3">
      <c r="A10" s="32"/>
      <c r="B10" s="32"/>
      <c r="C10" s="32"/>
      <c r="D10" s="96" t="s">
        <v>45</v>
      </c>
      <c r="E10" s="97"/>
      <c r="F10" s="97"/>
      <c r="G10" s="97"/>
      <c r="H10" s="97"/>
      <c r="I10" s="97"/>
      <c r="J10" s="97"/>
      <c r="K10" s="97"/>
      <c r="L10" s="97"/>
      <c r="M10" s="97"/>
      <c r="S10" s="12"/>
      <c r="U10" s="22"/>
    </row>
    <row r="11" spans="1:22" s="2" customFormat="1" ht="13.5" customHeight="1" x14ac:dyDescent="0.3">
      <c r="A11" s="32"/>
      <c r="B11" s="32"/>
      <c r="C11" s="32"/>
      <c r="D11" s="96" t="s">
        <v>72</v>
      </c>
      <c r="E11" s="97"/>
      <c r="F11" s="97"/>
      <c r="G11" s="97"/>
      <c r="H11" s="97"/>
      <c r="I11" s="97"/>
      <c r="J11" s="97"/>
      <c r="K11" s="97"/>
      <c r="L11" s="97"/>
      <c r="M11" s="97"/>
      <c r="S11" s="12"/>
      <c r="U11" s="22"/>
    </row>
    <row r="12" spans="1:22" s="2" customFormat="1" ht="14.25" customHeight="1" x14ac:dyDescent="0.3">
      <c r="A12" s="32"/>
      <c r="B12" s="32"/>
      <c r="C12" s="32"/>
      <c r="D12" s="3"/>
      <c r="G12" s="33"/>
      <c r="S12" s="12"/>
      <c r="U12" s="22"/>
    </row>
    <row r="13" spans="1:22" s="2" customFormat="1" ht="15.75" customHeight="1" x14ac:dyDescent="0.2">
      <c r="A13" s="89" t="s">
        <v>7</v>
      </c>
      <c r="B13" s="89"/>
      <c r="C13" s="89"/>
      <c r="D13" s="89"/>
      <c r="E13" s="77" t="s">
        <v>30</v>
      </c>
      <c r="F13" s="80"/>
      <c r="G13" s="80">
        <f>F13</f>
        <v>0</v>
      </c>
      <c r="H13" s="80"/>
      <c r="S13" s="12"/>
      <c r="U13" s="22"/>
    </row>
    <row r="14" spans="1:22" s="2" customFormat="1" ht="15.75" customHeight="1" x14ac:dyDescent="0.2">
      <c r="A14" s="89" t="s">
        <v>8</v>
      </c>
      <c r="B14" s="89"/>
      <c r="C14" s="89"/>
      <c r="D14" s="89"/>
      <c r="E14" s="78">
        <v>43817</v>
      </c>
      <c r="F14" s="79"/>
      <c r="G14" s="79"/>
      <c r="H14" s="79"/>
      <c r="S14" s="12"/>
      <c r="U14" s="22"/>
    </row>
    <row r="15" spans="1:22" s="2" customFormat="1" ht="15.75" customHeight="1" x14ac:dyDescent="0.2">
      <c r="A15" s="89" t="s">
        <v>26</v>
      </c>
      <c r="B15" s="89"/>
      <c r="C15" s="89"/>
      <c r="D15" s="89"/>
      <c r="E15" s="78">
        <v>43819</v>
      </c>
      <c r="F15" s="20"/>
      <c r="G15" s="33"/>
      <c r="S15" s="12"/>
      <c r="U15" s="22"/>
    </row>
    <row r="16" spans="1:22" s="19" customFormat="1" ht="25.5" customHeight="1" x14ac:dyDescent="0.25">
      <c r="A16" s="29"/>
      <c r="B16" s="76"/>
      <c r="C16" s="76"/>
      <c r="D16" s="95"/>
      <c r="E16" s="95"/>
      <c r="F16" s="36"/>
      <c r="G16" s="15"/>
      <c r="H16" s="14"/>
      <c r="I16" s="15"/>
      <c r="J16" s="16"/>
      <c r="K16" s="14"/>
      <c r="L16" s="17"/>
      <c r="M16" s="17"/>
      <c r="N16" s="17"/>
      <c r="O16" s="17"/>
      <c r="P16" s="17"/>
      <c r="Q16" s="14"/>
      <c r="R16" s="14"/>
      <c r="S16" s="18"/>
      <c r="T16" s="14"/>
      <c r="U16" s="21"/>
    </row>
    <row r="17" spans="1:22" s="9" customFormat="1" ht="29.25" customHeight="1" x14ac:dyDescent="0.25">
      <c r="A17" s="92" t="s">
        <v>0</v>
      </c>
      <c r="B17" s="93" t="s">
        <v>70</v>
      </c>
      <c r="C17" s="93" t="s">
        <v>71</v>
      </c>
      <c r="D17" s="93" t="s">
        <v>42</v>
      </c>
      <c r="E17" s="92" t="s">
        <v>19</v>
      </c>
      <c r="F17" s="98" t="s">
        <v>47</v>
      </c>
      <c r="G17" s="98" t="s">
        <v>1</v>
      </c>
      <c r="H17" s="93" t="s">
        <v>24</v>
      </c>
      <c r="I17" s="92" t="s">
        <v>29</v>
      </c>
      <c r="J17" s="90" t="s">
        <v>14</v>
      </c>
      <c r="K17" s="92" t="s">
        <v>39</v>
      </c>
      <c r="L17" s="92" t="s">
        <v>40</v>
      </c>
      <c r="M17" s="92" t="s">
        <v>41</v>
      </c>
      <c r="N17" s="92" t="s">
        <v>12</v>
      </c>
      <c r="O17" s="92" t="s">
        <v>13</v>
      </c>
      <c r="P17" s="87" t="s">
        <v>20</v>
      </c>
      <c r="Q17" s="90" t="s">
        <v>21</v>
      </c>
      <c r="R17" s="90" t="s">
        <v>22</v>
      </c>
      <c r="S17" s="91" t="s">
        <v>17</v>
      </c>
      <c r="T17" s="91" t="s">
        <v>18</v>
      </c>
      <c r="U17" s="91" t="s">
        <v>23</v>
      </c>
      <c r="V17" s="87" t="s">
        <v>25</v>
      </c>
    </row>
    <row r="18" spans="1:22" s="9" customFormat="1" ht="51" customHeight="1" x14ac:dyDescent="0.25">
      <c r="A18" s="92"/>
      <c r="B18" s="94"/>
      <c r="C18" s="94"/>
      <c r="D18" s="94"/>
      <c r="E18" s="92"/>
      <c r="F18" s="98"/>
      <c r="G18" s="98"/>
      <c r="H18" s="94"/>
      <c r="I18" s="92"/>
      <c r="J18" s="90"/>
      <c r="K18" s="92"/>
      <c r="L18" s="92"/>
      <c r="M18" s="92"/>
      <c r="N18" s="92"/>
      <c r="O18" s="92"/>
      <c r="P18" s="88"/>
      <c r="Q18" s="90"/>
      <c r="R18" s="90"/>
      <c r="S18" s="91"/>
      <c r="T18" s="91"/>
      <c r="U18" s="91"/>
      <c r="V18" s="88"/>
    </row>
    <row r="19" spans="1:22" s="9" customFormat="1" ht="31.5" customHeight="1" x14ac:dyDescent="0.25">
      <c r="A19" s="92"/>
      <c r="B19" s="99"/>
      <c r="C19" s="99"/>
      <c r="D19" s="94"/>
      <c r="E19" s="92"/>
      <c r="F19" s="98"/>
      <c r="G19" s="98"/>
      <c r="H19" s="94"/>
      <c r="I19" s="92"/>
      <c r="J19" s="90"/>
      <c r="K19" s="92"/>
      <c r="L19" s="92"/>
      <c r="M19" s="92"/>
      <c r="N19" s="92"/>
      <c r="O19" s="92"/>
      <c r="P19" s="88"/>
      <c r="Q19" s="90"/>
      <c r="R19" s="90"/>
      <c r="S19" s="91"/>
      <c r="T19" s="91"/>
      <c r="U19" s="91"/>
      <c r="V19" s="88"/>
    </row>
    <row r="20" spans="1:22" s="42" customFormat="1" ht="35.25" customHeight="1" x14ac:dyDescent="0.2">
      <c r="A20" s="102">
        <v>117113</v>
      </c>
      <c r="B20" s="45" t="s">
        <v>75</v>
      </c>
      <c r="C20" s="39" t="s">
        <v>11</v>
      </c>
      <c r="D20" s="44" t="s">
        <v>3</v>
      </c>
      <c r="E20" s="43" t="s">
        <v>76</v>
      </c>
      <c r="F20" s="38" t="s">
        <v>77</v>
      </c>
      <c r="G20" s="38" t="s">
        <v>77</v>
      </c>
      <c r="H20" s="38" t="s">
        <v>79</v>
      </c>
      <c r="I20" s="39">
        <f>LEN(H20:H28)</f>
        <v>25</v>
      </c>
      <c r="J20" s="40" t="s">
        <v>78</v>
      </c>
      <c r="K20" s="47" t="s">
        <v>80</v>
      </c>
      <c r="L20" s="47" t="s">
        <v>80</v>
      </c>
      <c r="M20" s="47" t="s">
        <v>80</v>
      </c>
      <c r="N20" s="47" t="s">
        <v>80</v>
      </c>
      <c r="O20" s="47" t="s">
        <v>80</v>
      </c>
      <c r="P20" s="39" t="s">
        <v>11</v>
      </c>
      <c r="Q20" s="39" t="s">
        <v>11</v>
      </c>
      <c r="R20" s="39" t="s">
        <v>11</v>
      </c>
      <c r="S20" s="41"/>
      <c r="T20" s="41"/>
      <c r="U20" s="39" t="s">
        <v>31</v>
      </c>
      <c r="V20" s="46" t="s">
        <v>81</v>
      </c>
    </row>
    <row r="21" spans="1:22" ht="31.5" customHeight="1" x14ac:dyDescent="0.2">
      <c r="A21" s="45"/>
      <c r="B21" s="45"/>
      <c r="C21" s="39"/>
      <c r="D21" s="44"/>
      <c r="E21" s="43"/>
      <c r="F21" s="38"/>
      <c r="G21" s="38"/>
      <c r="H21" s="38"/>
      <c r="I21" s="39"/>
      <c r="J21" s="40" t="s">
        <v>48</v>
      </c>
      <c r="K21" s="47"/>
      <c r="L21" s="47"/>
      <c r="M21" s="47"/>
      <c r="N21" s="47"/>
      <c r="O21" s="47"/>
      <c r="P21" s="39"/>
      <c r="Q21" s="39"/>
      <c r="R21" s="39"/>
      <c r="S21" s="41"/>
      <c r="T21" s="41"/>
      <c r="U21" s="39"/>
      <c r="V21" s="46"/>
    </row>
    <row r="22" spans="1:22" ht="40.5" customHeight="1" x14ac:dyDescent="0.2">
      <c r="A22" s="45"/>
      <c r="B22" s="45"/>
      <c r="C22" s="39"/>
      <c r="D22" s="44"/>
      <c r="E22" s="43"/>
      <c r="F22" s="43"/>
      <c r="G22" s="43"/>
      <c r="H22" s="38"/>
      <c r="I22" s="39"/>
      <c r="J22" s="40" t="s">
        <v>48</v>
      </c>
      <c r="K22" s="47"/>
      <c r="L22" s="47"/>
      <c r="M22" s="47"/>
      <c r="N22" s="47"/>
      <c r="O22" s="47"/>
      <c r="P22" s="39"/>
      <c r="Q22" s="39"/>
      <c r="R22" s="39"/>
      <c r="S22" s="41"/>
      <c r="T22" s="41"/>
      <c r="U22" s="39"/>
      <c r="V22" s="46"/>
    </row>
    <row r="23" spans="1:22" ht="30.75" customHeight="1" x14ac:dyDescent="0.2">
      <c r="A23" s="45"/>
      <c r="B23" s="45"/>
      <c r="C23" s="39"/>
      <c r="D23" s="44"/>
      <c r="E23" s="43"/>
      <c r="F23" s="38"/>
      <c r="G23" s="38"/>
      <c r="H23" s="38"/>
      <c r="I23" s="39"/>
      <c r="J23" s="40" t="s">
        <v>74</v>
      </c>
      <c r="K23" s="47"/>
      <c r="L23" s="47"/>
      <c r="M23" s="47"/>
      <c r="N23" s="47"/>
      <c r="O23" s="47"/>
      <c r="P23" s="39"/>
      <c r="Q23" s="39"/>
      <c r="R23" s="39"/>
      <c r="S23" s="41"/>
      <c r="T23" s="41"/>
      <c r="U23" s="39"/>
      <c r="V23" s="48"/>
    </row>
    <row r="44" spans="9:9" x14ac:dyDescent="0.2">
      <c r="I44" s="86"/>
    </row>
  </sheetData>
  <sheetProtection selectLockedCells="1"/>
  <mergeCells count="29">
    <mergeCell ref="D16:E16"/>
    <mergeCell ref="D5:M5"/>
    <mergeCell ref="D10:M10"/>
    <mergeCell ref="D11:M11"/>
    <mergeCell ref="A17:A19"/>
    <mergeCell ref="G17:G19"/>
    <mergeCell ref="I17:I19"/>
    <mergeCell ref="J17:J19"/>
    <mergeCell ref="K17:K19"/>
    <mergeCell ref="D17:D19"/>
    <mergeCell ref="F17:F19"/>
    <mergeCell ref="B17:B19"/>
    <mergeCell ref="C17:C19"/>
    <mergeCell ref="V17:V19"/>
    <mergeCell ref="A15:D15"/>
    <mergeCell ref="A14:D14"/>
    <mergeCell ref="A13:D13"/>
    <mergeCell ref="R17:R19"/>
    <mergeCell ref="S17:S19"/>
    <mergeCell ref="T17:T19"/>
    <mergeCell ref="U17:U19"/>
    <mergeCell ref="E17:E19"/>
    <mergeCell ref="P17:P19"/>
    <mergeCell ref="H17:H19"/>
    <mergeCell ref="L17:L19"/>
    <mergeCell ref="M17:M19"/>
    <mergeCell ref="N17:N19"/>
    <mergeCell ref="O17:O19"/>
    <mergeCell ref="Q17:Q19"/>
  </mergeCells>
  <conditionalFormatting sqref="J16 J20:J23">
    <cfRule type="cellIs" dxfId="0" priority="16" operator="greaterThan">
      <formula>36</formula>
    </cfRule>
  </conditionalFormatting>
  <dataValidations count="1">
    <dataValidation type="list" allowBlank="1" showInputMessage="1" showErrorMessage="1" sqref="Q16:S16 C20:C23 P20:R23" xr:uid="{00000000-0002-0000-0000-000000000000}">
      <formula1>Discountable</formula1>
    </dataValidation>
  </dataValidations>
  <pageMargins left="0.5" right="0.5" top="0.75" bottom="0.75" header="0.3" footer="0.3"/>
  <pageSetup paperSize="5" scale="59" orientation="landscape" r:id="rId1"/>
  <headerFooter>
    <oddHeader>&amp;L&amp;G</oddHeader>
    <oddFooter>&amp;R&amp;"Arial,Regular"&amp;10Version 6.0
Form updated:  March 26, 2015 - JF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45"/>
  <sheetViews>
    <sheetView topLeftCell="A13" workbookViewId="0">
      <selection activeCell="L18" sqref="L18"/>
    </sheetView>
  </sheetViews>
  <sheetFormatPr defaultRowHeight="15" x14ac:dyDescent="0.25"/>
  <cols>
    <col min="1" max="2" width="12.5703125" customWidth="1"/>
    <col min="3" max="4" width="9.28515625" bestFit="1" customWidth="1"/>
    <col min="5" max="7" width="10.5703125" bestFit="1" customWidth="1"/>
  </cols>
  <sheetData>
    <row r="3" spans="1:9" x14ac:dyDescent="0.25">
      <c r="A3" s="26"/>
      <c r="B3" s="26" t="s">
        <v>34</v>
      </c>
      <c r="C3" s="27">
        <v>850</v>
      </c>
      <c r="D3" s="27">
        <v>935</v>
      </c>
      <c r="E3" s="27">
        <v>1080</v>
      </c>
      <c r="F3" s="27">
        <v>985</v>
      </c>
      <c r="G3" s="27">
        <v>1135</v>
      </c>
    </row>
    <row r="4" spans="1:9" x14ac:dyDescent="0.25">
      <c r="A4" t="s">
        <v>32</v>
      </c>
      <c r="B4">
        <v>0.97499999999999998</v>
      </c>
      <c r="C4" s="24">
        <f>C3/$B$4</f>
        <v>871.79487179487182</v>
      </c>
      <c r="D4" s="24">
        <f t="shared" ref="D4:G4" si="0">D3/$B$4</f>
        <v>958.97435897435901</v>
      </c>
      <c r="E4" s="24">
        <f t="shared" si="0"/>
        <v>1107.6923076923076</v>
      </c>
      <c r="F4" s="24">
        <f t="shared" si="0"/>
        <v>1010.2564102564103</v>
      </c>
      <c r="G4" s="24">
        <f t="shared" si="0"/>
        <v>1164.1025641025642</v>
      </c>
    </row>
    <row r="5" spans="1:9" x14ac:dyDescent="0.25">
      <c r="A5" s="26" t="s">
        <v>33</v>
      </c>
      <c r="B5" s="26">
        <v>0.94</v>
      </c>
      <c r="C5" s="27">
        <f>C3/$B$5</f>
        <v>904.25531914893622</v>
      </c>
      <c r="D5" s="27">
        <f t="shared" ref="D5:G5" si="1">D3/$B$5</f>
        <v>994.68085106382989</v>
      </c>
      <c r="E5" s="27">
        <f t="shared" si="1"/>
        <v>1148.936170212766</v>
      </c>
      <c r="F5" s="27">
        <f t="shared" si="1"/>
        <v>1047.872340425532</v>
      </c>
      <c r="G5" s="27">
        <f t="shared" si="1"/>
        <v>1207.4468085106384</v>
      </c>
    </row>
    <row r="6" spans="1:9" x14ac:dyDescent="0.25">
      <c r="B6" t="s">
        <v>37</v>
      </c>
      <c r="C6" s="24">
        <f>C5-C4</f>
        <v>32.460447354064399</v>
      </c>
      <c r="D6" s="24">
        <f t="shared" ref="D6:G6" si="2">D5-D4</f>
        <v>35.706492089470885</v>
      </c>
      <c r="E6" s="24">
        <f t="shared" si="2"/>
        <v>41.243862520458379</v>
      </c>
      <c r="F6" s="24">
        <f t="shared" si="2"/>
        <v>37.615930169121725</v>
      </c>
      <c r="G6" s="24">
        <f t="shared" si="2"/>
        <v>43.344244408074246</v>
      </c>
    </row>
    <row r="7" spans="1:9" x14ac:dyDescent="0.25">
      <c r="A7" s="26" t="s">
        <v>35</v>
      </c>
      <c r="B7" s="26" t="s">
        <v>36</v>
      </c>
      <c r="C7" s="27">
        <f>C9/$B$5</f>
        <v>872.34042553191489</v>
      </c>
      <c r="D7" s="27">
        <f t="shared" ref="D7:G7" si="3">D9/$B$5</f>
        <v>962.76595744680856</v>
      </c>
      <c r="E7" s="27">
        <f t="shared" si="3"/>
        <v>1111.7021276595744</v>
      </c>
      <c r="F7" s="27">
        <f t="shared" si="3"/>
        <v>1015.9574468085107</v>
      </c>
      <c r="G7" s="27">
        <f t="shared" si="3"/>
        <v>1170.2127659574469</v>
      </c>
    </row>
    <row r="8" spans="1:9" x14ac:dyDescent="0.25">
      <c r="B8" t="s">
        <v>37</v>
      </c>
      <c r="C8" s="24">
        <f>C7-C4</f>
        <v>0.54555373704306476</v>
      </c>
      <c r="D8" s="24">
        <f t="shared" ref="D8:G8" si="4">D7-D4</f>
        <v>3.7915984724495502</v>
      </c>
      <c r="E8" s="24">
        <f t="shared" si="4"/>
        <v>4.0098199672668215</v>
      </c>
      <c r="F8" s="24">
        <f t="shared" si="4"/>
        <v>5.7010365521003905</v>
      </c>
      <c r="G8" s="24">
        <f t="shared" si="4"/>
        <v>6.1102018548826891</v>
      </c>
    </row>
    <row r="9" spans="1:9" x14ac:dyDescent="0.25">
      <c r="B9">
        <v>30</v>
      </c>
      <c r="C9" s="24">
        <f>C3-$B$9</f>
        <v>820</v>
      </c>
      <c r="D9" s="24">
        <f t="shared" ref="D9:F9" si="5">D3-$B$9</f>
        <v>905</v>
      </c>
      <c r="E9" s="28">
        <v>1045</v>
      </c>
      <c r="F9" s="24">
        <f t="shared" si="5"/>
        <v>955</v>
      </c>
      <c r="G9" s="28">
        <v>1100</v>
      </c>
    </row>
    <row r="10" spans="1:9" x14ac:dyDescent="0.25">
      <c r="C10" s="25" t="s">
        <v>38</v>
      </c>
    </row>
    <row r="16" spans="1:9" x14ac:dyDescent="0.25">
      <c r="A16" s="50" t="s">
        <v>65</v>
      </c>
      <c r="H16" s="70" t="s">
        <v>62</v>
      </c>
      <c r="I16" s="71">
        <v>0.65</v>
      </c>
    </row>
    <row r="17" spans="1:9" x14ac:dyDescent="0.25">
      <c r="C17" s="50" t="s">
        <v>51</v>
      </c>
      <c r="D17" s="59" t="s">
        <v>63</v>
      </c>
      <c r="E17" s="60"/>
      <c r="F17" s="100" t="s">
        <v>58</v>
      </c>
      <c r="G17" s="101"/>
      <c r="H17" s="100" t="s">
        <v>59</v>
      </c>
      <c r="I17" s="101"/>
    </row>
    <row r="18" spans="1:9" x14ac:dyDescent="0.25">
      <c r="A18" t="s">
        <v>49</v>
      </c>
      <c r="B18">
        <v>1</v>
      </c>
      <c r="C18" s="50" t="s">
        <v>69</v>
      </c>
      <c r="D18" s="72"/>
      <c r="E18" s="53"/>
      <c r="F18" s="74">
        <v>295</v>
      </c>
      <c r="G18" s="64">
        <f>F18/B27</f>
        <v>95.779220779220779</v>
      </c>
      <c r="H18" s="75">
        <v>315</v>
      </c>
      <c r="I18" s="73">
        <f>H18/B27</f>
        <v>102.27272727272727</v>
      </c>
    </row>
    <row r="19" spans="1:9" x14ac:dyDescent="0.25">
      <c r="A19" s="49" t="s">
        <v>50</v>
      </c>
      <c r="B19" s="49">
        <v>25</v>
      </c>
      <c r="C19" s="49" t="s">
        <v>48</v>
      </c>
      <c r="D19" s="61">
        <v>2.36</v>
      </c>
      <c r="E19" s="62">
        <f>D19*B19</f>
        <v>59</v>
      </c>
      <c r="F19" s="52"/>
      <c r="G19" s="57"/>
      <c r="H19" s="52"/>
      <c r="I19" s="57"/>
    </row>
    <row r="20" spans="1:9" x14ac:dyDescent="0.25">
      <c r="A20" t="s">
        <v>60</v>
      </c>
      <c r="B20">
        <v>20</v>
      </c>
      <c r="C20" t="s">
        <v>48</v>
      </c>
      <c r="D20" s="63">
        <v>3.9</v>
      </c>
      <c r="E20" s="64">
        <f>D20*B20</f>
        <v>78</v>
      </c>
      <c r="F20" s="63">
        <v>21.5</v>
      </c>
      <c r="G20" s="64">
        <f>F20*B20</f>
        <v>430</v>
      </c>
      <c r="H20" s="63">
        <v>22.6</v>
      </c>
      <c r="I20" s="64">
        <f>H20*B20</f>
        <v>452</v>
      </c>
    </row>
    <row r="21" spans="1:9" x14ac:dyDescent="0.25">
      <c r="A21" t="s">
        <v>61</v>
      </c>
      <c r="B21">
        <v>5</v>
      </c>
      <c r="C21" t="s">
        <v>48</v>
      </c>
      <c r="D21" s="63">
        <v>1.1399999999999999</v>
      </c>
      <c r="E21" s="64">
        <f t="shared" ref="E21:E25" si="6">D21*B21</f>
        <v>5.6999999999999993</v>
      </c>
      <c r="F21" s="63">
        <v>6.9</v>
      </c>
      <c r="G21" s="64">
        <f t="shared" ref="G21:G25" si="7">F21*B21</f>
        <v>34.5</v>
      </c>
      <c r="H21" s="63">
        <v>8.6</v>
      </c>
      <c r="I21" s="64">
        <f t="shared" ref="I21:I25" si="8">H21*B21</f>
        <v>43</v>
      </c>
    </row>
    <row r="22" spans="1:9" x14ac:dyDescent="0.25">
      <c r="A22" t="s">
        <v>52</v>
      </c>
      <c r="B22">
        <v>5</v>
      </c>
      <c r="C22" t="s">
        <v>48</v>
      </c>
      <c r="D22" s="63">
        <v>9.7200000000000006</v>
      </c>
      <c r="E22" s="64">
        <f t="shared" si="6"/>
        <v>48.6</v>
      </c>
      <c r="F22" s="63">
        <v>68</v>
      </c>
      <c r="G22" s="64">
        <f t="shared" si="7"/>
        <v>340</v>
      </c>
      <c r="H22" s="63">
        <v>73.8</v>
      </c>
      <c r="I22" s="64">
        <f t="shared" si="8"/>
        <v>369</v>
      </c>
    </row>
    <row r="23" spans="1:9" x14ac:dyDescent="0.25">
      <c r="A23" t="s">
        <v>53</v>
      </c>
      <c r="B23">
        <v>10</v>
      </c>
      <c r="C23" t="s">
        <v>48</v>
      </c>
      <c r="D23" s="63">
        <v>2.2599999999999998</v>
      </c>
      <c r="E23" s="64">
        <f t="shared" si="6"/>
        <v>22.599999999999998</v>
      </c>
      <c r="F23" s="63">
        <v>16</v>
      </c>
      <c r="G23" s="64">
        <f t="shared" si="7"/>
        <v>160</v>
      </c>
      <c r="H23" s="63">
        <v>17.3</v>
      </c>
      <c r="I23" s="64">
        <f t="shared" si="8"/>
        <v>173</v>
      </c>
    </row>
    <row r="24" spans="1:9" x14ac:dyDescent="0.25">
      <c r="A24" t="s">
        <v>54</v>
      </c>
      <c r="B24">
        <v>4</v>
      </c>
      <c r="C24" t="s">
        <v>48</v>
      </c>
      <c r="D24" s="63">
        <v>2.54</v>
      </c>
      <c r="E24" s="64">
        <f t="shared" si="6"/>
        <v>10.16</v>
      </c>
      <c r="F24" s="63">
        <v>28</v>
      </c>
      <c r="G24" s="64">
        <f t="shared" si="7"/>
        <v>112</v>
      </c>
      <c r="H24" s="63">
        <v>32</v>
      </c>
      <c r="I24" s="64">
        <f t="shared" si="8"/>
        <v>128</v>
      </c>
    </row>
    <row r="25" spans="1:9" x14ac:dyDescent="0.25">
      <c r="A25" s="26" t="s">
        <v>55</v>
      </c>
      <c r="B25" s="26">
        <v>280.7</v>
      </c>
      <c r="C25" s="26" t="s">
        <v>48</v>
      </c>
      <c r="D25" s="65">
        <v>0.14000000000000001</v>
      </c>
      <c r="E25" s="56">
        <f t="shared" si="6"/>
        <v>39.298000000000002</v>
      </c>
      <c r="F25" s="65">
        <v>0.85</v>
      </c>
      <c r="G25" s="56">
        <f t="shared" si="7"/>
        <v>238.59499999999997</v>
      </c>
      <c r="H25" s="65">
        <v>0.9</v>
      </c>
      <c r="I25" s="56">
        <f t="shared" si="8"/>
        <v>252.63</v>
      </c>
    </row>
    <row r="26" spans="1:9" x14ac:dyDescent="0.25">
      <c r="D26" s="65"/>
      <c r="E26" s="51">
        <f>SUM(E19:E25)</f>
        <v>263.35799999999995</v>
      </c>
      <c r="F26" s="67"/>
      <c r="G26" s="68">
        <f>SUM(G18:G25)</f>
        <v>1410.8742207792209</v>
      </c>
      <c r="H26" s="67"/>
      <c r="I26" s="68">
        <f>SUM(I18:I25)</f>
        <v>1519.9027272727271</v>
      </c>
    </row>
    <row r="27" spans="1:9" x14ac:dyDescent="0.25">
      <c r="A27" t="s">
        <v>56</v>
      </c>
      <c r="B27">
        <v>3.08</v>
      </c>
      <c r="C27" t="s">
        <v>57</v>
      </c>
      <c r="F27" s="54" t="s">
        <v>66</v>
      </c>
      <c r="G27" s="58">
        <f>G26*(1-I16)</f>
        <v>493.80597727272726</v>
      </c>
      <c r="H27" s="63"/>
      <c r="I27" s="58">
        <f>I26*(1-I16)</f>
        <v>531.96595454545445</v>
      </c>
    </row>
    <row r="28" spans="1:9" x14ac:dyDescent="0.25">
      <c r="F28" s="55" t="s">
        <v>64</v>
      </c>
      <c r="G28" s="69">
        <f>E26/G27</f>
        <v>0.5333228274281262</v>
      </c>
      <c r="H28" s="55"/>
      <c r="I28" s="66"/>
    </row>
    <row r="29" spans="1:9" x14ac:dyDescent="0.25">
      <c r="A29" t="s">
        <v>67</v>
      </c>
    </row>
    <row r="32" spans="1:9" x14ac:dyDescent="0.25">
      <c r="A32" s="50" t="s">
        <v>68</v>
      </c>
      <c r="H32" s="70" t="s">
        <v>62</v>
      </c>
      <c r="I32" s="71">
        <v>0.65</v>
      </c>
    </row>
    <row r="33" spans="1:9" x14ac:dyDescent="0.25">
      <c r="C33" s="50" t="s">
        <v>51</v>
      </c>
      <c r="D33" s="59" t="s">
        <v>63</v>
      </c>
      <c r="E33" s="60"/>
      <c r="F33" s="100" t="s">
        <v>58</v>
      </c>
      <c r="G33" s="101"/>
      <c r="H33" s="100" t="s">
        <v>59</v>
      </c>
      <c r="I33" s="101"/>
    </row>
    <row r="34" spans="1:9" x14ac:dyDescent="0.25">
      <c r="C34" s="50"/>
      <c r="D34" s="72"/>
      <c r="E34" s="53"/>
      <c r="F34" s="74">
        <v>295</v>
      </c>
      <c r="G34" s="64">
        <f>F34/B43</f>
        <v>257.86713286713291</v>
      </c>
      <c r="H34" s="75">
        <v>315</v>
      </c>
      <c r="I34" s="73">
        <f>H34/B43</f>
        <v>275.34965034965035</v>
      </c>
    </row>
    <row r="35" spans="1:9" x14ac:dyDescent="0.25">
      <c r="A35" s="49" t="s">
        <v>50</v>
      </c>
      <c r="B35" s="49">
        <v>25</v>
      </c>
      <c r="C35" s="49" t="s">
        <v>48</v>
      </c>
      <c r="D35" s="61">
        <v>2.36</v>
      </c>
      <c r="E35" s="62">
        <f>D35*B35</f>
        <v>59</v>
      </c>
      <c r="F35" s="52"/>
      <c r="G35" s="57"/>
      <c r="H35" s="52"/>
      <c r="I35" s="57"/>
    </row>
    <row r="36" spans="1:9" x14ac:dyDescent="0.25">
      <c r="A36" t="s">
        <v>60</v>
      </c>
      <c r="B36">
        <v>20</v>
      </c>
      <c r="C36" t="s">
        <v>48</v>
      </c>
      <c r="D36" s="63">
        <v>3.9</v>
      </c>
      <c r="E36" s="64">
        <f>D36*B36</f>
        <v>78</v>
      </c>
      <c r="F36" s="63">
        <v>21.5</v>
      </c>
      <c r="G36" s="64">
        <f>F36*B36</f>
        <v>430</v>
      </c>
      <c r="H36" s="63">
        <v>22.6</v>
      </c>
      <c r="I36" s="64">
        <f>H36*B36</f>
        <v>452</v>
      </c>
    </row>
    <row r="37" spans="1:9" x14ac:dyDescent="0.25">
      <c r="A37" t="s">
        <v>61</v>
      </c>
      <c r="B37">
        <v>5</v>
      </c>
      <c r="C37" t="s">
        <v>48</v>
      </c>
      <c r="D37" s="63">
        <v>1.1399999999999999</v>
      </c>
      <c r="E37" s="64">
        <f t="shared" ref="E37:E41" si="9">D37*B37</f>
        <v>5.6999999999999993</v>
      </c>
      <c r="F37" s="63">
        <v>6.9</v>
      </c>
      <c r="G37" s="64">
        <f t="shared" ref="G37:G41" si="10">F37*B37</f>
        <v>34.5</v>
      </c>
      <c r="H37" s="63">
        <v>8.6</v>
      </c>
      <c r="I37" s="64">
        <f t="shared" ref="I37:I41" si="11">H37*B37</f>
        <v>43</v>
      </c>
    </row>
    <row r="38" spans="1:9" x14ac:dyDescent="0.25">
      <c r="A38" t="s">
        <v>52</v>
      </c>
      <c r="B38">
        <v>6</v>
      </c>
      <c r="C38" t="s">
        <v>48</v>
      </c>
      <c r="D38" s="63">
        <v>9.7200000000000006</v>
      </c>
      <c r="E38" s="64">
        <f t="shared" si="9"/>
        <v>58.320000000000007</v>
      </c>
      <c r="F38" s="63">
        <v>68</v>
      </c>
      <c r="G38" s="64">
        <f t="shared" si="10"/>
        <v>408</v>
      </c>
      <c r="H38" s="63">
        <v>73.8</v>
      </c>
      <c r="I38" s="64">
        <f t="shared" si="11"/>
        <v>442.79999999999995</v>
      </c>
    </row>
    <row r="39" spans="1:9" x14ac:dyDescent="0.25">
      <c r="A39" t="s">
        <v>53</v>
      </c>
      <c r="B39">
        <v>10</v>
      </c>
      <c r="C39" t="s">
        <v>48</v>
      </c>
      <c r="D39" s="63">
        <v>2.2599999999999998</v>
      </c>
      <c r="E39" s="64">
        <f t="shared" si="9"/>
        <v>22.599999999999998</v>
      </c>
      <c r="F39" s="63">
        <v>16</v>
      </c>
      <c r="G39" s="64">
        <f t="shared" si="10"/>
        <v>160</v>
      </c>
      <c r="H39" s="63">
        <v>17.3</v>
      </c>
      <c r="I39" s="64">
        <f t="shared" si="11"/>
        <v>173</v>
      </c>
    </row>
    <row r="40" spans="1:9" x14ac:dyDescent="0.25">
      <c r="A40" t="s">
        <v>54</v>
      </c>
      <c r="B40">
        <v>4</v>
      </c>
      <c r="C40" t="s">
        <v>48</v>
      </c>
      <c r="D40" s="63">
        <v>2.54</v>
      </c>
      <c r="E40" s="64">
        <f t="shared" si="9"/>
        <v>10.16</v>
      </c>
      <c r="F40" s="63">
        <v>28</v>
      </c>
      <c r="G40" s="64">
        <f t="shared" si="10"/>
        <v>112</v>
      </c>
      <c r="H40" s="63">
        <v>32</v>
      </c>
      <c r="I40" s="64">
        <f t="shared" si="11"/>
        <v>128</v>
      </c>
    </row>
    <row r="41" spans="1:9" x14ac:dyDescent="0.25">
      <c r="A41" s="26" t="s">
        <v>55</v>
      </c>
      <c r="B41" s="26">
        <v>828.8</v>
      </c>
      <c r="C41" s="26" t="s">
        <v>48</v>
      </c>
      <c r="D41" s="65">
        <v>0.14000000000000001</v>
      </c>
      <c r="E41" s="56">
        <f t="shared" si="9"/>
        <v>116.03200000000001</v>
      </c>
      <c r="F41" s="65">
        <v>0.85</v>
      </c>
      <c r="G41" s="56">
        <f t="shared" si="10"/>
        <v>704.4799999999999</v>
      </c>
      <c r="H41" s="65">
        <v>0.9</v>
      </c>
      <c r="I41" s="56">
        <f t="shared" si="11"/>
        <v>745.92</v>
      </c>
    </row>
    <row r="42" spans="1:9" x14ac:dyDescent="0.25">
      <c r="D42" s="65"/>
      <c r="E42" s="51">
        <f>SUM(E35:E41)</f>
        <v>349.81200000000001</v>
      </c>
      <c r="F42" s="67"/>
      <c r="G42" s="68">
        <f>SUM(G34:G41)</f>
        <v>2106.847132867133</v>
      </c>
      <c r="H42" s="67"/>
      <c r="I42" s="68">
        <f>SUM(I34:I41)</f>
        <v>2260.0696503496501</v>
      </c>
    </row>
    <row r="43" spans="1:9" x14ac:dyDescent="0.25">
      <c r="A43" t="s">
        <v>56</v>
      </c>
      <c r="B43">
        <v>1.1439999999999999</v>
      </c>
      <c r="C43" t="s">
        <v>57</v>
      </c>
      <c r="F43" s="54" t="s">
        <v>66</v>
      </c>
      <c r="G43" s="58">
        <f>G42*(1-I32)</f>
        <v>737.39649650349656</v>
      </c>
      <c r="H43" s="63"/>
      <c r="I43" s="58">
        <f>I42*(1-I32)</f>
        <v>791.02437762237753</v>
      </c>
    </row>
    <row r="44" spans="1:9" x14ac:dyDescent="0.25">
      <c r="F44" s="55" t="s">
        <v>64</v>
      </c>
      <c r="G44" s="69">
        <f>E42/G43</f>
        <v>0.47438793330141799</v>
      </c>
      <c r="H44" s="55"/>
      <c r="I44" s="66"/>
    </row>
    <row r="45" spans="1:9" x14ac:dyDescent="0.25">
      <c r="A45" t="s">
        <v>67</v>
      </c>
    </row>
  </sheetData>
  <mergeCells count="4">
    <mergeCell ref="F17:G17"/>
    <mergeCell ref="H17:I17"/>
    <mergeCell ref="F33:G33"/>
    <mergeCell ref="H33:I3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11"/>
  <sheetViews>
    <sheetView workbookViewId="0">
      <selection activeCell="A10" sqref="A10:A11"/>
    </sheetView>
  </sheetViews>
  <sheetFormatPr defaultRowHeight="15" x14ac:dyDescent="0.25"/>
  <sheetData>
    <row r="2" spans="1:1" x14ac:dyDescent="0.25">
      <c r="A2" t="s">
        <v>2</v>
      </c>
    </row>
    <row r="3" spans="1:1" x14ac:dyDescent="0.25">
      <c r="A3" t="s">
        <v>3</v>
      </c>
    </row>
    <row r="4" spans="1:1" x14ac:dyDescent="0.25">
      <c r="A4" t="s">
        <v>4</v>
      </c>
    </row>
    <row r="5" spans="1:1" x14ac:dyDescent="0.25">
      <c r="A5" t="s">
        <v>5</v>
      </c>
    </row>
    <row r="6" spans="1:1" x14ac:dyDescent="0.25">
      <c r="A6" t="s">
        <v>6</v>
      </c>
    </row>
    <row r="9" spans="1:1" x14ac:dyDescent="0.25">
      <c r="A9" t="s">
        <v>9</v>
      </c>
    </row>
    <row r="10" spans="1:1" x14ac:dyDescent="0.25">
      <c r="A10" t="s">
        <v>10</v>
      </c>
    </row>
    <row r="11" spans="1:1" x14ac:dyDescent="0.25">
      <c r="A1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Request</vt:lpstr>
      <vt:lpstr>Sheet1</vt:lpstr>
      <vt:lpstr>Data Validation</vt:lpstr>
      <vt:lpstr>Categories</vt:lpstr>
      <vt:lpstr>Discountable</vt:lpstr>
      <vt:lpstr>Request!Print_Area</vt:lpstr>
    </vt:vector>
  </TitlesOfParts>
  <Company>Sanjel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Faulks</dc:creator>
  <cp:lastModifiedBy>Adam Wang</cp:lastModifiedBy>
  <cp:lastPrinted>2018-01-23T01:33:23Z</cp:lastPrinted>
  <dcterms:created xsi:type="dcterms:W3CDTF">2014-11-07T22:11:47Z</dcterms:created>
  <dcterms:modified xsi:type="dcterms:W3CDTF">2019-12-20T22:25:57Z</dcterms:modified>
</cp:coreProperties>
</file>